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ppXLS\"/>
    </mc:Choice>
  </mc:AlternateContent>
  <xr:revisionPtr revIDLastSave="0" documentId="13_ncr:1_{A1A0C7F7-341E-4157-87B3-C16CDB2DF4F8}" xr6:coauthVersionLast="47" xr6:coauthVersionMax="47" xr10:uidLastSave="{00000000-0000-0000-0000-000000000000}"/>
  <bookViews>
    <workbookView xWindow="372" yWindow="0" windowWidth="22668" windowHeight="12240" activeTab="1" xr2:uid="{00000000-000D-0000-FFFF-FFFF00000000}"/>
  </bookViews>
  <sheets>
    <sheet name="AGR-TRA-IND" sheetId="21" r:id="rId1"/>
    <sheet name="INS_FRs" sheetId="26" r:id="rId2"/>
    <sheet name="Demands" sheetId="22" state="hidden" r:id="rId3"/>
    <sheet name="Fractions" sheetId="27" state="hidden" r:id="rId4"/>
    <sheet name="Elaborations_Calibration" sheetId="31" state="hidden" r:id="rId5"/>
  </sheets>
  <definedNames>
    <definedName name="_xlnm._FilterDatabase" localSheetId="0" hidden="1">'AGR-TRA-IND'!$F$2:$F$52</definedName>
    <definedName name="_xlnm._FilterDatabase" localSheetId="1" hidden="1">INS_FRs!$C$6:$K$4182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31" l="1"/>
  <c r="D27" i="31"/>
  <c r="AJ56" i="31"/>
  <c r="AJ48" i="31"/>
  <c r="AJ49" i="31"/>
  <c r="AJ50" i="31"/>
  <c r="AJ51" i="31"/>
  <c r="AJ52" i="31"/>
  <c r="AJ53" i="31"/>
  <c r="AJ54" i="31"/>
  <c r="AJ55" i="31"/>
  <c r="AJ34" i="31"/>
  <c r="AJ35" i="31"/>
  <c r="AJ36" i="31"/>
  <c r="AJ37" i="31"/>
  <c r="AJ38" i="31"/>
  <c r="AJ39" i="31"/>
  <c r="AJ40" i="31"/>
  <c r="AJ41" i="31"/>
  <c r="AJ42" i="31"/>
  <c r="AJ43" i="31"/>
  <c r="AJ44" i="31"/>
  <c r="AJ45" i="31"/>
  <c r="AJ46" i="31"/>
  <c r="AJ47" i="31"/>
  <c r="AJ33" i="31"/>
  <c r="O26" i="31"/>
  <c r="M26" i="31"/>
  <c r="J26" i="31"/>
  <c r="F6" i="31"/>
  <c r="D6" i="31"/>
  <c r="F26" i="31"/>
  <c r="D26" i="31"/>
  <c r="S66" i="31"/>
  <c r="Q66" i="31"/>
  <c r="P66" i="31"/>
  <c r="G66" i="31"/>
  <c r="E66" i="31"/>
  <c r="D66" i="31"/>
  <c r="AH59" i="31"/>
  <c r="AH58" i="31"/>
  <c r="AH57" i="31"/>
  <c r="AH56" i="31"/>
  <c r="AH48" i="31"/>
  <c r="AH47" i="31"/>
  <c r="AH46" i="31"/>
  <c r="AH45" i="31"/>
  <c r="AH44" i="31"/>
  <c r="AH43" i="31"/>
  <c r="AH42" i="31"/>
  <c r="AH41" i="31"/>
  <c r="AH40" i="31"/>
  <c r="AH39" i="31"/>
  <c r="AH38" i="31"/>
  <c r="AH37" i="31"/>
  <c r="AH36" i="31"/>
  <c r="AH35" i="31"/>
  <c r="AH34" i="31"/>
  <c r="AH33" i="31"/>
  <c r="AG59" i="31"/>
  <c r="AG58" i="31"/>
  <c r="AG57" i="31"/>
  <c r="AG56" i="31"/>
  <c r="AG48" i="31"/>
  <c r="AG47" i="31"/>
  <c r="AG46" i="31"/>
  <c r="AG45" i="31"/>
  <c r="AG44" i="31"/>
  <c r="AG43" i="31"/>
  <c r="AG42" i="31"/>
  <c r="AF48" i="31"/>
  <c r="AG41" i="31"/>
  <c r="AG40" i="31"/>
  <c r="AG39" i="31"/>
  <c r="AG38" i="31"/>
  <c r="AG37" i="31"/>
  <c r="AG36" i="31"/>
  <c r="AG35" i="31"/>
  <c r="AG34" i="31"/>
  <c r="AG33" i="31"/>
  <c r="AF41" i="31"/>
  <c r="AE59" i="31"/>
  <c r="AG28" i="31"/>
  <c r="Z63" i="31"/>
  <c r="Y63" i="31"/>
  <c r="X63" i="31"/>
  <c r="W63" i="31"/>
  <c r="V63" i="31"/>
  <c r="U63" i="31"/>
  <c r="T63" i="31"/>
  <c r="S63" i="31"/>
  <c r="R63" i="31"/>
  <c r="Q63" i="31"/>
  <c r="P63" i="31"/>
  <c r="O63" i="31"/>
  <c r="N63" i="31"/>
  <c r="M63" i="31"/>
  <c r="L63" i="31"/>
  <c r="K63" i="31"/>
  <c r="J63" i="31"/>
  <c r="I63" i="31"/>
  <c r="H63" i="31"/>
  <c r="G63" i="31"/>
  <c r="F63" i="31"/>
  <c r="E63" i="31"/>
  <c r="D63" i="31"/>
  <c r="C63" i="31"/>
  <c r="D57" i="31"/>
  <c r="E57" i="31"/>
  <c r="F57" i="31"/>
  <c r="G57" i="31"/>
  <c r="H57" i="31"/>
  <c r="J57" i="31"/>
  <c r="K57" i="31"/>
  <c r="L57" i="31"/>
  <c r="M57" i="31"/>
  <c r="N57" i="31"/>
  <c r="P57" i="31"/>
  <c r="Q57" i="31"/>
  <c r="R57" i="31"/>
  <c r="S57" i="31"/>
  <c r="T57" i="31"/>
  <c r="V57" i="31"/>
  <c r="W57" i="31"/>
  <c r="X57" i="31"/>
  <c r="Y57" i="31"/>
  <c r="Z57" i="31"/>
  <c r="U57" i="31"/>
  <c r="O57" i="31"/>
  <c r="I57" i="31"/>
  <c r="C57" i="31"/>
  <c r="O27" i="31"/>
  <c r="N27" i="31"/>
  <c r="M27" i="31"/>
  <c r="L27" i="31"/>
  <c r="K27" i="31"/>
  <c r="J27" i="31"/>
  <c r="E27" i="31"/>
  <c r="C27" i="31"/>
  <c r="D58" i="31"/>
  <c r="E58" i="31"/>
  <c r="F58" i="31"/>
  <c r="G58" i="31"/>
  <c r="H58" i="31"/>
  <c r="J58" i="31"/>
  <c r="K58" i="31"/>
  <c r="L58" i="31"/>
  <c r="M58" i="31"/>
  <c r="N58" i="31"/>
  <c r="P58" i="31"/>
  <c r="Q58" i="31"/>
  <c r="R58" i="31"/>
  <c r="S58" i="31"/>
  <c r="T58" i="31"/>
  <c r="V58" i="31"/>
  <c r="W58" i="31"/>
  <c r="X58" i="31"/>
  <c r="Y58" i="31"/>
  <c r="Z58" i="31"/>
  <c r="U58" i="31"/>
  <c r="O58" i="31"/>
  <c r="I58" i="31"/>
  <c r="C58" i="31"/>
  <c r="N28" i="31"/>
  <c r="M28" i="31"/>
  <c r="O28" i="31"/>
  <c r="L28" i="31"/>
  <c r="K28" i="31"/>
  <c r="J28" i="31"/>
  <c r="F28" i="31"/>
  <c r="E28" i="31"/>
  <c r="D28" i="31"/>
  <c r="C28" i="31"/>
  <c r="AB59" i="31"/>
  <c r="AB58" i="31"/>
  <c r="AB57" i="31"/>
  <c r="AB55" i="31"/>
  <c r="AB54" i="31"/>
  <c r="AB51" i="31"/>
  <c r="AB50" i="31"/>
  <c r="AB49" i="31"/>
  <c r="AB48" i="31"/>
  <c r="AB47" i="31"/>
  <c r="AB44" i="31"/>
  <c r="AB43" i="31"/>
  <c r="AB42" i="31"/>
  <c r="AB41" i="31"/>
  <c r="AB40" i="31"/>
  <c r="D59" i="31"/>
  <c r="E59" i="31"/>
  <c r="F59" i="31"/>
  <c r="G59" i="31"/>
  <c r="H59" i="31"/>
  <c r="J59" i="31"/>
  <c r="K59" i="31"/>
  <c r="L59" i="31"/>
  <c r="M59" i="31"/>
  <c r="N59" i="31"/>
  <c r="P59" i="31"/>
  <c r="Q59" i="31"/>
  <c r="R59" i="31"/>
  <c r="S59" i="31"/>
  <c r="T59" i="31"/>
  <c r="V59" i="31"/>
  <c r="W59" i="31"/>
  <c r="X59" i="31"/>
  <c r="Y59" i="31"/>
  <c r="Z59" i="31"/>
  <c r="U59" i="31"/>
  <c r="O59" i="31"/>
  <c r="I59" i="31"/>
  <c r="C59" i="31"/>
  <c r="O29" i="31"/>
  <c r="N29" i="31"/>
  <c r="M29" i="31"/>
  <c r="L29" i="31"/>
  <c r="K29" i="31"/>
  <c r="J29" i="31"/>
  <c r="F29" i="31"/>
  <c r="E29" i="31"/>
  <c r="D29" i="31"/>
  <c r="C29" i="31"/>
  <c r="D54" i="31"/>
  <c r="E54" i="31"/>
  <c r="F54" i="31"/>
  <c r="G54" i="31"/>
  <c r="H54" i="31"/>
  <c r="J54" i="31"/>
  <c r="K54" i="31"/>
  <c r="L54" i="31"/>
  <c r="M54" i="31"/>
  <c r="N54" i="31"/>
  <c r="P54" i="31"/>
  <c r="Q54" i="31"/>
  <c r="R54" i="31"/>
  <c r="S54" i="31"/>
  <c r="T54" i="31"/>
  <c r="V54" i="31"/>
  <c r="W54" i="31"/>
  <c r="X54" i="31"/>
  <c r="Y54" i="31"/>
  <c r="Z54" i="31"/>
  <c r="U54" i="31"/>
  <c r="O54" i="31"/>
  <c r="I54" i="31"/>
  <c r="C54" i="31"/>
  <c r="D47" i="31"/>
  <c r="E47" i="31"/>
  <c r="F47" i="31"/>
  <c r="G47" i="31"/>
  <c r="H47" i="31"/>
  <c r="J47" i="31"/>
  <c r="K47" i="31"/>
  <c r="L47" i="31"/>
  <c r="M47" i="31"/>
  <c r="N47" i="31"/>
  <c r="P47" i="31"/>
  <c r="Q47" i="31"/>
  <c r="R47" i="31"/>
  <c r="S47" i="31"/>
  <c r="T47" i="31"/>
  <c r="V47" i="31"/>
  <c r="W47" i="31"/>
  <c r="X47" i="31"/>
  <c r="Y47" i="31"/>
  <c r="Z47" i="31"/>
  <c r="U47" i="31"/>
  <c r="O47" i="31"/>
  <c r="I47" i="31"/>
  <c r="C47" i="31"/>
  <c r="O24" i="31"/>
  <c r="N24" i="31"/>
  <c r="M24" i="31"/>
  <c r="L24" i="31"/>
  <c r="K24" i="31"/>
  <c r="J24" i="31"/>
  <c r="F24" i="31"/>
  <c r="E24" i="31"/>
  <c r="D24" i="31"/>
  <c r="C24" i="31"/>
  <c r="O17" i="31"/>
  <c r="N17" i="31"/>
  <c r="M17" i="31"/>
  <c r="L17" i="31"/>
  <c r="K17" i="31"/>
  <c r="J17" i="31"/>
  <c r="F17" i="31"/>
  <c r="E17" i="31"/>
  <c r="D17" i="31"/>
  <c r="C17" i="31"/>
  <c r="D53" i="31"/>
  <c r="E53" i="31"/>
  <c r="F53" i="31"/>
  <c r="G53" i="31"/>
  <c r="H53" i="31"/>
  <c r="P53" i="31"/>
  <c r="Q53" i="31"/>
  <c r="R53" i="31"/>
  <c r="S53" i="31"/>
  <c r="T53" i="31"/>
  <c r="O53" i="31"/>
  <c r="C53" i="31"/>
  <c r="AB34" i="31"/>
  <c r="AB35" i="31"/>
  <c r="AB37" i="31"/>
  <c r="AB38" i="31"/>
  <c r="AB39" i="31"/>
  <c r="D46" i="31"/>
  <c r="E46" i="31"/>
  <c r="F46" i="31"/>
  <c r="G46" i="31"/>
  <c r="H46" i="31"/>
  <c r="P46" i="31"/>
  <c r="Q46" i="31"/>
  <c r="R46" i="31"/>
  <c r="S46" i="31"/>
  <c r="T46" i="31"/>
  <c r="O46" i="31"/>
  <c r="C46" i="31"/>
  <c r="D39" i="31"/>
  <c r="E39" i="31"/>
  <c r="F39" i="31"/>
  <c r="G39" i="31"/>
  <c r="H39" i="31"/>
  <c r="D40" i="31"/>
  <c r="E40" i="31"/>
  <c r="F40" i="31"/>
  <c r="G40" i="31"/>
  <c r="H40" i="31"/>
  <c r="J39" i="31"/>
  <c r="K39" i="31"/>
  <c r="L39" i="31"/>
  <c r="M39" i="31"/>
  <c r="N39" i="31"/>
  <c r="J40" i="31"/>
  <c r="K40" i="31"/>
  <c r="L40" i="31"/>
  <c r="M40" i="31"/>
  <c r="N40" i="31"/>
  <c r="P39" i="31"/>
  <c r="Q39" i="31"/>
  <c r="R39" i="31"/>
  <c r="S39" i="31"/>
  <c r="T39" i="31"/>
  <c r="P40" i="31"/>
  <c r="Q40" i="31"/>
  <c r="R40" i="31"/>
  <c r="S40" i="31"/>
  <c r="T40" i="31"/>
  <c r="V39" i="31"/>
  <c r="W39" i="31"/>
  <c r="X39" i="31"/>
  <c r="Y39" i="31"/>
  <c r="Z39" i="31"/>
  <c r="V40" i="31"/>
  <c r="W40" i="31"/>
  <c r="X40" i="31"/>
  <c r="Y40" i="31"/>
  <c r="Z40" i="31"/>
  <c r="U40" i="31"/>
  <c r="U39" i="31"/>
  <c r="O40" i="31"/>
  <c r="O39" i="31"/>
  <c r="I40" i="31"/>
  <c r="I39" i="31"/>
  <c r="C40" i="31"/>
  <c r="C39" i="31"/>
  <c r="D37" i="31"/>
  <c r="E37" i="31"/>
  <c r="F37" i="31"/>
  <c r="G37" i="31"/>
  <c r="H37" i="31"/>
  <c r="J37" i="31"/>
  <c r="K37" i="31"/>
  <c r="L37" i="31"/>
  <c r="M37" i="31"/>
  <c r="N37" i="31"/>
  <c r="P37" i="31"/>
  <c r="Q37" i="31"/>
  <c r="R37" i="31"/>
  <c r="S37" i="31"/>
  <c r="T37" i="31"/>
  <c r="V37" i="31"/>
  <c r="W37" i="31"/>
  <c r="X37" i="31"/>
  <c r="Y37" i="31"/>
  <c r="Z37" i="31"/>
  <c r="U37" i="31"/>
  <c r="O37" i="31"/>
  <c r="I37" i="31"/>
  <c r="C37" i="31"/>
  <c r="C36" i="31"/>
  <c r="O7" i="31"/>
  <c r="N7" i="31"/>
  <c r="M7" i="31"/>
  <c r="L7" i="31"/>
  <c r="K7" i="31"/>
  <c r="F7" i="31"/>
  <c r="E7" i="31"/>
  <c r="D7" i="31"/>
  <c r="C7" i="31"/>
  <c r="O10" i="31"/>
  <c r="N10" i="31"/>
  <c r="M10" i="31"/>
  <c r="L10" i="31"/>
  <c r="N9" i="31"/>
  <c r="M9" i="31"/>
  <c r="K9" i="31"/>
  <c r="L9" i="31"/>
  <c r="K10" i="31"/>
  <c r="F9" i="31"/>
  <c r="E9" i="31"/>
  <c r="D9" i="31"/>
  <c r="C9" i="31"/>
  <c r="F10" i="31"/>
  <c r="E10" i="31"/>
  <c r="D10" i="31"/>
  <c r="C10" i="31"/>
  <c r="K16" i="31"/>
  <c r="L16" i="31"/>
  <c r="M16" i="31"/>
  <c r="N16" i="31"/>
  <c r="O16" i="31"/>
  <c r="J16" i="31"/>
  <c r="E16" i="31"/>
  <c r="F16" i="31"/>
  <c r="C16" i="31"/>
  <c r="K23" i="31"/>
  <c r="L23" i="31"/>
  <c r="M23" i="31"/>
  <c r="N23" i="31"/>
  <c r="O23" i="31"/>
  <c r="J23" i="31"/>
  <c r="E23" i="31"/>
  <c r="C23" i="31"/>
  <c r="D51" i="31"/>
  <c r="E51" i="31"/>
  <c r="F51" i="31"/>
  <c r="G51" i="31"/>
  <c r="H51" i="31"/>
  <c r="J51" i="31"/>
  <c r="K51" i="31"/>
  <c r="L51" i="31"/>
  <c r="M51" i="31"/>
  <c r="N51" i="31"/>
  <c r="P51" i="31"/>
  <c r="Q51" i="31"/>
  <c r="R51" i="31"/>
  <c r="S51" i="31"/>
  <c r="T51" i="31"/>
  <c r="V51" i="31"/>
  <c r="W51" i="31"/>
  <c r="X51" i="31"/>
  <c r="X21" i="27"/>
  <c r="Y51" i="31"/>
  <c r="Z51" i="31"/>
  <c r="U51" i="31"/>
  <c r="U21" i="27"/>
  <c r="O51" i="31"/>
  <c r="I51" i="31"/>
  <c r="I21" i="27"/>
  <c r="C51" i="31"/>
  <c r="D44" i="31"/>
  <c r="E44" i="31"/>
  <c r="F44" i="31"/>
  <c r="F14" i="27"/>
  <c r="G44" i="31"/>
  <c r="H44" i="31"/>
  <c r="J44" i="31"/>
  <c r="J14" i="27"/>
  <c r="K44" i="31"/>
  <c r="L44" i="31"/>
  <c r="L14" i="27"/>
  <c r="M44" i="31"/>
  <c r="N44" i="31"/>
  <c r="P44" i="31"/>
  <c r="Q44" i="31"/>
  <c r="Q14" i="27"/>
  <c r="R44" i="31"/>
  <c r="R14" i="27"/>
  <c r="S44" i="31"/>
  <c r="T44" i="31"/>
  <c r="T14" i="27"/>
  <c r="V44" i="31"/>
  <c r="W44" i="31"/>
  <c r="W14" i="27"/>
  <c r="X44" i="31"/>
  <c r="X14" i="27"/>
  <c r="Y44" i="31"/>
  <c r="Z44" i="31"/>
  <c r="U44" i="31"/>
  <c r="U14" i="27"/>
  <c r="O44" i="31"/>
  <c r="I44" i="31"/>
  <c r="I14" i="27"/>
  <c r="C44" i="31"/>
  <c r="C14" i="27"/>
  <c r="V35" i="31"/>
  <c r="V5" i="27"/>
  <c r="W35" i="31"/>
  <c r="W5" i="27"/>
  <c r="X35" i="31"/>
  <c r="X5" i="27"/>
  <c r="Y35" i="31"/>
  <c r="Z35" i="31"/>
  <c r="P35" i="31"/>
  <c r="Q35" i="31"/>
  <c r="R35" i="31"/>
  <c r="R5" i="27"/>
  <c r="S35" i="31"/>
  <c r="T35" i="31"/>
  <c r="J35" i="31"/>
  <c r="K35" i="31"/>
  <c r="K5" i="27"/>
  <c r="L35" i="31"/>
  <c r="L5" i="27"/>
  <c r="M35" i="31"/>
  <c r="N35" i="31"/>
  <c r="N5" i="27"/>
  <c r="D35" i="31"/>
  <c r="E35" i="31"/>
  <c r="F35" i="31"/>
  <c r="G35" i="31"/>
  <c r="H35" i="31"/>
  <c r="C35" i="31"/>
  <c r="C5" i="27"/>
  <c r="I35" i="31"/>
  <c r="I5" i="27"/>
  <c r="O35" i="31"/>
  <c r="U35" i="31"/>
  <c r="O5" i="27"/>
  <c r="V52" i="31"/>
  <c r="X52" i="31"/>
  <c r="X22" i="27"/>
  <c r="P52" i="31"/>
  <c r="P22" i="27"/>
  <c r="Q52" i="31"/>
  <c r="Q22" i="27"/>
  <c r="R52" i="31"/>
  <c r="R22" i="27"/>
  <c r="S52" i="31"/>
  <c r="T52" i="31"/>
  <c r="N52" i="31"/>
  <c r="N22" i="27"/>
  <c r="D52" i="31"/>
  <c r="E52" i="31"/>
  <c r="F52" i="31"/>
  <c r="G52" i="31"/>
  <c r="H52" i="31"/>
  <c r="C52" i="31"/>
  <c r="O52" i="31"/>
  <c r="U52" i="31"/>
  <c r="U22" i="27"/>
  <c r="C22" i="27"/>
  <c r="D45" i="31"/>
  <c r="D15" i="27"/>
  <c r="E45" i="31"/>
  <c r="E15" i="27"/>
  <c r="F45" i="31"/>
  <c r="F15" i="27"/>
  <c r="G45" i="31"/>
  <c r="H45" i="31"/>
  <c r="J45" i="31"/>
  <c r="J15" i="27"/>
  <c r="K45" i="31"/>
  <c r="K15" i="27"/>
  <c r="P45" i="31"/>
  <c r="Q45" i="31"/>
  <c r="Q15" i="27"/>
  <c r="R45" i="31"/>
  <c r="R15" i="27"/>
  <c r="S45" i="31"/>
  <c r="T45" i="31"/>
  <c r="W45" i="31"/>
  <c r="W15" i="27"/>
  <c r="X45" i="31"/>
  <c r="X15" i="27"/>
  <c r="O45" i="31"/>
  <c r="I45" i="31"/>
  <c r="C45" i="31"/>
  <c r="D36" i="31"/>
  <c r="E36" i="31"/>
  <c r="F36" i="31"/>
  <c r="F6" i="27"/>
  <c r="G36" i="31"/>
  <c r="H36" i="31"/>
  <c r="J36" i="31"/>
  <c r="K36" i="31"/>
  <c r="L36" i="31"/>
  <c r="L6" i="27"/>
  <c r="M36" i="31"/>
  <c r="N36" i="31"/>
  <c r="P36" i="31"/>
  <c r="Q36" i="31"/>
  <c r="Q6" i="27"/>
  <c r="R36" i="31"/>
  <c r="R6" i="27"/>
  <c r="S36" i="31"/>
  <c r="T36" i="31"/>
  <c r="T6" i="27"/>
  <c r="V36" i="31"/>
  <c r="W36" i="31"/>
  <c r="W6" i="27"/>
  <c r="X36" i="31"/>
  <c r="X6" i="27"/>
  <c r="Y36" i="31"/>
  <c r="Z36" i="31"/>
  <c r="Z6" i="27"/>
  <c r="U36" i="31"/>
  <c r="U6" i="27"/>
  <c r="O36" i="31"/>
  <c r="I36" i="31"/>
  <c r="I6" i="27"/>
  <c r="C6" i="27"/>
  <c r="O22" i="31"/>
  <c r="N22" i="31"/>
  <c r="M22" i="31"/>
  <c r="L22" i="31"/>
  <c r="K22" i="31"/>
  <c r="J22" i="31"/>
  <c r="N15" i="31"/>
  <c r="M15" i="31"/>
  <c r="L15" i="31"/>
  <c r="K15" i="31"/>
  <c r="O15" i="31"/>
  <c r="J15" i="31"/>
  <c r="D22" i="31"/>
  <c r="D23" i="31"/>
  <c r="E22" i="31"/>
  <c r="F22" i="31"/>
  <c r="F23" i="31"/>
  <c r="C22" i="31"/>
  <c r="D15" i="31"/>
  <c r="L45" i="31"/>
  <c r="L15" i="27"/>
  <c r="E15" i="31"/>
  <c r="F15" i="31"/>
  <c r="Y45" i="31"/>
  <c r="Y15" i="27"/>
  <c r="C15" i="31"/>
  <c r="D56" i="31"/>
  <c r="D26" i="27"/>
  <c r="E56" i="31"/>
  <c r="E26" i="27"/>
  <c r="F56" i="31"/>
  <c r="G56" i="31"/>
  <c r="H56" i="31"/>
  <c r="H66" i="31"/>
  <c r="J56" i="31"/>
  <c r="K56" i="31"/>
  <c r="L56" i="31"/>
  <c r="M56" i="31"/>
  <c r="N56" i="31"/>
  <c r="P56" i="31"/>
  <c r="Q56" i="31"/>
  <c r="Q26" i="27"/>
  <c r="R56" i="31"/>
  <c r="S56" i="31"/>
  <c r="T56" i="31"/>
  <c r="T66" i="31"/>
  <c r="V56" i="31"/>
  <c r="W56" i="31"/>
  <c r="X56" i="31"/>
  <c r="Y56" i="31"/>
  <c r="Z56" i="31"/>
  <c r="Z26" i="27"/>
  <c r="U56" i="31"/>
  <c r="O56" i="31"/>
  <c r="I56" i="31"/>
  <c r="C56" i="31"/>
  <c r="C66" i="31"/>
  <c r="N26" i="31"/>
  <c r="L26" i="31"/>
  <c r="K26" i="31"/>
  <c r="E26" i="31"/>
  <c r="C26" i="31"/>
  <c r="O6" i="31"/>
  <c r="N6" i="31"/>
  <c r="M6" i="31"/>
  <c r="L6" i="31"/>
  <c r="K6" i="31"/>
  <c r="J6" i="31"/>
  <c r="E6" i="31"/>
  <c r="C6" i="31"/>
  <c r="K21" i="31"/>
  <c r="L21" i="31"/>
  <c r="M21" i="31"/>
  <c r="N21" i="31"/>
  <c r="O21" i="31"/>
  <c r="J21" i="31"/>
  <c r="K14" i="31"/>
  <c r="L14" i="31"/>
  <c r="M14" i="31"/>
  <c r="N14" i="31"/>
  <c r="O14" i="31"/>
  <c r="J14" i="31"/>
  <c r="K5" i="31"/>
  <c r="L5" i="31"/>
  <c r="M5" i="31"/>
  <c r="N5" i="31"/>
  <c r="O5" i="31"/>
  <c r="J5" i="31"/>
  <c r="D21" i="31"/>
  <c r="E21" i="31"/>
  <c r="F21" i="31"/>
  <c r="C21" i="31"/>
  <c r="D14" i="31"/>
  <c r="E14" i="31"/>
  <c r="F14" i="31"/>
  <c r="C14" i="31"/>
  <c r="C5" i="31"/>
  <c r="E5" i="31"/>
  <c r="F5" i="31"/>
  <c r="D55" i="31"/>
  <c r="E55" i="31"/>
  <c r="E25" i="27"/>
  <c r="F55" i="31"/>
  <c r="F25" i="27"/>
  <c r="G55" i="31"/>
  <c r="H55" i="31"/>
  <c r="D48" i="31"/>
  <c r="D18" i="27"/>
  <c r="E48" i="31"/>
  <c r="E18" i="27"/>
  <c r="F48" i="31"/>
  <c r="F18" i="27"/>
  <c r="G48" i="31"/>
  <c r="H48" i="31"/>
  <c r="J55" i="31"/>
  <c r="K55" i="31"/>
  <c r="K25" i="27"/>
  <c r="L55" i="31"/>
  <c r="L25" i="27"/>
  <c r="M55" i="31"/>
  <c r="N55" i="31"/>
  <c r="N25" i="27"/>
  <c r="J48" i="31"/>
  <c r="K48" i="31"/>
  <c r="K18" i="27"/>
  <c r="L48" i="31"/>
  <c r="M48" i="31"/>
  <c r="N48" i="31"/>
  <c r="P48" i="31"/>
  <c r="Q48" i="31"/>
  <c r="R48" i="31"/>
  <c r="R18" i="27"/>
  <c r="S48" i="31"/>
  <c r="T48" i="31"/>
  <c r="P55" i="31"/>
  <c r="Q55" i="31"/>
  <c r="R55" i="31"/>
  <c r="R25" i="27"/>
  <c r="S55" i="31"/>
  <c r="T55" i="31"/>
  <c r="V48" i="31"/>
  <c r="W48" i="31"/>
  <c r="W18" i="27"/>
  <c r="X48" i="31"/>
  <c r="X18" i="27"/>
  <c r="Y48" i="31"/>
  <c r="Z48" i="31"/>
  <c r="V55" i="31"/>
  <c r="W55" i="31"/>
  <c r="X55" i="31"/>
  <c r="Y55" i="31"/>
  <c r="Z55" i="31"/>
  <c r="U55" i="31"/>
  <c r="U48" i="31"/>
  <c r="O55" i="31"/>
  <c r="O48" i="31"/>
  <c r="O25" i="27"/>
  <c r="I55" i="31"/>
  <c r="I48" i="31"/>
  <c r="C55" i="31"/>
  <c r="C48" i="31"/>
  <c r="C25" i="27"/>
  <c r="V41" i="31"/>
  <c r="V11" i="27"/>
  <c r="W41" i="31"/>
  <c r="W11" i="27"/>
  <c r="X41" i="31"/>
  <c r="X11" i="27"/>
  <c r="Y41" i="31"/>
  <c r="Z41" i="31"/>
  <c r="U41" i="31"/>
  <c r="P41" i="31"/>
  <c r="P11" i="27"/>
  <c r="Q41" i="31"/>
  <c r="Q11" i="27"/>
  <c r="R41" i="31"/>
  <c r="R11" i="27"/>
  <c r="S41" i="31"/>
  <c r="T41" i="31"/>
  <c r="O41" i="31"/>
  <c r="J41" i="31"/>
  <c r="K41" i="31"/>
  <c r="L41" i="31"/>
  <c r="L11" i="27"/>
  <c r="M41" i="31"/>
  <c r="N41" i="31"/>
  <c r="I41" i="31"/>
  <c r="I11" i="27"/>
  <c r="D41" i="31"/>
  <c r="D11" i="27"/>
  <c r="E41" i="31"/>
  <c r="E11" i="27"/>
  <c r="F41" i="31"/>
  <c r="G41" i="31"/>
  <c r="H41" i="31"/>
  <c r="H11" i="27"/>
  <c r="C41" i="31"/>
  <c r="C11" i="27"/>
  <c r="U11" i="27"/>
  <c r="O11" i="27"/>
  <c r="K25" i="31"/>
  <c r="L25" i="31"/>
  <c r="M25" i="31"/>
  <c r="N25" i="31"/>
  <c r="O25" i="31"/>
  <c r="J25" i="31"/>
  <c r="D25" i="31"/>
  <c r="E25" i="31"/>
  <c r="F25" i="31"/>
  <c r="C25" i="31"/>
  <c r="K18" i="31"/>
  <c r="L18" i="31"/>
  <c r="M18" i="31"/>
  <c r="N18" i="31"/>
  <c r="O18" i="31"/>
  <c r="J18" i="31"/>
  <c r="D18" i="31"/>
  <c r="E18" i="31"/>
  <c r="F18" i="31"/>
  <c r="C18" i="31"/>
  <c r="K11" i="31"/>
  <c r="L11" i="31"/>
  <c r="M11" i="31"/>
  <c r="N11" i="31"/>
  <c r="O11" i="31"/>
  <c r="J11" i="31"/>
  <c r="D11" i="31"/>
  <c r="E11" i="31"/>
  <c r="F11" i="31"/>
  <c r="C11" i="31"/>
  <c r="V49" i="31"/>
  <c r="W49" i="31"/>
  <c r="W19" i="27"/>
  <c r="X49" i="31"/>
  <c r="X19" i="27"/>
  <c r="Y49" i="31"/>
  <c r="Z49" i="31"/>
  <c r="Z19" i="27"/>
  <c r="V50" i="31"/>
  <c r="W50" i="31"/>
  <c r="X50" i="31"/>
  <c r="X20" i="27"/>
  <c r="Y50" i="31"/>
  <c r="Y20" i="27"/>
  <c r="Z50" i="31"/>
  <c r="Z20" i="27"/>
  <c r="P49" i="31"/>
  <c r="P19" i="27"/>
  <c r="Q49" i="31"/>
  <c r="Q19" i="27"/>
  <c r="R49" i="31"/>
  <c r="R19" i="27"/>
  <c r="S49" i="31"/>
  <c r="T49" i="31"/>
  <c r="T19" i="27"/>
  <c r="P50" i="31"/>
  <c r="Q50" i="31"/>
  <c r="R50" i="31"/>
  <c r="S50" i="31"/>
  <c r="S20" i="27"/>
  <c r="T50" i="31"/>
  <c r="T20" i="27"/>
  <c r="J49" i="31"/>
  <c r="K49" i="31"/>
  <c r="L49" i="31"/>
  <c r="M49" i="31"/>
  <c r="N49" i="31"/>
  <c r="J50" i="31"/>
  <c r="K50" i="31"/>
  <c r="L50" i="31"/>
  <c r="M50" i="31"/>
  <c r="N50" i="31"/>
  <c r="N20" i="27"/>
  <c r="D49" i="31"/>
  <c r="D19" i="27"/>
  <c r="E49" i="31"/>
  <c r="E19" i="27"/>
  <c r="F49" i="31"/>
  <c r="F19" i="27"/>
  <c r="G49" i="31"/>
  <c r="H49" i="31"/>
  <c r="D50" i="31"/>
  <c r="E50" i="31"/>
  <c r="F50" i="31"/>
  <c r="G50" i="31"/>
  <c r="G20" i="27"/>
  <c r="H50" i="31"/>
  <c r="H20" i="27"/>
  <c r="U50" i="31"/>
  <c r="U49" i="31"/>
  <c r="U19" i="27"/>
  <c r="U20" i="27"/>
  <c r="O50" i="31"/>
  <c r="O20" i="27"/>
  <c r="O49" i="31"/>
  <c r="O19" i="27"/>
  <c r="I50" i="31"/>
  <c r="I20" i="27"/>
  <c r="I49" i="31"/>
  <c r="I19" i="27"/>
  <c r="C50" i="31"/>
  <c r="C20" i="27"/>
  <c r="C49" i="31"/>
  <c r="C19" i="27"/>
  <c r="J43" i="31"/>
  <c r="J13" i="27"/>
  <c r="K43" i="31"/>
  <c r="K13" i="27"/>
  <c r="L43" i="31"/>
  <c r="L13" i="27"/>
  <c r="M43" i="31"/>
  <c r="N43" i="31"/>
  <c r="P43" i="31"/>
  <c r="P13" i="27"/>
  <c r="Q43" i="31"/>
  <c r="Q13" i="27"/>
  <c r="R43" i="31"/>
  <c r="R13" i="27"/>
  <c r="S43" i="31"/>
  <c r="T43" i="31"/>
  <c r="V43" i="31"/>
  <c r="V13" i="27"/>
  <c r="W43" i="31"/>
  <c r="W13" i="27"/>
  <c r="X43" i="31"/>
  <c r="X13" i="27"/>
  <c r="Y43" i="31"/>
  <c r="Z43" i="31"/>
  <c r="U43" i="31"/>
  <c r="U13" i="27"/>
  <c r="O43" i="31"/>
  <c r="I43" i="31"/>
  <c r="D43" i="31"/>
  <c r="D13" i="27"/>
  <c r="E43" i="31"/>
  <c r="E13" i="27"/>
  <c r="F43" i="31"/>
  <c r="F13" i="27"/>
  <c r="G43" i="31"/>
  <c r="H43" i="31"/>
  <c r="C43" i="31"/>
  <c r="P42" i="31"/>
  <c r="Q42" i="31"/>
  <c r="R42" i="31"/>
  <c r="R12" i="27"/>
  <c r="S42" i="31"/>
  <c r="T42" i="31"/>
  <c r="J42" i="31"/>
  <c r="K42" i="31"/>
  <c r="K12" i="27"/>
  <c r="L42" i="31"/>
  <c r="L12" i="27"/>
  <c r="M42" i="31"/>
  <c r="N42" i="31"/>
  <c r="N12" i="27"/>
  <c r="D42" i="31"/>
  <c r="E42" i="31"/>
  <c r="F42" i="31"/>
  <c r="G42" i="31"/>
  <c r="H42" i="31"/>
  <c r="V42" i="31"/>
  <c r="W42" i="31"/>
  <c r="W12" i="27"/>
  <c r="X42" i="31"/>
  <c r="X12" i="27"/>
  <c r="Y42" i="31"/>
  <c r="Z42" i="31"/>
  <c r="Z12" i="27"/>
  <c r="U42" i="31"/>
  <c r="U12" i="27"/>
  <c r="O42" i="31"/>
  <c r="O12" i="27"/>
  <c r="I42" i="31"/>
  <c r="I12" i="27"/>
  <c r="C42" i="31"/>
  <c r="K19" i="31"/>
  <c r="L19" i="31"/>
  <c r="M19" i="31"/>
  <c r="N19" i="31"/>
  <c r="O19" i="31"/>
  <c r="J19" i="31"/>
  <c r="K12" i="31"/>
  <c r="L12" i="31"/>
  <c r="M12" i="31"/>
  <c r="N12" i="31"/>
  <c r="O12" i="31"/>
  <c r="J12" i="31"/>
  <c r="F20" i="31"/>
  <c r="E20" i="31"/>
  <c r="D20" i="31"/>
  <c r="C20" i="31"/>
  <c r="F13" i="31"/>
  <c r="E13" i="31"/>
  <c r="D13" i="31"/>
  <c r="C13" i="31"/>
  <c r="O20" i="31"/>
  <c r="N20" i="31"/>
  <c r="M20" i="31"/>
  <c r="L20" i="31"/>
  <c r="K20" i="31"/>
  <c r="J20" i="31"/>
  <c r="O13" i="31"/>
  <c r="N13" i="31"/>
  <c r="M13" i="31"/>
  <c r="L13" i="31"/>
  <c r="K13" i="31"/>
  <c r="J13" i="31"/>
  <c r="V34" i="31"/>
  <c r="W34" i="31"/>
  <c r="X34" i="31"/>
  <c r="X4" i="27"/>
  <c r="Y34" i="31"/>
  <c r="Z34" i="31"/>
  <c r="P34" i="31"/>
  <c r="Q34" i="31"/>
  <c r="Q4" i="27"/>
  <c r="R34" i="31"/>
  <c r="R4" i="27"/>
  <c r="S34" i="31"/>
  <c r="T34" i="31"/>
  <c r="T4" i="27"/>
  <c r="J34" i="31"/>
  <c r="K34" i="31"/>
  <c r="L34" i="31"/>
  <c r="L4" i="27"/>
  <c r="M34" i="31"/>
  <c r="N34" i="31"/>
  <c r="D34" i="31"/>
  <c r="D4" i="27"/>
  <c r="E34" i="31"/>
  <c r="F34" i="31"/>
  <c r="F4" i="27"/>
  <c r="G34" i="31"/>
  <c r="H34" i="31"/>
  <c r="U34" i="31"/>
  <c r="U4" i="27"/>
  <c r="O34" i="31"/>
  <c r="O4" i="27"/>
  <c r="I34" i="31"/>
  <c r="I4" i="27"/>
  <c r="C34" i="31"/>
  <c r="C4" i="27"/>
  <c r="L4" i="31"/>
  <c r="M4" i="31"/>
  <c r="N4" i="31"/>
  <c r="O4" i="31"/>
  <c r="K4" i="31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Z3" i="27"/>
  <c r="E4" i="27"/>
  <c r="G4" i="27"/>
  <c r="H4" i="27"/>
  <c r="J4" i="27"/>
  <c r="K4" i="27"/>
  <c r="M4" i="27"/>
  <c r="N4" i="27"/>
  <c r="P4" i="27"/>
  <c r="S4" i="27"/>
  <c r="V4" i="27"/>
  <c r="W4" i="27"/>
  <c r="Y4" i="27"/>
  <c r="Z4" i="27"/>
  <c r="D5" i="27"/>
  <c r="E5" i="27"/>
  <c r="F5" i="27"/>
  <c r="G5" i="27"/>
  <c r="H5" i="27"/>
  <c r="J5" i="27"/>
  <c r="M5" i="27"/>
  <c r="P5" i="27"/>
  <c r="Q5" i="27"/>
  <c r="S5" i="27"/>
  <c r="T5" i="27"/>
  <c r="U5" i="27"/>
  <c r="Y5" i="27"/>
  <c r="Z5" i="27"/>
  <c r="D6" i="27"/>
  <c r="E6" i="27"/>
  <c r="G6" i="27"/>
  <c r="H6" i="27"/>
  <c r="J6" i="27"/>
  <c r="K6" i="27"/>
  <c r="M6" i="27"/>
  <c r="N6" i="27"/>
  <c r="O6" i="27"/>
  <c r="P6" i="27"/>
  <c r="S6" i="27"/>
  <c r="V6" i="27"/>
  <c r="Y6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F11" i="27"/>
  <c r="G11" i="27"/>
  <c r="J11" i="27"/>
  <c r="K11" i="27"/>
  <c r="M11" i="27"/>
  <c r="N11" i="27"/>
  <c r="S11" i="27"/>
  <c r="T11" i="27"/>
  <c r="Y11" i="27"/>
  <c r="Z11" i="27"/>
  <c r="D12" i="27"/>
  <c r="E12" i="27"/>
  <c r="F12" i="27"/>
  <c r="G12" i="27"/>
  <c r="H12" i="27"/>
  <c r="J12" i="27"/>
  <c r="M12" i="27"/>
  <c r="P12" i="27"/>
  <c r="Q12" i="27"/>
  <c r="S12" i="27"/>
  <c r="T12" i="27"/>
  <c r="V12" i="27"/>
  <c r="Y12" i="27"/>
  <c r="G13" i="27"/>
  <c r="H13" i="27"/>
  <c r="I13" i="27"/>
  <c r="M13" i="27"/>
  <c r="N13" i="27"/>
  <c r="O13" i="27"/>
  <c r="S13" i="27"/>
  <c r="T13" i="27"/>
  <c r="Y13" i="27"/>
  <c r="Z13" i="27"/>
  <c r="D14" i="27"/>
  <c r="E14" i="27"/>
  <c r="G14" i="27"/>
  <c r="H14" i="27"/>
  <c r="K14" i="27"/>
  <c r="M14" i="27"/>
  <c r="N14" i="27"/>
  <c r="O14" i="27"/>
  <c r="P14" i="27"/>
  <c r="S14" i="27"/>
  <c r="V14" i="27"/>
  <c r="Y14" i="27"/>
  <c r="Z14" i="27"/>
  <c r="G15" i="27"/>
  <c r="H15" i="27"/>
  <c r="I15" i="27"/>
  <c r="O15" i="27"/>
  <c r="P15" i="27"/>
  <c r="S15" i="27"/>
  <c r="T15" i="27"/>
  <c r="D16" i="27"/>
  <c r="E16" i="27"/>
  <c r="F16" i="27"/>
  <c r="G16" i="27"/>
  <c r="H16" i="27"/>
  <c r="O16" i="27"/>
  <c r="P16" i="27"/>
  <c r="Q16" i="27"/>
  <c r="R16" i="27"/>
  <c r="S16" i="27"/>
  <c r="T16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G18" i="27"/>
  <c r="H18" i="27"/>
  <c r="I18" i="27"/>
  <c r="J18" i="27"/>
  <c r="L18" i="27"/>
  <c r="M18" i="27"/>
  <c r="N18" i="27"/>
  <c r="O18" i="27"/>
  <c r="P18" i="27"/>
  <c r="Q18" i="27"/>
  <c r="S18" i="27"/>
  <c r="T18" i="27"/>
  <c r="U18" i="27"/>
  <c r="V18" i="27"/>
  <c r="Y18" i="27"/>
  <c r="Z18" i="27"/>
  <c r="G19" i="27"/>
  <c r="H19" i="27"/>
  <c r="J19" i="27"/>
  <c r="K19" i="27"/>
  <c r="L19" i="27"/>
  <c r="M19" i="27"/>
  <c r="N19" i="27"/>
  <c r="S19" i="27"/>
  <c r="V19" i="27"/>
  <c r="Y19" i="27"/>
  <c r="D20" i="27"/>
  <c r="E20" i="27"/>
  <c r="F20" i="27"/>
  <c r="J20" i="27"/>
  <c r="K20" i="27"/>
  <c r="L20" i="27"/>
  <c r="M20" i="27"/>
  <c r="P20" i="27"/>
  <c r="Q20" i="27"/>
  <c r="R20" i="27"/>
  <c r="V20" i="27"/>
  <c r="W20" i="27"/>
  <c r="D21" i="27"/>
  <c r="E21" i="27"/>
  <c r="F21" i="27"/>
  <c r="G21" i="27"/>
  <c r="H21" i="27"/>
  <c r="J21" i="27"/>
  <c r="K21" i="27"/>
  <c r="L21" i="27"/>
  <c r="M21" i="27"/>
  <c r="N21" i="27"/>
  <c r="O21" i="27"/>
  <c r="P21" i="27"/>
  <c r="Q21" i="27"/>
  <c r="R21" i="27"/>
  <c r="S21" i="27"/>
  <c r="T21" i="27"/>
  <c r="V21" i="27"/>
  <c r="W21" i="27"/>
  <c r="Y21" i="27"/>
  <c r="Z21" i="27"/>
  <c r="D22" i="27"/>
  <c r="E22" i="27"/>
  <c r="F22" i="27"/>
  <c r="G22" i="27"/>
  <c r="H22" i="27"/>
  <c r="O22" i="27"/>
  <c r="S22" i="27"/>
  <c r="T22" i="27"/>
  <c r="V22" i="27"/>
  <c r="D23" i="27"/>
  <c r="E23" i="27"/>
  <c r="F23" i="27"/>
  <c r="G23" i="27"/>
  <c r="H23" i="27"/>
  <c r="O23" i="27"/>
  <c r="P23" i="27"/>
  <c r="Q23" i="27"/>
  <c r="R23" i="27"/>
  <c r="S23" i="27"/>
  <c r="T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D25" i="27"/>
  <c r="G25" i="27"/>
  <c r="H25" i="27"/>
  <c r="I25" i="27"/>
  <c r="J25" i="27"/>
  <c r="M25" i="27"/>
  <c r="P25" i="27"/>
  <c r="Q25" i="27"/>
  <c r="S25" i="27"/>
  <c r="T25" i="27"/>
  <c r="U25" i="27"/>
  <c r="V25" i="27"/>
  <c r="W25" i="27"/>
  <c r="X25" i="27"/>
  <c r="Y25" i="27"/>
  <c r="Z25" i="27"/>
  <c r="G26" i="27"/>
  <c r="H26" i="27"/>
  <c r="I26" i="27"/>
  <c r="J26" i="27"/>
  <c r="N26" i="27"/>
  <c r="P26" i="27"/>
  <c r="S26" i="27"/>
  <c r="T26" i="27"/>
  <c r="U26" i="27"/>
  <c r="Y26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C7" i="27"/>
  <c r="C8" i="27"/>
  <c r="C9" i="27"/>
  <c r="C10" i="27"/>
  <c r="C12" i="27"/>
  <c r="C13" i="27"/>
  <c r="C15" i="27"/>
  <c r="C16" i="27"/>
  <c r="C17" i="27"/>
  <c r="C18" i="27"/>
  <c r="C21" i="27"/>
  <c r="C23" i="27"/>
  <c r="C24" i="27"/>
  <c r="C26" i="27"/>
  <c r="C27" i="27"/>
  <c r="C28" i="27"/>
  <c r="C29" i="27"/>
  <c r="C3" i="27"/>
  <c r="R26" i="27"/>
  <c r="R66" i="31"/>
  <c r="F26" i="27"/>
  <c r="F66" i="31"/>
  <c r="O26" i="27"/>
  <c r="O66" i="31"/>
  <c r="W53" i="31"/>
  <c r="W23" i="27"/>
  <c r="X53" i="31"/>
  <c r="X23" i="27"/>
  <c r="Y53" i="31"/>
  <c r="Y23" i="27"/>
  <c r="Z53" i="31"/>
  <c r="Z23" i="27"/>
  <c r="U53" i="31"/>
  <c r="U23" i="27"/>
  <c r="V53" i="31"/>
  <c r="V23" i="27"/>
  <c r="Z66" i="31"/>
  <c r="X46" i="31"/>
  <c r="X16" i="27"/>
  <c r="Y46" i="31"/>
  <c r="Y16" i="27"/>
  <c r="Z46" i="31"/>
  <c r="Z16" i="27"/>
  <c r="U46" i="31"/>
  <c r="U16" i="27"/>
  <c r="W46" i="31"/>
  <c r="W16" i="27"/>
  <c r="V46" i="31"/>
  <c r="V16" i="27"/>
  <c r="Y66" i="31"/>
  <c r="V45" i="31"/>
  <c r="V15" i="27"/>
  <c r="W52" i="31"/>
  <c r="W22" i="27"/>
  <c r="U45" i="31"/>
  <c r="U15" i="27"/>
  <c r="Z45" i="31"/>
  <c r="Z15" i="27"/>
  <c r="Z52" i="31"/>
  <c r="Z22" i="27"/>
  <c r="U66" i="31"/>
  <c r="Y52" i="31"/>
  <c r="Y22" i="27"/>
  <c r="L53" i="31"/>
  <c r="L23" i="27"/>
  <c r="I53" i="31"/>
  <c r="M53" i="31"/>
  <c r="M23" i="27"/>
  <c r="N53" i="31"/>
  <c r="N23" i="27"/>
  <c r="J53" i="31"/>
  <c r="J23" i="27"/>
  <c r="K53" i="31"/>
  <c r="K23" i="27"/>
  <c r="D16" i="31"/>
  <c r="I52" i="31"/>
  <c r="M52" i="31"/>
  <c r="M22" i="27"/>
  <c r="L52" i="31"/>
  <c r="L22" i="27"/>
  <c r="N45" i="31"/>
  <c r="N15" i="27"/>
  <c r="K52" i="31"/>
  <c r="K22" i="27"/>
  <c r="M45" i="31"/>
  <c r="M15" i="27"/>
  <c r="J52" i="31"/>
  <c r="J22" i="27"/>
  <c r="AB36" i="31"/>
  <c r="W26" i="27"/>
  <c r="X26" i="27"/>
  <c r="X66" i="31"/>
  <c r="V26" i="27"/>
  <c r="L26" i="27"/>
  <c r="AB56" i="31"/>
  <c r="K26" i="27"/>
  <c r="M26" i="27"/>
  <c r="AB33" i="31"/>
  <c r="V38" i="31"/>
  <c r="W38" i="31"/>
  <c r="X38" i="31"/>
  <c r="Y38" i="31"/>
  <c r="Z38" i="31"/>
  <c r="U38" i="31"/>
  <c r="P38" i="31"/>
  <c r="Q38" i="31"/>
  <c r="R38" i="31"/>
  <c r="S38" i="31"/>
  <c r="T38" i="31"/>
  <c r="O38" i="31"/>
  <c r="J38" i="31"/>
  <c r="K38" i="31"/>
  <c r="L38" i="31"/>
  <c r="M38" i="31"/>
  <c r="N38" i="31"/>
  <c r="I38" i="31"/>
  <c r="D38" i="31"/>
  <c r="E38" i="31"/>
  <c r="F38" i="31"/>
  <c r="G38" i="31"/>
  <c r="H38" i="31"/>
  <c r="C38" i="31"/>
  <c r="O8" i="31"/>
  <c r="N8" i="31"/>
  <c r="M8" i="31"/>
  <c r="L8" i="31"/>
  <c r="K8" i="31"/>
  <c r="F8" i="31"/>
  <c r="E8" i="31"/>
  <c r="D8" i="31"/>
  <c r="G8" i="31"/>
  <c r="C8" i="31"/>
  <c r="P29" i="31"/>
  <c r="P28" i="31"/>
  <c r="P27" i="31"/>
  <c r="P26" i="31"/>
  <c r="P25" i="31"/>
  <c r="P24" i="31"/>
  <c r="P23" i="31"/>
  <c r="P22" i="31"/>
  <c r="P21" i="31"/>
  <c r="P20" i="31"/>
  <c r="P19" i="31"/>
  <c r="P18" i="31"/>
  <c r="P17" i="31"/>
  <c r="P16" i="31"/>
  <c r="P15" i="31"/>
  <c r="P14" i="31"/>
  <c r="P13" i="31"/>
  <c r="P12" i="31"/>
  <c r="P11" i="31"/>
  <c r="P10" i="31"/>
  <c r="P9" i="31"/>
  <c r="P7" i="31"/>
  <c r="P5" i="31"/>
  <c r="P4" i="31"/>
  <c r="P3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7" i="31"/>
  <c r="G6" i="31"/>
  <c r="G5" i="31"/>
  <c r="G4" i="31"/>
  <c r="G3" i="31"/>
  <c r="E4" i="31"/>
  <c r="C4" i="31"/>
  <c r="D4" i="31"/>
  <c r="Z33" i="31"/>
  <c r="Y33" i="31"/>
  <c r="X33" i="31"/>
  <c r="W33" i="31"/>
  <c r="V33" i="31"/>
  <c r="U33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N3" i="31"/>
  <c r="M3" i="31"/>
  <c r="K3" i="31"/>
  <c r="J3" i="31"/>
  <c r="O3" i="31"/>
  <c r="L3" i="31"/>
  <c r="V66" i="31"/>
  <c r="W66" i="31"/>
  <c r="K71" i="31"/>
  <c r="K72" i="31"/>
  <c r="AB45" i="31"/>
  <c r="AB52" i="31"/>
  <c r="I22" i="27"/>
  <c r="AB53" i="31"/>
  <c r="I23" i="27"/>
  <c r="N66" i="31"/>
  <c r="N46" i="31"/>
  <c r="N16" i="27"/>
  <c r="J46" i="31"/>
  <c r="M46" i="31"/>
  <c r="M16" i="27"/>
  <c r="I46" i="31"/>
  <c r="K46" i="31"/>
  <c r="L46" i="31"/>
  <c r="P6" i="31"/>
  <c r="P8" i="31"/>
  <c r="K16" i="27"/>
  <c r="K66" i="31"/>
  <c r="L16" i="27"/>
  <c r="L66" i="31"/>
  <c r="AB46" i="31"/>
  <c r="I16" i="27"/>
  <c r="I66" i="31"/>
  <c r="J16" i="27"/>
  <c r="J66" i="31"/>
  <c r="M66" i="31"/>
  <c r="F12" i="31"/>
  <c r="E12" i="31"/>
  <c r="D12" i="31"/>
  <c r="C12" i="31"/>
  <c r="F19" i="31"/>
  <c r="E19" i="31"/>
  <c r="D19" i="31"/>
  <c r="C19" i="31"/>
  <c r="F3" i="31"/>
  <c r="E3" i="31"/>
  <c r="D3" i="31"/>
  <c r="C3" i="3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L3464" i="26"/>
  <c r="L3465" i="26"/>
  <c r="L3466" i="26"/>
  <c r="L3467" i="26"/>
  <c r="L3468" i="26"/>
  <c r="L3469" i="26"/>
  <c r="L3470" i="26"/>
  <c r="L3471" i="26"/>
  <c r="L3472" i="26"/>
  <c r="L3473" i="26"/>
  <c r="L3474" i="26"/>
  <c r="L3475" i="26"/>
  <c r="L3476" i="26"/>
  <c r="L3477" i="26"/>
  <c r="L3478" i="26"/>
  <c r="L3479" i="26"/>
  <c r="L3480" i="26"/>
  <c r="L3481" i="26"/>
  <c r="L3482" i="26"/>
  <c r="L3483" i="26"/>
  <c r="L3484" i="26"/>
  <c r="L3485" i="26"/>
  <c r="L3486" i="26"/>
  <c r="L3487" i="26"/>
  <c r="L3488" i="26"/>
  <c r="L3489" i="26"/>
  <c r="L3490" i="26"/>
  <c r="L3491" i="26"/>
  <c r="L3492" i="26"/>
  <c r="L3493" i="26"/>
  <c r="L3494" i="26"/>
  <c r="L3495" i="26"/>
  <c r="L3496" i="26"/>
  <c r="L3497" i="26"/>
  <c r="L3498" i="26"/>
  <c r="L3499" i="26"/>
  <c r="L3500" i="26"/>
  <c r="L3501" i="26"/>
  <c r="L3502" i="26"/>
  <c r="L3503" i="26"/>
  <c r="L3504" i="26"/>
  <c r="L3505" i="26"/>
  <c r="L3506" i="26"/>
  <c r="L3507" i="26"/>
  <c r="L3508" i="26"/>
  <c r="L3509" i="26"/>
  <c r="L3510" i="26"/>
  <c r="L3511" i="26"/>
  <c r="L3512" i="26"/>
  <c r="L3513" i="26"/>
  <c r="L3514" i="26"/>
  <c r="L3515" i="26"/>
  <c r="L3516" i="26"/>
  <c r="L3517" i="26"/>
  <c r="L3518" i="26"/>
  <c r="L3519" i="26"/>
  <c r="L3520" i="26"/>
  <c r="L3521" i="26"/>
  <c r="L3522" i="26"/>
  <c r="L3523" i="26"/>
  <c r="L3524" i="26"/>
  <c r="L3525" i="26"/>
  <c r="L3526" i="26"/>
  <c r="L3527" i="26"/>
  <c r="L3528" i="26"/>
  <c r="L3529" i="26"/>
  <c r="L3530" i="26"/>
  <c r="L3531" i="26"/>
  <c r="L3532" i="26"/>
  <c r="L3533" i="26"/>
  <c r="L3534" i="26"/>
  <c r="L3535" i="26"/>
  <c r="L3536" i="26"/>
  <c r="L3537" i="26"/>
  <c r="L3538" i="26"/>
  <c r="L3539" i="26"/>
  <c r="L3540" i="26"/>
  <c r="L3541" i="26"/>
  <c r="L3542" i="26"/>
  <c r="L3543" i="26"/>
  <c r="L3544" i="26"/>
  <c r="L3545" i="26"/>
  <c r="L3546" i="26"/>
  <c r="L3547" i="26"/>
  <c r="L3548" i="26"/>
  <c r="L3549" i="26"/>
  <c r="L3550" i="26"/>
  <c r="L3551" i="26"/>
  <c r="L3552" i="26"/>
  <c r="L3553" i="26"/>
  <c r="L3554" i="26"/>
  <c r="L3555" i="26"/>
  <c r="L3556" i="26"/>
  <c r="L3557" i="26"/>
  <c r="L3558" i="26"/>
  <c r="L3559" i="26"/>
  <c r="L3560" i="26"/>
  <c r="L3561" i="26"/>
  <c r="L3562" i="26"/>
  <c r="L3563" i="26"/>
  <c r="L3564" i="26"/>
  <c r="L3565" i="26"/>
  <c r="L3566" i="26"/>
  <c r="L3567" i="26"/>
  <c r="L3568" i="26"/>
  <c r="L3569" i="26"/>
  <c r="L3570" i="26"/>
  <c r="L3571" i="26"/>
  <c r="L3572" i="26"/>
  <c r="L3573" i="26"/>
  <c r="L3574" i="26"/>
  <c r="L3575" i="26"/>
  <c r="L3576" i="26"/>
  <c r="L3577" i="26"/>
  <c r="L3578" i="26"/>
  <c r="L3579" i="26"/>
  <c r="L3580" i="26"/>
  <c r="L3581" i="26"/>
  <c r="L3582" i="26"/>
  <c r="L3583" i="26"/>
  <c r="L3584" i="26"/>
  <c r="L3585" i="26"/>
  <c r="L3586" i="26"/>
  <c r="L3587" i="26"/>
  <c r="L3588" i="26"/>
  <c r="L3589" i="26"/>
  <c r="L3590" i="26"/>
  <c r="L3591" i="26"/>
  <c r="L3592" i="26"/>
  <c r="L3593" i="26"/>
  <c r="L3594" i="26"/>
  <c r="L3595" i="26"/>
  <c r="L3596" i="26"/>
  <c r="L3597" i="26"/>
  <c r="L3598" i="26"/>
  <c r="L3599" i="26"/>
  <c r="L3600" i="26"/>
  <c r="L3601" i="26"/>
  <c r="L3602" i="26"/>
  <c r="L3603" i="26"/>
  <c r="L3604" i="26"/>
  <c r="L3605" i="26"/>
  <c r="L3606" i="26"/>
  <c r="L3607" i="26"/>
  <c r="L3608" i="26"/>
  <c r="L3609" i="26"/>
  <c r="L3610" i="26"/>
  <c r="L3611" i="26"/>
  <c r="L3612" i="26"/>
  <c r="L3613" i="26"/>
  <c r="L3614" i="26"/>
  <c r="L3615" i="26"/>
  <c r="L3616" i="26"/>
  <c r="L3617" i="26"/>
  <c r="L3618" i="26"/>
  <c r="L3619" i="26"/>
  <c r="L3620" i="26"/>
  <c r="L3621" i="26"/>
  <c r="L3622" i="26"/>
  <c r="L3623" i="26"/>
  <c r="L3624" i="26"/>
  <c r="L3625" i="26"/>
  <c r="L3626" i="26"/>
  <c r="L3627" i="26"/>
  <c r="L3628" i="26"/>
  <c r="L3629" i="26"/>
  <c r="L3630" i="26"/>
  <c r="L3631" i="26"/>
  <c r="L3632" i="26"/>
  <c r="L3633" i="26"/>
  <c r="L3634" i="26"/>
  <c r="L3635" i="26"/>
  <c r="L3636" i="26"/>
  <c r="L3637" i="26"/>
  <c r="L3638" i="26"/>
  <c r="L3639" i="26"/>
  <c r="L3640" i="26"/>
  <c r="L3641" i="26"/>
  <c r="L3642" i="26"/>
  <c r="L3643" i="26"/>
  <c r="L3644" i="26"/>
  <c r="L3645" i="26"/>
  <c r="L3646" i="26"/>
  <c r="L3647" i="26"/>
  <c r="L3648" i="26"/>
  <c r="L3649" i="26"/>
  <c r="L3650" i="26"/>
  <c r="L3651" i="26"/>
  <c r="L3652" i="26"/>
  <c r="L3653" i="26"/>
  <c r="L3654" i="26"/>
  <c r="L392" i="26"/>
  <c r="L393" i="26" s="1"/>
  <c r="L394" i="26" s="1"/>
  <c r="L395" i="26" s="1"/>
  <c r="L396" i="26" s="1"/>
  <c r="L397" i="26" s="1"/>
  <c r="L398" i="26" s="1"/>
  <c r="L399" i="26" s="1"/>
  <c r="L400" i="26" s="1"/>
  <c r="L401" i="26" s="1"/>
  <c r="L402" i="26" s="1"/>
  <c r="L403" i="26" s="1"/>
  <c r="L404" i="26" s="1"/>
  <c r="L405" i="26" s="1"/>
  <c r="L406" i="26" s="1"/>
  <c r="L407" i="26" s="1"/>
  <c r="L408" i="26" s="1"/>
  <c r="L409" i="26" s="1"/>
  <c r="L410" i="26" s="1"/>
  <c r="L411" i="26" s="1"/>
  <c r="L412" i="26" s="1"/>
  <c r="L413" i="26" s="1"/>
  <c r="L414" i="26" s="1"/>
  <c r="L415" i="26" s="1"/>
  <c r="L416" i="26" s="1"/>
  <c r="L417" i="26" s="1"/>
  <c r="L418" i="26" s="1"/>
  <c r="L419" i="26" s="1"/>
  <c r="L420" i="26" s="1"/>
  <c r="L421" i="26" s="1"/>
  <c r="L422" i="26" s="1"/>
  <c r="L423" i="26" s="1"/>
  <c r="L424" i="26" s="1"/>
  <c r="L425" i="26" s="1"/>
  <c r="L426" i="26" s="1"/>
  <c r="L427" i="26" s="1"/>
  <c r="L428" i="26" s="1"/>
  <c r="L429" i="26" s="1"/>
  <c r="L430" i="26" s="1"/>
  <c r="L431" i="26" s="1"/>
  <c r="L432" i="26" s="1"/>
  <c r="L433" i="26" s="1"/>
  <c r="L434" i="26" s="1"/>
  <c r="L435" i="26" s="1"/>
  <c r="L436" i="26" s="1"/>
  <c r="L437" i="26" s="1"/>
  <c r="L438" i="26" s="1"/>
  <c r="L439" i="26" s="1"/>
  <c r="L440" i="26" s="1"/>
  <c r="L441" i="26" s="1"/>
  <c r="L442" i="26" s="1"/>
  <c r="L443" i="26" s="1"/>
  <c r="L444" i="26" s="1"/>
  <c r="L445" i="26" s="1"/>
  <c r="L446" i="26" s="1"/>
  <c r="L447" i="26" s="1"/>
  <c r="L448" i="26" s="1"/>
  <c r="L449" i="26" s="1"/>
  <c r="L450" i="26" s="1"/>
  <c r="L451" i="26" s="1"/>
  <c r="L452" i="26" s="1"/>
  <c r="L453" i="26" s="1"/>
  <c r="L454" i="26" s="1"/>
  <c r="L455" i="26" s="1"/>
  <c r="L456" i="26" s="1"/>
  <c r="L457" i="26" s="1"/>
  <c r="L458" i="26" s="1"/>
  <c r="L459" i="26" s="1"/>
  <c r="L460" i="26" s="1"/>
  <c r="L461" i="26" s="1"/>
  <c r="L462" i="26" s="1"/>
  <c r="L463" i="26" s="1"/>
  <c r="L464" i="26" s="1"/>
  <c r="L465" i="26" s="1"/>
  <c r="L466" i="26" s="1"/>
  <c r="L467" i="26" s="1"/>
  <c r="L468" i="26" s="1"/>
  <c r="L469" i="26" s="1"/>
  <c r="L470" i="26" s="1"/>
  <c r="L471" i="26" s="1"/>
  <c r="L472" i="26" s="1"/>
  <c r="L473" i="26" s="1"/>
  <c r="L474" i="26" s="1"/>
  <c r="L475" i="26" s="1"/>
  <c r="L476" i="26" s="1"/>
  <c r="L477" i="26" s="1"/>
  <c r="L478" i="26" s="1"/>
  <c r="L479" i="26" s="1"/>
  <c r="L480" i="26" s="1"/>
  <c r="L481" i="26" s="1"/>
  <c r="L482" i="26" s="1"/>
  <c r="L483" i="26" s="1"/>
  <c r="L484" i="26" s="1"/>
  <c r="L485" i="26" s="1"/>
  <c r="L486" i="26" s="1"/>
  <c r="L487" i="26" s="1"/>
  <c r="L488" i="26" s="1"/>
  <c r="L489" i="26" s="1"/>
  <c r="L490" i="26" s="1"/>
  <c r="L491" i="26" s="1"/>
  <c r="L492" i="26" s="1"/>
  <c r="L493" i="26" s="1"/>
  <c r="L494" i="26" s="1"/>
  <c r="L495" i="26" s="1"/>
  <c r="L496" i="26" s="1"/>
  <c r="L497" i="26" s="1"/>
  <c r="L498" i="26" s="1"/>
  <c r="L499" i="26" s="1"/>
  <c r="L500" i="26" s="1"/>
  <c r="L501" i="26" s="1"/>
  <c r="L502" i="26" s="1"/>
  <c r="L503" i="26" s="1"/>
  <c r="L504" i="26" s="1"/>
  <c r="L505" i="26" s="1"/>
  <c r="L506" i="26" s="1"/>
  <c r="L507" i="26" s="1"/>
  <c r="L508" i="26" s="1"/>
  <c r="L509" i="26" s="1"/>
  <c r="L510" i="26" s="1"/>
  <c r="L511" i="26" s="1"/>
  <c r="L512" i="26" s="1"/>
  <c r="L513" i="26" s="1"/>
  <c r="L514" i="26" s="1"/>
  <c r="L515" i="26" s="1"/>
  <c r="L516" i="26" s="1"/>
  <c r="L517" i="26" s="1"/>
  <c r="L518" i="26" s="1"/>
  <c r="L519" i="26" s="1"/>
  <c r="L520" i="26" s="1"/>
  <c r="L521" i="26" s="1"/>
  <c r="L522" i="26" s="1"/>
  <c r="L523" i="26" s="1"/>
  <c r="L524" i="26" s="1"/>
  <c r="L525" i="26" s="1"/>
  <c r="L526" i="26" s="1"/>
  <c r="L527" i="26" s="1"/>
  <c r="L528" i="26" s="1"/>
  <c r="L529" i="26" s="1"/>
  <c r="L530" i="26" s="1"/>
  <c r="L531" i="26" s="1"/>
  <c r="L532" i="26" s="1"/>
  <c r="L533" i="26" s="1"/>
  <c r="L534" i="26" s="1"/>
  <c r="L535" i="26" s="1"/>
  <c r="L536" i="26" s="1"/>
  <c r="L537" i="26" s="1"/>
  <c r="L538" i="26" s="1"/>
  <c r="L539" i="26" s="1"/>
  <c r="L540" i="26" s="1"/>
  <c r="L541" i="26" s="1"/>
  <c r="L542" i="26" s="1"/>
  <c r="L543" i="26" s="1"/>
  <c r="L544" i="26" s="1"/>
  <c r="L545" i="26" s="1"/>
  <c r="L546" i="26" s="1"/>
  <c r="L547" i="26" s="1"/>
  <c r="L548" i="26" s="1"/>
  <c r="L549" i="26" s="1"/>
  <c r="L550" i="26" s="1"/>
  <c r="L551" i="26" s="1"/>
  <c r="L552" i="26" s="1"/>
  <c r="L553" i="26" s="1"/>
  <c r="L554" i="26" s="1"/>
  <c r="L555" i="26" s="1"/>
  <c r="L556" i="26" s="1"/>
  <c r="L557" i="26" s="1"/>
  <c r="L558" i="26" s="1"/>
  <c r="L559" i="26" s="1"/>
  <c r="L560" i="26" s="1"/>
  <c r="L561" i="26" s="1"/>
  <c r="L562" i="26" s="1"/>
  <c r="L563" i="26" s="1"/>
  <c r="L564" i="26" s="1"/>
  <c r="L565" i="26" s="1"/>
  <c r="L566" i="26" s="1"/>
  <c r="L567" i="26" s="1"/>
  <c r="L568" i="26" s="1"/>
  <c r="L569" i="26" s="1"/>
  <c r="L570" i="26" s="1"/>
  <c r="L571" i="26" s="1"/>
  <c r="L572" i="26" s="1"/>
  <c r="L573" i="26" s="1"/>
  <c r="L574" i="26" s="1"/>
  <c r="L575" i="26" s="1"/>
  <c r="L576" i="26" s="1"/>
  <c r="L577" i="26" s="1"/>
  <c r="L578" i="26" s="1"/>
  <c r="L579" i="26" s="1"/>
  <c r="L580" i="26" s="1"/>
  <c r="L581" i="26" s="1"/>
  <c r="L582" i="26" s="1"/>
  <c r="L583" i="26" s="1"/>
  <c r="L584" i="26" s="1"/>
  <c r="L585" i="26" s="1"/>
  <c r="L586" i="26" s="1"/>
  <c r="L587" i="26" s="1"/>
  <c r="L588" i="26" s="1"/>
  <c r="L589" i="26" s="1"/>
  <c r="L590" i="26" s="1"/>
  <c r="L591" i="26" s="1"/>
  <c r="L592" i="26" s="1"/>
  <c r="L593" i="26" s="1"/>
  <c r="L594" i="26" s="1"/>
  <c r="L595" i="26" s="1"/>
  <c r="L596" i="26" s="1"/>
  <c r="L597" i="26" s="1"/>
  <c r="L598" i="26" s="1"/>
  <c r="L599" i="26" s="1"/>
  <c r="L600" i="26" s="1"/>
  <c r="L601" i="26" s="1"/>
  <c r="L602" i="26" s="1"/>
  <c r="L603" i="26" s="1"/>
  <c r="L604" i="26" s="1"/>
  <c r="L605" i="26" s="1"/>
  <c r="L606" i="26" s="1"/>
  <c r="L607" i="26" s="1"/>
  <c r="L608" i="26" s="1"/>
  <c r="L609" i="26" s="1"/>
  <c r="L610" i="26" s="1"/>
  <c r="L611" i="26" s="1"/>
  <c r="L612" i="26" s="1"/>
  <c r="L613" i="26" s="1"/>
  <c r="L614" i="26" s="1"/>
  <c r="L615" i="26" s="1"/>
  <c r="L616" i="26" s="1"/>
  <c r="L617" i="26" s="1"/>
  <c r="L618" i="26" s="1"/>
  <c r="L619" i="26" s="1"/>
  <c r="L620" i="26" s="1"/>
  <c r="L621" i="26" s="1"/>
  <c r="L622" i="26" s="1"/>
  <c r="L623" i="26" s="1"/>
  <c r="L624" i="26" s="1"/>
  <c r="L625" i="26" s="1"/>
  <c r="L626" i="26" s="1"/>
  <c r="L627" i="26" s="1"/>
  <c r="L628" i="26" s="1"/>
  <c r="L629" i="26" s="1"/>
  <c r="L630" i="26" s="1"/>
  <c r="L631" i="26" s="1"/>
  <c r="L632" i="26" s="1"/>
  <c r="L633" i="26" s="1"/>
  <c r="L634" i="26" s="1"/>
  <c r="L635" i="26" s="1"/>
  <c r="L636" i="26" s="1"/>
  <c r="L637" i="26" s="1"/>
  <c r="L638" i="26" s="1"/>
  <c r="L639" i="26" s="1"/>
  <c r="L640" i="26" s="1"/>
  <c r="L641" i="26" s="1"/>
  <c r="L642" i="26" s="1"/>
  <c r="L643" i="26" s="1"/>
  <c r="L644" i="26" s="1"/>
  <c r="L645" i="26" s="1"/>
  <c r="L646" i="26" s="1"/>
  <c r="L647" i="26" s="1"/>
  <c r="L648" i="26" s="1"/>
  <c r="L649" i="26" s="1"/>
  <c r="L650" i="26" s="1"/>
  <c r="L651" i="26" s="1"/>
  <c r="L652" i="26" s="1"/>
  <c r="L653" i="26" s="1"/>
  <c r="L654" i="26" s="1"/>
  <c r="L655" i="26" s="1"/>
  <c r="L656" i="26" s="1"/>
  <c r="L657" i="26" s="1"/>
  <c r="L658" i="26" s="1"/>
  <c r="L659" i="26" s="1"/>
  <c r="L660" i="26" s="1"/>
  <c r="L661" i="26" s="1"/>
  <c r="L662" i="26" s="1"/>
  <c r="L663" i="26" s="1"/>
  <c r="L664" i="26" s="1"/>
  <c r="L665" i="26" s="1"/>
  <c r="L666" i="26" s="1"/>
  <c r="L667" i="26" s="1"/>
  <c r="L668" i="26" s="1"/>
  <c r="L669" i="26" s="1"/>
  <c r="L670" i="26" s="1"/>
  <c r="L671" i="26" s="1"/>
  <c r="L672" i="26" s="1"/>
  <c r="L673" i="26" s="1"/>
  <c r="L674" i="26" s="1"/>
  <c r="L675" i="26" s="1"/>
  <c r="L676" i="26" s="1"/>
  <c r="L677" i="26" s="1"/>
  <c r="L678" i="26" s="1"/>
  <c r="L679" i="26" s="1"/>
  <c r="L680" i="26" s="1"/>
  <c r="L681" i="26" s="1"/>
  <c r="L682" i="26" s="1"/>
  <c r="L683" i="26" s="1"/>
  <c r="L684" i="26" s="1"/>
  <c r="L685" i="26" s="1"/>
  <c r="L686" i="26" s="1"/>
  <c r="L687" i="26" s="1"/>
  <c r="L688" i="26" s="1"/>
  <c r="L689" i="26" s="1"/>
  <c r="L690" i="26" s="1"/>
  <c r="L691" i="26" s="1"/>
  <c r="L692" i="26" s="1"/>
  <c r="L693" i="26" s="1"/>
  <c r="L694" i="26" s="1"/>
  <c r="L695" i="26" s="1"/>
  <c r="L696" i="26" s="1"/>
  <c r="L697" i="26" s="1"/>
  <c r="L698" i="26" s="1"/>
  <c r="L699" i="26" s="1"/>
  <c r="L700" i="26" s="1"/>
  <c r="L701" i="26" s="1"/>
  <c r="L702" i="26" s="1"/>
  <c r="L703" i="26" s="1"/>
  <c r="L704" i="26" s="1"/>
  <c r="L705" i="26" s="1"/>
  <c r="L706" i="26" s="1"/>
  <c r="L707" i="26" s="1"/>
  <c r="L708" i="26" s="1"/>
  <c r="L709" i="26" s="1"/>
  <c r="L710" i="26" s="1"/>
  <c r="L711" i="26" s="1"/>
  <c r="L712" i="26" s="1"/>
  <c r="L713" i="26" s="1"/>
  <c r="L714" i="26" s="1"/>
  <c r="L715" i="26" s="1"/>
  <c r="L716" i="26" s="1"/>
  <c r="L717" i="26" s="1"/>
  <c r="L718" i="26" s="1"/>
  <c r="L719" i="26" s="1"/>
  <c r="L720" i="26" s="1"/>
  <c r="L721" i="26" s="1"/>
  <c r="L722" i="26" s="1"/>
  <c r="L723" i="26" s="1"/>
  <c r="L724" i="26" s="1"/>
  <c r="L725" i="26" s="1"/>
  <c r="L726" i="26" s="1"/>
  <c r="L727" i="26" s="1"/>
  <c r="L728" i="26" s="1"/>
  <c r="L729" i="26" s="1"/>
  <c r="L730" i="26" s="1"/>
  <c r="L731" i="26" s="1"/>
  <c r="L732" i="26" s="1"/>
  <c r="L733" i="26" s="1"/>
  <c r="L734" i="26" s="1"/>
  <c r="L735" i="26" s="1"/>
  <c r="L736" i="26" s="1"/>
  <c r="L737" i="26" s="1"/>
  <c r="L738" i="26" s="1"/>
  <c r="L739" i="26" s="1"/>
  <c r="L740" i="26" s="1"/>
  <c r="L741" i="26" s="1"/>
  <c r="L742" i="26" s="1"/>
  <c r="L743" i="26" s="1"/>
  <c r="L744" i="26" s="1"/>
  <c r="L745" i="26" s="1"/>
  <c r="L746" i="26" s="1"/>
  <c r="L747" i="26" s="1"/>
  <c r="L748" i="26" s="1"/>
  <c r="L749" i="26" s="1"/>
  <c r="L750" i="26" s="1"/>
  <c r="L751" i="26" s="1"/>
  <c r="L752" i="26" s="1"/>
  <c r="L753" i="26" s="1"/>
  <c r="L754" i="26" s="1"/>
  <c r="L755" i="26" s="1"/>
  <c r="L756" i="26" s="1"/>
  <c r="L757" i="26" s="1"/>
  <c r="L758" i="26" s="1"/>
  <c r="L759" i="26" s="1"/>
  <c r="L760" i="26" s="1"/>
  <c r="L761" i="26" s="1"/>
  <c r="L762" i="26" s="1"/>
  <c r="L763" i="26" s="1"/>
  <c r="L764" i="26" s="1"/>
  <c r="L765" i="26" s="1"/>
  <c r="L766" i="26" s="1"/>
  <c r="L767" i="26" s="1"/>
  <c r="L768" i="26" s="1"/>
  <c r="L769" i="26" s="1"/>
  <c r="L770" i="26" s="1"/>
  <c r="L771" i="26" s="1"/>
  <c r="L772" i="26" s="1"/>
  <c r="L773" i="26" s="1"/>
  <c r="L774" i="26" s="1"/>
  <c r="G7" i="26"/>
  <c r="H7" i="26"/>
  <c r="F7" i="26"/>
  <c r="L8" i="26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L29" i="26" s="1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L84" i="26" s="1"/>
  <c r="L85" i="26" s="1"/>
  <c r="L86" i="26" s="1"/>
  <c r="L87" i="26" s="1"/>
  <c r="L88" i="26" s="1"/>
  <c r="L89" i="26" s="1"/>
  <c r="L90" i="26" s="1"/>
  <c r="L91" i="26" s="1"/>
  <c r="L92" i="26" s="1"/>
  <c r="L93" i="26" s="1"/>
  <c r="L94" i="26" s="1"/>
  <c r="L95" i="26" s="1"/>
  <c r="L96" i="26" s="1"/>
  <c r="L97" i="26" s="1"/>
  <c r="L98" i="26" s="1"/>
  <c r="L99" i="26" s="1"/>
  <c r="L100" i="26" s="1"/>
  <c r="L101" i="26" s="1"/>
  <c r="L102" i="26" s="1"/>
  <c r="L103" i="26" s="1"/>
  <c r="L104" i="26" s="1"/>
  <c r="L105" i="26" s="1"/>
  <c r="L106" i="26" s="1"/>
  <c r="L107" i="26" s="1"/>
  <c r="L108" i="26" s="1"/>
  <c r="L109" i="26" s="1"/>
  <c r="L110" i="26" s="1"/>
  <c r="L111" i="26" s="1"/>
  <c r="L112" i="26" s="1"/>
  <c r="L113" i="26" s="1"/>
  <c r="L114" i="26" s="1"/>
  <c r="L115" i="26" s="1"/>
  <c r="L116" i="26" s="1"/>
  <c r="L117" i="26" s="1"/>
  <c r="L118" i="26" s="1"/>
  <c r="L119" i="26" s="1"/>
  <c r="L120" i="26" s="1"/>
  <c r="L121" i="26" s="1"/>
  <c r="L122" i="26" s="1"/>
  <c r="L123" i="26" s="1"/>
  <c r="L124" i="26" s="1"/>
  <c r="L125" i="26" s="1"/>
  <c r="L126" i="26" s="1"/>
  <c r="L127" i="26" s="1"/>
  <c r="L128" i="26" s="1"/>
  <c r="L129" i="26" s="1"/>
  <c r="L130" i="26" s="1"/>
  <c r="L131" i="26" s="1"/>
  <c r="L132" i="26" s="1"/>
  <c r="L133" i="26" s="1"/>
  <c r="L134" i="26" s="1"/>
  <c r="L135" i="26" s="1"/>
  <c r="L136" i="26" s="1"/>
  <c r="L137" i="26" s="1"/>
  <c r="L138" i="26" s="1"/>
  <c r="L139" i="26" s="1"/>
  <c r="L140" i="26" s="1"/>
  <c r="L141" i="26" s="1"/>
  <c r="L142" i="26" s="1"/>
  <c r="L143" i="26" s="1"/>
  <c r="L144" i="26" s="1"/>
  <c r="L145" i="26" s="1"/>
  <c r="L146" i="26" s="1"/>
  <c r="L147" i="26" s="1"/>
  <c r="L148" i="26" s="1"/>
  <c r="L149" i="26" s="1"/>
  <c r="L150" i="26" s="1"/>
  <c r="L151" i="26" s="1"/>
  <c r="L152" i="26" s="1"/>
  <c r="L153" i="26" s="1"/>
  <c r="L154" i="26" s="1"/>
  <c r="L155" i="26" s="1"/>
  <c r="L156" i="26" s="1"/>
  <c r="L157" i="26" s="1"/>
  <c r="L158" i="26" s="1"/>
  <c r="L159" i="26" s="1"/>
  <c r="L160" i="26" s="1"/>
  <c r="L161" i="26" s="1"/>
  <c r="L162" i="26" s="1"/>
  <c r="L163" i="26" s="1"/>
  <c r="L164" i="26" s="1"/>
  <c r="L165" i="26" s="1"/>
  <c r="L166" i="26" s="1"/>
  <c r="L167" i="26" s="1"/>
  <c r="L168" i="26" s="1"/>
  <c r="L169" i="26" s="1"/>
  <c r="L170" i="26" s="1"/>
  <c r="L171" i="26" s="1"/>
  <c r="L172" i="26" s="1"/>
  <c r="L173" i="26" s="1"/>
  <c r="L174" i="26" s="1"/>
  <c r="L175" i="26" s="1"/>
  <c r="L176" i="26" s="1"/>
  <c r="L177" i="26" s="1"/>
  <c r="L178" i="26" s="1"/>
  <c r="L179" i="26" s="1"/>
  <c r="L180" i="26" s="1"/>
  <c r="L181" i="26" s="1"/>
  <c r="L182" i="26" s="1"/>
  <c r="L183" i="26" s="1"/>
  <c r="L184" i="26" s="1"/>
  <c r="L185" i="26" s="1"/>
  <c r="L186" i="26" s="1"/>
  <c r="L187" i="26" s="1"/>
  <c r="L188" i="26" s="1"/>
  <c r="L189" i="26" s="1"/>
  <c r="L190" i="26" s="1"/>
  <c r="L191" i="26" s="1"/>
  <c r="L192" i="26" s="1"/>
  <c r="L193" i="26" s="1"/>
  <c r="L194" i="26" s="1"/>
  <c r="L195" i="26" s="1"/>
  <c r="L196" i="26" s="1"/>
  <c r="L197" i="26" s="1"/>
  <c r="L198" i="26" s="1"/>
  <c r="L199" i="26" s="1"/>
  <c r="L200" i="26" s="1"/>
  <c r="L201" i="26" s="1"/>
  <c r="L202" i="26" s="1"/>
  <c r="L203" i="26" s="1"/>
  <c r="L204" i="26" s="1"/>
  <c r="L205" i="26" s="1"/>
  <c r="L206" i="26" s="1"/>
  <c r="L207" i="26" s="1"/>
  <c r="L208" i="26" s="1"/>
  <c r="L209" i="26" s="1"/>
  <c r="L210" i="26" s="1"/>
  <c r="L211" i="26" s="1"/>
  <c r="L212" i="26" s="1"/>
  <c r="L213" i="26" s="1"/>
  <c r="L214" i="26" s="1"/>
  <c r="L215" i="26" s="1"/>
  <c r="L216" i="26" s="1"/>
  <c r="L217" i="26" s="1"/>
  <c r="L218" i="26" s="1"/>
  <c r="L219" i="26" s="1"/>
  <c r="L220" i="26" s="1"/>
  <c r="L221" i="26" s="1"/>
  <c r="L222" i="26" s="1"/>
  <c r="L223" i="26" s="1"/>
  <c r="L224" i="26" s="1"/>
  <c r="L225" i="26" s="1"/>
  <c r="L226" i="26" s="1"/>
  <c r="L227" i="26" s="1"/>
  <c r="L228" i="26" s="1"/>
  <c r="L229" i="26" s="1"/>
  <c r="L230" i="26" s="1"/>
  <c r="L231" i="26" s="1"/>
  <c r="L232" i="26" s="1"/>
  <c r="L233" i="26" s="1"/>
  <c r="L234" i="26" s="1"/>
  <c r="L235" i="26" s="1"/>
  <c r="L236" i="26" s="1"/>
  <c r="L237" i="26" s="1"/>
  <c r="L238" i="26" s="1"/>
  <c r="L239" i="26" s="1"/>
  <c r="L240" i="26" s="1"/>
  <c r="L241" i="26" s="1"/>
  <c r="L242" i="26" s="1"/>
  <c r="L243" i="26" s="1"/>
  <c r="L244" i="26" s="1"/>
  <c r="L245" i="26" s="1"/>
  <c r="L246" i="26" s="1"/>
  <c r="L247" i="26" s="1"/>
  <c r="L248" i="26" s="1"/>
  <c r="L249" i="26" s="1"/>
  <c r="L250" i="26" s="1"/>
  <c r="L251" i="26" s="1"/>
  <c r="L252" i="26" s="1"/>
  <c r="L253" i="26" s="1"/>
  <c r="L254" i="26" s="1"/>
  <c r="L255" i="26" s="1"/>
  <c r="L256" i="26" s="1"/>
  <c r="L257" i="26" s="1"/>
  <c r="L258" i="26" s="1"/>
  <c r="L259" i="26" s="1"/>
  <c r="L260" i="26" s="1"/>
  <c r="L261" i="26" s="1"/>
  <c r="L262" i="26" s="1"/>
  <c r="L263" i="26" s="1"/>
  <c r="L264" i="26" s="1"/>
  <c r="L265" i="26" s="1"/>
  <c r="L266" i="26" s="1"/>
  <c r="L267" i="26" s="1"/>
  <c r="L268" i="26" s="1"/>
  <c r="L269" i="26" s="1"/>
  <c r="L270" i="26" s="1"/>
  <c r="L271" i="26" s="1"/>
  <c r="L272" i="26" s="1"/>
  <c r="L273" i="26" s="1"/>
  <c r="L274" i="26" s="1"/>
  <c r="L275" i="26" s="1"/>
  <c r="L276" i="26" s="1"/>
  <c r="L277" i="26" s="1"/>
  <c r="L278" i="26" s="1"/>
  <c r="L279" i="26" s="1"/>
  <c r="L280" i="26" s="1"/>
  <c r="L281" i="26" s="1"/>
  <c r="L282" i="26" s="1"/>
  <c r="L283" i="26" s="1"/>
  <c r="L284" i="26" s="1"/>
  <c r="L285" i="26" s="1"/>
  <c r="L286" i="26" s="1"/>
  <c r="L287" i="26" s="1"/>
  <c r="L288" i="26" s="1"/>
  <c r="L289" i="26" s="1"/>
  <c r="L290" i="26" s="1"/>
  <c r="L291" i="26" s="1"/>
  <c r="L292" i="26" s="1"/>
  <c r="L293" i="26" s="1"/>
  <c r="L294" i="26" s="1"/>
  <c r="L295" i="26" s="1"/>
  <c r="L296" i="26" s="1"/>
  <c r="L297" i="26" s="1"/>
  <c r="L298" i="26" s="1"/>
  <c r="L299" i="26" s="1"/>
  <c r="L300" i="26" s="1"/>
  <c r="L301" i="26" s="1"/>
  <c r="L302" i="26" s="1"/>
  <c r="L303" i="26" s="1"/>
  <c r="L304" i="26" s="1"/>
  <c r="L305" i="26" s="1"/>
  <c r="L306" i="26" s="1"/>
  <c r="L307" i="26" s="1"/>
  <c r="L308" i="26" s="1"/>
  <c r="L309" i="26" s="1"/>
  <c r="L310" i="26" s="1"/>
  <c r="L311" i="26" s="1"/>
  <c r="L312" i="26" s="1"/>
  <c r="L313" i="26" s="1"/>
  <c r="L314" i="26" s="1"/>
  <c r="L315" i="26" s="1"/>
  <c r="L316" i="26" s="1"/>
  <c r="L317" i="26" s="1"/>
  <c r="L318" i="26" s="1"/>
  <c r="L319" i="26" s="1"/>
  <c r="L320" i="26" s="1"/>
  <c r="L321" i="26" s="1"/>
  <c r="L322" i="26" s="1"/>
  <c r="L323" i="26" s="1"/>
  <c r="L324" i="26" s="1"/>
  <c r="L325" i="26" s="1"/>
  <c r="L326" i="26" s="1"/>
  <c r="L327" i="26" s="1"/>
  <c r="L328" i="26" s="1"/>
  <c r="L329" i="26" s="1"/>
  <c r="L330" i="26" s="1"/>
  <c r="L331" i="26" s="1"/>
  <c r="L332" i="26" s="1"/>
  <c r="L333" i="26" s="1"/>
  <c r="L334" i="26" s="1"/>
  <c r="L335" i="26" s="1"/>
  <c r="L336" i="26" s="1"/>
  <c r="L337" i="26" s="1"/>
  <c r="L338" i="26" s="1"/>
  <c r="L339" i="26" s="1"/>
  <c r="L340" i="26" s="1"/>
  <c r="L341" i="26" s="1"/>
  <c r="L342" i="26" s="1"/>
  <c r="L343" i="26" s="1"/>
  <c r="L344" i="26" s="1"/>
  <c r="L345" i="26" s="1"/>
  <c r="L346" i="26" s="1"/>
  <c r="L347" i="26" s="1"/>
  <c r="L348" i="26" s="1"/>
  <c r="L349" i="26" s="1"/>
  <c r="L350" i="26" s="1"/>
  <c r="L351" i="26" s="1"/>
  <c r="L352" i="26" s="1"/>
  <c r="L353" i="26" s="1"/>
  <c r="L354" i="26" s="1"/>
  <c r="L355" i="26" s="1"/>
  <c r="L356" i="26" s="1"/>
  <c r="L357" i="26" s="1"/>
  <c r="L358" i="26" s="1"/>
  <c r="L359" i="26" s="1"/>
  <c r="L360" i="26" s="1"/>
  <c r="L361" i="26" s="1"/>
  <c r="L362" i="26" s="1"/>
  <c r="L363" i="26" s="1"/>
  <c r="L364" i="26" s="1"/>
  <c r="L365" i="26" s="1"/>
  <c r="L366" i="26" s="1"/>
  <c r="L367" i="26" s="1"/>
  <c r="L368" i="26" s="1"/>
  <c r="L369" i="26" s="1"/>
  <c r="L370" i="26" s="1"/>
  <c r="L371" i="26" s="1"/>
  <c r="L372" i="26" s="1"/>
  <c r="L373" i="26" s="1"/>
  <c r="L374" i="26" s="1"/>
  <c r="L375" i="26" s="1"/>
  <c r="L376" i="26" s="1"/>
  <c r="L377" i="26" s="1"/>
  <c r="L378" i="26" s="1"/>
  <c r="L379" i="26" s="1"/>
  <c r="L380" i="26" s="1"/>
  <c r="L381" i="26" s="1"/>
  <c r="L382" i="26" s="1"/>
  <c r="L383" i="26" s="1"/>
  <c r="L384" i="26" s="1"/>
  <c r="L385" i="26" s="1"/>
  <c r="L386" i="26" s="1"/>
  <c r="L387" i="26" s="1"/>
  <c r="L388" i="26" s="1"/>
  <c r="L389" i="26" s="1"/>
  <c r="L390" i="26" s="1"/>
  <c r="I31" i="26"/>
  <c r="J31" i="26"/>
  <c r="I32" i="26"/>
  <c r="J32" i="26"/>
  <c r="K32" i="26"/>
  <c r="I33" i="26"/>
  <c r="J33" i="26"/>
  <c r="I34" i="26"/>
  <c r="J34" i="26"/>
  <c r="I35" i="26"/>
  <c r="J35" i="26"/>
  <c r="I36" i="26"/>
  <c r="J36" i="26"/>
  <c r="I37" i="26"/>
  <c r="J37" i="26"/>
  <c r="I38" i="26"/>
  <c r="J38" i="26"/>
  <c r="I39" i="26"/>
  <c r="J39" i="26"/>
  <c r="I40" i="26"/>
  <c r="J40" i="26"/>
  <c r="I41" i="26"/>
  <c r="J41" i="26"/>
  <c r="I42" i="26"/>
  <c r="J42" i="26"/>
  <c r="I43" i="26"/>
  <c r="J43" i="26"/>
  <c r="I44" i="26"/>
  <c r="J44" i="26"/>
  <c r="I45" i="26"/>
  <c r="J45" i="26"/>
  <c r="I46" i="26"/>
  <c r="J46" i="26"/>
  <c r="I47" i="26"/>
  <c r="J47" i="26"/>
  <c r="I48" i="26"/>
  <c r="J48" i="26"/>
  <c r="I49" i="26"/>
  <c r="J49" i="26"/>
  <c r="I50" i="26"/>
  <c r="J50" i="26"/>
  <c r="I51" i="26"/>
  <c r="J51" i="26"/>
  <c r="I52" i="26"/>
  <c r="J52" i="26"/>
  <c r="I53" i="26"/>
  <c r="J53" i="26"/>
  <c r="I54" i="26"/>
  <c r="J54" i="26"/>
  <c r="G8" i="26"/>
  <c r="H31" i="26"/>
  <c r="K33" i="26"/>
  <c r="G9" i="26"/>
  <c r="F31" i="26"/>
  <c r="K34" i="26"/>
  <c r="K35" i="26"/>
  <c r="G10" i="26"/>
  <c r="K36" i="26"/>
  <c r="G11" i="26"/>
  <c r="K37" i="26"/>
  <c r="G12" i="26"/>
  <c r="K38" i="26"/>
  <c r="AA4" i="27"/>
  <c r="AA5" i="27"/>
  <c r="AA6" i="27"/>
  <c r="AA7" i="27"/>
  <c r="AA8" i="27"/>
  <c r="AA9" i="27"/>
  <c r="AA10" i="27"/>
  <c r="AA11" i="27"/>
  <c r="AA12" i="27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A25" i="27"/>
  <c r="AA26" i="27"/>
  <c r="AA27" i="27"/>
  <c r="AA28" i="27"/>
  <c r="AA29" i="27"/>
  <c r="AA3" i="27"/>
  <c r="G13" i="26"/>
  <c r="K39" i="26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29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5" i="21"/>
  <c r="D100" i="22"/>
  <c r="D101" i="22"/>
  <c r="E101" i="22"/>
  <c r="D102" i="22"/>
  <c r="E102" i="22"/>
  <c r="D103" i="22"/>
  <c r="E103" i="22"/>
  <c r="D104" i="22"/>
  <c r="E104" i="22"/>
  <c r="D105" i="22"/>
  <c r="E105" i="22"/>
  <c r="D106" i="22"/>
  <c r="E106" i="22"/>
  <c r="D107" i="22"/>
  <c r="E107" i="22"/>
  <c r="D108" i="22"/>
  <c r="E108" i="22"/>
  <c r="D109" i="22"/>
  <c r="E109" i="22"/>
  <c r="D110" i="22"/>
  <c r="E110" i="22"/>
  <c r="D111" i="22"/>
  <c r="E111" i="22"/>
  <c r="D112" i="22"/>
  <c r="E112" i="22"/>
  <c r="D99" i="22"/>
  <c r="E99" i="22"/>
  <c r="D28" i="22"/>
  <c r="E28" i="22"/>
  <c r="D29" i="22"/>
  <c r="E29" i="22"/>
  <c r="D30" i="22"/>
  <c r="E30" i="22"/>
  <c r="D31" i="22"/>
  <c r="E31" i="22"/>
  <c r="D32" i="22"/>
  <c r="E32" i="22"/>
  <c r="D33" i="22"/>
  <c r="E33" i="22"/>
  <c r="D34" i="22"/>
  <c r="E34" i="22"/>
  <c r="D35" i="22"/>
  <c r="E35" i="22"/>
  <c r="D36" i="22"/>
  <c r="E36" i="22"/>
  <c r="D37" i="22"/>
  <c r="E37" i="22"/>
  <c r="D38" i="22"/>
  <c r="D39" i="22"/>
  <c r="E39" i="22"/>
  <c r="D40" i="22"/>
  <c r="E40" i="22"/>
  <c r="D41" i="22"/>
  <c r="D42" i="22"/>
  <c r="E42" i="22"/>
  <c r="D43" i="22"/>
  <c r="E43" i="22"/>
  <c r="D44" i="22"/>
  <c r="E44" i="22"/>
  <c r="D45" i="22"/>
  <c r="E45" i="22"/>
  <c r="D46" i="22"/>
  <c r="E46" i="22"/>
  <c r="D47" i="22"/>
  <c r="E47" i="22"/>
  <c r="D48" i="22"/>
  <c r="E48" i="22"/>
  <c r="D49" i="22"/>
  <c r="E49" i="22"/>
  <c r="D50" i="22"/>
  <c r="E50" i="22"/>
  <c r="D51" i="22"/>
  <c r="E51" i="22"/>
  <c r="D52" i="22"/>
  <c r="E52" i="22"/>
  <c r="D53" i="22"/>
  <c r="E53" i="22"/>
  <c r="D54" i="22"/>
  <c r="D55" i="22"/>
  <c r="E55" i="22"/>
  <c r="D56" i="22"/>
  <c r="E56" i="22"/>
  <c r="D57" i="22"/>
  <c r="E57" i="22"/>
  <c r="D58" i="22"/>
  <c r="E58" i="22"/>
  <c r="D59" i="22"/>
  <c r="E59" i="22"/>
  <c r="D60" i="22"/>
  <c r="E60" i="22"/>
  <c r="D61" i="22"/>
  <c r="E61" i="22"/>
  <c r="D62" i="22"/>
  <c r="E62" i="22"/>
  <c r="D63" i="22"/>
  <c r="E63" i="22"/>
  <c r="D64" i="22"/>
  <c r="E64" i="22"/>
  <c r="D65" i="22"/>
  <c r="E65" i="22"/>
  <c r="D66" i="22"/>
  <c r="D67" i="22"/>
  <c r="E67" i="22"/>
  <c r="D68" i="22"/>
  <c r="E68" i="22"/>
  <c r="D69" i="22"/>
  <c r="E69" i="22"/>
  <c r="D70" i="22"/>
  <c r="E70" i="22"/>
  <c r="D71" i="22"/>
  <c r="E71" i="22"/>
  <c r="D72" i="22"/>
  <c r="E72" i="22"/>
  <c r="D73" i="22"/>
  <c r="E73" i="22"/>
  <c r="D74" i="22"/>
  <c r="E74" i="22"/>
  <c r="D75" i="22"/>
  <c r="E75" i="22"/>
  <c r="D76" i="22"/>
  <c r="E76" i="22"/>
  <c r="D77" i="22"/>
  <c r="E77" i="22"/>
  <c r="D78" i="22"/>
  <c r="E78" i="22"/>
  <c r="D79" i="22"/>
  <c r="E79" i="22"/>
  <c r="D80" i="22"/>
  <c r="E80" i="22"/>
  <c r="D81" i="22"/>
  <c r="E81" i="22"/>
  <c r="D82" i="22"/>
  <c r="E82" i="22"/>
  <c r="D83" i="22"/>
  <c r="E83" i="22"/>
  <c r="D84" i="22"/>
  <c r="E84" i="22"/>
  <c r="D85" i="22"/>
  <c r="E85" i="22"/>
  <c r="D86" i="22"/>
  <c r="E86" i="22"/>
  <c r="D87" i="22"/>
  <c r="E87" i="22"/>
  <c r="D88" i="22"/>
  <c r="E88" i="22"/>
  <c r="D89" i="22"/>
  <c r="E89" i="22"/>
  <c r="D90" i="22"/>
  <c r="E90" i="22"/>
  <c r="D91" i="22"/>
  <c r="E91" i="22"/>
  <c r="D92" i="22"/>
  <c r="E92" i="22"/>
  <c r="D93" i="22"/>
  <c r="E93" i="22"/>
  <c r="D94" i="22"/>
  <c r="E94" i="22"/>
  <c r="D95" i="22"/>
  <c r="E95" i="22"/>
  <c r="D96" i="22"/>
  <c r="E96" i="22"/>
  <c r="D97" i="22"/>
  <c r="E97" i="22"/>
  <c r="D98" i="22"/>
  <c r="E98" i="22"/>
  <c r="D27" i="22"/>
  <c r="E27" i="22"/>
  <c r="E100" i="22"/>
  <c r="E113" i="22"/>
  <c r="E38" i="22"/>
  <c r="E41" i="22"/>
  <c r="E54" i="22"/>
  <c r="E66" i="22"/>
  <c r="K9" i="26"/>
  <c r="K13" i="26"/>
  <c r="K17" i="26"/>
  <c r="K21" i="26"/>
  <c r="K25" i="26"/>
  <c r="K26" i="26"/>
  <c r="K10" i="26"/>
  <c r="K22" i="26"/>
  <c r="K14" i="26"/>
  <c r="K7" i="26"/>
  <c r="K12" i="26"/>
  <c r="K24" i="26"/>
  <c r="K18" i="26"/>
  <c r="K11" i="26"/>
  <c r="K15" i="26"/>
  <c r="K19" i="26"/>
  <c r="K23" i="26"/>
  <c r="K27" i="26"/>
  <c r="K20" i="26"/>
  <c r="K28" i="26"/>
  <c r="K29" i="26"/>
  <c r="K8" i="26"/>
  <c r="K16" i="26"/>
  <c r="K30" i="26"/>
  <c r="G14" i="26"/>
  <c r="K40" i="26"/>
  <c r="G15" i="26"/>
  <c r="K41" i="26"/>
  <c r="J4182" i="26"/>
  <c r="I4182" i="26"/>
  <c r="J4181" i="26"/>
  <c r="I4181" i="26"/>
  <c r="J4180" i="26"/>
  <c r="I4180" i="26"/>
  <c r="J4179" i="26"/>
  <c r="I4179" i="26"/>
  <c r="J4178" i="26"/>
  <c r="I4178" i="26"/>
  <c r="J4177" i="26"/>
  <c r="I4177" i="26"/>
  <c r="J4176" i="26"/>
  <c r="I4176" i="26"/>
  <c r="J4175" i="26"/>
  <c r="I4175" i="26"/>
  <c r="J4174" i="26"/>
  <c r="I4174" i="26"/>
  <c r="J4173" i="26"/>
  <c r="I4173" i="26"/>
  <c r="J4172" i="26"/>
  <c r="I4172" i="26"/>
  <c r="J4171" i="26"/>
  <c r="I4171" i="26"/>
  <c r="J4170" i="26"/>
  <c r="I4170" i="26"/>
  <c r="J4169" i="26"/>
  <c r="I4169" i="26"/>
  <c r="J4168" i="26"/>
  <c r="I4168" i="26"/>
  <c r="J4167" i="26"/>
  <c r="I4167" i="26"/>
  <c r="J4166" i="26"/>
  <c r="I4166" i="26"/>
  <c r="J4165" i="26"/>
  <c r="I4165" i="26"/>
  <c r="J4164" i="26"/>
  <c r="I4164" i="26"/>
  <c r="J4163" i="26"/>
  <c r="I4163" i="26"/>
  <c r="J4162" i="26"/>
  <c r="I4162" i="26"/>
  <c r="J4161" i="26"/>
  <c r="I4161" i="26"/>
  <c r="K4160" i="26"/>
  <c r="K4161" i="26"/>
  <c r="K4162" i="26"/>
  <c r="K4163" i="26"/>
  <c r="K4164" i="26"/>
  <c r="K4165" i="26"/>
  <c r="K4166" i="26"/>
  <c r="K4167" i="26"/>
  <c r="K4168" i="26"/>
  <c r="K4169" i="26"/>
  <c r="K4170" i="26"/>
  <c r="K4171" i="26"/>
  <c r="K4172" i="26"/>
  <c r="K4173" i="26"/>
  <c r="K4174" i="26"/>
  <c r="K4175" i="26"/>
  <c r="K4176" i="26"/>
  <c r="K4177" i="26"/>
  <c r="K4178" i="26"/>
  <c r="K4179" i="26"/>
  <c r="K4180" i="26"/>
  <c r="K4181" i="26"/>
  <c r="K4182" i="26"/>
  <c r="J4160" i="26"/>
  <c r="I4160" i="26"/>
  <c r="J4159" i="26"/>
  <c r="I4159" i="26"/>
  <c r="H4135" i="26"/>
  <c r="F4135" i="26"/>
  <c r="J4134" i="26"/>
  <c r="I4134" i="26"/>
  <c r="J4133" i="26"/>
  <c r="I4133" i="26"/>
  <c r="J4132" i="26"/>
  <c r="I4132" i="26"/>
  <c r="J4131" i="26"/>
  <c r="I4131" i="26"/>
  <c r="J4130" i="26"/>
  <c r="I4130" i="26"/>
  <c r="J4129" i="26"/>
  <c r="I4129" i="26"/>
  <c r="J4128" i="26"/>
  <c r="I4128" i="26"/>
  <c r="J4127" i="26"/>
  <c r="I4127" i="26"/>
  <c r="J4126" i="26"/>
  <c r="I4126" i="26"/>
  <c r="J4125" i="26"/>
  <c r="I4125" i="26"/>
  <c r="J4124" i="26"/>
  <c r="I4124" i="26"/>
  <c r="J4123" i="26"/>
  <c r="I4123" i="26"/>
  <c r="J4122" i="26"/>
  <c r="I4122" i="26"/>
  <c r="J4121" i="26"/>
  <c r="I4121" i="26"/>
  <c r="J4120" i="26"/>
  <c r="I4120" i="26"/>
  <c r="J4119" i="26"/>
  <c r="I4119" i="26"/>
  <c r="J4118" i="26"/>
  <c r="I4118" i="26"/>
  <c r="J4117" i="26"/>
  <c r="I4117" i="26"/>
  <c r="J4116" i="26"/>
  <c r="I4116" i="26"/>
  <c r="J4115" i="26"/>
  <c r="I4115" i="26"/>
  <c r="J4114" i="26"/>
  <c r="I4114" i="26"/>
  <c r="J4113" i="26"/>
  <c r="I4113" i="26"/>
  <c r="K4112" i="26"/>
  <c r="K4113" i="26"/>
  <c r="K4114" i="26"/>
  <c r="K4115" i="26"/>
  <c r="K4116" i="26"/>
  <c r="K4117" i="26"/>
  <c r="K4118" i="26"/>
  <c r="K4119" i="26"/>
  <c r="K4120" i="26"/>
  <c r="K4121" i="26"/>
  <c r="K4122" i="26"/>
  <c r="K4123" i="26"/>
  <c r="K4124" i="26"/>
  <c r="K4125" i="26"/>
  <c r="K4126" i="26"/>
  <c r="K4127" i="26"/>
  <c r="K4128" i="26"/>
  <c r="K4129" i="26"/>
  <c r="K4130" i="26"/>
  <c r="K4131" i="26"/>
  <c r="K4132" i="26"/>
  <c r="K4133" i="26"/>
  <c r="K4134" i="26"/>
  <c r="J4112" i="26"/>
  <c r="I4112" i="26"/>
  <c r="J4111" i="26"/>
  <c r="I4111" i="26"/>
  <c r="H4087" i="26"/>
  <c r="J4086" i="26"/>
  <c r="I4086" i="26"/>
  <c r="J4085" i="26"/>
  <c r="I4085" i="26"/>
  <c r="J4084" i="26"/>
  <c r="I4084" i="26"/>
  <c r="J4083" i="26"/>
  <c r="I4083" i="26"/>
  <c r="J4082" i="26"/>
  <c r="I4082" i="26"/>
  <c r="J4081" i="26"/>
  <c r="I4081" i="26"/>
  <c r="J4080" i="26"/>
  <c r="I4080" i="26"/>
  <c r="J4079" i="26"/>
  <c r="I4079" i="26"/>
  <c r="J4078" i="26"/>
  <c r="I4078" i="26"/>
  <c r="J4077" i="26"/>
  <c r="I4077" i="26"/>
  <c r="J4076" i="26"/>
  <c r="I4076" i="26"/>
  <c r="J4075" i="26"/>
  <c r="I4075" i="26"/>
  <c r="J4074" i="26"/>
  <c r="I4074" i="26"/>
  <c r="J4073" i="26"/>
  <c r="I4073" i="26"/>
  <c r="J4072" i="26"/>
  <c r="I4072" i="26"/>
  <c r="J4071" i="26"/>
  <c r="I4071" i="26"/>
  <c r="J4070" i="26"/>
  <c r="I4070" i="26"/>
  <c r="J4069" i="26"/>
  <c r="I4069" i="26"/>
  <c r="J4068" i="26"/>
  <c r="I4068" i="26"/>
  <c r="J4067" i="26"/>
  <c r="I4067" i="26"/>
  <c r="J4066" i="26"/>
  <c r="I4066" i="26"/>
  <c r="J4065" i="26"/>
  <c r="I4065" i="26"/>
  <c r="K4064" i="26"/>
  <c r="K4065" i="26"/>
  <c r="K4066" i="26"/>
  <c r="K4067" i="26"/>
  <c r="K4068" i="26"/>
  <c r="K4069" i="26"/>
  <c r="K4070" i="26"/>
  <c r="K4071" i="26"/>
  <c r="K4072" i="26"/>
  <c r="K4073" i="26"/>
  <c r="K4074" i="26"/>
  <c r="K4075" i="26"/>
  <c r="K4076" i="26"/>
  <c r="K4077" i="26"/>
  <c r="K4078" i="26"/>
  <c r="K4079" i="26"/>
  <c r="K4080" i="26"/>
  <c r="K4081" i="26"/>
  <c r="K4082" i="26"/>
  <c r="K4083" i="26"/>
  <c r="K4084" i="26"/>
  <c r="K4085" i="26"/>
  <c r="K4086" i="26"/>
  <c r="J4064" i="26"/>
  <c r="I4064" i="26"/>
  <c r="J4063" i="26"/>
  <c r="I4063" i="26"/>
  <c r="H4039" i="26"/>
  <c r="J4038" i="26"/>
  <c r="I4038" i="26"/>
  <c r="J4037" i="26"/>
  <c r="I4037" i="26"/>
  <c r="J4036" i="26"/>
  <c r="I4036" i="26"/>
  <c r="J4035" i="26"/>
  <c r="I4035" i="26"/>
  <c r="J4034" i="26"/>
  <c r="I4034" i="26"/>
  <c r="J4033" i="26"/>
  <c r="I4033" i="26"/>
  <c r="J4032" i="26"/>
  <c r="I4032" i="26"/>
  <c r="J4031" i="26"/>
  <c r="I4031" i="26"/>
  <c r="J4030" i="26"/>
  <c r="I4030" i="26"/>
  <c r="J4029" i="26"/>
  <c r="I4029" i="26"/>
  <c r="J4028" i="26"/>
  <c r="I4028" i="26"/>
  <c r="J4027" i="26"/>
  <c r="I4027" i="26"/>
  <c r="J4026" i="26"/>
  <c r="I4026" i="26"/>
  <c r="J4025" i="26"/>
  <c r="I4025" i="26"/>
  <c r="J4024" i="26"/>
  <c r="I4024" i="26"/>
  <c r="J4023" i="26"/>
  <c r="I4023" i="26"/>
  <c r="J4022" i="26"/>
  <c r="I4022" i="26"/>
  <c r="J4021" i="26"/>
  <c r="I4021" i="26"/>
  <c r="J4020" i="26"/>
  <c r="I4020" i="26"/>
  <c r="J4019" i="26"/>
  <c r="I4019" i="26"/>
  <c r="J4018" i="26"/>
  <c r="I4018" i="26"/>
  <c r="J4017" i="26"/>
  <c r="I4017" i="26"/>
  <c r="K4016" i="26"/>
  <c r="K4017" i="26"/>
  <c r="K4018" i="26"/>
  <c r="K4019" i="26"/>
  <c r="K4020" i="26"/>
  <c r="K4021" i="26"/>
  <c r="K4022" i="26"/>
  <c r="K4023" i="26"/>
  <c r="K4024" i="26"/>
  <c r="K4025" i="26"/>
  <c r="K4026" i="26"/>
  <c r="K4027" i="26"/>
  <c r="K4028" i="26"/>
  <c r="K4029" i="26"/>
  <c r="K4030" i="26"/>
  <c r="K4031" i="26"/>
  <c r="K4032" i="26"/>
  <c r="K4033" i="26"/>
  <c r="K4034" i="26"/>
  <c r="K4035" i="26"/>
  <c r="K4036" i="26"/>
  <c r="K4037" i="26"/>
  <c r="K4038" i="26"/>
  <c r="J4016" i="26"/>
  <c r="I4016" i="26"/>
  <c r="J4015" i="26"/>
  <c r="I4015" i="26"/>
  <c r="H3991" i="26"/>
  <c r="J3990" i="26"/>
  <c r="I3990" i="26"/>
  <c r="J3989" i="26"/>
  <c r="I3989" i="26"/>
  <c r="J3988" i="26"/>
  <c r="I3988" i="26"/>
  <c r="J3987" i="26"/>
  <c r="I3987" i="26"/>
  <c r="J3986" i="26"/>
  <c r="I3986" i="26"/>
  <c r="J3985" i="26"/>
  <c r="I3985" i="26"/>
  <c r="J3984" i="26"/>
  <c r="I3984" i="26"/>
  <c r="J3983" i="26"/>
  <c r="I3983" i="26"/>
  <c r="J3982" i="26"/>
  <c r="I3982" i="26"/>
  <c r="J3981" i="26"/>
  <c r="I3981" i="26"/>
  <c r="J3980" i="26"/>
  <c r="I3980" i="26"/>
  <c r="J3979" i="26"/>
  <c r="I3979" i="26"/>
  <c r="J3978" i="26"/>
  <c r="I3978" i="26"/>
  <c r="J3977" i="26"/>
  <c r="I3977" i="26"/>
  <c r="J3976" i="26"/>
  <c r="I3976" i="26"/>
  <c r="J3975" i="26"/>
  <c r="I3975" i="26"/>
  <c r="J3974" i="26"/>
  <c r="I3974" i="26"/>
  <c r="J3973" i="26"/>
  <c r="I3973" i="26"/>
  <c r="J3972" i="26"/>
  <c r="I3972" i="26"/>
  <c r="J3971" i="26"/>
  <c r="I3971" i="26"/>
  <c r="J3970" i="26"/>
  <c r="I3970" i="26"/>
  <c r="J3969" i="26"/>
  <c r="I3969" i="26"/>
  <c r="K3968" i="26"/>
  <c r="K3969" i="26"/>
  <c r="K3970" i="26"/>
  <c r="K3971" i="26"/>
  <c r="K3972" i="26"/>
  <c r="K3973" i="26"/>
  <c r="K3974" i="26"/>
  <c r="K3975" i="26"/>
  <c r="K3976" i="26"/>
  <c r="K3977" i="26"/>
  <c r="K3978" i="26"/>
  <c r="K3979" i="26"/>
  <c r="K3980" i="26"/>
  <c r="K3981" i="26"/>
  <c r="K3982" i="26"/>
  <c r="K3983" i="26"/>
  <c r="K3984" i="26"/>
  <c r="K3985" i="26"/>
  <c r="K3986" i="26"/>
  <c r="K3987" i="26"/>
  <c r="K3988" i="26"/>
  <c r="K3989" i="26"/>
  <c r="K3990" i="26"/>
  <c r="J3968" i="26"/>
  <c r="I3968" i="26"/>
  <c r="J3967" i="26"/>
  <c r="I3967" i="26"/>
  <c r="H3943" i="26"/>
  <c r="J3942" i="26"/>
  <c r="I3942" i="26"/>
  <c r="J3941" i="26"/>
  <c r="I3941" i="26"/>
  <c r="J3940" i="26"/>
  <c r="I3940" i="26"/>
  <c r="J3939" i="26"/>
  <c r="I3939" i="26"/>
  <c r="J3938" i="26"/>
  <c r="I3938" i="26"/>
  <c r="J3937" i="26"/>
  <c r="I3937" i="26"/>
  <c r="J3936" i="26"/>
  <c r="I3936" i="26"/>
  <c r="J3935" i="26"/>
  <c r="I3935" i="26"/>
  <c r="J3934" i="26"/>
  <c r="I3934" i="26"/>
  <c r="J3933" i="26"/>
  <c r="I3933" i="26"/>
  <c r="J3932" i="26"/>
  <c r="I3932" i="26"/>
  <c r="J3931" i="26"/>
  <c r="I3931" i="26"/>
  <c r="J3930" i="26"/>
  <c r="I3930" i="26"/>
  <c r="J3929" i="26"/>
  <c r="I3929" i="26"/>
  <c r="J3928" i="26"/>
  <c r="I3928" i="26"/>
  <c r="J3927" i="26"/>
  <c r="I3927" i="26"/>
  <c r="J3926" i="26"/>
  <c r="I3926" i="26"/>
  <c r="J3925" i="26"/>
  <c r="I3925" i="26"/>
  <c r="J3924" i="26"/>
  <c r="I3924" i="26"/>
  <c r="J3923" i="26"/>
  <c r="I3923" i="26"/>
  <c r="J3922" i="26"/>
  <c r="I3922" i="26"/>
  <c r="J3921" i="26"/>
  <c r="I3921" i="26"/>
  <c r="K3920" i="26"/>
  <c r="K3921" i="26"/>
  <c r="K3922" i="26"/>
  <c r="K3923" i="26"/>
  <c r="K3924" i="26"/>
  <c r="K3925" i="26"/>
  <c r="K3926" i="26"/>
  <c r="K3927" i="26"/>
  <c r="K3928" i="26"/>
  <c r="K3929" i="26"/>
  <c r="K3930" i="26"/>
  <c r="K3931" i="26"/>
  <c r="K3932" i="26"/>
  <c r="K3933" i="26"/>
  <c r="K3934" i="26"/>
  <c r="K3935" i="26"/>
  <c r="K3936" i="26"/>
  <c r="K3937" i="26"/>
  <c r="K3938" i="26"/>
  <c r="K3939" i="26"/>
  <c r="K3940" i="26"/>
  <c r="K3941" i="26"/>
  <c r="K3942" i="26"/>
  <c r="J3920" i="26"/>
  <c r="I3920" i="26"/>
  <c r="J3919" i="26"/>
  <c r="I3919" i="26"/>
  <c r="H3895" i="26"/>
  <c r="J3894" i="26"/>
  <c r="I3894" i="26"/>
  <c r="J3893" i="26"/>
  <c r="I3893" i="26"/>
  <c r="J3892" i="26"/>
  <c r="I3892" i="26"/>
  <c r="J3891" i="26"/>
  <c r="I3891" i="26"/>
  <c r="J3890" i="26"/>
  <c r="I3890" i="26"/>
  <c r="J3889" i="26"/>
  <c r="I3889" i="26"/>
  <c r="J3888" i="26"/>
  <c r="I3888" i="26"/>
  <c r="J3887" i="26"/>
  <c r="I3887" i="26"/>
  <c r="J3886" i="26"/>
  <c r="I3886" i="26"/>
  <c r="J3885" i="26"/>
  <c r="I3885" i="26"/>
  <c r="J3884" i="26"/>
  <c r="I3884" i="26"/>
  <c r="J3883" i="26"/>
  <c r="I3883" i="26"/>
  <c r="J3882" i="26"/>
  <c r="I3882" i="26"/>
  <c r="J3881" i="26"/>
  <c r="I3881" i="26"/>
  <c r="J3880" i="26"/>
  <c r="I3880" i="26"/>
  <c r="J3879" i="26"/>
  <c r="I3879" i="26"/>
  <c r="J3878" i="26"/>
  <c r="I3878" i="26"/>
  <c r="J3877" i="26"/>
  <c r="I3877" i="26"/>
  <c r="J3876" i="26"/>
  <c r="I3876" i="26"/>
  <c r="J3875" i="26"/>
  <c r="I3875" i="26"/>
  <c r="J3874" i="26"/>
  <c r="I3874" i="26"/>
  <c r="J3873" i="26"/>
  <c r="I3873" i="26"/>
  <c r="K3872" i="26"/>
  <c r="K3873" i="26"/>
  <c r="K3874" i="26"/>
  <c r="K3875" i="26"/>
  <c r="K3876" i="26"/>
  <c r="K3877" i="26"/>
  <c r="K3878" i="26"/>
  <c r="K3879" i="26"/>
  <c r="K3880" i="26"/>
  <c r="K3881" i="26"/>
  <c r="K3882" i="26"/>
  <c r="K3883" i="26"/>
  <c r="K3884" i="26"/>
  <c r="K3885" i="26"/>
  <c r="K3886" i="26"/>
  <c r="K3887" i="26"/>
  <c r="K3888" i="26"/>
  <c r="K3889" i="26"/>
  <c r="K3890" i="26"/>
  <c r="K3891" i="26"/>
  <c r="K3892" i="26"/>
  <c r="K3893" i="26"/>
  <c r="K3894" i="26"/>
  <c r="J3872" i="26"/>
  <c r="I3872" i="26"/>
  <c r="J3871" i="26"/>
  <c r="I3871" i="26"/>
  <c r="H3847" i="26"/>
  <c r="J3846" i="26"/>
  <c r="I3846" i="26"/>
  <c r="J3845" i="26"/>
  <c r="I3845" i="26"/>
  <c r="J3844" i="26"/>
  <c r="I3844" i="26"/>
  <c r="J3843" i="26"/>
  <c r="I3843" i="26"/>
  <c r="J3842" i="26"/>
  <c r="I3842" i="26"/>
  <c r="J3841" i="26"/>
  <c r="I3841" i="26"/>
  <c r="J3840" i="26"/>
  <c r="I3840" i="26"/>
  <c r="J3839" i="26"/>
  <c r="I3839" i="26"/>
  <c r="J3838" i="26"/>
  <c r="I3838" i="26"/>
  <c r="J3837" i="26"/>
  <c r="I3837" i="26"/>
  <c r="J3836" i="26"/>
  <c r="I3836" i="26"/>
  <c r="J3835" i="26"/>
  <c r="I3835" i="26"/>
  <c r="J3834" i="26"/>
  <c r="I3834" i="26"/>
  <c r="J3833" i="26"/>
  <c r="I3833" i="26"/>
  <c r="J3832" i="26"/>
  <c r="I3832" i="26"/>
  <c r="J3831" i="26"/>
  <c r="I3831" i="26"/>
  <c r="J3830" i="26"/>
  <c r="I3830" i="26"/>
  <c r="J3829" i="26"/>
  <c r="I3829" i="26"/>
  <c r="J3828" i="26"/>
  <c r="I3828" i="26"/>
  <c r="J3827" i="26"/>
  <c r="I3827" i="26"/>
  <c r="J3826" i="26"/>
  <c r="I3826" i="26"/>
  <c r="J3825" i="26"/>
  <c r="I3825" i="26"/>
  <c r="K3824" i="26"/>
  <c r="K3825" i="26"/>
  <c r="K3826" i="26"/>
  <c r="K3827" i="26"/>
  <c r="K3828" i="26"/>
  <c r="K3829" i="26"/>
  <c r="K3830" i="26"/>
  <c r="K3831" i="26"/>
  <c r="K3832" i="26"/>
  <c r="K3833" i="26"/>
  <c r="K3834" i="26"/>
  <c r="K3835" i="26"/>
  <c r="K3836" i="26"/>
  <c r="K3837" i="26"/>
  <c r="K3838" i="26"/>
  <c r="K3839" i="26"/>
  <c r="K3840" i="26"/>
  <c r="K3841" i="26"/>
  <c r="K3842" i="26"/>
  <c r="K3843" i="26"/>
  <c r="K3844" i="26"/>
  <c r="K3845" i="26"/>
  <c r="K3846" i="26"/>
  <c r="J3824" i="26"/>
  <c r="I3824" i="26"/>
  <c r="J3823" i="26"/>
  <c r="I3823" i="26"/>
  <c r="H3799" i="26"/>
  <c r="J3798" i="26"/>
  <c r="I3798" i="26"/>
  <c r="J3797" i="26"/>
  <c r="I3797" i="26"/>
  <c r="J3796" i="26"/>
  <c r="I3796" i="26"/>
  <c r="J3795" i="26"/>
  <c r="I3795" i="26"/>
  <c r="J3794" i="26"/>
  <c r="I3794" i="26"/>
  <c r="J3793" i="26"/>
  <c r="I3793" i="26"/>
  <c r="J3792" i="26"/>
  <c r="I3792" i="26"/>
  <c r="J3791" i="26"/>
  <c r="I3791" i="26"/>
  <c r="J3790" i="26"/>
  <c r="I3790" i="26"/>
  <c r="J3789" i="26"/>
  <c r="I3789" i="26"/>
  <c r="J3788" i="26"/>
  <c r="I3788" i="26"/>
  <c r="J3787" i="26"/>
  <c r="I3787" i="26"/>
  <c r="J3786" i="26"/>
  <c r="I3786" i="26"/>
  <c r="J3785" i="26"/>
  <c r="I3785" i="26"/>
  <c r="J3784" i="26"/>
  <c r="I3784" i="26"/>
  <c r="J3783" i="26"/>
  <c r="I3783" i="26"/>
  <c r="J3782" i="26"/>
  <c r="I3782" i="26"/>
  <c r="J3781" i="26"/>
  <c r="I3781" i="26"/>
  <c r="J3780" i="26"/>
  <c r="I3780" i="26"/>
  <c r="J3779" i="26"/>
  <c r="I3779" i="26"/>
  <c r="J3778" i="26"/>
  <c r="I3778" i="26"/>
  <c r="J3777" i="26"/>
  <c r="I3777" i="26"/>
  <c r="K3776" i="26"/>
  <c r="K3777" i="26"/>
  <c r="K3778" i="26"/>
  <c r="K3779" i="26"/>
  <c r="K3780" i="26"/>
  <c r="K3781" i="26"/>
  <c r="K3782" i="26"/>
  <c r="K3783" i="26"/>
  <c r="K3784" i="26"/>
  <c r="K3785" i="26"/>
  <c r="K3786" i="26"/>
  <c r="K3787" i="26"/>
  <c r="K3788" i="26"/>
  <c r="K3789" i="26"/>
  <c r="K3790" i="26"/>
  <c r="K3791" i="26"/>
  <c r="K3792" i="26"/>
  <c r="K3793" i="26"/>
  <c r="K3794" i="26"/>
  <c r="K3795" i="26"/>
  <c r="K3796" i="26"/>
  <c r="K3797" i="26"/>
  <c r="K3798" i="26"/>
  <c r="J3776" i="26"/>
  <c r="I3776" i="26"/>
  <c r="J3775" i="26"/>
  <c r="I3775" i="26"/>
  <c r="H3751" i="26"/>
  <c r="J3750" i="26"/>
  <c r="I3750" i="26"/>
  <c r="J3749" i="26"/>
  <c r="I3749" i="26"/>
  <c r="J3748" i="26"/>
  <c r="I3748" i="26"/>
  <c r="J3747" i="26"/>
  <c r="I3747" i="26"/>
  <c r="J3746" i="26"/>
  <c r="I3746" i="26"/>
  <c r="J3745" i="26"/>
  <c r="I3745" i="26"/>
  <c r="J3744" i="26"/>
  <c r="I3744" i="26"/>
  <c r="J3743" i="26"/>
  <c r="I3743" i="26"/>
  <c r="J3742" i="26"/>
  <c r="I3742" i="26"/>
  <c r="J3741" i="26"/>
  <c r="I3741" i="26"/>
  <c r="J3740" i="26"/>
  <c r="I3740" i="26"/>
  <c r="J3739" i="26"/>
  <c r="I3739" i="26"/>
  <c r="J3738" i="26"/>
  <c r="I3738" i="26"/>
  <c r="J3737" i="26"/>
  <c r="I3737" i="26"/>
  <c r="J3736" i="26"/>
  <c r="I3736" i="26"/>
  <c r="J3735" i="26"/>
  <c r="I3735" i="26"/>
  <c r="J3734" i="26"/>
  <c r="I3734" i="26"/>
  <c r="J3733" i="26"/>
  <c r="I3733" i="26"/>
  <c r="J3732" i="26"/>
  <c r="I3732" i="26"/>
  <c r="J3731" i="26"/>
  <c r="I3731" i="26"/>
  <c r="J3730" i="26"/>
  <c r="I3730" i="26"/>
  <c r="J3729" i="26"/>
  <c r="I3729" i="26"/>
  <c r="K3728" i="26"/>
  <c r="K3729" i="26"/>
  <c r="K3730" i="26"/>
  <c r="K3731" i="26"/>
  <c r="K3732" i="26"/>
  <c r="K3733" i="26"/>
  <c r="K3734" i="26"/>
  <c r="K3735" i="26"/>
  <c r="K3736" i="26"/>
  <c r="K3737" i="26"/>
  <c r="K3738" i="26"/>
  <c r="K3739" i="26"/>
  <c r="K3740" i="26"/>
  <c r="K3741" i="26"/>
  <c r="K3742" i="26"/>
  <c r="K3743" i="26"/>
  <c r="K3744" i="26"/>
  <c r="K3745" i="26"/>
  <c r="K3746" i="26"/>
  <c r="K3747" i="26"/>
  <c r="K3748" i="26"/>
  <c r="K3749" i="26"/>
  <c r="K3750" i="26"/>
  <c r="J3728" i="26"/>
  <c r="I3728" i="26"/>
  <c r="J3727" i="26"/>
  <c r="I3727" i="26"/>
  <c r="H3703" i="26"/>
  <c r="J3702" i="26"/>
  <c r="I3702" i="26"/>
  <c r="J3701" i="26"/>
  <c r="I3701" i="26"/>
  <c r="J3700" i="26"/>
  <c r="I3700" i="26"/>
  <c r="J3699" i="26"/>
  <c r="I3699" i="26"/>
  <c r="J3698" i="26"/>
  <c r="I3698" i="26"/>
  <c r="J3697" i="26"/>
  <c r="I3697" i="26"/>
  <c r="J3696" i="26"/>
  <c r="I3696" i="26"/>
  <c r="J3695" i="26"/>
  <c r="I3695" i="26"/>
  <c r="J3694" i="26"/>
  <c r="I3694" i="26"/>
  <c r="J3693" i="26"/>
  <c r="I3693" i="26"/>
  <c r="J3692" i="26"/>
  <c r="I3692" i="26"/>
  <c r="J3691" i="26"/>
  <c r="I3691" i="26"/>
  <c r="J3690" i="26"/>
  <c r="I3690" i="26"/>
  <c r="J3689" i="26"/>
  <c r="I3689" i="26"/>
  <c r="J3688" i="26"/>
  <c r="I3688" i="26"/>
  <c r="J3687" i="26"/>
  <c r="I3687" i="26"/>
  <c r="J3686" i="26"/>
  <c r="I3686" i="26"/>
  <c r="J3685" i="26"/>
  <c r="I3685" i="26"/>
  <c r="J3684" i="26"/>
  <c r="I3684" i="26"/>
  <c r="J3683" i="26"/>
  <c r="I3683" i="26"/>
  <c r="J3682" i="26"/>
  <c r="I3682" i="26"/>
  <c r="J3681" i="26"/>
  <c r="I3681" i="26"/>
  <c r="K3680" i="26"/>
  <c r="K3681" i="26"/>
  <c r="K3682" i="26"/>
  <c r="K3683" i="26"/>
  <c r="K3684" i="26"/>
  <c r="K3685" i="26"/>
  <c r="K3686" i="26"/>
  <c r="K3687" i="26"/>
  <c r="K3688" i="26"/>
  <c r="K3689" i="26"/>
  <c r="K3690" i="26"/>
  <c r="K3691" i="26"/>
  <c r="K3692" i="26"/>
  <c r="K3693" i="26"/>
  <c r="K3694" i="26"/>
  <c r="K3695" i="26"/>
  <c r="K3696" i="26"/>
  <c r="K3697" i="26"/>
  <c r="K3698" i="26"/>
  <c r="K3699" i="26"/>
  <c r="K3700" i="26"/>
  <c r="K3701" i="26"/>
  <c r="K3702" i="26"/>
  <c r="J3680" i="26"/>
  <c r="I3680" i="26"/>
  <c r="J3679" i="26"/>
  <c r="I3679" i="26"/>
  <c r="H3655" i="26"/>
  <c r="J3654" i="26"/>
  <c r="I3654" i="26"/>
  <c r="J3653" i="26"/>
  <c r="I3653" i="26"/>
  <c r="J3652" i="26"/>
  <c r="I3652" i="26"/>
  <c r="J3651" i="26"/>
  <c r="I3651" i="26"/>
  <c r="J3650" i="26"/>
  <c r="I3650" i="26"/>
  <c r="J3649" i="26"/>
  <c r="I3649" i="26"/>
  <c r="J3648" i="26"/>
  <c r="I3648" i="26"/>
  <c r="J3647" i="26"/>
  <c r="I3647" i="26"/>
  <c r="J3646" i="26"/>
  <c r="I3646" i="26"/>
  <c r="J3645" i="26"/>
  <c r="I3645" i="26"/>
  <c r="J3644" i="26"/>
  <c r="I3644" i="26"/>
  <c r="J3643" i="26"/>
  <c r="I3643" i="26"/>
  <c r="J3642" i="26"/>
  <c r="I3642" i="26"/>
  <c r="J3641" i="26"/>
  <c r="I3641" i="26"/>
  <c r="J3640" i="26"/>
  <c r="I3640" i="26"/>
  <c r="J3639" i="26"/>
  <c r="I3639" i="26"/>
  <c r="J3638" i="26"/>
  <c r="I3638" i="26"/>
  <c r="J3637" i="26"/>
  <c r="I3637" i="26"/>
  <c r="J3636" i="26"/>
  <c r="I3636" i="26"/>
  <c r="J3635" i="26"/>
  <c r="I3635" i="26"/>
  <c r="J3634" i="26"/>
  <c r="I3634" i="26"/>
  <c r="J3633" i="26"/>
  <c r="I3633" i="26"/>
  <c r="K3632" i="26"/>
  <c r="J3632" i="26"/>
  <c r="I3632" i="26"/>
  <c r="J3631" i="26"/>
  <c r="I3631" i="26"/>
  <c r="H3607" i="26"/>
  <c r="J3606" i="26"/>
  <c r="I3606" i="26"/>
  <c r="J3605" i="26"/>
  <c r="I3605" i="26"/>
  <c r="J3604" i="26"/>
  <c r="I3604" i="26"/>
  <c r="J3603" i="26"/>
  <c r="I3603" i="26"/>
  <c r="J3602" i="26"/>
  <c r="I3602" i="26"/>
  <c r="J3601" i="26"/>
  <c r="I3601" i="26"/>
  <c r="J3600" i="26"/>
  <c r="I3600" i="26"/>
  <c r="J3599" i="26"/>
  <c r="I3599" i="26"/>
  <c r="J3598" i="26"/>
  <c r="I3598" i="26"/>
  <c r="J3597" i="26"/>
  <c r="I3597" i="26"/>
  <c r="J3596" i="26"/>
  <c r="I3596" i="26"/>
  <c r="J3595" i="26"/>
  <c r="I3595" i="26"/>
  <c r="J3594" i="26"/>
  <c r="I3594" i="26"/>
  <c r="J3593" i="26"/>
  <c r="I3593" i="26"/>
  <c r="J3592" i="26"/>
  <c r="I3592" i="26"/>
  <c r="J3591" i="26"/>
  <c r="I3591" i="26"/>
  <c r="J3590" i="26"/>
  <c r="I3590" i="26"/>
  <c r="J3589" i="26"/>
  <c r="I3589" i="26"/>
  <c r="J3588" i="26"/>
  <c r="I3588" i="26"/>
  <c r="J3587" i="26"/>
  <c r="I3587" i="26"/>
  <c r="J3586" i="26"/>
  <c r="I3586" i="26"/>
  <c r="J3585" i="26"/>
  <c r="I3585" i="26"/>
  <c r="K3584" i="26"/>
  <c r="J3584" i="26"/>
  <c r="I3584" i="26"/>
  <c r="J3583" i="26"/>
  <c r="I3583" i="26"/>
  <c r="H3559" i="26"/>
  <c r="J3558" i="26"/>
  <c r="I3558" i="26"/>
  <c r="J3557" i="26"/>
  <c r="I3557" i="26"/>
  <c r="J3556" i="26"/>
  <c r="I3556" i="26"/>
  <c r="J3555" i="26"/>
  <c r="I3555" i="26"/>
  <c r="J3554" i="26"/>
  <c r="I3554" i="26"/>
  <c r="J3553" i="26"/>
  <c r="I3553" i="26"/>
  <c r="J3552" i="26"/>
  <c r="I3552" i="26"/>
  <c r="J3551" i="26"/>
  <c r="I3551" i="26"/>
  <c r="J3550" i="26"/>
  <c r="I3550" i="26"/>
  <c r="J3549" i="26"/>
  <c r="I3549" i="26"/>
  <c r="J3548" i="26"/>
  <c r="I3548" i="26"/>
  <c r="J3547" i="26"/>
  <c r="I3547" i="26"/>
  <c r="J3546" i="26"/>
  <c r="I3546" i="26"/>
  <c r="J3545" i="26"/>
  <c r="I3545" i="26"/>
  <c r="J3544" i="26"/>
  <c r="I3544" i="26"/>
  <c r="J3543" i="26"/>
  <c r="I3543" i="26"/>
  <c r="J3542" i="26"/>
  <c r="I3542" i="26"/>
  <c r="J3541" i="26"/>
  <c r="I3541" i="26"/>
  <c r="J3540" i="26"/>
  <c r="I3540" i="26"/>
  <c r="J3539" i="26"/>
  <c r="I3539" i="26"/>
  <c r="J3538" i="26"/>
  <c r="I3538" i="26"/>
  <c r="J3537" i="26"/>
  <c r="I3537" i="26"/>
  <c r="K3536" i="26"/>
  <c r="J3536" i="26"/>
  <c r="I3536" i="26"/>
  <c r="J3535" i="26"/>
  <c r="I3535" i="26"/>
  <c r="H3511" i="26"/>
  <c r="J3510" i="26"/>
  <c r="I3510" i="26"/>
  <c r="J3509" i="26"/>
  <c r="I3509" i="26"/>
  <c r="J3508" i="26"/>
  <c r="I3508" i="26"/>
  <c r="J3507" i="26"/>
  <c r="I3507" i="26"/>
  <c r="J3506" i="26"/>
  <c r="I3506" i="26"/>
  <c r="J3505" i="26"/>
  <c r="I3505" i="26"/>
  <c r="J3504" i="26"/>
  <c r="I3504" i="26"/>
  <c r="J3503" i="26"/>
  <c r="I3503" i="26"/>
  <c r="J3502" i="26"/>
  <c r="I3502" i="26"/>
  <c r="J3501" i="26"/>
  <c r="I3501" i="26"/>
  <c r="J3500" i="26"/>
  <c r="I3500" i="26"/>
  <c r="J3499" i="26"/>
  <c r="I3499" i="26"/>
  <c r="J3498" i="26"/>
  <c r="I3498" i="26"/>
  <c r="J3497" i="26"/>
  <c r="I3497" i="26"/>
  <c r="J3496" i="26"/>
  <c r="I3496" i="26"/>
  <c r="J3495" i="26"/>
  <c r="I3495" i="26"/>
  <c r="J3494" i="26"/>
  <c r="I3494" i="26"/>
  <c r="J3493" i="26"/>
  <c r="I3493" i="26"/>
  <c r="J3492" i="26"/>
  <c r="I3492" i="26"/>
  <c r="J3491" i="26"/>
  <c r="I3491" i="26"/>
  <c r="J3490" i="26"/>
  <c r="I3490" i="26"/>
  <c r="J3489" i="26"/>
  <c r="I3489" i="26"/>
  <c r="K3488" i="26"/>
  <c r="J3488" i="26"/>
  <c r="I3488" i="26"/>
  <c r="J3487" i="26"/>
  <c r="I3487" i="26"/>
  <c r="H3463" i="26"/>
  <c r="J3462" i="26"/>
  <c r="I3462" i="26"/>
  <c r="J3461" i="26"/>
  <c r="I3461" i="26"/>
  <c r="J3460" i="26"/>
  <c r="I3460" i="26"/>
  <c r="J3459" i="26"/>
  <c r="I3459" i="26"/>
  <c r="J3458" i="26"/>
  <c r="I3458" i="26"/>
  <c r="J3457" i="26"/>
  <c r="I3457" i="26"/>
  <c r="J3456" i="26"/>
  <c r="I3456" i="26"/>
  <c r="J3455" i="26"/>
  <c r="I3455" i="26"/>
  <c r="J3454" i="26"/>
  <c r="I3454" i="26"/>
  <c r="J3453" i="26"/>
  <c r="I3453" i="26"/>
  <c r="J3452" i="26"/>
  <c r="I3452" i="26"/>
  <c r="J3451" i="26"/>
  <c r="I3451" i="26"/>
  <c r="J3450" i="26"/>
  <c r="I3450" i="26"/>
  <c r="J3449" i="26"/>
  <c r="I3449" i="26"/>
  <c r="J3448" i="26"/>
  <c r="I3448" i="26"/>
  <c r="J3447" i="26"/>
  <c r="I3447" i="26"/>
  <c r="J3446" i="26"/>
  <c r="I3446" i="26"/>
  <c r="J3445" i="26"/>
  <c r="I3445" i="26"/>
  <c r="J3444" i="26"/>
  <c r="I3444" i="26"/>
  <c r="J3443" i="26"/>
  <c r="I3443" i="26"/>
  <c r="J3442" i="26"/>
  <c r="I3442" i="26"/>
  <c r="J3441" i="26"/>
  <c r="I3441" i="26"/>
  <c r="K3440" i="26"/>
  <c r="K3441" i="26"/>
  <c r="K3442" i="26"/>
  <c r="K3443" i="26"/>
  <c r="K3444" i="26"/>
  <c r="K3445" i="26"/>
  <c r="K3446" i="26"/>
  <c r="K3447" i="26"/>
  <c r="K3448" i="26"/>
  <c r="K3449" i="26"/>
  <c r="K3450" i="26"/>
  <c r="K3451" i="26"/>
  <c r="K3452" i="26"/>
  <c r="K3453" i="26"/>
  <c r="K3454" i="26"/>
  <c r="K3455" i="26"/>
  <c r="K3456" i="26"/>
  <c r="K3457" i="26"/>
  <c r="K3458" i="26"/>
  <c r="K3459" i="26"/>
  <c r="K3460" i="26"/>
  <c r="K3461" i="26"/>
  <c r="K3462" i="26"/>
  <c r="J3440" i="26"/>
  <c r="I3440" i="26"/>
  <c r="J3439" i="26"/>
  <c r="I3439" i="26"/>
  <c r="H3415" i="26"/>
  <c r="J3414" i="26"/>
  <c r="I3414" i="26"/>
  <c r="J3413" i="26"/>
  <c r="I3413" i="26"/>
  <c r="J3412" i="26"/>
  <c r="I3412" i="26"/>
  <c r="J3411" i="26"/>
  <c r="I3411" i="26"/>
  <c r="J3410" i="26"/>
  <c r="I3410" i="26"/>
  <c r="J3409" i="26"/>
  <c r="I3409" i="26"/>
  <c r="J3408" i="26"/>
  <c r="I3408" i="26"/>
  <c r="J3407" i="26"/>
  <c r="I3407" i="26"/>
  <c r="J3406" i="26"/>
  <c r="I3406" i="26"/>
  <c r="J3405" i="26"/>
  <c r="I3405" i="26"/>
  <c r="J3404" i="26"/>
  <c r="I3404" i="26"/>
  <c r="J3403" i="26"/>
  <c r="I3403" i="26"/>
  <c r="J3402" i="26"/>
  <c r="I3402" i="26"/>
  <c r="J3401" i="26"/>
  <c r="I3401" i="26"/>
  <c r="J3400" i="26"/>
  <c r="I3400" i="26"/>
  <c r="J3399" i="26"/>
  <c r="I3399" i="26"/>
  <c r="J3398" i="26"/>
  <c r="I3398" i="26"/>
  <c r="J3397" i="26"/>
  <c r="I3397" i="26"/>
  <c r="J3396" i="26"/>
  <c r="I3396" i="26"/>
  <c r="J3395" i="26"/>
  <c r="I3395" i="26"/>
  <c r="J3394" i="26"/>
  <c r="I3394" i="26"/>
  <c r="J3393" i="26"/>
  <c r="I3393" i="26"/>
  <c r="K3392" i="26"/>
  <c r="K3393" i="26"/>
  <c r="K3394" i="26"/>
  <c r="K3395" i="26"/>
  <c r="K3396" i="26"/>
  <c r="K3397" i="26"/>
  <c r="K3398" i="26"/>
  <c r="K3399" i="26"/>
  <c r="K3400" i="26"/>
  <c r="K3401" i="26"/>
  <c r="K3402" i="26"/>
  <c r="K3403" i="26"/>
  <c r="K3404" i="26"/>
  <c r="K3405" i="26"/>
  <c r="K3406" i="26"/>
  <c r="K3407" i="26"/>
  <c r="K3408" i="26"/>
  <c r="K3409" i="26"/>
  <c r="K3410" i="26"/>
  <c r="K3411" i="26"/>
  <c r="K3412" i="26"/>
  <c r="K3413" i="26"/>
  <c r="K3414" i="26"/>
  <c r="J3392" i="26"/>
  <c r="I3392" i="26"/>
  <c r="J3391" i="26"/>
  <c r="I3391" i="26"/>
  <c r="H3367" i="26"/>
  <c r="J3366" i="26"/>
  <c r="I3366" i="26"/>
  <c r="J3365" i="26"/>
  <c r="I3365" i="26"/>
  <c r="J3364" i="26"/>
  <c r="I3364" i="26"/>
  <c r="J3363" i="26"/>
  <c r="I3363" i="26"/>
  <c r="J3362" i="26"/>
  <c r="I3362" i="26"/>
  <c r="J3361" i="26"/>
  <c r="I3361" i="26"/>
  <c r="J3360" i="26"/>
  <c r="I3360" i="26"/>
  <c r="J3359" i="26"/>
  <c r="I3359" i="26"/>
  <c r="J3358" i="26"/>
  <c r="I3358" i="26"/>
  <c r="J3357" i="26"/>
  <c r="I3357" i="26"/>
  <c r="J3356" i="26"/>
  <c r="I3356" i="26"/>
  <c r="J3355" i="26"/>
  <c r="I3355" i="26"/>
  <c r="J3354" i="26"/>
  <c r="I3354" i="26"/>
  <c r="J3353" i="26"/>
  <c r="I3353" i="26"/>
  <c r="J3352" i="26"/>
  <c r="I3352" i="26"/>
  <c r="J3351" i="26"/>
  <c r="I3351" i="26"/>
  <c r="J3350" i="26"/>
  <c r="I3350" i="26"/>
  <c r="J3349" i="26"/>
  <c r="I3349" i="26"/>
  <c r="J3348" i="26"/>
  <c r="I3348" i="26"/>
  <c r="J3347" i="26"/>
  <c r="I3347" i="26"/>
  <c r="J3346" i="26"/>
  <c r="I3346" i="26"/>
  <c r="J3345" i="26"/>
  <c r="I3345" i="26"/>
  <c r="K3344" i="26"/>
  <c r="K3345" i="26"/>
  <c r="K3346" i="26"/>
  <c r="K3347" i="26"/>
  <c r="K3348" i="26"/>
  <c r="K3349" i="26"/>
  <c r="K3350" i="26"/>
  <c r="K3351" i="26"/>
  <c r="K3352" i="26"/>
  <c r="K3353" i="26"/>
  <c r="K3354" i="26"/>
  <c r="K3355" i="26"/>
  <c r="K3356" i="26"/>
  <c r="K3357" i="26"/>
  <c r="K3358" i="26"/>
  <c r="K3359" i="26"/>
  <c r="K3360" i="26"/>
  <c r="K3361" i="26"/>
  <c r="K3362" i="26"/>
  <c r="K3363" i="26"/>
  <c r="K3364" i="26"/>
  <c r="K3365" i="26"/>
  <c r="K3366" i="26"/>
  <c r="J3344" i="26"/>
  <c r="I3344" i="26"/>
  <c r="J3343" i="26"/>
  <c r="I3343" i="26"/>
  <c r="H3319" i="26"/>
  <c r="H3343" i="26"/>
  <c r="F3343" i="26"/>
  <c r="J3318" i="26"/>
  <c r="I3318" i="26"/>
  <c r="J3317" i="26"/>
  <c r="I3317" i="26"/>
  <c r="J3316" i="26"/>
  <c r="I3316" i="26"/>
  <c r="J3315" i="26"/>
  <c r="I3315" i="26"/>
  <c r="J3314" i="26"/>
  <c r="I3314" i="26"/>
  <c r="J3313" i="26"/>
  <c r="I3313" i="26"/>
  <c r="J3312" i="26"/>
  <c r="I3312" i="26"/>
  <c r="J3311" i="26"/>
  <c r="I3311" i="26"/>
  <c r="J3310" i="26"/>
  <c r="I3310" i="26"/>
  <c r="J3309" i="26"/>
  <c r="I3309" i="26"/>
  <c r="J3308" i="26"/>
  <c r="I3308" i="26"/>
  <c r="J3307" i="26"/>
  <c r="I3307" i="26"/>
  <c r="J3306" i="26"/>
  <c r="I3306" i="26"/>
  <c r="J3305" i="26"/>
  <c r="I3305" i="26"/>
  <c r="J3304" i="26"/>
  <c r="I3304" i="26"/>
  <c r="J3303" i="26"/>
  <c r="I3303" i="26"/>
  <c r="J3302" i="26"/>
  <c r="I3302" i="26"/>
  <c r="J3301" i="26"/>
  <c r="I3301" i="26"/>
  <c r="J3300" i="26"/>
  <c r="I3300" i="26"/>
  <c r="J3299" i="26"/>
  <c r="I3299" i="26"/>
  <c r="J3298" i="26"/>
  <c r="I3298" i="26"/>
  <c r="J3297" i="26"/>
  <c r="I3297" i="26"/>
  <c r="K3296" i="26"/>
  <c r="K3297" i="26"/>
  <c r="K3298" i="26"/>
  <c r="K3299" i="26"/>
  <c r="K3300" i="26"/>
  <c r="K3301" i="26"/>
  <c r="K3302" i="26"/>
  <c r="K3303" i="26"/>
  <c r="K3304" i="26"/>
  <c r="K3305" i="26"/>
  <c r="K3306" i="26"/>
  <c r="K3307" i="26"/>
  <c r="K3308" i="26"/>
  <c r="K3309" i="26"/>
  <c r="K3310" i="26"/>
  <c r="K3311" i="26"/>
  <c r="K3312" i="26"/>
  <c r="K3313" i="26"/>
  <c r="K3314" i="26"/>
  <c r="K3315" i="26"/>
  <c r="K3316" i="26"/>
  <c r="K3317" i="26"/>
  <c r="K3318" i="26"/>
  <c r="J3296" i="26"/>
  <c r="I3296" i="26"/>
  <c r="J3295" i="26"/>
  <c r="I3295" i="26"/>
  <c r="H3271" i="26"/>
  <c r="H3295" i="26"/>
  <c r="F3295" i="26"/>
  <c r="J3270" i="26"/>
  <c r="I3270" i="26"/>
  <c r="J3269" i="26"/>
  <c r="I3269" i="26"/>
  <c r="J3268" i="26"/>
  <c r="I3268" i="26"/>
  <c r="J3267" i="26"/>
  <c r="I3267" i="26"/>
  <c r="J3266" i="26"/>
  <c r="I3266" i="26"/>
  <c r="J3265" i="26"/>
  <c r="I3265" i="26"/>
  <c r="J3264" i="26"/>
  <c r="I3264" i="26"/>
  <c r="J3263" i="26"/>
  <c r="I3263" i="26"/>
  <c r="J3262" i="26"/>
  <c r="I3262" i="26"/>
  <c r="J3261" i="26"/>
  <c r="I3261" i="26"/>
  <c r="J3260" i="26"/>
  <c r="I3260" i="26"/>
  <c r="J3259" i="26"/>
  <c r="I3259" i="26"/>
  <c r="J3258" i="26"/>
  <c r="I3258" i="26"/>
  <c r="J3257" i="26"/>
  <c r="I3257" i="26"/>
  <c r="J3256" i="26"/>
  <c r="I3256" i="26"/>
  <c r="J3255" i="26"/>
  <c r="I3255" i="26"/>
  <c r="J3254" i="26"/>
  <c r="I3254" i="26"/>
  <c r="J3253" i="26"/>
  <c r="I3253" i="26"/>
  <c r="J3252" i="26"/>
  <c r="I3252" i="26"/>
  <c r="J3251" i="26"/>
  <c r="I3251" i="26"/>
  <c r="J3250" i="26"/>
  <c r="I3250" i="26"/>
  <c r="J3249" i="26"/>
  <c r="I3249" i="26"/>
  <c r="K3248" i="26"/>
  <c r="K3249" i="26"/>
  <c r="K3250" i="26"/>
  <c r="K3251" i="26"/>
  <c r="K3252" i="26"/>
  <c r="K3253" i="26"/>
  <c r="K3254" i="26"/>
  <c r="K3255" i="26"/>
  <c r="K3256" i="26"/>
  <c r="K3257" i="26"/>
  <c r="K3258" i="26"/>
  <c r="K3259" i="26"/>
  <c r="K3260" i="26"/>
  <c r="K3261" i="26"/>
  <c r="K3262" i="26"/>
  <c r="K3263" i="26"/>
  <c r="K3264" i="26"/>
  <c r="K3265" i="26"/>
  <c r="K3266" i="26"/>
  <c r="K3267" i="26"/>
  <c r="K3268" i="26"/>
  <c r="K3269" i="26"/>
  <c r="K3270" i="26"/>
  <c r="J3248" i="26"/>
  <c r="I3248" i="26"/>
  <c r="J3247" i="26"/>
  <c r="I3247" i="26"/>
  <c r="H3223" i="26"/>
  <c r="J3222" i="26"/>
  <c r="I3222" i="26"/>
  <c r="J3221" i="26"/>
  <c r="I3221" i="26"/>
  <c r="J3220" i="26"/>
  <c r="I3220" i="26"/>
  <c r="J3219" i="26"/>
  <c r="I3219" i="26"/>
  <c r="J3218" i="26"/>
  <c r="I3218" i="26"/>
  <c r="J3217" i="26"/>
  <c r="I3217" i="26"/>
  <c r="J3216" i="26"/>
  <c r="I3216" i="26"/>
  <c r="J3215" i="26"/>
  <c r="I3215" i="26"/>
  <c r="J3214" i="26"/>
  <c r="I3214" i="26"/>
  <c r="J3213" i="26"/>
  <c r="I3213" i="26"/>
  <c r="J3212" i="26"/>
  <c r="I3212" i="26"/>
  <c r="J3211" i="26"/>
  <c r="I3211" i="26"/>
  <c r="J3210" i="26"/>
  <c r="I3210" i="26"/>
  <c r="J3209" i="26"/>
  <c r="I3209" i="26"/>
  <c r="J3208" i="26"/>
  <c r="I3208" i="26"/>
  <c r="J3207" i="26"/>
  <c r="I3207" i="26"/>
  <c r="J3206" i="26"/>
  <c r="I3206" i="26"/>
  <c r="J3205" i="26"/>
  <c r="I3205" i="26"/>
  <c r="J3204" i="26"/>
  <c r="I3204" i="26"/>
  <c r="J3203" i="26"/>
  <c r="I3203" i="26"/>
  <c r="J3202" i="26"/>
  <c r="I3202" i="26"/>
  <c r="J3201" i="26"/>
  <c r="I3201" i="26"/>
  <c r="K3200" i="26"/>
  <c r="K3201" i="26"/>
  <c r="K3202" i="26"/>
  <c r="K3203" i="26"/>
  <c r="K3204" i="26"/>
  <c r="K3205" i="26"/>
  <c r="K3206" i="26"/>
  <c r="K3207" i="26"/>
  <c r="K3208" i="26"/>
  <c r="K3209" i="26"/>
  <c r="K3210" i="26"/>
  <c r="K3211" i="26"/>
  <c r="K3212" i="26"/>
  <c r="K3213" i="26"/>
  <c r="K3214" i="26"/>
  <c r="K3215" i="26"/>
  <c r="K3216" i="26"/>
  <c r="K3217" i="26"/>
  <c r="K3218" i="26"/>
  <c r="K3219" i="26"/>
  <c r="K3220" i="26"/>
  <c r="K3221" i="26"/>
  <c r="K3222" i="26"/>
  <c r="J3200" i="26"/>
  <c r="I3200" i="26"/>
  <c r="J3199" i="26"/>
  <c r="I3199" i="26"/>
  <c r="H3175" i="26"/>
  <c r="J3174" i="26"/>
  <c r="I3174" i="26"/>
  <c r="J3173" i="26"/>
  <c r="I3173" i="26"/>
  <c r="J3172" i="26"/>
  <c r="I3172" i="26"/>
  <c r="J3171" i="26"/>
  <c r="I3171" i="26"/>
  <c r="J3170" i="26"/>
  <c r="I3170" i="26"/>
  <c r="J3169" i="26"/>
  <c r="I3169" i="26"/>
  <c r="J3168" i="26"/>
  <c r="I3168" i="26"/>
  <c r="J3167" i="26"/>
  <c r="I3167" i="26"/>
  <c r="J3166" i="26"/>
  <c r="I3166" i="26"/>
  <c r="J3165" i="26"/>
  <c r="I3165" i="26"/>
  <c r="J3164" i="26"/>
  <c r="I3164" i="26"/>
  <c r="J3163" i="26"/>
  <c r="I3163" i="26"/>
  <c r="J3162" i="26"/>
  <c r="I3162" i="26"/>
  <c r="J3161" i="26"/>
  <c r="I3161" i="26"/>
  <c r="J3160" i="26"/>
  <c r="I3160" i="26"/>
  <c r="J3159" i="26"/>
  <c r="I3159" i="26"/>
  <c r="J3158" i="26"/>
  <c r="I3158" i="26"/>
  <c r="J3157" i="26"/>
  <c r="I3157" i="26"/>
  <c r="J3156" i="26"/>
  <c r="I3156" i="26"/>
  <c r="J3155" i="26"/>
  <c r="I3155" i="26"/>
  <c r="J3154" i="26"/>
  <c r="I3154" i="26"/>
  <c r="J3153" i="26"/>
  <c r="I3153" i="26"/>
  <c r="K3152" i="26"/>
  <c r="K3153" i="26"/>
  <c r="K3154" i="26"/>
  <c r="K3155" i="26"/>
  <c r="K3156" i="26"/>
  <c r="K3157" i="26"/>
  <c r="K3158" i="26"/>
  <c r="K3159" i="26"/>
  <c r="K3160" i="26"/>
  <c r="K3161" i="26"/>
  <c r="K3162" i="26"/>
  <c r="K3163" i="26"/>
  <c r="K3164" i="26"/>
  <c r="K3165" i="26"/>
  <c r="K3166" i="26"/>
  <c r="K3167" i="26"/>
  <c r="K3168" i="26"/>
  <c r="K3169" i="26"/>
  <c r="K3170" i="26"/>
  <c r="K3171" i="26"/>
  <c r="K3172" i="26"/>
  <c r="K3173" i="26"/>
  <c r="K3174" i="26"/>
  <c r="J3152" i="26"/>
  <c r="I3152" i="26"/>
  <c r="J3151" i="26"/>
  <c r="I3151" i="26"/>
  <c r="H3127" i="26"/>
  <c r="H3151" i="26"/>
  <c r="F3151" i="26"/>
  <c r="H1591" i="26"/>
  <c r="I1615" i="26"/>
  <c r="J1615" i="26"/>
  <c r="I1616" i="26"/>
  <c r="J1616" i="26"/>
  <c r="K1616" i="26"/>
  <c r="K1617" i="26"/>
  <c r="K1618" i="26"/>
  <c r="K1619" i="26"/>
  <c r="K1620" i="26"/>
  <c r="K1621" i="26"/>
  <c r="K1622" i="26"/>
  <c r="K1623" i="26"/>
  <c r="K1624" i="26"/>
  <c r="K1625" i="26"/>
  <c r="K1626" i="26"/>
  <c r="K1627" i="26"/>
  <c r="K1628" i="26"/>
  <c r="K1629" i="26"/>
  <c r="K1630" i="26"/>
  <c r="K1631" i="26"/>
  <c r="K1632" i="26"/>
  <c r="K1633" i="26"/>
  <c r="K1634" i="26"/>
  <c r="K1635" i="26"/>
  <c r="K1636" i="26"/>
  <c r="K1637" i="26"/>
  <c r="K1638" i="26"/>
  <c r="I1617" i="26"/>
  <c r="J1617" i="26"/>
  <c r="I1618" i="26"/>
  <c r="J1618" i="26"/>
  <c r="I1619" i="26"/>
  <c r="J1619" i="26"/>
  <c r="I1620" i="26"/>
  <c r="J1620" i="26"/>
  <c r="I1621" i="26"/>
  <c r="J1621" i="26"/>
  <c r="I1622" i="26"/>
  <c r="J1622" i="26"/>
  <c r="I1623" i="26"/>
  <c r="J1623" i="26"/>
  <c r="I1624" i="26"/>
  <c r="J1624" i="26"/>
  <c r="I1625" i="26"/>
  <c r="J1625" i="26"/>
  <c r="I1626" i="26"/>
  <c r="J1626" i="26"/>
  <c r="I1627" i="26"/>
  <c r="J1627" i="26"/>
  <c r="I1628" i="26"/>
  <c r="J1628" i="26"/>
  <c r="I1629" i="26"/>
  <c r="J1629" i="26"/>
  <c r="I1630" i="26"/>
  <c r="J1630" i="26"/>
  <c r="I1631" i="26"/>
  <c r="J1631" i="26"/>
  <c r="I1632" i="26"/>
  <c r="J1632" i="26"/>
  <c r="I1633" i="26"/>
  <c r="J1633" i="26"/>
  <c r="I1634" i="26"/>
  <c r="J1634" i="26"/>
  <c r="I1635" i="26"/>
  <c r="J1635" i="26"/>
  <c r="I1636" i="26"/>
  <c r="J1636" i="26"/>
  <c r="I1637" i="26"/>
  <c r="J1637" i="26"/>
  <c r="I1638" i="26"/>
  <c r="J1638" i="26"/>
  <c r="H1639" i="26"/>
  <c r="F1639" i="26"/>
  <c r="I1663" i="26"/>
  <c r="J1663" i="26"/>
  <c r="I1664" i="26"/>
  <c r="J1664" i="26"/>
  <c r="K1664" i="26"/>
  <c r="K1665" i="26"/>
  <c r="K1666" i="26"/>
  <c r="K1667" i="26"/>
  <c r="K1668" i="26"/>
  <c r="K1669" i="26"/>
  <c r="K1670" i="26"/>
  <c r="K1671" i="26"/>
  <c r="K1672" i="26"/>
  <c r="K1673" i="26"/>
  <c r="K1674" i="26"/>
  <c r="K1675" i="26"/>
  <c r="K1676" i="26"/>
  <c r="K1677" i="26"/>
  <c r="K1678" i="26"/>
  <c r="K1679" i="26"/>
  <c r="K1680" i="26"/>
  <c r="K1681" i="26"/>
  <c r="K1682" i="26"/>
  <c r="K1683" i="26"/>
  <c r="K1684" i="26"/>
  <c r="K1685" i="26"/>
  <c r="K1686" i="26"/>
  <c r="I1665" i="26"/>
  <c r="J1665" i="26"/>
  <c r="I1666" i="26"/>
  <c r="J1666" i="26"/>
  <c r="I1667" i="26"/>
  <c r="J1667" i="26"/>
  <c r="I1668" i="26"/>
  <c r="J1668" i="26"/>
  <c r="I1669" i="26"/>
  <c r="J1669" i="26"/>
  <c r="I1670" i="26"/>
  <c r="J1670" i="26"/>
  <c r="I1671" i="26"/>
  <c r="J1671" i="26"/>
  <c r="I1672" i="26"/>
  <c r="J1672" i="26"/>
  <c r="I1673" i="26"/>
  <c r="J1673" i="26"/>
  <c r="I1674" i="26"/>
  <c r="J1674" i="26"/>
  <c r="I1675" i="26"/>
  <c r="J1675" i="26"/>
  <c r="I1676" i="26"/>
  <c r="J1676" i="26"/>
  <c r="I1677" i="26"/>
  <c r="J1677" i="26"/>
  <c r="I1678" i="26"/>
  <c r="J1678" i="26"/>
  <c r="I1679" i="26"/>
  <c r="J1679" i="26"/>
  <c r="I1680" i="26"/>
  <c r="J1680" i="26"/>
  <c r="I1681" i="26"/>
  <c r="J1681" i="26"/>
  <c r="I1682" i="26"/>
  <c r="J1682" i="26"/>
  <c r="I1683" i="26"/>
  <c r="J1683" i="26"/>
  <c r="I1684" i="26"/>
  <c r="J1684" i="26"/>
  <c r="I1685" i="26"/>
  <c r="J1685" i="26"/>
  <c r="I1686" i="26"/>
  <c r="J1686" i="26"/>
  <c r="H1687" i="26"/>
  <c r="F1687" i="26"/>
  <c r="I1711" i="26"/>
  <c r="J1711" i="26"/>
  <c r="I1712" i="26"/>
  <c r="J1712" i="26"/>
  <c r="K1712" i="26"/>
  <c r="K1713" i="26"/>
  <c r="K1714" i="26"/>
  <c r="K1715" i="26"/>
  <c r="K1716" i="26"/>
  <c r="K1717" i="26"/>
  <c r="K1718" i="26"/>
  <c r="K1719" i="26"/>
  <c r="K1720" i="26"/>
  <c r="K1721" i="26"/>
  <c r="K1722" i="26"/>
  <c r="K1723" i="26"/>
  <c r="K1724" i="26"/>
  <c r="K1725" i="26"/>
  <c r="K1726" i="26"/>
  <c r="K1727" i="26"/>
  <c r="K1728" i="26"/>
  <c r="K1729" i="26"/>
  <c r="K1730" i="26"/>
  <c r="K1731" i="26"/>
  <c r="K1732" i="26"/>
  <c r="K1733" i="26"/>
  <c r="K1734" i="26"/>
  <c r="I1713" i="26"/>
  <c r="J1713" i="26"/>
  <c r="I1714" i="26"/>
  <c r="J1714" i="26"/>
  <c r="I1715" i="26"/>
  <c r="J1715" i="26"/>
  <c r="I1716" i="26"/>
  <c r="J1716" i="26"/>
  <c r="I1717" i="26"/>
  <c r="J1717" i="26"/>
  <c r="I1718" i="26"/>
  <c r="J1718" i="26"/>
  <c r="I1719" i="26"/>
  <c r="J1719" i="26"/>
  <c r="I1720" i="26"/>
  <c r="J1720" i="26"/>
  <c r="I1721" i="26"/>
  <c r="J1721" i="26"/>
  <c r="I1722" i="26"/>
  <c r="J1722" i="26"/>
  <c r="I1723" i="26"/>
  <c r="J1723" i="26"/>
  <c r="I1724" i="26"/>
  <c r="J1724" i="26"/>
  <c r="I1725" i="26"/>
  <c r="J1725" i="26"/>
  <c r="I1726" i="26"/>
  <c r="J1726" i="26"/>
  <c r="I1727" i="26"/>
  <c r="J1727" i="26"/>
  <c r="I1728" i="26"/>
  <c r="J1728" i="26"/>
  <c r="I1729" i="26"/>
  <c r="J1729" i="26"/>
  <c r="I1730" i="26"/>
  <c r="J1730" i="26"/>
  <c r="I1731" i="26"/>
  <c r="J1731" i="26"/>
  <c r="I1732" i="26"/>
  <c r="J1732" i="26"/>
  <c r="I1733" i="26"/>
  <c r="J1733" i="26"/>
  <c r="I1734" i="26"/>
  <c r="J1734" i="26"/>
  <c r="H1735" i="26"/>
  <c r="F1735" i="26"/>
  <c r="I1759" i="26"/>
  <c r="J1759" i="26"/>
  <c r="I1760" i="26"/>
  <c r="J1760" i="26"/>
  <c r="K1760" i="26"/>
  <c r="K1761" i="26"/>
  <c r="K1762" i="26"/>
  <c r="K1763" i="26"/>
  <c r="K1764" i="26"/>
  <c r="K1765" i="26"/>
  <c r="K1766" i="26"/>
  <c r="K1767" i="26"/>
  <c r="K1768" i="26"/>
  <c r="K1769" i="26"/>
  <c r="K1770" i="26"/>
  <c r="K1771" i="26"/>
  <c r="K1772" i="26"/>
  <c r="K1773" i="26"/>
  <c r="K1774" i="26"/>
  <c r="K1775" i="26"/>
  <c r="K1776" i="26"/>
  <c r="K1777" i="26"/>
  <c r="K1778" i="26"/>
  <c r="K1779" i="26"/>
  <c r="K1780" i="26"/>
  <c r="K1781" i="26"/>
  <c r="K1782" i="26"/>
  <c r="I1761" i="26"/>
  <c r="J1761" i="26"/>
  <c r="I1762" i="26"/>
  <c r="J1762" i="26"/>
  <c r="I1763" i="26"/>
  <c r="J1763" i="26"/>
  <c r="I1764" i="26"/>
  <c r="J1764" i="26"/>
  <c r="I1765" i="26"/>
  <c r="J1765" i="26"/>
  <c r="I1766" i="26"/>
  <c r="J1766" i="26"/>
  <c r="I1767" i="26"/>
  <c r="J1767" i="26"/>
  <c r="I1768" i="26"/>
  <c r="J1768" i="26"/>
  <c r="I1769" i="26"/>
  <c r="J1769" i="26"/>
  <c r="I1770" i="26"/>
  <c r="J1770" i="26"/>
  <c r="I1771" i="26"/>
  <c r="J1771" i="26"/>
  <c r="I1772" i="26"/>
  <c r="J1772" i="26"/>
  <c r="I1773" i="26"/>
  <c r="J1773" i="26"/>
  <c r="I1774" i="26"/>
  <c r="J1774" i="26"/>
  <c r="I1775" i="26"/>
  <c r="J1775" i="26"/>
  <c r="I1776" i="26"/>
  <c r="J1776" i="26"/>
  <c r="I1777" i="26"/>
  <c r="J1777" i="26"/>
  <c r="I1778" i="26"/>
  <c r="J1778" i="26"/>
  <c r="I1779" i="26"/>
  <c r="J1779" i="26"/>
  <c r="I1780" i="26"/>
  <c r="J1780" i="26"/>
  <c r="I1781" i="26"/>
  <c r="J1781" i="26"/>
  <c r="I1782" i="26"/>
  <c r="J1782" i="26"/>
  <c r="H1783" i="26"/>
  <c r="H1807" i="26"/>
  <c r="F1807" i="26"/>
  <c r="I1807" i="26"/>
  <c r="J1807" i="26"/>
  <c r="I1808" i="26"/>
  <c r="J1808" i="26"/>
  <c r="K1808" i="26"/>
  <c r="K1809" i="26"/>
  <c r="K1810" i="26"/>
  <c r="K1811" i="26"/>
  <c r="K1812" i="26"/>
  <c r="K1813" i="26"/>
  <c r="K1814" i="26"/>
  <c r="K1815" i="26"/>
  <c r="K1816" i="26"/>
  <c r="K1817" i="26"/>
  <c r="K1818" i="26"/>
  <c r="K1819" i="26"/>
  <c r="K1820" i="26"/>
  <c r="K1821" i="26"/>
  <c r="K1822" i="26"/>
  <c r="K1823" i="26"/>
  <c r="K1824" i="26"/>
  <c r="K1825" i="26"/>
  <c r="K1826" i="26"/>
  <c r="K1827" i="26"/>
  <c r="K1828" i="26"/>
  <c r="K1829" i="26"/>
  <c r="K1830" i="26"/>
  <c r="I1809" i="26"/>
  <c r="J1809" i="26"/>
  <c r="I1810" i="26"/>
  <c r="J1810" i="26"/>
  <c r="I1811" i="26"/>
  <c r="J1811" i="26"/>
  <c r="I1812" i="26"/>
  <c r="J1812" i="26"/>
  <c r="I1813" i="26"/>
  <c r="J1813" i="26"/>
  <c r="I1814" i="26"/>
  <c r="J1814" i="26"/>
  <c r="I1815" i="26"/>
  <c r="J1815" i="26"/>
  <c r="I1816" i="26"/>
  <c r="J1816" i="26"/>
  <c r="I1817" i="26"/>
  <c r="J1817" i="26"/>
  <c r="I1818" i="26"/>
  <c r="J1818" i="26"/>
  <c r="I1819" i="26"/>
  <c r="J1819" i="26"/>
  <c r="I1820" i="26"/>
  <c r="J1820" i="26"/>
  <c r="I1821" i="26"/>
  <c r="J1821" i="26"/>
  <c r="I1822" i="26"/>
  <c r="J1822" i="26"/>
  <c r="I1823" i="26"/>
  <c r="J1823" i="26"/>
  <c r="I1824" i="26"/>
  <c r="J1824" i="26"/>
  <c r="I1825" i="26"/>
  <c r="J1825" i="26"/>
  <c r="I1826" i="26"/>
  <c r="J1826" i="26"/>
  <c r="I1827" i="26"/>
  <c r="J1827" i="26"/>
  <c r="I1828" i="26"/>
  <c r="J1828" i="26"/>
  <c r="I1829" i="26"/>
  <c r="J1829" i="26"/>
  <c r="I1830" i="26"/>
  <c r="J1830" i="26"/>
  <c r="H1831" i="26"/>
  <c r="H1855" i="26"/>
  <c r="F1855" i="26"/>
  <c r="I1855" i="26"/>
  <c r="J1855" i="26"/>
  <c r="I1856" i="26"/>
  <c r="J1856" i="26"/>
  <c r="K1856" i="26"/>
  <c r="K1857" i="26"/>
  <c r="K1858" i="26"/>
  <c r="K1859" i="26"/>
  <c r="K1860" i="26"/>
  <c r="K1861" i="26"/>
  <c r="K1862" i="26"/>
  <c r="K1863" i="26"/>
  <c r="K1864" i="26"/>
  <c r="K1865" i="26"/>
  <c r="K1866" i="26"/>
  <c r="K1867" i="26"/>
  <c r="K1868" i="26"/>
  <c r="K1869" i="26"/>
  <c r="K1870" i="26"/>
  <c r="K1871" i="26"/>
  <c r="K1872" i="26"/>
  <c r="K1873" i="26"/>
  <c r="K1874" i="26"/>
  <c r="K1875" i="26"/>
  <c r="K1876" i="26"/>
  <c r="K1877" i="26"/>
  <c r="K1878" i="26"/>
  <c r="I1857" i="26"/>
  <c r="J1857" i="26"/>
  <c r="I1858" i="26"/>
  <c r="J1858" i="26"/>
  <c r="I1859" i="26"/>
  <c r="J1859" i="26"/>
  <c r="I1860" i="26"/>
  <c r="J1860" i="26"/>
  <c r="I1861" i="26"/>
  <c r="J1861" i="26"/>
  <c r="I1862" i="26"/>
  <c r="J1862" i="26"/>
  <c r="I1863" i="26"/>
  <c r="J1863" i="26"/>
  <c r="I1864" i="26"/>
  <c r="J1864" i="26"/>
  <c r="I1865" i="26"/>
  <c r="J1865" i="26"/>
  <c r="I1866" i="26"/>
  <c r="J1866" i="26"/>
  <c r="I1867" i="26"/>
  <c r="J1867" i="26"/>
  <c r="I1868" i="26"/>
  <c r="J1868" i="26"/>
  <c r="I1869" i="26"/>
  <c r="J1869" i="26"/>
  <c r="I1870" i="26"/>
  <c r="J1870" i="26"/>
  <c r="I1871" i="26"/>
  <c r="J1871" i="26"/>
  <c r="I1872" i="26"/>
  <c r="J1872" i="26"/>
  <c r="I1873" i="26"/>
  <c r="J1873" i="26"/>
  <c r="I1874" i="26"/>
  <c r="J1874" i="26"/>
  <c r="I1875" i="26"/>
  <c r="J1875" i="26"/>
  <c r="I1876" i="26"/>
  <c r="J1876" i="26"/>
  <c r="I1877" i="26"/>
  <c r="J1877" i="26"/>
  <c r="I1878" i="26"/>
  <c r="J1878" i="26"/>
  <c r="H1879" i="26"/>
  <c r="I1903" i="26"/>
  <c r="J1903" i="26"/>
  <c r="I1904" i="26"/>
  <c r="J1904" i="26"/>
  <c r="K1904" i="26"/>
  <c r="K1905" i="26"/>
  <c r="K1906" i="26"/>
  <c r="K1907" i="26"/>
  <c r="K1908" i="26"/>
  <c r="K1909" i="26"/>
  <c r="K1910" i="26"/>
  <c r="K1911" i="26"/>
  <c r="K1912" i="26"/>
  <c r="K1913" i="26"/>
  <c r="K1914" i="26"/>
  <c r="K1915" i="26"/>
  <c r="K1916" i="26"/>
  <c r="K1917" i="26"/>
  <c r="K1918" i="26"/>
  <c r="K1919" i="26"/>
  <c r="K1920" i="26"/>
  <c r="K1921" i="26"/>
  <c r="K1922" i="26"/>
  <c r="K1923" i="26"/>
  <c r="K1924" i="26"/>
  <c r="K1925" i="26"/>
  <c r="K1926" i="26"/>
  <c r="I1905" i="26"/>
  <c r="J1905" i="26"/>
  <c r="I1906" i="26"/>
  <c r="J1906" i="26"/>
  <c r="I1907" i="26"/>
  <c r="J1907" i="26"/>
  <c r="I1908" i="26"/>
  <c r="J1908" i="26"/>
  <c r="I1909" i="26"/>
  <c r="J1909" i="26"/>
  <c r="I1910" i="26"/>
  <c r="J1910" i="26"/>
  <c r="I1911" i="26"/>
  <c r="J1911" i="26"/>
  <c r="I1912" i="26"/>
  <c r="J1912" i="26"/>
  <c r="I1913" i="26"/>
  <c r="J1913" i="26"/>
  <c r="I1914" i="26"/>
  <c r="J1914" i="26"/>
  <c r="I1915" i="26"/>
  <c r="J1915" i="26"/>
  <c r="I1916" i="26"/>
  <c r="J1916" i="26"/>
  <c r="I1917" i="26"/>
  <c r="J1917" i="26"/>
  <c r="I1918" i="26"/>
  <c r="J1918" i="26"/>
  <c r="I1919" i="26"/>
  <c r="J1919" i="26"/>
  <c r="I1920" i="26"/>
  <c r="J1920" i="26"/>
  <c r="I1921" i="26"/>
  <c r="J1921" i="26"/>
  <c r="I1922" i="26"/>
  <c r="J1922" i="26"/>
  <c r="I1923" i="26"/>
  <c r="J1923" i="26"/>
  <c r="I1924" i="26"/>
  <c r="J1924" i="26"/>
  <c r="I1925" i="26"/>
  <c r="J1925" i="26"/>
  <c r="I1926" i="26"/>
  <c r="J1926" i="26"/>
  <c r="H1927" i="26"/>
  <c r="I1951" i="26"/>
  <c r="J1951" i="26"/>
  <c r="I1952" i="26"/>
  <c r="J1952" i="26"/>
  <c r="K1952" i="26"/>
  <c r="K1953" i="26"/>
  <c r="K1954" i="26"/>
  <c r="K1955" i="26"/>
  <c r="K1956" i="26"/>
  <c r="K1957" i="26"/>
  <c r="K1958" i="26"/>
  <c r="K1959" i="26"/>
  <c r="K1960" i="26"/>
  <c r="K1961" i="26"/>
  <c r="K1962" i="26"/>
  <c r="K1963" i="26"/>
  <c r="K1964" i="26"/>
  <c r="K1965" i="26"/>
  <c r="K1966" i="26"/>
  <c r="K1967" i="26"/>
  <c r="K1968" i="26"/>
  <c r="K1969" i="26"/>
  <c r="K1970" i="26"/>
  <c r="K1971" i="26"/>
  <c r="K1972" i="26"/>
  <c r="K1973" i="26"/>
  <c r="K1974" i="26"/>
  <c r="I1953" i="26"/>
  <c r="J1953" i="26"/>
  <c r="I1954" i="26"/>
  <c r="J1954" i="26"/>
  <c r="I1955" i="26"/>
  <c r="J1955" i="26"/>
  <c r="I1956" i="26"/>
  <c r="J1956" i="26"/>
  <c r="I1957" i="26"/>
  <c r="J1957" i="26"/>
  <c r="I1958" i="26"/>
  <c r="J1958" i="26"/>
  <c r="I1959" i="26"/>
  <c r="J1959" i="26"/>
  <c r="I1960" i="26"/>
  <c r="J1960" i="26"/>
  <c r="I1961" i="26"/>
  <c r="J1961" i="26"/>
  <c r="I1962" i="26"/>
  <c r="J1962" i="26"/>
  <c r="I1963" i="26"/>
  <c r="J1963" i="26"/>
  <c r="I1964" i="26"/>
  <c r="J1964" i="26"/>
  <c r="I1965" i="26"/>
  <c r="J1965" i="26"/>
  <c r="I1966" i="26"/>
  <c r="J1966" i="26"/>
  <c r="I1967" i="26"/>
  <c r="J1967" i="26"/>
  <c r="I1968" i="26"/>
  <c r="J1968" i="26"/>
  <c r="I1969" i="26"/>
  <c r="J1969" i="26"/>
  <c r="I1970" i="26"/>
  <c r="J1970" i="26"/>
  <c r="I1971" i="26"/>
  <c r="J1971" i="26"/>
  <c r="I1972" i="26"/>
  <c r="J1972" i="26"/>
  <c r="I1973" i="26"/>
  <c r="J1973" i="26"/>
  <c r="I1974" i="26"/>
  <c r="J1974" i="26"/>
  <c r="H1975" i="26"/>
  <c r="F1975" i="26"/>
  <c r="I1999" i="26"/>
  <c r="J1999" i="26"/>
  <c r="I2000" i="26"/>
  <c r="J2000" i="26"/>
  <c r="K2000" i="26"/>
  <c r="K2001" i="26"/>
  <c r="K2002" i="26"/>
  <c r="K2003" i="26"/>
  <c r="K2004" i="26"/>
  <c r="K2005" i="26"/>
  <c r="K2006" i="26"/>
  <c r="K2007" i="26"/>
  <c r="K2008" i="26"/>
  <c r="K2009" i="26"/>
  <c r="K2010" i="26"/>
  <c r="K2011" i="26"/>
  <c r="K2012" i="26"/>
  <c r="K2013" i="26"/>
  <c r="K2014" i="26"/>
  <c r="K2015" i="26"/>
  <c r="K2016" i="26"/>
  <c r="K2017" i="26"/>
  <c r="K2018" i="26"/>
  <c r="K2019" i="26"/>
  <c r="K2020" i="26"/>
  <c r="K2021" i="26"/>
  <c r="K2022" i="26"/>
  <c r="I2001" i="26"/>
  <c r="J2001" i="26"/>
  <c r="I2002" i="26"/>
  <c r="J2002" i="26"/>
  <c r="I2003" i="26"/>
  <c r="J2003" i="26"/>
  <c r="I2004" i="26"/>
  <c r="J2004" i="26"/>
  <c r="I2005" i="26"/>
  <c r="J2005" i="26"/>
  <c r="I2006" i="26"/>
  <c r="J2006" i="26"/>
  <c r="I2007" i="26"/>
  <c r="J2007" i="26"/>
  <c r="I2008" i="26"/>
  <c r="J2008" i="26"/>
  <c r="I2009" i="26"/>
  <c r="J2009" i="26"/>
  <c r="I2010" i="26"/>
  <c r="J2010" i="26"/>
  <c r="I2011" i="26"/>
  <c r="J2011" i="26"/>
  <c r="I2012" i="26"/>
  <c r="J2012" i="26"/>
  <c r="I2013" i="26"/>
  <c r="J2013" i="26"/>
  <c r="I2014" i="26"/>
  <c r="J2014" i="26"/>
  <c r="I2015" i="26"/>
  <c r="J2015" i="26"/>
  <c r="I2016" i="26"/>
  <c r="J2016" i="26"/>
  <c r="I2017" i="26"/>
  <c r="J2017" i="26"/>
  <c r="I2018" i="26"/>
  <c r="J2018" i="26"/>
  <c r="I2019" i="26"/>
  <c r="J2019" i="26"/>
  <c r="I2020" i="26"/>
  <c r="J2020" i="26"/>
  <c r="I2021" i="26"/>
  <c r="J2021" i="26"/>
  <c r="I2022" i="26"/>
  <c r="J2022" i="26"/>
  <c r="H2023" i="26"/>
  <c r="H2047" i="26"/>
  <c r="F2047" i="26"/>
  <c r="I2047" i="26"/>
  <c r="J2047" i="26"/>
  <c r="I2048" i="26"/>
  <c r="J2048" i="26"/>
  <c r="K2048" i="26"/>
  <c r="K2049" i="26"/>
  <c r="K2050" i="26"/>
  <c r="K2051" i="26"/>
  <c r="K2052" i="26"/>
  <c r="K2053" i="26"/>
  <c r="K2054" i="26"/>
  <c r="K2055" i="26"/>
  <c r="K2056" i="26"/>
  <c r="K2057" i="26"/>
  <c r="K2058" i="26"/>
  <c r="K2059" i="26"/>
  <c r="K2060" i="26"/>
  <c r="K2061" i="26"/>
  <c r="K2062" i="26"/>
  <c r="K2063" i="26"/>
  <c r="K2064" i="26"/>
  <c r="K2065" i="26"/>
  <c r="K2066" i="26"/>
  <c r="K2067" i="26"/>
  <c r="K2068" i="26"/>
  <c r="K2069" i="26"/>
  <c r="K2070" i="26"/>
  <c r="I2049" i="26"/>
  <c r="J2049" i="26"/>
  <c r="I2050" i="26"/>
  <c r="J2050" i="26"/>
  <c r="I2051" i="26"/>
  <c r="J2051" i="26"/>
  <c r="I2052" i="26"/>
  <c r="J2052" i="26"/>
  <c r="I2053" i="26"/>
  <c r="J2053" i="26"/>
  <c r="I2054" i="26"/>
  <c r="J2054" i="26"/>
  <c r="I2055" i="26"/>
  <c r="J2055" i="26"/>
  <c r="I2056" i="26"/>
  <c r="J2056" i="26"/>
  <c r="I2057" i="26"/>
  <c r="J2057" i="26"/>
  <c r="I2058" i="26"/>
  <c r="J2058" i="26"/>
  <c r="I2059" i="26"/>
  <c r="J2059" i="26"/>
  <c r="I2060" i="26"/>
  <c r="J2060" i="26"/>
  <c r="I2061" i="26"/>
  <c r="J2061" i="26"/>
  <c r="I2062" i="26"/>
  <c r="J2062" i="26"/>
  <c r="I2063" i="26"/>
  <c r="J2063" i="26"/>
  <c r="I2064" i="26"/>
  <c r="J2064" i="26"/>
  <c r="I2065" i="26"/>
  <c r="J2065" i="26"/>
  <c r="I2066" i="26"/>
  <c r="J2066" i="26"/>
  <c r="I2067" i="26"/>
  <c r="J2067" i="26"/>
  <c r="I2068" i="26"/>
  <c r="J2068" i="26"/>
  <c r="I2069" i="26"/>
  <c r="J2069" i="26"/>
  <c r="I2070" i="26"/>
  <c r="J2070" i="26"/>
  <c r="H2071" i="26"/>
  <c r="F2071" i="26"/>
  <c r="I2095" i="26"/>
  <c r="J2095" i="26"/>
  <c r="I2096" i="26"/>
  <c r="J2096" i="26"/>
  <c r="K2096" i="26"/>
  <c r="K2097" i="26"/>
  <c r="K2098" i="26"/>
  <c r="K2099" i="26"/>
  <c r="K2100" i="26"/>
  <c r="K2101" i="26"/>
  <c r="K2102" i="26"/>
  <c r="K2103" i="26"/>
  <c r="K2104" i="26"/>
  <c r="K2105" i="26"/>
  <c r="K2106" i="26"/>
  <c r="K2107" i="26"/>
  <c r="K2108" i="26"/>
  <c r="K2109" i="26"/>
  <c r="K2110" i="26"/>
  <c r="K2111" i="26"/>
  <c r="K2112" i="26"/>
  <c r="K2113" i="26"/>
  <c r="K2114" i="26"/>
  <c r="K2115" i="26"/>
  <c r="K2116" i="26"/>
  <c r="K2117" i="26"/>
  <c r="K2118" i="26"/>
  <c r="I2097" i="26"/>
  <c r="J2097" i="26"/>
  <c r="I2098" i="26"/>
  <c r="J2098" i="26"/>
  <c r="I2099" i="26"/>
  <c r="J2099" i="26"/>
  <c r="I2100" i="26"/>
  <c r="J2100" i="26"/>
  <c r="I2101" i="26"/>
  <c r="J2101" i="26"/>
  <c r="I2102" i="26"/>
  <c r="J2102" i="26"/>
  <c r="I2103" i="26"/>
  <c r="J2103" i="26"/>
  <c r="I2104" i="26"/>
  <c r="J2104" i="26"/>
  <c r="I2105" i="26"/>
  <c r="J2105" i="26"/>
  <c r="I2106" i="26"/>
  <c r="J2106" i="26"/>
  <c r="I2107" i="26"/>
  <c r="J2107" i="26"/>
  <c r="I2108" i="26"/>
  <c r="J2108" i="26"/>
  <c r="I2109" i="26"/>
  <c r="J2109" i="26"/>
  <c r="I2110" i="26"/>
  <c r="J2110" i="26"/>
  <c r="I2111" i="26"/>
  <c r="J2111" i="26"/>
  <c r="I2112" i="26"/>
  <c r="J2112" i="26"/>
  <c r="I2113" i="26"/>
  <c r="J2113" i="26"/>
  <c r="I2114" i="26"/>
  <c r="J2114" i="26"/>
  <c r="I2115" i="26"/>
  <c r="J2115" i="26"/>
  <c r="I2116" i="26"/>
  <c r="J2116" i="26"/>
  <c r="I2117" i="26"/>
  <c r="J2117" i="26"/>
  <c r="I2118" i="26"/>
  <c r="J2118" i="26"/>
  <c r="H2119" i="26"/>
  <c r="I2143" i="26"/>
  <c r="J2143" i="26"/>
  <c r="I2144" i="26"/>
  <c r="J2144" i="26"/>
  <c r="K2144" i="26"/>
  <c r="K2145" i="26"/>
  <c r="K2146" i="26"/>
  <c r="K2147" i="26"/>
  <c r="K2148" i="26"/>
  <c r="K2149" i="26"/>
  <c r="K2150" i="26"/>
  <c r="K2151" i="26"/>
  <c r="K2152" i="26"/>
  <c r="K2153" i="26"/>
  <c r="K2154" i="26"/>
  <c r="K2155" i="26"/>
  <c r="K2156" i="26"/>
  <c r="K2157" i="26"/>
  <c r="K2158" i="26"/>
  <c r="K2159" i="26"/>
  <c r="K2160" i="26"/>
  <c r="K2161" i="26"/>
  <c r="K2162" i="26"/>
  <c r="K2163" i="26"/>
  <c r="K2164" i="26"/>
  <c r="K2165" i="26"/>
  <c r="K2166" i="26"/>
  <c r="I2145" i="26"/>
  <c r="J2145" i="26"/>
  <c r="I2146" i="26"/>
  <c r="J2146" i="26"/>
  <c r="I2147" i="26"/>
  <c r="J2147" i="26"/>
  <c r="I2148" i="26"/>
  <c r="J2148" i="26"/>
  <c r="I2149" i="26"/>
  <c r="J2149" i="26"/>
  <c r="I2150" i="26"/>
  <c r="J2150" i="26"/>
  <c r="I2151" i="26"/>
  <c r="J2151" i="26"/>
  <c r="I2152" i="26"/>
  <c r="J2152" i="26"/>
  <c r="I2153" i="26"/>
  <c r="J2153" i="26"/>
  <c r="I2154" i="26"/>
  <c r="J2154" i="26"/>
  <c r="I2155" i="26"/>
  <c r="J2155" i="26"/>
  <c r="I2156" i="26"/>
  <c r="J2156" i="26"/>
  <c r="I2157" i="26"/>
  <c r="J2157" i="26"/>
  <c r="I2158" i="26"/>
  <c r="J2158" i="26"/>
  <c r="I2159" i="26"/>
  <c r="J2159" i="26"/>
  <c r="I2160" i="26"/>
  <c r="J2160" i="26"/>
  <c r="I2161" i="26"/>
  <c r="J2161" i="26"/>
  <c r="I2162" i="26"/>
  <c r="J2162" i="26"/>
  <c r="I2163" i="26"/>
  <c r="J2163" i="26"/>
  <c r="I2164" i="26"/>
  <c r="J2164" i="26"/>
  <c r="I2165" i="26"/>
  <c r="J2165" i="26"/>
  <c r="I2166" i="26"/>
  <c r="J2166" i="26"/>
  <c r="H2167" i="26"/>
  <c r="H2191" i="26"/>
  <c r="F2191" i="26"/>
  <c r="I2191" i="26"/>
  <c r="J2191" i="26"/>
  <c r="I2192" i="26"/>
  <c r="J2192" i="26"/>
  <c r="K2192" i="26"/>
  <c r="K2193" i="26"/>
  <c r="K2194" i="26"/>
  <c r="K2195" i="26"/>
  <c r="K2196" i="26"/>
  <c r="K2197" i="26"/>
  <c r="K2198" i="26"/>
  <c r="K2199" i="26"/>
  <c r="K2200" i="26"/>
  <c r="K2201" i="26"/>
  <c r="K2202" i="26"/>
  <c r="K2203" i="26"/>
  <c r="K2204" i="26"/>
  <c r="K2205" i="26"/>
  <c r="K2206" i="26"/>
  <c r="K2207" i="26"/>
  <c r="K2208" i="26"/>
  <c r="K2209" i="26"/>
  <c r="K2210" i="26"/>
  <c r="K2211" i="26"/>
  <c r="K2212" i="26"/>
  <c r="K2213" i="26"/>
  <c r="K2214" i="26"/>
  <c r="I2193" i="26"/>
  <c r="J2193" i="26"/>
  <c r="I2194" i="26"/>
  <c r="J2194" i="26"/>
  <c r="I2195" i="26"/>
  <c r="J2195" i="26"/>
  <c r="I2196" i="26"/>
  <c r="J2196" i="26"/>
  <c r="I2197" i="26"/>
  <c r="J2197" i="26"/>
  <c r="I2198" i="26"/>
  <c r="J2198" i="26"/>
  <c r="I2199" i="26"/>
  <c r="J2199" i="26"/>
  <c r="I2200" i="26"/>
  <c r="J2200" i="26"/>
  <c r="I2201" i="26"/>
  <c r="J2201" i="26"/>
  <c r="I2202" i="26"/>
  <c r="J2202" i="26"/>
  <c r="I2203" i="26"/>
  <c r="J2203" i="26"/>
  <c r="I2204" i="26"/>
  <c r="J2204" i="26"/>
  <c r="I2205" i="26"/>
  <c r="J2205" i="26"/>
  <c r="I2206" i="26"/>
  <c r="J2206" i="26"/>
  <c r="I2207" i="26"/>
  <c r="J2207" i="26"/>
  <c r="I2208" i="26"/>
  <c r="J2208" i="26"/>
  <c r="I2209" i="26"/>
  <c r="J2209" i="26"/>
  <c r="I2210" i="26"/>
  <c r="J2210" i="26"/>
  <c r="I2211" i="26"/>
  <c r="J2211" i="26"/>
  <c r="I2212" i="26"/>
  <c r="J2212" i="26"/>
  <c r="I2213" i="26"/>
  <c r="J2213" i="26"/>
  <c r="I2214" i="26"/>
  <c r="J2214" i="26"/>
  <c r="H2215" i="26"/>
  <c r="F2215" i="26"/>
  <c r="I2239" i="26"/>
  <c r="J2239" i="26"/>
  <c r="I2240" i="26"/>
  <c r="J2240" i="26"/>
  <c r="K2240" i="26"/>
  <c r="K2241" i="26"/>
  <c r="K2242" i="26"/>
  <c r="K2243" i="26"/>
  <c r="K2244" i="26"/>
  <c r="K2245" i="26"/>
  <c r="K2246" i="26"/>
  <c r="K2247" i="26"/>
  <c r="K2248" i="26"/>
  <c r="K2249" i="26"/>
  <c r="K2250" i="26"/>
  <c r="K2251" i="26"/>
  <c r="K2252" i="26"/>
  <c r="K2253" i="26"/>
  <c r="K2254" i="26"/>
  <c r="K2255" i="26"/>
  <c r="K2256" i="26"/>
  <c r="K2257" i="26"/>
  <c r="K2258" i="26"/>
  <c r="K2259" i="26"/>
  <c r="K2260" i="26"/>
  <c r="K2261" i="26"/>
  <c r="K2262" i="26"/>
  <c r="I2241" i="26"/>
  <c r="J2241" i="26"/>
  <c r="I2242" i="26"/>
  <c r="J2242" i="26"/>
  <c r="I2243" i="26"/>
  <c r="J2243" i="26"/>
  <c r="I2244" i="26"/>
  <c r="J2244" i="26"/>
  <c r="I2245" i="26"/>
  <c r="J2245" i="26"/>
  <c r="I2246" i="26"/>
  <c r="J2246" i="26"/>
  <c r="I2247" i="26"/>
  <c r="J2247" i="26"/>
  <c r="I2248" i="26"/>
  <c r="J2248" i="26"/>
  <c r="I2249" i="26"/>
  <c r="J2249" i="26"/>
  <c r="I2250" i="26"/>
  <c r="J2250" i="26"/>
  <c r="I2251" i="26"/>
  <c r="J2251" i="26"/>
  <c r="I2252" i="26"/>
  <c r="J2252" i="26"/>
  <c r="I2253" i="26"/>
  <c r="J2253" i="26"/>
  <c r="I2254" i="26"/>
  <c r="J2254" i="26"/>
  <c r="I2255" i="26"/>
  <c r="J2255" i="26"/>
  <c r="I2256" i="26"/>
  <c r="J2256" i="26"/>
  <c r="I2257" i="26"/>
  <c r="J2257" i="26"/>
  <c r="I2258" i="26"/>
  <c r="J2258" i="26"/>
  <c r="I2259" i="26"/>
  <c r="J2259" i="26"/>
  <c r="I2260" i="26"/>
  <c r="J2260" i="26"/>
  <c r="I2261" i="26"/>
  <c r="J2261" i="26"/>
  <c r="I2262" i="26"/>
  <c r="J2262" i="26"/>
  <c r="H2263" i="26"/>
  <c r="I2287" i="26"/>
  <c r="J2287" i="26"/>
  <c r="I2288" i="26"/>
  <c r="J2288" i="26"/>
  <c r="K2288" i="26"/>
  <c r="K2289" i="26"/>
  <c r="K2290" i="26"/>
  <c r="K2291" i="26"/>
  <c r="K2292" i="26"/>
  <c r="K2293" i="26"/>
  <c r="K2294" i="26"/>
  <c r="K2295" i="26"/>
  <c r="K2296" i="26"/>
  <c r="K2297" i="26"/>
  <c r="K2298" i="26"/>
  <c r="K2299" i="26"/>
  <c r="K2300" i="26"/>
  <c r="K2301" i="26"/>
  <c r="K2302" i="26"/>
  <c r="K2303" i="26"/>
  <c r="K2304" i="26"/>
  <c r="K2305" i="26"/>
  <c r="K2306" i="26"/>
  <c r="K2307" i="26"/>
  <c r="K2308" i="26"/>
  <c r="K2309" i="26"/>
  <c r="K2310" i="26"/>
  <c r="I2289" i="26"/>
  <c r="J2289" i="26"/>
  <c r="I2290" i="26"/>
  <c r="J2290" i="26"/>
  <c r="I2291" i="26"/>
  <c r="J2291" i="26"/>
  <c r="I2292" i="26"/>
  <c r="J2292" i="26"/>
  <c r="I2293" i="26"/>
  <c r="J2293" i="26"/>
  <c r="I2294" i="26"/>
  <c r="J2294" i="26"/>
  <c r="I2295" i="26"/>
  <c r="J2295" i="26"/>
  <c r="I2296" i="26"/>
  <c r="J2296" i="26"/>
  <c r="I2297" i="26"/>
  <c r="J2297" i="26"/>
  <c r="I2298" i="26"/>
  <c r="J2298" i="26"/>
  <c r="I2299" i="26"/>
  <c r="J2299" i="26"/>
  <c r="I2300" i="26"/>
  <c r="J2300" i="26"/>
  <c r="I2301" i="26"/>
  <c r="J2301" i="26"/>
  <c r="I2302" i="26"/>
  <c r="J2302" i="26"/>
  <c r="I2303" i="26"/>
  <c r="J2303" i="26"/>
  <c r="I2304" i="26"/>
  <c r="J2304" i="26"/>
  <c r="I2305" i="26"/>
  <c r="J2305" i="26"/>
  <c r="I2306" i="26"/>
  <c r="J2306" i="26"/>
  <c r="I2307" i="26"/>
  <c r="J2307" i="26"/>
  <c r="I2308" i="26"/>
  <c r="J2308" i="26"/>
  <c r="I2309" i="26"/>
  <c r="J2309" i="26"/>
  <c r="I2310" i="26"/>
  <c r="J2310" i="26"/>
  <c r="H2311" i="26"/>
  <c r="F2311" i="26"/>
  <c r="I2335" i="26"/>
  <c r="J2335" i="26"/>
  <c r="I2336" i="26"/>
  <c r="J2336" i="26"/>
  <c r="K2336" i="26"/>
  <c r="K2337" i="26"/>
  <c r="K2338" i="26"/>
  <c r="K2339" i="26"/>
  <c r="K2340" i="26"/>
  <c r="K2341" i="26"/>
  <c r="K2342" i="26"/>
  <c r="K2343" i="26"/>
  <c r="K2344" i="26"/>
  <c r="K2345" i="26"/>
  <c r="K2346" i="26"/>
  <c r="K2347" i="26"/>
  <c r="K2348" i="26"/>
  <c r="K2349" i="26"/>
  <c r="K2350" i="26"/>
  <c r="K2351" i="26"/>
  <c r="K2352" i="26"/>
  <c r="K2353" i="26"/>
  <c r="K2354" i="26"/>
  <c r="K2355" i="26"/>
  <c r="K2356" i="26"/>
  <c r="K2357" i="26"/>
  <c r="K2358" i="26"/>
  <c r="I2337" i="26"/>
  <c r="J2337" i="26"/>
  <c r="I2338" i="26"/>
  <c r="J2338" i="26"/>
  <c r="I2339" i="26"/>
  <c r="J2339" i="26"/>
  <c r="I2340" i="26"/>
  <c r="J2340" i="26"/>
  <c r="I2341" i="26"/>
  <c r="J2341" i="26"/>
  <c r="I2342" i="26"/>
  <c r="J2342" i="26"/>
  <c r="I2343" i="26"/>
  <c r="J2343" i="26"/>
  <c r="I2344" i="26"/>
  <c r="J2344" i="26"/>
  <c r="I2345" i="26"/>
  <c r="J2345" i="26"/>
  <c r="I2346" i="26"/>
  <c r="J2346" i="26"/>
  <c r="I2347" i="26"/>
  <c r="J2347" i="26"/>
  <c r="I2348" i="26"/>
  <c r="J2348" i="26"/>
  <c r="I2349" i="26"/>
  <c r="J2349" i="26"/>
  <c r="I2350" i="26"/>
  <c r="J2350" i="26"/>
  <c r="I2351" i="26"/>
  <c r="J2351" i="26"/>
  <c r="I2352" i="26"/>
  <c r="J2352" i="26"/>
  <c r="I2353" i="26"/>
  <c r="J2353" i="26"/>
  <c r="I2354" i="26"/>
  <c r="J2354" i="26"/>
  <c r="I2355" i="26"/>
  <c r="J2355" i="26"/>
  <c r="I2356" i="26"/>
  <c r="J2356" i="26"/>
  <c r="I2357" i="26"/>
  <c r="J2357" i="26"/>
  <c r="I2358" i="26"/>
  <c r="J2358" i="26"/>
  <c r="H2359" i="26"/>
  <c r="F2359" i="26"/>
  <c r="I2383" i="26"/>
  <c r="J2383" i="26"/>
  <c r="I2384" i="26"/>
  <c r="J2384" i="26"/>
  <c r="K2384" i="26"/>
  <c r="K2385" i="26"/>
  <c r="K2386" i="26"/>
  <c r="K2387" i="26"/>
  <c r="K2388" i="26"/>
  <c r="K2389" i="26"/>
  <c r="K2390" i="26"/>
  <c r="K2391" i="26"/>
  <c r="K2392" i="26"/>
  <c r="K2393" i="26"/>
  <c r="K2394" i="26"/>
  <c r="K2395" i="26"/>
  <c r="K2396" i="26"/>
  <c r="K2397" i="26"/>
  <c r="K2398" i="26"/>
  <c r="K2399" i="26"/>
  <c r="K2400" i="26"/>
  <c r="K2401" i="26"/>
  <c r="K2402" i="26"/>
  <c r="K2403" i="26"/>
  <c r="K2404" i="26"/>
  <c r="K2405" i="26"/>
  <c r="K2406" i="26"/>
  <c r="I2385" i="26"/>
  <c r="J2385" i="26"/>
  <c r="I2386" i="26"/>
  <c r="J2386" i="26"/>
  <c r="I2387" i="26"/>
  <c r="J2387" i="26"/>
  <c r="I2388" i="26"/>
  <c r="J2388" i="26"/>
  <c r="I2389" i="26"/>
  <c r="J2389" i="26"/>
  <c r="I2390" i="26"/>
  <c r="J2390" i="26"/>
  <c r="I2391" i="26"/>
  <c r="J2391" i="26"/>
  <c r="I2392" i="26"/>
  <c r="J2392" i="26"/>
  <c r="I2393" i="26"/>
  <c r="J2393" i="26"/>
  <c r="I2394" i="26"/>
  <c r="J2394" i="26"/>
  <c r="I2395" i="26"/>
  <c r="J2395" i="26"/>
  <c r="I2396" i="26"/>
  <c r="J2396" i="26"/>
  <c r="I2397" i="26"/>
  <c r="J2397" i="26"/>
  <c r="I2398" i="26"/>
  <c r="J2398" i="26"/>
  <c r="I2399" i="26"/>
  <c r="J2399" i="26"/>
  <c r="I2400" i="26"/>
  <c r="J2400" i="26"/>
  <c r="I2401" i="26"/>
  <c r="J2401" i="26"/>
  <c r="I2402" i="26"/>
  <c r="J2402" i="26"/>
  <c r="I2403" i="26"/>
  <c r="J2403" i="26"/>
  <c r="I2404" i="26"/>
  <c r="J2404" i="26"/>
  <c r="I2405" i="26"/>
  <c r="J2405" i="26"/>
  <c r="I2406" i="26"/>
  <c r="J2406" i="26"/>
  <c r="H2407" i="26"/>
  <c r="F2407" i="26"/>
  <c r="I2431" i="26"/>
  <c r="J2431" i="26"/>
  <c r="I2432" i="26"/>
  <c r="J2432" i="26"/>
  <c r="K2432" i="26"/>
  <c r="K2433" i="26"/>
  <c r="K2434" i="26"/>
  <c r="K2435" i="26"/>
  <c r="K2436" i="26"/>
  <c r="K2437" i="26"/>
  <c r="K2438" i="26"/>
  <c r="K2439" i="26"/>
  <c r="K2440" i="26"/>
  <c r="K2441" i="26"/>
  <c r="K2442" i="26"/>
  <c r="K2443" i="26"/>
  <c r="K2444" i="26"/>
  <c r="K2445" i="26"/>
  <c r="K2446" i="26"/>
  <c r="K2447" i="26"/>
  <c r="K2448" i="26"/>
  <c r="K2449" i="26"/>
  <c r="K2450" i="26"/>
  <c r="K2451" i="26"/>
  <c r="K2452" i="26"/>
  <c r="K2453" i="26"/>
  <c r="K2454" i="26"/>
  <c r="I2433" i="26"/>
  <c r="J2433" i="26"/>
  <c r="I2434" i="26"/>
  <c r="J2434" i="26"/>
  <c r="I2435" i="26"/>
  <c r="J2435" i="26"/>
  <c r="I2436" i="26"/>
  <c r="J2436" i="26"/>
  <c r="I2437" i="26"/>
  <c r="J2437" i="26"/>
  <c r="I2438" i="26"/>
  <c r="J2438" i="26"/>
  <c r="I2439" i="26"/>
  <c r="J2439" i="26"/>
  <c r="I2440" i="26"/>
  <c r="J2440" i="26"/>
  <c r="I2441" i="26"/>
  <c r="J2441" i="26"/>
  <c r="I2442" i="26"/>
  <c r="J2442" i="26"/>
  <c r="I2443" i="26"/>
  <c r="J2443" i="26"/>
  <c r="I2444" i="26"/>
  <c r="J2444" i="26"/>
  <c r="I2445" i="26"/>
  <c r="J2445" i="26"/>
  <c r="I2446" i="26"/>
  <c r="J2446" i="26"/>
  <c r="I2447" i="26"/>
  <c r="J2447" i="26"/>
  <c r="I2448" i="26"/>
  <c r="J2448" i="26"/>
  <c r="I2449" i="26"/>
  <c r="J2449" i="26"/>
  <c r="I2450" i="26"/>
  <c r="J2450" i="26"/>
  <c r="I2451" i="26"/>
  <c r="J2451" i="26"/>
  <c r="I2452" i="26"/>
  <c r="J2452" i="26"/>
  <c r="I2453" i="26"/>
  <c r="J2453" i="26"/>
  <c r="I2454" i="26"/>
  <c r="J2454" i="26"/>
  <c r="H2455" i="26"/>
  <c r="F2455" i="26"/>
  <c r="I2479" i="26"/>
  <c r="J2479" i="26"/>
  <c r="I2480" i="26"/>
  <c r="J2480" i="26"/>
  <c r="K2480" i="26"/>
  <c r="K2481" i="26"/>
  <c r="K2482" i="26"/>
  <c r="K2483" i="26"/>
  <c r="K2484" i="26"/>
  <c r="K2485" i="26"/>
  <c r="K2486" i="26"/>
  <c r="K2487" i="26"/>
  <c r="K2488" i="26"/>
  <c r="K2489" i="26"/>
  <c r="K2490" i="26"/>
  <c r="K2491" i="26"/>
  <c r="K2492" i="26"/>
  <c r="K2493" i="26"/>
  <c r="K2494" i="26"/>
  <c r="K2495" i="26"/>
  <c r="K2496" i="26"/>
  <c r="K2497" i="26"/>
  <c r="K2498" i="26"/>
  <c r="K2499" i="26"/>
  <c r="K2500" i="26"/>
  <c r="K2501" i="26"/>
  <c r="K2502" i="26"/>
  <c r="I2481" i="26"/>
  <c r="J2481" i="26"/>
  <c r="I2482" i="26"/>
  <c r="J2482" i="26"/>
  <c r="I2483" i="26"/>
  <c r="J2483" i="26"/>
  <c r="I2484" i="26"/>
  <c r="J2484" i="26"/>
  <c r="I2485" i="26"/>
  <c r="J2485" i="26"/>
  <c r="I2486" i="26"/>
  <c r="J2486" i="26"/>
  <c r="I2487" i="26"/>
  <c r="J2487" i="26"/>
  <c r="I2488" i="26"/>
  <c r="J2488" i="26"/>
  <c r="I2489" i="26"/>
  <c r="J2489" i="26"/>
  <c r="I2490" i="26"/>
  <c r="J2490" i="26"/>
  <c r="I2491" i="26"/>
  <c r="J2491" i="26"/>
  <c r="I2492" i="26"/>
  <c r="J2492" i="26"/>
  <c r="I2493" i="26"/>
  <c r="J2493" i="26"/>
  <c r="I2494" i="26"/>
  <c r="J2494" i="26"/>
  <c r="I2495" i="26"/>
  <c r="J2495" i="26"/>
  <c r="I2496" i="26"/>
  <c r="J2496" i="26"/>
  <c r="I2497" i="26"/>
  <c r="J2497" i="26"/>
  <c r="I2498" i="26"/>
  <c r="J2498" i="26"/>
  <c r="I2499" i="26"/>
  <c r="J2499" i="26"/>
  <c r="I2500" i="26"/>
  <c r="J2500" i="26"/>
  <c r="I2501" i="26"/>
  <c r="J2501" i="26"/>
  <c r="I2502" i="26"/>
  <c r="J2502" i="26"/>
  <c r="H2503" i="26"/>
  <c r="I2527" i="26"/>
  <c r="J2527" i="26"/>
  <c r="I2528" i="26"/>
  <c r="J2528" i="26"/>
  <c r="K2528" i="26"/>
  <c r="K2529" i="26"/>
  <c r="K2530" i="26"/>
  <c r="K2531" i="26"/>
  <c r="K2532" i="26"/>
  <c r="K2533" i="26"/>
  <c r="K2534" i="26"/>
  <c r="K2535" i="26"/>
  <c r="K2536" i="26"/>
  <c r="K2537" i="26"/>
  <c r="K2538" i="26"/>
  <c r="K2539" i="26"/>
  <c r="K2540" i="26"/>
  <c r="K2541" i="26"/>
  <c r="K2542" i="26"/>
  <c r="K2543" i="26"/>
  <c r="K2544" i="26"/>
  <c r="K2545" i="26"/>
  <c r="K2546" i="26"/>
  <c r="K2547" i="26"/>
  <c r="K2548" i="26"/>
  <c r="K2549" i="26"/>
  <c r="K2550" i="26"/>
  <c r="I2529" i="26"/>
  <c r="J2529" i="26"/>
  <c r="I2530" i="26"/>
  <c r="J2530" i="26"/>
  <c r="I2531" i="26"/>
  <c r="J2531" i="26"/>
  <c r="I2532" i="26"/>
  <c r="J2532" i="26"/>
  <c r="I2533" i="26"/>
  <c r="J2533" i="26"/>
  <c r="I2534" i="26"/>
  <c r="J2534" i="26"/>
  <c r="I2535" i="26"/>
  <c r="J2535" i="26"/>
  <c r="I2536" i="26"/>
  <c r="J2536" i="26"/>
  <c r="I2537" i="26"/>
  <c r="J2537" i="26"/>
  <c r="I2538" i="26"/>
  <c r="J2538" i="26"/>
  <c r="I2539" i="26"/>
  <c r="J2539" i="26"/>
  <c r="I2540" i="26"/>
  <c r="J2540" i="26"/>
  <c r="I2541" i="26"/>
  <c r="J2541" i="26"/>
  <c r="I2542" i="26"/>
  <c r="J2542" i="26"/>
  <c r="I2543" i="26"/>
  <c r="J2543" i="26"/>
  <c r="I2544" i="26"/>
  <c r="J2544" i="26"/>
  <c r="I2545" i="26"/>
  <c r="J2545" i="26"/>
  <c r="I2546" i="26"/>
  <c r="J2546" i="26"/>
  <c r="I2547" i="26"/>
  <c r="J2547" i="26"/>
  <c r="I2548" i="26"/>
  <c r="J2548" i="26"/>
  <c r="I2549" i="26"/>
  <c r="J2549" i="26"/>
  <c r="I2550" i="26"/>
  <c r="J2550" i="26"/>
  <c r="H2551" i="26"/>
  <c r="I2575" i="26"/>
  <c r="J2575" i="26"/>
  <c r="I2576" i="26"/>
  <c r="J2576" i="26"/>
  <c r="K2576" i="26"/>
  <c r="K2577" i="26"/>
  <c r="K2578" i="26"/>
  <c r="K2579" i="26"/>
  <c r="K2580" i="26"/>
  <c r="K2581" i="26"/>
  <c r="K2582" i="26"/>
  <c r="K2583" i="26"/>
  <c r="K2584" i="26"/>
  <c r="K2585" i="26"/>
  <c r="K2586" i="26"/>
  <c r="K2587" i="26"/>
  <c r="K2588" i="26"/>
  <c r="K2589" i="26"/>
  <c r="K2590" i="26"/>
  <c r="K2591" i="26"/>
  <c r="K2592" i="26"/>
  <c r="K2593" i="26"/>
  <c r="K2594" i="26"/>
  <c r="K2595" i="26"/>
  <c r="K2596" i="26"/>
  <c r="K2597" i="26"/>
  <c r="K2598" i="26"/>
  <c r="I2577" i="26"/>
  <c r="J2577" i="26"/>
  <c r="I2578" i="26"/>
  <c r="J2578" i="26"/>
  <c r="I2579" i="26"/>
  <c r="J2579" i="26"/>
  <c r="I2580" i="26"/>
  <c r="J2580" i="26"/>
  <c r="I2581" i="26"/>
  <c r="J2581" i="26"/>
  <c r="I2582" i="26"/>
  <c r="J2582" i="26"/>
  <c r="I2583" i="26"/>
  <c r="J2583" i="26"/>
  <c r="I2584" i="26"/>
  <c r="J2584" i="26"/>
  <c r="I2585" i="26"/>
  <c r="J2585" i="26"/>
  <c r="I2586" i="26"/>
  <c r="J2586" i="26"/>
  <c r="I2587" i="26"/>
  <c r="J2587" i="26"/>
  <c r="I2588" i="26"/>
  <c r="J2588" i="26"/>
  <c r="I2589" i="26"/>
  <c r="J2589" i="26"/>
  <c r="I2590" i="26"/>
  <c r="J2590" i="26"/>
  <c r="I2591" i="26"/>
  <c r="J2591" i="26"/>
  <c r="I2592" i="26"/>
  <c r="J2592" i="26"/>
  <c r="I2593" i="26"/>
  <c r="J2593" i="26"/>
  <c r="I2594" i="26"/>
  <c r="J2594" i="26"/>
  <c r="I2595" i="26"/>
  <c r="J2595" i="26"/>
  <c r="I2596" i="26"/>
  <c r="J2596" i="26"/>
  <c r="I2597" i="26"/>
  <c r="J2597" i="26"/>
  <c r="I2598" i="26"/>
  <c r="J2598" i="26"/>
  <c r="H2599" i="26"/>
  <c r="I2623" i="26"/>
  <c r="J2623" i="26"/>
  <c r="I2624" i="26"/>
  <c r="J2624" i="26"/>
  <c r="K2624" i="26"/>
  <c r="K2625" i="26"/>
  <c r="K2626" i="26"/>
  <c r="K2627" i="26"/>
  <c r="K2628" i="26"/>
  <c r="K2629" i="26"/>
  <c r="K2630" i="26"/>
  <c r="K2631" i="26"/>
  <c r="K2632" i="26"/>
  <c r="K2633" i="26"/>
  <c r="K2634" i="26"/>
  <c r="K2635" i="26"/>
  <c r="K2636" i="26"/>
  <c r="K2637" i="26"/>
  <c r="K2638" i="26"/>
  <c r="K2639" i="26"/>
  <c r="K2640" i="26"/>
  <c r="K2641" i="26"/>
  <c r="K2642" i="26"/>
  <c r="K2643" i="26"/>
  <c r="K2644" i="26"/>
  <c r="K2645" i="26"/>
  <c r="K2646" i="26"/>
  <c r="I2625" i="26"/>
  <c r="J2625" i="26"/>
  <c r="I2626" i="26"/>
  <c r="J2626" i="26"/>
  <c r="I2627" i="26"/>
  <c r="J2627" i="26"/>
  <c r="I2628" i="26"/>
  <c r="J2628" i="26"/>
  <c r="I2629" i="26"/>
  <c r="J2629" i="26"/>
  <c r="I2630" i="26"/>
  <c r="J2630" i="26"/>
  <c r="I2631" i="26"/>
  <c r="J2631" i="26"/>
  <c r="I2632" i="26"/>
  <c r="J2632" i="26"/>
  <c r="I2633" i="26"/>
  <c r="J2633" i="26"/>
  <c r="I2634" i="26"/>
  <c r="J2634" i="26"/>
  <c r="I2635" i="26"/>
  <c r="J2635" i="26"/>
  <c r="I2636" i="26"/>
  <c r="J2636" i="26"/>
  <c r="I2637" i="26"/>
  <c r="J2637" i="26"/>
  <c r="I2638" i="26"/>
  <c r="J2638" i="26"/>
  <c r="I2639" i="26"/>
  <c r="J2639" i="26"/>
  <c r="I2640" i="26"/>
  <c r="J2640" i="26"/>
  <c r="I2641" i="26"/>
  <c r="J2641" i="26"/>
  <c r="I2642" i="26"/>
  <c r="J2642" i="26"/>
  <c r="I2643" i="26"/>
  <c r="J2643" i="26"/>
  <c r="I2644" i="26"/>
  <c r="J2644" i="26"/>
  <c r="I2645" i="26"/>
  <c r="J2645" i="26"/>
  <c r="I2646" i="26"/>
  <c r="J2646" i="26"/>
  <c r="H2647" i="26"/>
  <c r="F2647" i="26"/>
  <c r="I2671" i="26"/>
  <c r="J2671" i="26"/>
  <c r="I2672" i="26"/>
  <c r="J2672" i="26"/>
  <c r="K2672" i="26"/>
  <c r="K2673" i="26"/>
  <c r="K2674" i="26"/>
  <c r="K2675" i="26"/>
  <c r="K2676" i="26"/>
  <c r="K2677" i="26"/>
  <c r="K2678" i="26"/>
  <c r="K2679" i="26"/>
  <c r="K2680" i="26"/>
  <c r="K2681" i="26"/>
  <c r="K2682" i="26"/>
  <c r="K2683" i="26"/>
  <c r="K2684" i="26"/>
  <c r="K2685" i="26"/>
  <c r="K2686" i="26"/>
  <c r="K2687" i="26"/>
  <c r="K2688" i="26"/>
  <c r="K2689" i="26"/>
  <c r="K2690" i="26"/>
  <c r="K2691" i="26"/>
  <c r="K2692" i="26"/>
  <c r="K2693" i="26"/>
  <c r="K2694" i="26"/>
  <c r="I2673" i="26"/>
  <c r="J2673" i="26"/>
  <c r="I2674" i="26"/>
  <c r="J2674" i="26"/>
  <c r="I2675" i="26"/>
  <c r="J2675" i="26"/>
  <c r="I2676" i="26"/>
  <c r="J2676" i="26"/>
  <c r="I2677" i="26"/>
  <c r="J2677" i="26"/>
  <c r="I2678" i="26"/>
  <c r="J2678" i="26"/>
  <c r="I2679" i="26"/>
  <c r="J2679" i="26"/>
  <c r="I2680" i="26"/>
  <c r="J2680" i="26"/>
  <c r="I2681" i="26"/>
  <c r="J2681" i="26"/>
  <c r="I2682" i="26"/>
  <c r="J2682" i="26"/>
  <c r="I2683" i="26"/>
  <c r="J2683" i="26"/>
  <c r="I2684" i="26"/>
  <c r="J2684" i="26"/>
  <c r="I2685" i="26"/>
  <c r="J2685" i="26"/>
  <c r="I2686" i="26"/>
  <c r="J2686" i="26"/>
  <c r="I2687" i="26"/>
  <c r="J2687" i="26"/>
  <c r="I2688" i="26"/>
  <c r="J2688" i="26"/>
  <c r="I2689" i="26"/>
  <c r="J2689" i="26"/>
  <c r="I2690" i="26"/>
  <c r="J2690" i="26"/>
  <c r="I2691" i="26"/>
  <c r="J2691" i="26"/>
  <c r="I2692" i="26"/>
  <c r="J2692" i="26"/>
  <c r="I2693" i="26"/>
  <c r="J2693" i="26"/>
  <c r="I2694" i="26"/>
  <c r="J2694" i="26"/>
  <c r="H2695" i="26"/>
  <c r="I2719" i="26"/>
  <c r="J2719" i="26"/>
  <c r="I2720" i="26"/>
  <c r="J2720" i="26"/>
  <c r="K2720" i="26"/>
  <c r="K2721" i="26"/>
  <c r="K2722" i="26"/>
  <c r="K2723" i="26"/>
  <c r="K2724" i="26"/>
  <c r="K2725" i="26"/>
  <c r="K2726" i="26"/>
  <c r="K2727" i="26"/>
  <c r="K2728" i="26"/>
  <c r="K2729" i="26"/>
  <c r="K2730" i="26"/>
  <c r="K2731" i="26"/>
  <c r="K2732" i="26"/>
  <c r="K2733" i="26"/>
  <c r="K2734" i="26"/>
  <c r="K2735" i="26"/>
  <c r="K2736" i="26"/>
  <c r="K2737" i="26"/>
  <c r="K2738" i="26"/>
  <c r="K2739" i="26"/>
  <c r="K2740" i="26"/>
  <c r="K2741" i="26"/>
  <c r="K2742" i="26"/>
  <c r="I2721" i="26"/>
  <c r="J2721" i="26"/>
  <c r="I2722" i="26"/>
  <c r="J2722" i="26"/>
  <c r="I2723" i="26"/>
  <c r="J2723" i="26"/>
  <c r="I2724" i="26"/>
  <c r="J2724" i="26"/>
  <c r="I2725" i="26"/>
  <c r="J2725" i="26"/>
  <c r="I2726" i="26"/>
  <c r="J2726" i="26"/>
  <c r="I2727" i="26"/>
  <c r="J2727" i="26"/>
  <c r="I2728" i="26"/>
  <c r="J2728" i="26"/>
  <c r="I2729" i="26"/>
  <c r="J2729" i="26"/>
  <c r="I2730" i="26"/>
  <c r="J2730" i="26"/>
  <c r="I2731" i="26"/>
  <c r="J2731" i="26"/>
  <c r="I2732" i="26"/>
  <c r="J2732" i="26"/>
  <c r="I2733" i="26"/>
  <c r="J2733" i="26"/>
  <c r="I2734" i="26"/>
  <c r="J2734" i="26"/>
  <c r="I2735" i="26"/>
  <c r="J2735" i="26"/>
  <c r="I2736" i="26"/>
  <c r="J2736" i="26"/>
  <c r="I2737" i="26"/>
  <c r="J2737" i="26"/>
  <c r="I2738" i="26"/>
  <c r="J2738" i="26"/>
  <c r="I2739" i="26"/>
  <c r="J2739" i="26"/>
  <c r="I2740" i="26"/>
  <c r="J2740" i="26"/>
  <c r="I2741" i="26"/>
  <c r="J2741" i="26"/>
  <c r="I2742" i="26"/>
  <c r="J2742" i="26"/>
  <c r="H2743" i="26"/>
  <c r="I2767" i="26"/>
  <c r="J2767" i="26"/>
  <c r="I2768" i="26"/>
  <c r="J2768" i="26"/>
  <c r="K2768" i="26"/>
  <c r="K2769" i="26"/>
  <c r="K2770" i="26"/>
  <c r="K2771" i="26"/>
  <c r="K2772" i="26"/>
  <c r="K2773" i="26"/>
  <c r="K2774" i="26"/>
  <c r="K2775" i="26"/>
  <c r="K2776" i="26"/>
  <c r="K2777" i="26"/>
  <c r="K2778" i="26"/>
  <c r="K2779" i="26"/>
  <c r="K2780" i="26"/>
  <c r="K2781" i="26"/>
  <c r="K2782" i="26"/>
  <c r="K2783" i="26"/>
  <c r="K2784" i="26"/>
  <c r="K2785" i="26"/>
  <c r="K2786" i="26"/>
  <c r="K2787" i="26"/>
  <c r="K2788" i="26"/>
  <c r="K2789" i="26"/>
  <c r="K2790" i="26"/>
  <c r="I2769" i="26"/>
  <c r="J2769" i="26"/>
  <c r="I2770" i="26"/>
  <c r="J2770" i="26"/>
  <c r="I2771" i="26"/>
  <c r="J2771" i="26"/>
  <c r="I2772" i="26"/>
  <c r="J2772" i="26"/>
  <c r="I2773" i="26"/>
  <c r="J2773" i="26"/>
  <c r="I2774" i="26"/>
  <c r="J2774" i="26"/>
  <c r="I2775" i="26"/>
  <c r="J2775" i="26"/>
  <c r="I2776" i="26"/>
  <c r="J2776" i="26"/>
  <c r="I2777" i="26"/>
  <c r="J2777" i="26"/>
  <c r="I2778" i="26"/>
  <c r="J2778" i="26"/>
  <c r="I2779" i="26"/>
  <c r="J2779" i="26"/>
  <c r="I2780" i="26"/>
  <c r="J2780" i="26"/>
  <c r="I2781" i="26"/>
  <c r="J2781" i="26"/>
  <c r="I2782" i="26"/>
  <c r="J2782" i="26"/>
  <c r="I2783" i="26"/>
  <c r="J2783" i="26"/>
  <c r="I2784" i="26"/>
  <c r="J2784" i="26"/>
  <c r="I2785" i="26"/>
  <c r="J2785" i="26"/>
  <c r="I2786" i="26"/>
  <c r="J2786" i="26"/>
  <c r="I2787" i="26"/>
  <c r="J2787" i="26"/>
  <c r="I2788" i="26"/>
  <c r="J2788" i="26"/>
  <c r="I2789" i="26"/>
  <c r="J2789" i="26"/>
  <c r="I2790" i="26"/>
  <c r="J2790" i="26"/>
  <c r="H2791" i="26"/>
  <c r="H2815" i="26"/>
  <c r="F2815" i="26"/>
  <c r="I2815" i="26"/>
  <c r="J2815" i="26"/>
  <c r="I2816" i="26"/>
  <c r="J2816" i="26"/>
  <c r="K2816" i="26"/>
  <c r="K2817" i="26"/>
  <c r="K2818" i="26"/>
  <c r="K2819" i="26"/>
  <c r="K2820" i="26"/>
  <c r="K2821" i="26"/>
  <c r="K2822" i="26"/>
  <c r="K2823" i="26"/>
  <c r="K2824" i="26"/>
  <c r="K2825" i="26"/>
  <c r="K2826" i="26"/>
  <c r="K2827" i="26"/>
  <c r="K2828" i="26"/>
  <c r="K2829" i="26"/>
  <c r="K2830" i="26"/>
  <c r="K2831" i="26"/>
  <c r="K2832" i="26"/>
  <c r="K2833" i="26"/>
  <c r="K2834" i="26"/>
  <c r="K2835" i="26"/>
  <c r="K2836" i="26"/>
  <c r="K2837" i="26"/>
  <c r="K2838" i="26"/>
  <c r="I2817" i="26"/>
  <c r="J2817" i="26"/>
  <c r="I2818" i="26"/>
  <c r="J2818" i="26"/>
  <c r="I2819" i="26"/>
  <c r="J2819" i="26"/>
  <c r="I2820" i="26"/>
  <c r="J2820" i="26"/>
  <c r="I2821" i="26"/>
  <c r="J2821" i="26"/>
  <c r="I2822" i="26"/>
  <c r="J2822" i="26"/>
  <c r="I2823" i="26"/>
  <c r="J2823" i="26"/>
  <c r="I2824" i="26"/>
  <c r="J2824" i="26"/>
  <c r="I2825" i="26"/>
  <c r="J2825" i="26"/>
  <c r="I2826" i="26"/>
  <c r="J2826" i="26"/>
  <c r="I2827" i="26"/>
  <c r="J2827" i="26"/>
  <c r="I2828" i="26"/>
  <c r="J2828" i="26"/>
  <c r="I2829" i="26"/>
  <c r="J2829" i="26"/>
  <c r="I2830" i="26"/>
  <c r="J2830" i="26"/>
  <c r="I2831" i="26"/>
  <c r="J2831" i="26"/>
  <c r="I2832" i="26"/>
  <c r="J2832" i="26"/>
  <c r="I2833" i="26"/>
  <c r="J2833" i="26"/>
  <c r="I2834" i="26"/>
  <c r="J2834" i="26"/>
  <c r="I2835" i="26"/>
  <c r="J2835" i="26"/>
  <c r="I2836" i="26"/>
  <c r="J2836" i="26"/>
  <c r="I2837" i="26"/>
  <c r="J2837" i="26"/>
  <c r="I2838" i="26"/>
  <c r="J2838" i="26"/>
  <c r="H2839" i="26"/>
  <c r="I2863" i="26"/>
  <c r="J2863" i="26"/>
  <c r="I2864" i="26"/>
  <c r="J2864" i="26"/>
  <c r="K2864" i="26"/>
  <c r="K2865" i="26"/>
  <c r="K2866" i="26"/>
  <c r="K2867" i="26"/>
  <c r="K2868" i="26"/>
  <c r="K2869" i="26"/>
  <c r="K2870" i="26"/>
  <c r="K2871" i="26"/>
  <c r="K2872" i="26"/>
  <c r="K2873" i="26"/>
  <c r="K2874" i="26"/>
  <c r="K2875" i="26"/>
  <c r="K2876" i="26"/>
  <c r="K2877" i="26"/>
  <c r="K2878" i="26"/>
  <c r="K2879" i="26"/>
  <c r="K2880" i="26"/>
  <c r="K2881" i="26"/>
  <c r="K2882" i="26"/>
  <c r="K2883" i="26"/>
  <c r="K2884" i="26"/>
  <c r="K2885" i="26"/>
  <c r="K2886" i="26"/>
  <c r="I2865" i="26"/>
  <c r="J2865" i="26"/>
  <c r="I2866" i="26"/>
  <c r="J2866" i="26"/>
  <c r="I2867" i="26"/>
  <c r="J2867" i="26"/>
  <c r="I2868" i="26"/>
  <c r="J2868" i="26"/>
  <c r="I2869" i="26"/>
  <c r="J2869" i="26"/>
  <c r="I2870" i="26"/>
  <c r="J2870" i="26"/>
  <c r="I2871" i="26"/>
  <c r="J2871" i="26"/>
  <c r="I2872" i="26"/>
  <c r="J2872" i="26"/>
  <c r="I2873" i="26"/>
  <c r="J2873" i="26"/>
  <c r="I2874" i="26"/>
  <c r="J2874" i="26"/>
  <c r="I2875" i="26"/>
  <c r="J2875" i="26"/>
  <c r="I2876" i="26"/>
  <c r="J2876" i="26"/>
  <c r="I2877" i="26"/>
  <c r="J2877" i="26"/>
  <c r="I2878" i="26"/>
  <c r="J2878" i="26"/>
  <c r="I2879" i="26"/>
  <c r="J2879" i="26"/>
  <c r="I2880" i="26"/>
  <c r="J2880" i="26"/>
  <c r="I2881" i="26"/>
  <c r="J2881" i="26"/>
  <c r="I2882" i="26"/>
  <c r="J2882" i="26"/>
  <c r="I2883" i="26"/>
  <c r="J2883" i="26"/>
  <c r="I2884" i="26"/>
  <c r="J2884" i="26"/>
  <c r="I2885" i="26"/>
  <c r="J2885" i="26"/>
  <c r="I2886" i="26"/>
  <c r="J2886" i="26"/>
  <c r="H2887" i="26"/>
  <c r="H2911" i="26"/>
  <c r="F2911" i="26"/>
  <c r="I2911" i="26"/>
  <c r="J2911" i="26"/>
  <c r="I2912" i="26"/>
  <c r="J2912" i="26"/>
  <c r="K2912" i="26"/>
  <c r="K2913" i="26"/>
  <c r="K2914" i="26"/>
  <c r="K2915" i="26"/>
  <c r="K2916" i="26"/>
  <c r="K2917" i="26"/>
  <c r="K2918" i="26"/>
  <c r="K2919" i="26"/>
  <c r="K2920" i="26"/>
  <c r="K2921" i="26"/>
  <c r="K2922" i="26"/>
  <c r="K2923" i="26"/>
  <c r="K2924" i="26"/>
  <c r="K2925" i="26"/>
  <c r="K2926" i="26"/>
  <c r="K2927" i="26"/>
  <c r="K2928" i="26"/>
  <c r="K2929" i="26"/>
  <c r="K2930" i="26"/>
  <c r="K2931" i="26"/>
  <c r="K2932" i="26"/>
  <c r="K2933" i="26"/>
  <c r="K2934" i="26"/>
  <c r="I2913" i="26"/>
  <c r="J2913" i="26"/>
  <c r="I2914" i="26"/>
  <c r="J2914" i="26"/>
  <c r="I2915" i="26"/>
  <c r="J2915" i="26"/>
  <c r="I2916" i="26"/>
  <c r="J2916" i="26"/>
  <c r="I2917" i="26"/>
  <c r="J2917" i="26"/>
  <c r="I2918" i="26"/>
  <c r="J2918" i="26"/>
  <c r="I2919" i="26"/>
  <c r="J2919" i="26"/>
  <c r="I2920" i="26"/>
  <c r="J2920" i="26"/>
  <c r="I2921" i="26"/>
  <c r="J2921" i="26"/>
  <c r="I2922" i="26"/>
  <c r="J2922" i="26"/>
  <c r="I2923" i="26"/>
  <c r="J2923" i="26"/>
  <c r="I2924" i="26"/>
  <c r="J2924" i="26"/>
  <c r="I2925" i="26"/>
  <c r="J2925" i="26"/>
  <c r="I2926" i="26"/>
  <c r="J2926" i="26"/>
  <c r="I2927" i="26"/>
  <c r="J2927" i="26"/>
  <c r="I2928" i="26"/>
  <c r="J2928" i="26"/>
  <c r="I2929" i="26"/>
  <c r="J2929" i="26"/>
  <c r="I2930" i="26"/>
  <c r="J2930" i="26"/>
  <c r="I2931" i="26"/>
  <c r="J2931" i="26"/>
  <c r="I2932" i="26"/>
  <c r="J2932" i="26"/>
  <c r="I2933" i="26"/>
  <c r="J2933" i="26"/>
  <c r="I2934" i="26"/>
  <c r="J2934" i="26"/>
  <c r="H2935" i="26"/>
  <c r="F2935" i="26"/>
  <c r="I2959" i="26"/>
  <c r="J2959" i="26"/>
  <c r="I2960" i="26"/>
  <c r="J2960" i="26"/>
  <c r="K2960" i="26"/>
  <c r="K2961" i="26"/>
  <c r="K2962" i="26"/>
  <c r="K2963" i="26"/>
  <c r="K2964" i="26"/>
  <c r="K2965" i="26"/>
  <c r="K2966" i="26"/>
  <c r="K2967" i="26"/>
  <c r="K2968" i="26"/>
  <c r="K2969" i="26"/>
  <c r="K2970" i="26"/>
  <c r="K2971" i="26"/>
  <c r="K2972" i="26"/>
  <c r="K2973" i="26"/>
  <c r="K2974" i="26"/>
  <c r="K2975" i="26"/>
  <c r="K2976" i="26"/>
  <c r="K2977" i="26"/>
  <c r="K2978" i="26"/>
  <c r="K2979" i="26"/>
  <c r="K2980" i="26"/>
  <c r="K2981" i="26"/>
  <c r="K2982" i="26"/>
  <c r="I2961" i="26"/>
  <c r="J2961" i="26"/>
  <c r="I2962" i="26"/>
  <c r="J2962" i="26"/>
  <c r="I2963" i="26"/>
  <c r="J2963" i="26"/>
  <c r="I2964" i="26"/>
  <c r="J2964" i="26"/>
  <c r="I2965" i="26"/>
  <c r="J2965" i="26"/>
  <c r="I2966" i="26"/>
  <c r="J2966" i="26"/>
  <c r="I2967" i="26"/>
  <c r="J2967" i="26"/>
  <c r="I2968" i="26"/>
  <c r="J2968" i="26"/>
  <c r="I2969" i="26"/>
  <c r="J2969" i="26"/>
  <c r="I2970" i="26"/>
  <c r="J2970" i="26"/>
  <c r="I2971" i="26"/>
  <c r="J2971" i="26"/>
  <c r="I2972" i="26"/>
  <c r="J2972" i="26"/>
  <c r="I2973" i="26"/>
  <c r="J2973" i="26"/>
  <c r="I2974" i="26"/>
  <c r="J2974" i="26"/>
  <c r="I2975" i="26"/>
  <c r="J2975" i="26"/>
  <c r="I2976" i="26"/>
  <c r="J2976" i="26"/>
  <c r="I2977" i="26"/>
  <c r="J2977" i="26"/>
  <c r="I2978" i="26"/>
  <c r="J2978" i="26"/>
  <c r="I2979" i="26"/>
  <c r="J2979" i="26"/>
  <c r="I2980" i="26"/>
  <c r="J2980" i="26"/>
  <c r="I2981" i="26"/>
  <c r="J2981" i="26"/>
  <c r="I2982" i="26"/>
  <c r="J2982" i="26"/>
  <c r="H2983" i="26"/>
  <c r="F2983" i="26"/>
  <c r="I3007" i="26"/>
  <c r="J3007" i="26"/>
  <c r="I3008" i="26"/>
  <c r="J3008" i="26"/>
  <c r="K3008" i="26"/>
  <c r="K3009" i="26"/>
  <c r="K3010" i="26"/>
  <c r="K3011" i="26"/>
  <c r="K3012" i="26"/>
  <c r="K3013" i="26"/>
  <c r="K3014" i="26"/>
  <c r="K3015" i="26"/>
  <c r="K3016" i="26"/>
  <c r="K3017" i="26"/>
  <c r="K3018" i="26"/>
  <c r="K3019" i="26"/>
  <c r="K3020" i="26"/>
  <c r="K3021" i="26"/>
  <c r="K3022" i="26"/>
  <c r="K3023" i="26"/>
  <c r="K3024" i="26"/>
  <c r="K3025" i="26"/>
  <c r="K3026" i="26"/>
  <c r="K3027" i="26"/>
  <c r="K3028" i="26"/>
  <c r="K3029" i="26"/>
  <c r="K3030" i="26"/>
  <c r="I3009" i="26"/>
  <c r="J3009" i="26"/>
  <c r="I3010" i="26"/>
  <c r="J3010" i="26"/>
  <c r="I3011" i="26"/>
  <c r="J3011" i="26"/>
  <c r="I3012" i="26"/>
  <c r="J3012" i="26"/>
  <c r="I3013" i="26"/>
  <c r="J3013" i="26"/>
  <c r="I3014" i="26"/>
  <c r="J3014" i="26"/>
  <c r="I3015" i="26"/>
  <c r="J3015" i="26"/>
  <c r="I3016" i="26"/>
  <c r="J3016" i="26"/>
  <c r="I3017" i="26"/>
  <c r="J3017" i="26"/>
  <c r="I3018" i="26"/>
  <c r="J3018" i="26"/>
  <c r="I3019" i="26"/>
  <c r="J3019" i="26"/>
  <c r="I3020" i="26"/>
  <c r="J3020" i="26"/>
  <c r="I3021" i="26"/>
  <c r="J3021" i="26"/>
  <c r="I3022" i="26"/>
  <c r="J3022" i="26"/>
  <c r="I3023" i="26"/>
  <c r="J3023" i="26"/>
  <c r="I3024" i="26"/>
  <c r="J3024" i="26"/>
  <c r="I3025" i="26"/>
  <c r="J3025" i="26"/>
  <c r="I3026" i="26"/>
  <c r="J3026" i="26"/>
  <c r="I3027" i="26"/>
  <c r="J3027" i="26"/>
  <c r="I3028" i="26"/>
  <c r="J3028" i="26"/>
  <c r="I3029" i="26"/>
  <c r="J3029" i="26"/>
  <c r="I3030" i="26"/>
  <c r="J3030" i="26"/>
  <c r="H3031" i="26"/>
  <c r="I3055" i="26"/>
  <c r="J3055" i="26"/>
  <c r="I3056" i="26"/>
  <c r="J3056" i="26"/>
  <c r="K3056" i="26"/>
  <c r="K3057" i="26"/>
  <c r="K3058" i="26"/>
  <c r="K3059" i="26"/>
  <c r="K3060" i="26"/>
  <c r="K3061" i="26"/>
  <c r="K3062" i="26"/>
  <c r="K3063" i="26"/>
  <c r="K3064" i="26"/>
  <c r="K3065" i="26"/>
  <c r="K3066" i="26"/>
  <c r="K3067" i="26"/>
  <c r="K3068" i="26"/>
  <c r="K3069" i="26"/>
  <c r="K3070" i="26"/>
  <c r="K3071" i="26"/>
  <c r="K3072" i="26"/>
  <c r="K3073" i="26"/>
  <c r="K3074" i="26"/>
  <c r="K3075" i="26"/>
  <c r="K3076" i="26"/>
  <c r="K3077" i="26"/>
  <c r="K3078" i="26"/>
  <c r="I3057" i="26"/>
  <c r="J3057" i="26"/>
  <c r="I3058" i="26"/>
  <c r="J3058" i="26"/>
  <c r="I3059" i="26"/>
  <c r="J3059" i="26"/>
  <c r="I3060" i="26"/>
  <c r="J3060" i="26"/>
  <c r="I3061" i="26"/>
  <c r="J3061" i="26"/>
  <c r="I3062" i="26"/>
  <c r="J3062" i="26"/>
  <c r="I3063" i="26"/>
  <c r="J3063" i="26"/>
  <c r="I3064" i="26"/>
  <c r="J3064" i="26"/>
  <c r="I3065" i="26"/>
  <c r="J3065" i="26"/>
  <c r="I3066" i="26"/>
  <c r="J3066" i="26"/>
  <c r="I3067" i="26"/>
  <c r="J3067" i="26"/>
  <c r="I3068" i="26"/>
  <c r="J3068" i="26"/>
  <c r="I3069" i="26"/>
  <c r="J3069" i="26"/>
  <c r="I3070" i="26"/>
  <c r="J3070" i="26"/>
  <c r="I3071" i="26"/>
  <c r="J3071" i="26"/>
  <c r="I3072" i="26"/>
  <c r="J3072" i="26"/>
  <c r="I3073" i="26"/>
  <c r="J3073" i="26"/>
  <c r="I3074" i="26"/>
  <c r="J3074" i="26"/>
  <c r="I3075" i="26"/>
  <c r="J3075" i="26"/>
  <c r="I3076" i="26"/>
  <c r="J3076" i="26"/>
  <c r="I3077" i="26"/>
  <c r="J3077" i="26"/>
  <c r="I3078" i="26"/>
  <c r="J3078" i="26"/>
  <c r="H3079" i="26"/>
  <c r="H3103" i="26"/>
  <c r="F3103" i="26"/>
  <c r="I3103" i="26"/>
  <c r="J3103" i="26"/>
  <c r="I3104" i="26"/>
  <c r="J3104" i="26"/>
  <c r="K3104" i="26"/>
  <c r="K3105" i="26"/>
  <c r="K3106" i="26"/>
  <c r="K3107" i="26"/>
  <c r="K3108" i="26"/>
  <c r="K3109" i="26"/>
  <c r="K3110" i="26"/>
  <c r="K3111" i="26"/>
  <c r="K3112" i="26"/>
  <c r="K3113" i="26"/>
  <c r="K3114" i="26"/>
  <c r="K3115" i="26"/>
  <c r="K3116" i="26"/>
  <c r="K3117" i="26"/>
  <c r="K3118" i="26"/>
  <c r="K3119" i="26"/>
  <c r="K3120" i="26"/>
  <c r="K3121" i="26"/>
  <c r="K3122" i="26"/>
  <c r="K3123" i="26"/>
  <c r="K3124" i="26"/>
  <c r="K3125" i="26"/>
  <c r="K3126" i="26"/>
  <c r="I3105" i="26"/>
  <c r="J3105" i="26"/>
  <c r="I3106" i="26"/>
  <c r="J3106" i="26"/>
  <c r="I3107" i="26"/>
  <c r="J3107" i="26"/>
  <c r="I3108" i="26"/>
  <c r="J3108" i="26"/>
  <c r="I3109" i="26"/>
  <c r="J3109" i="26"/>
  <c r="I3110" i="26"/>
  <c r="J3110" i="26"/>
  <c r="I3111" i="26"/>
  <c r="J3111" i="26"/>
  <c r="I3112" i="26"/>
  <c r="J3112" i="26"/>
  <c r="I3113" i="26"/>
  <c r="J3113" i="26"/>
  <c r="I3114" i="26"/>
  <c r="J3114" i="26"/>
  <c r="I3115" i="26"/>
  <c r="J3115" i="26"/>
  <c r="I3116" i="26"/>
  <c r="J3116" i="26"/>
  <c r="I3117" i="26"/>
  <c r="J3117" i="26"/>
  <c r="I3118" i="26"/>
  <c r="J3118" i="26"/>
  <c r="I3119" i="26"/>
  <c r="J3119" i="26"/>
  <c r="I3120" i="26"/>
  <c r="J3120" i="26"/>
  <c r="I3121" i="26"/>
  <c r="J3121" i="26"/>
  <c r="I3122" i="26"/>
  <c r="J3122" i="26"/>
  <c r="I3123" i="26"/>
  <c r="J3123" i="26"/>
  <c r="I3124" i="26"/>
  <c r="J3124" i="26"/>
  <c r="I3125" i="26"/>
  <c r="J3125" i="26"/>
  <c r="I3126" i="26"/>
  <c r="J3126" i="26"/>
  <c r="H823" i="26"/>
  <c r="I847" i="26"/>
  <c r="J847" i="26"/>
  <c r="I848" i="26"/>
  <c r="J848" i="26"/>
  <c r="K848" i="26"/>
  <c r="K849" i="26"/>
  <c r="K850" i="26"/>
  <c r="K851" i="26"/>
  <c r="K852" i="26"/>
  <c r="K853" i="26"/>
  <c r="K854" i="26"/>
  <c r="K855" i="26"/>
  <c r="K856" i="26"/>
  <c r="K857" i="26"/>
  <c r="K858" i="26"/>
  <c r="K859" i="26"/>
  <c r="K860" i="26"/>
  <c r="K861" i="26"/>
  <c r="K862" i="26"/>
  <c r="K863" i="26"/>
  <c r="K864" i="26"/>
  <c r="K865" i="26"/>
  <c r="K866" i="26"/>
  <c r="K867" i="26"/>
  <c r="K868" i="26"/>
  <c r="K869" i="26"/>
  <c r="K870" i="26"/>
  <c r="I849" i="26"/>
  <c r="J849" i="26"/>
  <c r="I850" i="26"/>
  <c r="J850" i="26"/>
  <c r="I851" i="26"/>
  <c r="J851" i="26"/>
  <c r="I852" i="26"/>
  <c r="J852" i="26"/>
  <c r="I853" i="26"/>
  <c r="J853" i="26"/>
  <c r="I854" i="26"/>
  <c r="J854" i="26"/>
  <c r="I855" i="26"/>
  <c r="J855" i="26"/>
  <c r="I856" i="26"/>
  <c r="J856" i="26"/>
  <c r="I857" i="26"/>
  <c r="J857" i="26"/>
  <c r="I858" i="26"/>
  <c r="J858" i="26"/>
  <c r="I859" i="26"/>
  <c r="J859" i="26"/>
  <c r="I860" i="26"/>
  <c r="J860" i="26"/>
  <c r="I861" i="26"/>
  <c r="J861" i="26"/>
  <c r="I862" i="26"/>
  <c r="J862" i="26"/>
  <c r="I863" i="26"/>
  <c r="J863" i="26"/>
  <c r="I864" i="26"/>
  <c r="J864" i="26"/>
  <c r="I865" i="26"/>
  <c r="J865" i="26"/>
  <c r="I866" i="26"/>
  <c r="J866" i="26"/>
  <c r="I867" i="26"/>
  <c r="J867" i="26"/>
  <c r="I868" i="26"/>
  <c r="J868" i="26"/>
  <c r="I869" i="26"/>
  <c r="J869" i="26"/>
  <c r="I870" i="26"/>
  <c r="J870" i="26"/>
  <c r="H871" i="26"/>
  <c r="F871" i="26"/>
  <c r="I895" i="26"/>
  <c r="J895" i="26"/>
  <c r="I896" i="26"/>
  <c r="J896" i="26"/>
  <c r="K896" i="26"/>
  <c r="K897" i="26"/>
  <c r="K898" i="26"/>
  <c r="K899" i="26"/>
  <c r="K900" i="26"/>
  <c r="K901" i="26"/>
  <c r="K902" i="26"/>
  <c r="K903" i="26"/>
  <c r="K904" i="26"/>
  <c r="K905" i="26"/>
  <c r="K906" i="26"/>
  <c r="K907" i="26"/>
  <c r="K908" i="26"/>
  <c r="K909" i="26"/>
  <c r="K910" i="26"/>
  <c r="K911" i="26"/>
  <c r="K912" i="26"/>
  <c r="K913" i="26"/>
  <c r="K914" i="26"/>
  <c r="K915" i="26"/>
  <c r="K916" i="26"/>
  <c r="K917" i="26"/>
  <c r="K918" i="26"/>
  <c r="I897" i="26"/>
  <c r="J897" i="26"/>
  <c r="I898" i="26"/>
  <c r="J898" i="26"/>
  <c r="I899" i="26"/>
  <c r="J899" i="26"/>
  <c r="I900" i="26"/>
  <c r="J900" i="26"/>
  <c r="I901" i="26"/>
  <c r="J901" i="26"/>
  <c r="I902" i="26"/>
  <c r="J902" i="26"/>
  <c r="I903" i="26"/>
  <c r="J903" i="26"/>
  <c r="I904" i="26"/>
  <c r="J904" i="26"/>
  <c r="I905" i="26"/>
  <c r="J905" i="26"/>
  <c r="I906" i="26"/>
  <c r="J906" i="26"/>
  <c r="I907" i="26"/>
  <c r="J907" i="26"/>
  <c r="I908" i="26"/>
  <c r="J908" i="26"/>
  <c r="I909" i="26"/>
  <c r="J909" i="26"/>
  <c r="I910" i="26"/>
  <c r="J910" i="26"/>
  <c r="I911" i="26"/>
  <c r="J911" i="26"/>
  <c r="I912" i="26"/>
  <c r="J912" i="26"/>
  <c r="I913" i="26"/>
  <c r="J913" i="26"/>
  <c r="I914" i="26"/>
  <c r="J914" i="26"/>
  <c r="I915" i="26"/>
  <c r="J915" i="26"/>
  <c r="I916" i="26"/>
  <c r="J916" i="26"/>
  <c r="I917" i="26"/>
  <c r="J917" i="26"/>
  <c r="I918" i="26"/>
  <c r="J918" i="26"/>
  <c r="H919" i="26"/>
  <c r="I943" i="26"/>
  <c r="J943" i="26"/>
  <c r="I944" i="26"/>
  <c r="J944" i="26"/>
  <c r="K944" i="26"/>
  <c r="K945" i="26"/>
  <c r="K946" i="26"/>
  <c r="K947" i="26"/>
  <c r="K948" i="26"/>
  <c r="K949" i="26"/>
  <c r="K950" i="26"/>
  <c r="K951" i="26"/>
  <c r="K952" i="26"/>
  <c r="K953" i="26"/>
  <c r="K954" i="26"/>
  <c r="K955" i="26"/>
  <c r="K956" i="26"/>
  <c r="K957" i="26"/>
  <c r="K958" i="26"/>
  <c r="K959" i="26"/>
  <c r="K960" i="26"/>
  <c r="K961" i="26"/>
  <c r="K962" i="26"/>
  <c r="K963" i="26"/>
  <c r="K964" i="26"/>
  <c r="K965" i="26"/>
  <c r="K966" i="26"/>
  <c r="I945" i="26"/>
  <c r="J945" i="26"/>
  <c r="I946" i="26"/>
  <c r="J946" i="26"/>
  <c r="I947" i="26"/>
  <c r="J947" i="26"/>
  <c r="I948" i="26"/>
  <c r="J948" i="26"/>
  <c r="I949" i="26"/>
  <c r="J949" i="26"/>
  <c r="I950" i="26"/>
  <c r="J950" i="26"/>
  <c r="I951" i="26"/>
  <c r="J951" i="26"/>
  <c r="I952" i="26"/>
  <c r="J952" i="26"/>
  <c r="I953" i="26"/>
  <c r="J953" i="26"/>
  <c r="I954" i="26"/>
  <c r="J954" i="26"/>
  <c r="I955" i="26"/>
  <c r="J955" i="26"/>
  <c r="I956" i="26"/>
  <c r="J956" i="26"/>
  <c r="I957" i="26"/>
  <c r="J957" i="26"/>
  <c r="I958" i="26"/>
  <c r="J958" i="26"/>
  <c r="I959" i="26"/>
  <c r="J959" i="26"/>
  <c r="I960" i="26"/>
  <c r="J960" i="26"/>
  <c r="I961" i="26"/>
  <c r="J961" i="26"/>
  <c r="I962" i="26"/>
  <c r="J962" i="26"/>
  <c r="I963" i="26"/>
  <c r="J963" i="26"/>
  <c r="I964" i="26"/>
  <c r="J964" i="26"/>
  <c r="I965" i="26"/>
  <c r="J965" i="26"/>
  <c r="I966" i="26"/>
  <c r="J966" i="26"/>
  <c r="H967" i="26"/>
  <c r="H991" i="26"/>
  <c r="F991" i="26"/>
  <c r="I991" i="26"/>
  <c r="J991" i="26"/>
  <c r="I992" i="26"/>
  <c r="J992" i="26"/>
  <c r="K992" i="26"/>
  <c r="K993" i="26"/>
  <c r="K994" i="26"/>
  <c r="K995" i="26"/>
  <c r="K996" i="26"/>
  <c r="K997" i="26"/>
  <c r="K998" i="26"/>
  <c r="K999" i="26"/>
  <c r="K1000" i="26"/>
  <c r="K1001" i="26"/>
  <c r="K1002" i="26"/>
  <c r="K1003" i="26"/>
  <c r="K1004" i="26"/>
  <c r="K1005" i="26"/>
  <c r="K1006" i="26"/>
  <c r="K1007" i="26"/>
  <c r="K1008" i="26"/>
  <c r="K1009" i="26"/>
  <c r="K1010" i="26"/>
  <c r="K1011" i="26"/>
  <c r="K1012" i="26"/>
  <c r="K1013" i="26"/>
  <c r="K1014" i="26"/>
  <c r="I993" i="26"/>
  <c r="J993" i="26"/>
  <c r="I994" i="26"/>
  <c r="J994" i="26"/>
  <c r="I995" i="26"/>
  <c r="J995" i="26"/>
  <c r="I996" i="26"/>
  <c r="J996" i="26"/>
  <c r="I997" i="26"/>
  <c r="J997" i="26"/>
  <c r="I998" i="26"/>
  <c r="J998" i="26"/>
  <c r="I999" i="26"/>
  <c r="J999" i="26"/>
  <c r="I1000" i="26"/>
  <c r="J1000" i="26"/>
  <c r="I1001" i="26"/>
  <c r="J1001" i="26"/>
  <c r="I1002" i="26"/>
  <c r="J1002" i="26"/>
  <c r="I1003" i="26"/>
  <c r="J1003" i="26"/>
  <c r="I1004" i="26"/>
  <c r="J1004" i="26"/>
  <c r="I1005" i="26"/>
  <c r="J1005" i="26"/>
  <c r="I1006" i="26"/>
  <c r="J1006" i="26"/>
  <c r="I1007" i="26"/>
  <c r="J1007" i="26"/>
  <c r="I1008" i="26"/>
  <c r="J1008" i="26"/>
  <c r="I1009" i="26"/>
  <c r="J1009" i="26"/>
  <c r="I1010" i="26"/>
  <c r="J1010" i="26"/>
  <c r="I1011" i="26"/>
  <c r="J1011" i="26"/>
  <c r="I1012" i="26"/>
  <c r="J1012" i="26"/>
  <c r="I1013" i="26"/>
  <c r="J1013" i="26"/>
  <c r="I1014" i="26"/>
  <c r="J1014" i="26"/>
  <c r="H1015" i="26"/>
  <c r="F1015" i="26"/>
  <c r="I1039" i="26"/>
  <c r="J1039" i="26"/>
  <c r="I1040" i="26"/>
  <c r="J1040" i="26"/>
  <c r="K1040" i="26"/>
  <c r="K1041" i="26"/>
  <c r="K1042" i="26"/>
  <c r="K1043" i="26"/>
  <c r="K1044" i="26"/>
  <c r="K1045" i="26"/>
  <c r="K1046" i="26"/>
  <c r="K1047" i="26"/>
  <c r="K1048" i="26"/>
  <c r="K1049" i="26"/>
  <c r="K1050" i="26"/>
  <c r="K1051" i="26"/>
  <c r="K1052" i="26"/>
  <c r="K1053" i="26"/>
  <c r="K1054" i="26"/>
  <c r="K1055" i="26"/>
  <c r="K1056" i="26"/>
  <c r="K1057" i="26"/>
  <c r="K1058" i="26"/>
  <c r="K1059" i="26"/>
  <c r="K1060" i="26"/>
  <c r="K1061" i="26"/>
  <c r="K1062" i="26"/>
  <c r="I1041" i="26"/>
  <c r="J1041" i="26"/>
  <c r="I1042" i="26"/>
  <c r="J1042" i="26"/>
  <c r="I1043" i="26"/>
  <c r="J1043" i="26"/>
  <c r="I1044" i="26"/>
  <c r="J1044" i="26"/>
  <c r="I1045" i="26"/>
  <c r="J1045" i="26"/>
  <c r="I1046" i="26"/>
  <c r="J1046" i="26"/>
  <c r="I1047" i="26"/>
  <c r="J1047" i="26"/>
  <c r="I1048" i="26"/>
  <c r="J1048" i="26"/>
  <c r="I1049" i="26"/>
  <c r="J1049" i="26"/>
  <c r="I1050" i="26"/>
  <c r="J1050" i="26"/>
  <c r="I1051" i="26"/>
  <c r="J1051" i="26"/>
  <c r="I1052" i="26"/>
  <c r="J1052" i="26"/>
  <c r="I1053" i="26"/>
  <c r="J1053" i="26"/>
  <c r="I1054" i="26"/>
  <c r="J1054" i="26"/>
  <c r="I1055" i="26"/>
  <c r="J1055" i="26"/>
  <c r="I1056" i="26"/>
  <c r="J1056" i="26"/>
  <c r="I1057" i="26"/>
  <c r="J1057" i="26"/>
  <c r="I1058" i="26"/>
  <c r="J1058" i="26"/>
  <c r="I1059" i="26"/>
  <c r="J1059" i="26"/>
  <c r="I1060" i="26"/>
  <c r="J1060" i="26"/>
  <c r="I1061" i="26"/>
  <c r="J1061" i="26"/>
  <c r="I1062" i="26"/>
  <c r="J1062" i="26"/>
  <c r="H1063" i="26"/>
  <c r="I1087" i="26"/>
  <c r="J1087" i="26"/>
  <c r="I1088" i="26"/>
  <c r="J1088" i="26"/>
  <c r="K1088" i="26"/>
  <c r="K1089" i="26"/>
  <c r="K1090" i="26"/>
  <c r="K1091" i="26"/>
  <c r="K1092" i="26"/>
  <c r="K1093" i="26"/>
  <c r="K1094" i="26"/>
  <c r="K1095" i="26"/>
  <c r="K1096" i="26"/>
  <c r="K1097" i="26"/>
  <c r="K1098" i="26"/>
  <c r="K1099" i="26"/>
  <c r="K1100" i="26"/>
  <c r="K1101" i="26"/>
  <c r="K1102" i="26"/>
  <c r="K1103" i="26"/>
  <c r="K1104" i="26"/>
  <c r="K1105" i="26"/>
  <c r="K1106" i="26"/>
  <c r="K1107" i="26"/>
  <c r="K1108" i="26"/>
  <c r="K1109" i="26"/>
  <c r="K1110" i="26"/>
  <c r="I1089" i="26"/>
  <c r="J1089" i="26"/>
  <c r="I1090" i="26"/>
  <c r="J1090" i="26"/>
  <c r="I1091" i="26"/>
  <c r="J1091" i="26"/>
  <c r="I1092" i="26"/>
  <c r="J1092" i="26"/>
  <c r="I1093" i="26"/>
  <c r="J1093" i="26"/>
  <c r="I1094" i="26"/>
  <c r="J1094" i="26"/>
  <c r="I1095" i="26"/>
  <c r="J1095" i="26"/>
  <c r="I1096" i="26"/>
  <c r="J1096" i="26"/>
  <c r="I1097" i="26"/>
  <c r="J1097" i="26"/>
  <c r="I1098" i="26"/>
  <c r="J1098" i="26"/>
  <c r="I1099" i="26"/>
  <c r="J1099" i="26"/>
  <c r="I1100" i="26"/>
  <c r="J1100" i="26"/>
  <c r="I1101" i="26"/>
  <c r="J1101" i="26"/>
  <c r="I1102" i="26"/>
  <c r="J1102" i="26"/>
  <c r="I1103" i="26"/>
  <c r="J1103" i="26"/>
  <c r="I1104" i="26"/>
  <c r="J1104" i="26"/>
  <c r="I1105" i="26"/>
  <c r="J1105" i="26"/>
  <c r="I1106" i="26"/>
  <c r="J1106" i="26"/>
  <c r="I1107" i="26"/>
  <c r="J1107" i="26"/>
  <c r="I1108" i="26"/>
  <c r="J1108" i="26"/>
  <c r="I1109" i="26"/>
  <c r="J1109" i="26"/>
  <c r="I1110" i="26"/>
  <c r="J1110" i="26"/>
  <c r="H1111" i="26"/>
  <c r="I1135" i="26"/>
  <c r="J1135" i="26"/>
  <c r="I1136" i="26"/>
  <c r="J1136" i="26"/>
  <c r="K1136" i="26"/>
  <c r="K1137" i="26"/>
  <c r="K1138" i="26"/>
  <c r="K1139" i="26"/>
  <c r="K1140" i="26"/>
  <c r="K1141" i="26"/>
  <c r="K1142" i="26"/>
  <c r="K1143" i="26"/>
  <c r="K1144" i="26"/>
  <c r="K1145" i="26"/>
  <c r="K1146" i="26"/>
  <c r="K1147" i="26"/>
  <c r="K1148" i="26"/>
  <c r="K1149" i="26"/>
  <c r="K1150" i="26"/>
  <c r="K1151" i="26"/>
  <c r="K1152" i="26"/>
  <c r="K1153" i="26"/>
  <c r="K1154" i="26"/>
  <c r="K1155" i="26"/>
  <c r="K1156" i="26"/>
  <c r="K1157" i="26"/>
  <c r="K1158" i="26"/>
  <c r="I1137" i="26"/>
  <c r="J1137" i="26"/>
  <c r="I1138" i="26"/>
  <c r="J1138" i="26"/>
  <c r="I1139" i="26"/>
  <c r="J1139" i="26"/>
  <c r="I1140" i="26"/>
  <c r="J1140" i="26"/>
  <c r="I1141" i="26"/>
  <c r="J1141" i="26"/>
  <c r="I1142" i="26"/>
  <c r="J1142" i="26"/>
  <c r="I1143" i="26"/>
  <c r="J1143" i="26"/>
  <c r="I1144" i="26"/>
  <c r="J1144" i="26"/>
  <c r="I1145" i="26"/>
  <c r="J1145" i="26"/>
  <c r="I1146" i="26"/>
  <c r="J1146" i="26"/>
  <c r="I1147" i="26"/>
  <c r="J1147" i="26"/>
  <c r="I1148" i="26"/>
  <c r="J1148" i="26"/>
  <c r="I1149" i="26"/>
  <c r="J1149" i="26"/>
  <c r="I1150" i="26"/>
  <c r="J1150" i="26"/>
  <c r="I1151" i="26"/>
  <c r="J1151" i="26"/>
  <c r="I1152" i="26"/>
  <c r="J1152" i="26"/>
  <c r="I1153" i="26"/>
  <c r="J1153" i="26"/>
  <c r="I1154" i="26"/>
  <c r="J1154" i="26"/>
  <c r="I1155" i="26"/>
  <c r="J1155" i="26"/>
  <c r="I1156" i="26"/>
  <c r="J1156" i="26"/>
  <c r="I1157" i="26"/>
  <c r="J1157" i="26"/>
  <c r="I1158" i="26"/>
  <c r="J1158" i="26"/>
  <c r="H1159" i="26"/>
  <c r="I1183" i="26"/>
  <c r="J1183" i="26"/>
  <c r="I1184" i="26"/>
  <c r="J1184" i="26"/>
  <c r="K1184" i="26"/>
  <c r="K1185" i="26"/>
  <c r="K1186" i="26"/>
  <c r="K1187" i="26"/>
  <c r="K1188" i="26"/>
  <c r="K1189" i="26"/>
  <c r="K1190" i="26"/>
  <c r="K1191" i="26"/>
  <c r="K1192" i="26"/>
  <c r="K1193" i="26"/>
  <c r="K1194" i="26"/>
  <c r="K1195" i="26"/>
  <c r="K1196" i="26"/>
  <c r="K1197" i="26"/>
  <c r="K1198" i="26"/>
  <c r="K1199" i="26"/>
  <c r="K1200" i="26"/>
  <c r="K1201" i="26"/>
  <c r="K1202" i="26"/>
  <c r="K1203" i="26"/>
  <c r="K1204" i="26"/>
  <c r="K1205" i="26"/>
  <c r="K1206" i="26"/>
  <c r="I1185" i="26"/>
  <c r="J1185" i="26"/>
  <c r="I1186" i="26"/>
  <c r="J1186" i="26"/>
  <c r="I1187" i="26"/>
  <c r="J1187" i="26"/>
  <c r="I1188" i="26"/>
  <c r="J1188" i="26"/>
  <c r="I1189" i="26"/>
  <c r="J1189" i="26"/>
  <c r="I1190" i="26"/>
  <c r="J1190" i="26"/>
  <c r="I1191" i="26"/>
  <c r="J1191" i="26"/>
  <c r="I1192" i="26"/>
  <c r="J1192" i="26"/>
  <c r="I1193" i="26"/>
  <c r="J1193" i="26"/>
  <c r="I1194" i="26"/>
  <c r="J1194" i="26"/>
  <c r="I1195" i="26"/>
  <c r="J1195" i="26"/>
  <c r="I1196" i="26"/>
  <c r="J1196" i="26"/>
  <c r="I1197" i="26"/>
  <c r="J1197" i="26"/>
  <c r="I1198" i="26"/>
  <c r="J1198" i="26"/>
  <c r="I1199" i="26"/>
  <c r="J1199" i="26"/>
  <c r="I1200" i="26"/>
  <c r="J1200" i="26"/>
  <c r="I1201" i="26"/>
  <c r="J1201" i="26"/>
  <c r="I1202" i="26"/>
  <c r="J1202" i="26"/>
  <c r="I1203" i="26"/>
  <c r="J1203" i="26"/>
  <c r="I1204" i="26"/>
  <c r="J1204" i="26"/>
  <c r="I1205" i="26"/>
  <c r="J1205" i="26"/>
  <c r="I1206" i="26"/>
  <c r="J1206" i="26"/>
  <c r="H1207" i="26"/>
  <c r="I1231" i="26"/>
  <c r="J1231" i="26"/>
  <c r="I1232" i="26"/>
  <c r="J1232" i="26"/>
  <c r="K1232" i="26"/>
  <c r="K1233" i="26"/>
  <c r="K1234" i="26"/>
  <c r="K1235" i="26"/>
  <c r="K1236" i="26"/>
  <c r="K1237" i="26"/>
  <c r="K1238" i="26"/>
  <c r="K1239" i="26"/>
  <c r="K1240" i="26"/>
  <c r="K1241" i="26"/>
  <c r="K1242" i="26"/>
  <c r="K1243" i="26"/>
  <c r="K1244" i="26"/>
  <c r="K1245" i="26"/>
  <c r="K1246" i="26"/>
  <c r="K1247" i="26"/>
  <c r="K1248" i="26"/>
  <c r="K1249" i="26"/>
  <c r="K1250" i="26"/>
  <c r="K1251" i="26"/>
  <c r="K1252" i="26"/>
  <c r="K1253" i="26"/>
  <c r="K1254" i="26"/>
  <c r="I1233" i="26"/>
  <c r="J1233" i="26"/>
  <c r="I1234" i="26"/>
  <c r="J1234" i="26"/>
  <c r="I1235" i="26"/>
  <c r="J1235" i="26"/>
  <c r="I1236" i="26"/>
  <c r="J1236" i="26"/>
  <c r="I1237" i="26"/>
  <c r="J1237" i="26"/>
  <c r="I1238" i="26"/>
  <c r="J1238" i="26"/>
  <c r="I1239" i="26"/>
  <c r="J1239" i="26"/>
  <c r="I1240" i="26"/>
  <c r="J1240" i="26"/>
  <c r="I1241" i="26"/>
  <c r="J1241" i="26"/>
  <c r="I1242" i="26"/>
  <c r="J1242" i="26"/>
  <c r="I1243" i="26"/>
  <c r="J1243" i="26"/>
  <c r="I1244" i="26"/>
  <c r="J1244" i="26"/>
  <c r="I1245" i="26"/>
  <c r="J1245" i="26"/>
  <c r="I1246" i="26"/>
  <c r="J1246" i="26"/>
  <c r="I1247" i="26"/>
  <c r="J1247" i="26"/>
  <c r="I1248" i="26"/>
  <c r="J1248" i="26"/>
  <c r="I1249" i="26"/>
  <c r="J1249" i="26"/>
  <c r="I1250" i="26"/>
  <c r="J1250" i="26"/>
  <c r="I1251" i="26"/>
  <c r="J1251" i="26"/>
  <c r="I1252" i="26"/>
  <c r="J1252" i="26"/>
  <c r="I1253" i="26"/>
  <c r="J1253" i="26"/>
  <c r="I1254" i="26"/>
  <c r="J1254" i="26"/>
  <c r="H1255" i="26"/>
  <c r="I1279" i="26"/>
  <c r="J1279" i="26"/>
  <c r="I1280" i="26"/>
  <c r="J1280" i="26"/>
  <c r="K1280" i="26"/>
  <c r="K1281" i="26"/>
  <c r="K1282" i="26"/>
  <c r="K1283" i="26"/>
  <c r="K1284" i="26"/>
  <c r="K1285" i="26"/>
  <c r="K1286" i="26"/>
  <c r="K1287" i="26"/>
  <c r="K1288" i="26"/>
  <c r="K1289" i="26"/>
  <c r="K1290" i="26"/>
  <c r="K1291" i="26"/>
  <c r="K1292" i="26"/>
  <c r="K1293" i="26"/>
  <c r="K1294" i="26"/>
  <c r="K1295" i="26"/>
  <c r="K1296" i="26"/>
  <c r="K1297" i="26"/>
  <c r="K1298" i="26"/>
  <c r="K1299" i="26"/>
  <c r="K1300" i="26"/>
  <c r="K1301" i="26"/>
  <c r="K1302" i="26"/>
  <c r="I1281" i="26"/>
  <c r="J1281" i="26"/>
  <c r="I1282" i="26"/>
  <c r="J1282" i="26"/>
  <c r="I1283" i="26"/>
  <c r="J1283" i="26"/>
  <c r="I1284" i="26"/>
  <c r="J1284" i="26"/>
  <c r="I1285" i="26"/>
  <c r="J1285" i="26"/>
  <c r="I1286" i="26"/>
  <c r="J1286" i="26"/>
  <c r="I1287" i="26"/>
  <c r="J1287" i="26"/>
  <c r="I1288" i="26"/>
  <c r="J1288" i="26"/>
  <c r="I1289" i="26"/>
  <c r="J1289" i="26"/>
  <c r="I1290" i="26"/>
  <c r="J1290" i="26"/>
  <c r="I1291" i="26"/>
  <c r="J1291" i="26"/>
  <c r="I1292" i="26"/>
  <c r="J1292" i="26"/>
  <c r="I1293" i="26"/>
  <c r="J1293" i="26"/>
  <c r="I1294" i="26"/>
  <c r="J1294" i="26"/>
  <c r="I1295" i="26"/>
  <c r="J1295" i="26"/>
  <c r="I1296" i="26"/>
  <c r="J1296" i="26"/>
  <c r="I1297" i="26"/>
  <c r="J1297" i="26"/>
  <c r="I1298" i="26"/>
  <c r="J1298" i="26"/>
  <c r="I1299" i="26"/>
  <c r="J1299" i="26"/>
  <c r="I1300" i="26"/>
  <c r="J1300" i="26"/>
  <c r="I1301" i="26"/>
  <c r="J1301" i="26"/>
  <c r="I1302" i="26"/>
  <c r="J1302" i="26"/>
  <c r="H1303" i="26"/>
  <c r="H1327" i="26"/>
  <c r="F1327" i="26"/>
  <c r="I1327" i="26"/>
  <c r="J1327" i="26"/>
  <c r="I1328" i="26"/>
  <c r="J1328" i="26"/>
  <c r="K1328" i="26"/>
  <c r="K1329" i="26"/>
  <c r="K1330" i="26"/>
  <c r="K1331" i="26"/>
  <c r="K1332" i="26"/>
  <c r="K1333" i="26"/>
  <c r="K1334" i="26"/>
  <c r="K1335" i="26"/>
  <c r="K1336" i="26"/>
  <c r="K1337" i="26"/>
  <c r="K1338" i="26"/>
  <c r="K1339" i="26"/>
  <c r="K1340" i="26"/>
  <c r="K1341" i="26"/>
  <c r="K1342" i="26"/>
  <c r="K1343" i="26"/>
  <c r="K1344" i="26"/>
  <c r="K1345" i="26"/>
  <c r="K1346" i="26"/>
  <c r="K1347" i="26"/>
  <c r="K1348" i="26"/>
  <c r="K1349" i="26"/>
  <c r="K1350" i="26"/>
  <c r="I1329" i="26"/>
  <c r="J1329" i="26"/>
  <c r="I1330" i="26"/>
  <c r="J1330" i="26"/>
  <c r="I1331" i="26"/>
  <c r="J1331" i="26"/>
  <c r="I1332" i="26"/>
  <c r="J1332" i="26"/>
  <c r="I1333" i="26"/>
  <c r="J1333" i="26"/>
  <c r="I1334" i="26"/>
  <c r="J1334" i="26"/>
  <c r="I1335" i="26"/>
  <c r="J1335" i="26"/>
  <c r="I1336" i="26"/>
  <c r="J1336" i="26"/>
  <c r="I1337" i="26"/>
  <c r="J1337" i="26"/>
  <c r="I1338" i="26"/>
  <c r="J1338" i="26"/>
  <c r="I1339" i="26"/>
  <c r="J1339" i="26"/>
  <c r="I1340" i="26"/>
  <c r="J1340" i="26"/>
  <c r="I1341" i="26"/>
  <c r="J1341" i="26"/>
  <c r="I1342" i="26"/>
  <c r="J1342" i="26"/>
  <c r="I1343" i="26"/>
  <c r="J1343" i="26"/>
  <c r="I1344" i="26"/>
  <c r="J1344" i="26"/>
  <c r="I1345" i="26"/>
  <c r="J1345" i="26"/>
  <c r="I1346" i="26"/>
  <c r="J1346" i="26"/>
  <c r="I1347" i="26"/>
  <c r="J1347" i="26"/>
  <c r="I1348" i="26"/>
  <c r="J1348" i="26"/>
  <c r="I1349" i="26"/>
  <c r="J1349" i="26"/>
  <c r="I1350" i="26"/>
  <c r="J1350" i="26"/>
  <c r="H1351" i="26"/>
  <c r="H1375" i="26"/>
  <c r="F1375" i="26"/>
  <c r="I1375" i="26"/>
  <c r="J1375" i="26"/>
  <c r="I1376" i="26"/>
  <c r="J1376" i="26"/>
  <c r="K1376" i="26"/>
  <c r="K1377" i="26"/>
  <c r="K1378" i="26"/>
  <c r="K1379" i="26"/>
  <c r="K1380" i="26"/>
  <c r="K1381" i="26"/>
  <c r="K1382" i="26"/>
  <c r="K1383" i="26"/>
  <c r="K1384" i="26"/>
  <c r="K1385" i="26"/>
  <c r="K1386" i="26"/>
  <c r="K1387" i="26"/>
  <c r="K1388" i="26"/>
  <c r="K1389" i="26"/>
  <c r="K1390" i="26"/>
  <c r="K1391" i="26"/>
  <c r="K1392" i="26"/>
  <c r="K1393" i="26"/>
  <c r="K1394" i="26"/>
  <c r="K1395" i="26"/>
  <c r="K1396" i="26"/>
  <c r="K1397" i="26"/>
  <c r="K1398" i="26"/>
  <c r="I1377" i="26"/>
  <c r="J1377" i="26"/>
  <c r="I1378" i="26"/>
  <c r="J1378" i="26"/>
  <c r="I1379" i="26"/>
  <c r="J1379" i="26"/>
  <c r="I1380" i="26"/>
  <c r="J1380" i="26"/>
  <c r="I1381" i="26"/>
  <c r="J1381" i="26"/>
  <c r="I1382" i="26"/>
  <c r="J1382" i="26"/>
  <c r="I1383" i="26"/>
  <c r="J1383" i="26"/>
  <c r="I1384" i="26"/>
  <c r="J1384" i="26"/>
  <c r="I1385" i="26"/>
  <c r="J1385" i="26"/>
  <c r="I1386" i="26"/>
  <c r="J1386" i="26"/>
  <c r="I1387" i="26"/>
  <c r="J1387" i="26"/>
  <c r="I1388" i="26"/>
  <c r="J1388" i="26"/>
  <c r="I1389" i="26"/>
  <c r="J1389" i="26"/>
  <c r="I1390" i="26"/>
  <c r="J1390" i="26"/>
  <c r="I1391" i="26"/>
  <c r="J1391" i="26"/>
  <c r="I1392" i="26"/>
  <c r="J1392" i="26"/>
  <c r="I1393" i="26"/>
  <c r="J1393" i="26"/>
  <c r="I1394" i="26"/>
  <c r="J1394" i="26"/>
  <c r="I1395" i="26"/>
  <c r="J1395" i="26"/>
  <c r="I1396" i="26"/>
  <c r="J1396" i="26"/>
  <c r="I1397" i="26"/>
  <c r="J1397" i="26"/>
  <c r="I1398" i="26"/>
  <c r="J1398" i="26"/>
  <c r="H1399" i="26"/>
  <c r="I1423" i="26"/>
  <c r="J1423" i="26"/>
  <c r="I1424" i="26"/>
  <c r="J1424" i="26"/>
  <c r="K1424" i="26"/>
  <c r="K1425" i="26"/>
  <c r="K1426" i="26"/>
  <c r="K1427" i="26"/>
  <c r="K1428" i="26"/>
  <c r="K1429" i="26"/>
  <c r="K1430" i="26"/>
  <c r="K1431" i="26"/>
  <c r="K1432" i="26"/>
  <c r="K1433" i="26"/>
  <c r="K1434" i="26"/>
  <c r="K1435" i="26"/>
  <c r="K1436" i="26"/>
  <c r="K1437" i="26"/>
  <c r="K1438" i="26"/>
  <c r="K1439" i="26"/>
  <c r="K1440" i="26"/>
  <c r="K1441" i="26"/>
  <c r="K1442" i="26"/>
  <c r="K1443" i="26"/>
  <c r="K1444" i="26"/>
  <c r="K1445" i="26"/>
  <c r="K1446" i="26"/>
  <c r="I1425" i="26"/>
  <c r="J1425" i="26"/>
  <c r="I1426" i="26"/>
  <c r="J1426" i="26"/>
  <c r="I1427" i="26"/>
  <c r="J1427" i="26"/>
  <c r="I1428" i="26"/>
  <c r="J1428" i="26"/>
  <c r="I1429" i="26"/>
  <c r="J1429" i="26"/>
  <c r="I1430" i="26"/>
  <c r="J1430" i="26"/>
  <c r="I1431" i="26"/>
  <c r="J1431" i="26"/>
  <c r="I1432" i="26"/>
  <c r="J1432" i="26"/>
  <c r="I1433" i="26"/>
  <c r="J1433" i="26"/>
  <c r="I1434" i="26"/>
  <c r="J1434" i="26"/>
  <c r="I1435" i="26"/>
  <c r="J1435" i="26"/>
  <c r="I1436" i="26"/>
  <c r="J1436" i="26"/>
  <c r="I1437" i="26"/>
  <c r="J1437" i="26"/>
  <c r="I1438" i="26"/>
  <c r="J1438" i="26"/>
  <c r="I1439" i="26"/>
  <c r="J1439" i="26"/>
  <c r="I1440" i="26"/>
  <c r="J1440" i="26"/>
  <c r="I1441" i="26"/>
  <c r="J1441" i="26"/>
  <c r="I1442" i="26"/>
  <c r="J1442" i="26"/>
  <c r="I1443" i="26"/>
  <c r="J1443" i="26"/>
  <c r="I1444" i="26"/>
  <c r="J1444" i="26"/>
  <c r="I1445" i="26"/>
  <c r="J1445" i="26"/>
  <c r="I1446" i="26"/>
  <c r="J1446" i="26"/>
  <c r="H1447" i="26"/>
  <c r="F1447" i="26"/>
  <c r="I1471" i="26"/>
  <c r="J1471" i="26"/>
  <c r="I1472" i="26"/>
  <c r="J1472" i="26"/>
  <c r="K1472" i="26"/>
  <c r="K1473" i="26"/>
  <c r="K1474" i="26"/>
  <c r="K1475" i="26"/>
  <c r="K1476" i="26"/>
  <c r="K1477" i="26"/>
  <c r="K1478" i="26"/>
  <c r="K1479" i="26"/>
  <c r="K1480" i="26"/>
  <c r="K1481" i="26"/>
  <c r="K1482" i="26"/>
  <c r="K1483" i="26"/>
  <c r="K1484" i="26"/>
  <c r="K1485" i="26"/>
  <c r="K1486" i="26"/>
  <c r="K1487" i="26"/>
  <c r="K1488" i="26"/>
  <c r="K1489" i="26"/>
  <c r="K1490" i="26"/>
  <c r="K1491" i="26"/>
  <c r="K1492" i="26"/>
  <c r="K1493" i="26"/>
  <c r="K1494" i="26"/>
  <c r="I1473" i="26"/>
  <c r="J1473" i="26"/>
  <c r="I1474" i="26"/>
  <c r="J1474" i="26"/>
  <c r="I1475" i="26"/>
  <c r="J1475" i="26"/>
  <c r="I1476" i="26"/>
  <c r="J1476" i="26"/>
  <c r="I1477" i="26"/>
  <c r="J1477" i="26"/>
  <c r="I1478" i="26"/>
  <c r="J1478" i="26"/>
  <c r="I1479" i="26"/>
  <c r="J1479" i="26"/>
  <c r="I1480" i="26"/>
  <c r="J1480" i="26"/>
  <c r="I1481" i="26"/>
  <c r="J1481" i="26"/>
  <c r="I1482" i="26"/>
  <c r="J1482" i="26"/>
  <c r="I1483" i="26"/>
  <c r="J1483" i="26"/>
  <c r="I1484" i="26"/>
  <c r="J1484" i="26"/>
  <c r="I1485" i="26"/>
  <c r="J1485" i="26"/>
  <c r="I1486" i="26"/>
  <c r="J1486" i="26"/>
  <c r="I1487" i="26"/>
  <c r="J1487" i="26"/>
  <c r="I1488" i="26"/>
  <c r="J1488" i="26"/>
  <c r="I1489" i="26"/>
  <c r="J1489" i="26"/>
  <c r="I1490" i="26"/>
  <c r="J1490" i="26"/>
  <c r="I1491" i="26"/>
  <c r="J1491" i="26"/>
  <c r="I1492" i="26"/>
  <c r="J1492" i="26"/>
  <c r="I1493" i="26"/>
  <c r="J1493" i="26"/>
  <c r="I1494" i="26"/>
  <c r="J1494" i="26"/>
  <c r="H1495" i="26"/>
  <c r="H1519" i="26"/>
  <c r="F1519" i="26"/>
  <c r="I1519" i="26"/>
  <c r="J1519" i="26"/>
  <c r="I1520" i="26"/>
  <c r="J1520" i="26"/>
  <c r="K1520" i="26"/>
  <c r="K1521" i="26"/>
  <c r="K1522" i="26"/>
  <c r="K1523" i="26"/>
  <c r="K1524" i="26"/>
  <c r="K1525" i="26"/>
  <c r="K1526" i="26"/>
  <c r="K1527" i="26"/>
  <c r="K1528" i="26"/>
  <c r="K1529" i="26"/>
  <c r="K1530" i="26"/>
  <c r="K1531" i="26"/>
  <c r="K1532" i="26"/>
  <c r="K1533" i="26"/>
  <c r="K1534" i="26"/>
  <c r="K1535" i="26"/>
  <c r="K1536" i="26"/>
  <c r="K1537" i="26"/>
  <c r="K1538" i="26"/>
  <c r="K1539" i="26"/>
  <c r="K1540" i="26"/>
  <c r="K1541" i="26"/>
  <c r="K1542" i="26"/>
  <c r="I1521" i="26"/>
  <c r="J1521" i="26"/>
  <c r="I1522" i="26"/>
  <c r="J1522" i="26"/>
  <c r="I1523" i="26"/>
  <c r="J1523" i="26"/>
  <c r="I1524" i="26"/>
  <c r="J1524" i="26"/>
  <c r="I1525" i="26"/>
  <c r="J1525" i="26"/>
  <c r="I1526" i="26"/>
  <c r="J1526" i="26"/>
  <c r="I1527" i="26"/>
  <c r="J1527" i="26"/>
  <c r="I1528" i="26"/>
  <c r="J1528" i="26"/>
  <c r="I1529" i="26"/>
  <c r="J1529" i="26"/>
  <c r="I1530" i="26"/>
  <c r="J1530" i="26"/>
  <c r="I1531" i="26"/>
  <c r="J1531" i="26"/>
  <c r="I1532" i="26"/>
  <c r="J1532" i="26"/>
  <c r="I1533" i="26"/>
  <c r="J1533" i="26"/>
  <c r="I1534" i="26"/>
  <c r="J1534" i="26"/>
  <c r="I1535" i="26"/>
  <c r="J1535" i="26"/>
  <c r="I1536" i="26"/>
  <c r="J1536" i="26"/>
  <c r="I1537" i="26"/>
  <c r="J1537" i="26"/>
  <c r="I1538" i="26"/>
  <c r="J1538" i="26"/>
  <c r="I1539" i="26"/>
  <c r="J1539" i="26"/>
  <c r="I1540" i="26"/>
  <c r="J1540" i="26"/>
  <c r="I1541" i="26"/>
  <c r="J1541" i="26"/>
  <c r="I1542" i="26"/>
  <c r="J1542" i="26"/>
  <c r="H1543" i="26"/>
  <c r="F1543" i="26"/>
  <c r="I1567" i="26"/>
  <c r="J1567" i="26"/>
  <c r="I1568" i="26"/>
  <c r="J1568" i="26"/>
  <c r="K1568" i="26"/>
  <c r="K1569" i="26"/>
  <c r="K1570" i="26"/>
  <c r="K1571" i="26"/>
  <c r="K1572" i="26"/>
  <c r="K1573" i="26"/>
  <c r="K1574" i="26"/>
  <c r="K1575" i="26"/>
  <c r="K1576" i="26"/>
  <c r="K1577" i="26"/>
  <c r="K1578" i="26"/>
  <c r="K1579" i="26"/>
  <c r="K1580" i="26"/>
  <c r="K1581" i="26"/>
  <c r="K1582" i="26"/>
  <c r="K1583" i="26"/>
  <c r="K1584" i="26"/>
  <c r="K1585" i="26"/>
  <c r="K1586" i="26"/>
  <c r="K1587" i="26"/>
  <c r="K1588" i="26"/>
  <c r="K1589" i="26"/>
  <c r="K1590" i="26"/>
  <c r="I1569" i="26"/>
  <c r="J1569" i="26"/>
  <c r="I1570" i="26"/>
  <c r="J1570" i="26"/>
  <c r="I1571" i="26"/>
  <c r="J1571" i="26"/>
  <c r="I1572" i="26"/>
  <c r="J1572" i="26"/>
  <c r="I1573" i="26"/>
  <c r="J1573" i="26"/>
  <c r="I1574" i="26"/>
  <c r="J1574" i="26"/>
  <c r="I1575" i="26"/>
  <c r="J1575" i="26"/>
  <c r="I1576" i="26"/>
  <c r="J1576" i="26"/>
  <c r="I1577" i="26"/>
  <c r="J1577" i="26"/>
  <c r="I1578" i="26"/>
  <c r="J1578" i="26"/>
  <c r="I1579" i="26"/>
  <c r="J1579" i="26"/>
  <c r="I1580" i="26"/>
  <c r="J1580" i="26"/>
  <c r="I1581" i="26"/>
  <c r="J1581" i="26"/>
  <c r="I1582" i="26"/>
  <c r="J1582" i="26"/>
  <c r="I1583" i="26"/>
  <c r="J1583" i="26"/>
  <c r="I1584" i="26"/>
  <c r="J1584" i="26"/>
  <c r="I1585" i="26"/>
  <c r="J1585" i="26"/>
  <c r="I1586" i="26"/>
  <c r="J1586" i="26"/>
  <c r="I1587" i="26"/>
  <c r="J1587" i="26"/>
  <c r="I1588" i="26"/>
  <c r="J1588" i="26"/>
  <c r="I1589" i="26"/>
  <c r="J1589" i="26"/>
  <c r="I1590" i="26"/>
  <c r="J1590" i="26"/>
  <c r="J822" i="26"/>
  <c r="I822" i="26"/>
  <c r="J821" i="26"/>
  <c r="I821" i="26"/>
  <c r="J820" i="26"/>
  <c r="I820" i="26"/>
  <c r="J819" i="26"/>
  <c r="I819" i="26"/>
  <c r="J818" i="26"/>
  <c r="I818" i="26"/>
  <c r="J817" i="26"/>
  <c r="I817" i="26"/>
  <c r="J816" i="26"/>
  <c r="I816" i="26"/>
  <c r="J815" i="26"/>
  <c r="I815" i="26"/>
  <c r="J814" i="26"/>
  <c r="I814" i="26"/>
  <c r="J813" i="26"/>
  <c r="I813" i="26"/>
  <c r="J812" i="26"/>
  <c r="I812" i="26"/>
  <c r="J811" i="26"/>
  <c r="I811" i="26"/>
  <c r="J810" i="26"/>
  <c r="I810" i="26"/>
  <c r="J809" i="26"/>
  <c r="I809" i="26"/>
  <c r="J808" i="26"/>
  <c r="I808" i="26"/>
  <c r="J807" i="26"/>
  <c r="I807" i="26"/>
  <c r="J806" i="26"/>
  <c r="I806" i="26"/>
  <c r="J805" i="26"/>
  <c r="I805" i="26"/>
  <c r="J804" i="26"/>
  <c r="I804" i="26"/>
  <c r="J803" i="26"/>
  <c r="I803" i="26"/>
  <c r="J802" i="26"/>
  <c r="I802" i="26"/>
  <c r="J801" i="26"/>
  <c r="I801" i="26"/>
  <c r="K800" i="26"/>
  <c r="K801" i="26"/>
  <c r="K802" i="26"/>
  <c r="K803" i="26"/>
  <c r="K804" i="26"/>
  <c r="K805" i="26"/>
  <c r="K806" i="26"/>
  <c r="K807" i="26"/>
  <c r="K808" i="26"/>
  <c r="K809" i="26"/>
  <c r="K810" i="26"/>
  <c r="K811" i="26"/>
  <c r="K812" i="26"/>
  <c r="K813" i="26"/>
  <c r="K814" i="26"/>
  <c r="K815" i="26"/>
  <c r="K816" i="26"/>
  <c r="K817" i="26"/>
  <c r="K818" i="26"/>
  <c r="K819" i="26"/>
  <c r="K820" i="26"/>
  <c r="K821" i="26"/>
  <c r="K822" i="26"/>
  <c r="J800" i="26"/>
  <c r="I800" i="26"/>
  <c r="J799" i="26"/>
  <c r="I799" i="26"/>
  <c r="H775" i="26"/>
  <c r="H799" i="26"/>
  <c r="F799" i="26"/>
  <c r="J774" i="26"/>
  <c r="I774" i="26"/>
  <c r="J773" i="26"/>
  <c r="I773" i="26"/>
  <c r="J772" i="26"/>
  <c r="I772" i="26"/>
  <c r="J771" i="26"/>
  <c r="I771" i="26"/>
  <c r="J770" i="26"/>
  <c r="I770" i="26"/>
  <c r="J769" i="26"/>
  <c r="I769" i="26"/>
  <c r="J768" i="26"/>
  <c r="I768" i="26"/>
  <c r="J767" i="26"/>
  <c r="I767" i="26"/>
  <c r="J766" i="26"/>
  <c r="I766" i="26"/>
  <c r="J765" i="26"/>
  <c r="I765" i="26"/>
  <c r="J764" i="26"/>
  <c r="I764" i="26"/>
  <c r="J763" i="26"/>
  <c r="I763" i="26"/>
  <c r="J762" i="26"/>
  <c r="I762" i="26"/>
  <c r="J761" i="26"/>
  <c r="I761" i="26"/>
  <c r="J760" i="26"/>
  <c r="I760" i="26"/>
  <c r="J759" i="26"/>
  <c r="I759" i="26"/>
  <c r="J758" i="26"/>
  <c r="I758" i="26"/>
  <c r="J757" i="26"/>
  <c r="I757" i="26"/>
  <c r="J756" i="26"/>
  <c r="I756" i="26"/>
  <c r="J755" i="26"/>
  <c r="I755" i="26"/>
  <c r="J754" i="26"/>
  <c r="I754" i="26"/>
  <c r="J753" i="26"/>
  <c r="I753" i="26"/>
  <c r="K752" i="26"/>
  <c r="J752" i="26"/>
  <c r="I752" i="26"/>
  <c r="J751" i="26"/>
  <c r="I751" i="26"/>
  <c r="H727" i="26"/>
  <c r="J726" i="26"/>
  <c r="I726" i="26"/>
  <c r="J725" i="26"/>
  <c r="I725" i="26"/>
  <c r="J724" i="26"/>
  <c r="I724" i="26"/>
  <c r="J723" i="26"/>
  <c r="I723" i="26"/>
  <c r="J722" i="26"/>
  <c r="I722" i="26"/>
  <c r="J721" i="26"/>
  <c r="I721" i="26"/>
  <c r="J720" i="26"/>
  <c r="I720" i="26"/>
  <c r="J719" i="26"/>
  <c r="I719" i="26"/>
  <c r="J718" i="26"/>
  <c r="I718" i="26"/>
  <c r="J717" i="26"/>
  <c r="I717" i="26"/>
  <c r="J716" i="26"/>
  <c r="I716" i="26"/>
  <c r="J715" i="26"/>
  <c r="I715" i="26"/>
  <c r="J714" i="26"/>
  <c r="I714" i="26"/>
  <c r="J713" i="26"/>
  <c r="I713" i="26"/>
  <c r="J712" i="26"/>
  <c r="I712" i="26"/>
  <c r="J711" i="26"/>
  <c r="I711" i="26"/>
  <c r="J710" i="26"/>
  <c r="I710" i="26"/>
  <c r="J709" i="26"/>
  <c r="I709" i="26"/>
  <c r="J708" i="26"/>
  <c r="I708" i="26"/>
  <c r="J707" i="26"/>
  <c r="I707" i="26"/>
  <c r="J706" i="26"/>
  <c r="I706" i="26"/>
  <c r="J705" i="26"/>
  <c r="I705" i="26"/>
  <c r="K704" i="26"/>
  <c r="J704" i="26"/>
  <c r="I704" i="26"/>
  <c r="J703" i="26"/>
  <c r="I703" i="26"/>
  <c r="H679" i="26"/>
  <c r="J678" i="26"/>
  <c r="I678" i="26"/>
  <c r="J677" i="26"/>
  <c r="I677" i="26"/>
  <c r="J676" i="26"/>
  <c r="I676" i="26"/>
  <c r="J675" i="26"/>
  <c r="I675" i="26"/>
  <c r="J674" i="26"/>
  <c r="I674" i="26"/>
  <c r="J673" i="26"/>
  <c r="I673" i="26"/>
  <c r="J672" i="26"/>
  <c r="I672" i="26"/>
  <c r="J671" i="26"/>
  <c r="I671" i="26"/>
  <c r="J670" i="26"/>
  <c r="I670" i="26"/>
  <c r="J669" i="26"/>
  <c r="I669" i="26"/>
  <c r="J668" i="26"/>
  <c r="I668" i="26"/>
  <c r="J667" i="26"/>
  <c r="I667" i="26"/>
  <c r="J666" i="26"/>
  <c r="I666" i="26"/>
  <c r="J665" i="26"/>
  <c r="I665" i="26"/>
  <c r="J664" i="26"/>
  <c r="I664" i="26"/>
  <c r="J663" i="26"/>
  <c r="I663" i="26"/>
  <c r="J662" i="26"/>
  <c r="I662" i="26"/>
  <c r="J661" i="26"/>
  <c r="I661" i="26"/>
  <c r="J660" i="26"/>
  <c r="I660" i="26"/>
  <c r="J659" i="26"/>
  <c r="I659" i="26"/>
  <c r="J658" i="26"/>
  <c r="I658" i="26"/>
  <c r="J657" i="26"/>
  <c r="I657" i="26"/>
  <c r="K656" i="26"/>
  <c r="J656" i="26"/>
  <c r="I656" i="26"/>
  <c r="J655" i="26"/>
  <c r="I655" i="26"/>
  <c r="H631" i="26"/>
  <c r="J630" i="26"/>
  <c r="I630" i="26"/>
  <c r="J629" i="26"/>
  <c r="I629" i="26"/>
  <c r="J628" i="26"/>
  <c r="I628" i="26"/>
  <c r="J627" i="26"/>
  <c r="I627" i="26"/>
  <c r="J626" i="26"/>
  <c r="I626" i="26"/>
  <c r="J625" i="26"/>
  <c r="I625" i="26"/>
  <c r="J624" i="26"/>
  <c r="I624" i="26"/>
  <c r="J623" i="26"/>
  <c r="I623" i="26"/>
  <c r="J622" i="26"/>
  <c r="I622" i="26"/>
  <c r="J621" i="26"/>
  <c r="I621" i="26"/>
  <c r="J620" i="26"/>
  <c r="I620" i="26"/>
  <c r="J619" i="26"/>
  <c r="I619" i="26"/>
  <c r="J618" i="26"/>
  <c r="I618" i="26"/>
  <c r="J617" i="26"/>
  <c r="I617" i="26"/>
  <c r="J616" i="26"/>
  <c r="I616" i="26"/>
  <c r="J615" i="26"/>
  <c r="I615" i="26"/>
  <c r="J614" i="26"/>
  <c r="I614" i="26"/>
  <c r="J613" i="26"/>
  <c r="I613" i="26"/>
  <c r="J612" i="26"/>
  <c r="I612" i="26"/>
  <c r="J611" i="26"/>
  <c r="I611" i="26"/>
  <c r="J610" i="26"/>
  <c r="I610" i="26"/>
  <c r="J609" i="26"/>
  <c r="I609" i="26"/>
  <c r="K608" i="26"/>
  <c r="J608" i="26"/>
  <c r="I608" i="26"/>
  <c r="J607" i="26"/>
  <c r="I607" i="26"/>
  <c r="H583" i="26"/>
  <c r="J582" i="26"/>
  <c r="I582" i="26"/>
  <c r="J581" i="26"/>
  <c r="I581" i="26"/>
  <c r="J580" i="26"/>
  <c r="I580" i="26"/>
  <c r="J579" i="26"/>
  <c r="I579" i="26"/>
  <c r="J578" i="26"/>
  <c r="I578" i="26"/>
  <c r="J577" i="26"/>
  <c r="I577" i="26"/>
  <c r="J576" i="26"/>
  <c r="I576" i="26"/>
  <c r="J575" i="26"/>
  <c r="I575" i="26"/>
  <c r="J574" i="26"/>
  <c r="I574" i="26"/>
  <c r="J573" i="26"/>
  <c r="I573" i="26"/>
  <c r="J572" i="26"/>
  <c r="I572" i="26"/>
  <c r="J571" i="26"/>
  <c r="I571" i="26"/>
  <c r="J570" i="26"/>
  <c r="I570" i="26"/>
  <c r="J569" i="26"/>
  <c r="I569" i="26"/>
  <c r="J568" i="26"/>
  <c r="I568" i="26"/>
  <c r="J567" i="26"/>
  <c r="I567" i="26"/>
  <c r="J566" i="26"/>
  <c r="I566" i="26"/>
  <c r="J565" i="26"/>
  <c r="I565" i="26"/>
  <c r="J564" i="26"/>
  <c r="I564" i="26"/>
  <c r="J563" i="26"/>
  <c r="I563" i="26"/>
  <c r="J562" i="26"/>
  <c r="I562" i="26"/>
  <c r="J561" i="26"/>
  <c r="I561" i="26"/>
  <c r="K560" i="26"/>
  <c r="J560" i="26"/>
  <c r="I560" i="26"/>
  <c r="J559" i="26"/>
  <c r="I559" i="26"/>
  <c r="H535" i="26"/>
  <c r="J534" i="26"/>
  <c r="I534" i="26"/>
  <c r="J533" i="26"/>
  <c r="I533" i="26"/>
  <c r="J532" i="26"/>
  <c r="I532" i="26"/>
  <c r="J531" i="26"/>
  <c r="I531" i="26"/>
  <c r="J530" i="26"/>
  <c r="I530" i="26"/>
  <c r="J529" i="26"/>
  <c r="I529" i="26"/>
  <c r="J528" i="26"/>
  <c r="I528" i="26"/>
  <c r="J527" i="26"/>
  <c r="I527" i="26"/>
  <c r="J526" i="26"/>
  <c r="I526" i="26"/>
  <c r="J525" i="26"/>
  <c r="I525" i="26"/>
  <c r="J524" i="26"/>
  <c r="I524" i="26"/>
  <c r="J523" i="26"/>
  <c r="I523" i="26"/>
  <c r="J522" i="26"/>
  <c r="I522" i="26"/>
  <c r="J521" i="26"/>
  <c r="I521" i="26"/>
  <c r="J520" i="26"/>
  <c r="I520" i="26"/>
  <c r="J519" i="26"/>
  <c r="I519" i="26"/>
  <c r="J518" i="26"/>
  <c r="I518" i="26"/>
  <c r="J517" i="26"/>
  <c r="I517" i="26"/>
  <c r="J516" i="26"/>
  <c r="I516" i="26"/>
  <c r="J515" i="26"/>
  <c r="I515" i="26"/>
  <c r="J514" i="26"/>
  <c r="I514" i="26"/>
  <c r="J513" i="26"/>
  <c r="I513" i="26"/>
  <c r="K512" i="26"/>
  <c r="J512" i="26"/>
  <c r="I512" i="26"/>
  <c r="J511" i="26"/>
  <c r="I511" i="26"/>
  <c r="H487" i="26"/>
  <c r="J486" i="26"/>
  <c r="I486" i="26"/>
  <c r="J485" i="26"/>
  <c r="I485" i="26"/>
  <c r="J484" i="26"/>
  <c r="I484" i="26"/>
  <c r="J483" i="26"/>
  <c r="I483" i="26"/>
  <c r="J482" i="26"/>
  <c r="I482" i="26"/>
  <c r="J481" i="26"/>
  <c r="I481" i="26"/>
  <c r="J480" i="26"/>
  <c r="I480" i="26"/>
  <c r="J479" i="26"/>
  <c r="I479" i="26"/>
  <c r="J478" i="26"/>
  <c r="I478" i="26"/>
  <c r="J477" i="26"/>
  <c r="I477" i="26"/>
  <c r="J476" i="26"/>
  <c r="I476" i="26"/>
  <c r="J475" i="26"/>
  <c r="I475" i="26"/>
  <c r="J474" i="26"/>
  <c r="I474" i="26"/>
  <c r="J473" i="26"/>
  <c r="I473" i="26"/>
  <c r="J472" i="26"/>
  <c r="I472" i="26"/>
  <c r="J471" i="26"/>
  <c r="I471" i="26"/>
  <c r="J470" i="26"/>
  <c r="I470" i="26"/>
  <c r="J469" i="26"/>
  <c r="I469" i="26"/>
  <c r="J468" i="26"/>
  <c r="I468" i="26"/>
  <c r="J467" i="26"/>
  <c r="I467" i="26"/>
  <c r="J466" i="26"/>
  <c r="I466" i="26"/>
  <c r="J465" i="26"/>
  <c r="I465" i="26"/>
  <c r="K464" i="26"/>
  <c r="J464" i="26"/>
  <c r="I464" i="26"/>
  <c r="J463" i="26"/>
  <c r="I463" i="26"/>
  <c r="H439" i="26"/>
  <c r="J438" i="26"/>
  <c r="I438" i="26"/>
  <c r="J437" i="26"/>
  <c r="I437" i="26"/>
  <c r="J436" i="26"/>
  <c r="I436" i="26"/>
  <c r="J435" i="26"/>
  <c r="I435" i="26"/>
  <c r="J434" i="26"/>
  <c r="I434" i="26"/>
  <c r="J433" i="26"/>
  <c r="I433" i="26"/>
  <c r="J432" i="26"/>
  <c r="I432" i="26"/>
  <c r="J431" i="26"/>
  <c r="I431" i="26"/>
  <c r="J430" i="26"/>
  <c r="I430" i="26"/>
  <c r="J429" i="26"/>
  <c r="I429" i="26"/>
  <c r="J428" i="26"/>
  <c r="I428" i="26"/>
  <c r="J427" i="26"/>
  <c r="I427" i="26"/>
  <c r="J426" i="26"/>
  <c r="I426" i="26"/>
  <c r="J425" i="26"/>
  <c r="I425" i="26"/>
  <c r="J424" i="26"/>
  <c r="I424" i="26"/>
  <c r="J423" i="26"/>
  <c r="I423" i="26"/>
  <c r="J422" i="26"/>
  <c r="I422" i="26"/>
  <c r="J421" i="26"/>
  <c r="I421" i="26"/>
  <c r="J420" i="26"/>
  <c r="I420" i="26"/>
  <c r="J419" i="26"/>
  <c r="I419" i="26"/>
  <c r="J418" i="26"/>
  <c r="I418" i="26"/>
  <c r="J417" i="26"/>
  <c r="I417" i="26"/>
  <c r="K416" i="26"/>
  <c r="J416" i="26"/>
  <c r="I416" i="26"/>
  <c r="J415" i="26"/>
  <c r="I415" i="26"/>
  <c r="H391" i="26"/>
  <c r="J390" i="26"/>
  <c r="I390" i="26"/>
  <c r="J389" i="26"/>
  <c r="I389" i="26"/>
  <c r="J388" i="26"/>
  <c r="I388" i="26"/>
  <c r="J387" i="26"/>
  <c r="I387" i="26"/>
  <c r="J386" i="26"/>
  <c r="I386" i="26"/>
  <c r="J385" i="26"/>
  <c r="I385" i="26"/>
  <c r="J384" i="26"/>
  <c r="I384" i="26"/>
  <c r="J383" i="26"/>
  <c r="I383" i="26"/>
  <c r="J382" i="26"/>
  <c r="I382" i="26"/>
  <c r="J381" i="26"/>
  <c r="I381" i="26"/>
  <c r="J380" i="26"/>
  <c r="I380" i="26"/>
  <c r="J379" i="26"/>
  <c r="I379" i="26"/>
  <c r="J378" i="26"/>
  <c r="I378" i="26"/>
  <c r="J377" i="26"/>
  <c r="I377" i="26"/>
  <c r="J376" i="26"/>
  <c r="I376" i="26"/>
  <c r="J375" i="26"/>
  <c r="I375" i="26"/>
  <c r="J374" i="26"/>
  <c r="I374" i="26"/>
  <c r="J373" i="26"/>
  <c r="I373" i="26"/>
  <c r="J372" i="26"/>
  <c r="I372" i="26"/>
  <c r="J371" i="26"/>
  <c r="I371" i="26"/>
  <c r="J370" i="26"/>
  <c r="I370" i="26"/>
  <c r="J369" i="26"/>
  <c r="I369" i="26"/>
  <c r="K368" i="26"/>
  <c r="J368" i="26"/>
  <c r="I368" i="26"/>
  <c r="J367" i="26"/>
  <c r="I367" i="26"/>
  <c r="H343" i="26"/>
  <c r="J342" i="26"/>
  <c r="I342" i="26"/>
  <c r="J341" i="26"/>
  <c r="I341" i="26"/>
  <c r="J340" i="26"/>
  <c r="I340" i="26"/>
  <c r="J339" i="26"/>
  <c r="I339" i="26"/>
  <c r="J338" i="26"/>
  <c r="I338" i="26"/>
  <c r="J337" i="26"/>
  <c r="I337" i="26"/>
  <c r="J336" i="26"/>
  <c r="I336" i="26"/>
  <c r="J335" i="26"/>
  <c r="I335" i="26"/>
  <c r="J334" i="26"/>
  <c r="I334" i="26"/>
  <c r="J333" i="26"/>
  <c r="I333" i="26"/>
  <c r="J332" i="26"/>
  <c r="I332" i="26"/>
  <c r="J331" i="26"/>
  <c r="I331" i="26"/>
  <c r="J330" i="26"/>
  <c r="I330" i="26"/>
  <c r="J329" i="26"/>
  <c r="I329" i="26"/>
  <c r="J328" i="26"/>
  <c r="I328" i="26"/>
  <c r="J327" i="26"/>
  <c r="I327" i="26"/>
  <c r="J326" i="26"/>
  <c r="I326" i="26"/>
  <c r="J325" i="26"/>
  <c r="I325" i="26"/>
  <c r="J324" i="26"/>
  <c r="I324" i="26"/>
  <c r="J323" i="26"/>
  <c r="I323" i="26"/>
  <c r="J322" i="26"/>
  <c r="I322" i="26"/>
  <c r="J321" i="26"/>
  <c r="I321" i="26"/>
  <c r="K320" i="26"/>
  <c r="J320" i="26"/>
  <c r="I320" i="26"/>
  <c r="J319" i="26"/>
  <c r="I319" i="26"/>
  <c r="H295" i="26"/>
  <c r="J294" i="26"/>
  <c r="I294" i="26"/>
  <c r="J293" i="26"/>
  <c r="I293" i="26"/>
  <c r="J292" i="26"/>
  <c r="I292" i="26"/>
  <c r="J291" i="26"/>
  <c r="I291" i="26"/>
  <c r="J290" i="26"/>
  <c r="I290" i="26"/>
  <c r="J289" i="26"/>
  <c r="I289" i="26"/>
  <c r="J288" i="26"/>
  <c r="I288" i="26"/>
  <c r="J287" i="26"/>
  <c r="I287" i="26"/>
  <c r="J286" i="26"/>
  <c r="I286" i="26"/>
  <c r="J285" i="26"/>
  <c r="I285" i="26"/>
  <c r="J284" i="26"/>
  <c r="I284" i="26"/>
  <c r="J283" i="26"/>
  <c r="I283" i="26"/>
  <c r="J282" i="26"/>
  <c r="I282" i="26"/>
  <c r="J281" i="26"/>
  <c r="I281" i="26"/>
  <c r="J280" i="26"/>
  <c r="I280" i="26"/>
  <c r="J279" i="26"/>
  <c r="I279" i="26"/>
  <c r="J278" i="26"/>
  <c r="I278" i="26"/>
  <c r="J277" i="26"/>
  <c r="I277" i="26"/>
  <c r="J276" i="26"/>
  <c r="I276" i="26"/>
  <c r="J275" i="26"/>
  <c r="I275" i="26"/>
  <c r="J274" i="26"/>
  <c r="I274" i="26"/>
  <c r="J273" i="26"/>
  <c r="I273" i="26"/>
  <c r="K272" i="26"/>
  <c r="J272" i="26"/>
  <c r="I272" i="26"/>
  <c r="J271" i="26"/>
  <c r="I271" i="26"/>
  <c r="H247" i="26"/>
  <c r="J246" i="26"/>
  <c r="I246" i="26"/>
  <c r="J245" i="26"/>
  <c r="I245" i="26"/>
  <c r="J244" i="26"/>
  <c r="I244" i="26"/>
  <c r="J243" i="26"/>
  <c r="I243" i="26"/>
  <c r="J242" i="26"/>
  <c r="I242" i="26"/>
  <c r="J241" i="26"/>
  <c r="I241" i="26"/>
  <c r="J240" i="26"/>
  <c r="I240" i="26"/>
  <c r="J239" i="26"/>
  <c r="I239" i="26"/>
  <c r="J238" i="26"/>
  <c r="I238" i="26"/>
  <c r="J237" i="26"/>
  <c r="I237" i="26"/>
  <c r="J236" i="26"/>
  <c r="I236" i="26"/>
  <c r="J235" i="26"/>
  <c r="I235" i="26"/>
  <c r="J234" i="26"/>
  <c r="I234" i="26"/>
  <c r="J233" i="26"/>
  <c r="I233" i="26"/>
  <c r="J232" i="26"/>
  <c r="I232" i="26"/>
  <c r="J231" i="26"/>
  <c r="I231" i="26"/>
  <c r="J230" i="26"/>
  <c r="I230" i="26"/>
  <c r="J229" i="26"/>
  <c r="I229" i="26"/>
  <c r="J228" i="26"/>
  <c r="I228" i="26"/>
  <c r="J227" i="26"/>
  <c r="I227" i="26"/>
  <c r="J226" i="26"/>
  <c r="I226" i="26"/>
  <c r="J225" i="26"/>
  <c r="I225" i="26"/>
  <c r="K224" i="26"/>
  <c r="J224" i="26"/>
  <c r="I224" i="26"/>
  <c r="J223" i="26"/>
  <c r="I223" i="26"/>
  <c r="H199" i="26"/>
  <c r="J198" i="26"/>
  <c r="I198" i="26"/>
  <c r="J197" i="26"/>
  <c r="I197" i="26"/>
  <c r="J196" i="26"/>
  <c r="I196" i="26"/>
  <c r="J195" i="26"/>
  <c r="I195" i="26"/>
  <c r="J194" i="26"/>
  <c r="I194" i="26"/>
  <c r="J193" i="26"/>
  <c r="I193" i="26"/>
  <c r="J192" i="26"/>
  <c r="I192" i="26"/>
  <c r="J191" i="26"/>
  <c r="I191" i="26"/>
  <c r="J190" i="26"/>
  <c r="I190" i="26"/>
  <c r="J189" i="26"/>
  <c r="I189" i="26"/>
  <c r="J188" i="26"/>
  <c r="I188" i="26"/>
  <c r="J187" i="26"/>
  <c r="I187" i="26"/>
  <c r="J186" i="26"/>
  <c r="I186" i="26"/>
  <c r="J185" i="26"/>
  <c r="I185" i="26"/>
  <c r="J184" i="26"/>
  <c r="I184" i="26"/>
  <c r="J183" i="26"/>
  <c r="I183" i="26"/>
  <c r="J182" i="26"/>
  <c r="I182" i="26"/>
  <c r="J181" i="26"/>
  <c r="I181" i="26"/>
  <c r="J180" i="26"/>
  <c r="I180" i="26"/>
  <c r="J179" i="26"/>
  <c r="I179" i="26"/>
  <c r="J178" i="26"/>
  <c r="I178" i="26"/>
  <c r="J177" i="26"/>
  <c r="I177" i="26"/>
  <c r="K176" i="26"/>
  <c r="J176" i="26"/>
  <c r="I176" i="26"/>
  <c r="J175" i="26"/>
  <c r="I175" i="26"/>
  <c r="H151" i="26"/>
  <c r="J150" i="26"/>
  <c r="I150" i="26"/>
  <c r="J149" i="26"/>
  <c r="I149" i="26"/>
  <c r="J148" i="26"/>
  <c r="I148" i="26"/>
  <c r="J147" i="26"/>
  <c r="I147" i="26"/>
  <c r="J146" i="26"/>
  <c r="I146" i="26"/>
  <c r="J145" i="26"/>
  <c r="I145" i="26"/>
  <c r="J144" i="26"/>
  <c r="I144" i="26"/>
  <c r="J143" i="26"/>
  <c r="I143" i="26"/>
  <c r="J142" i="26"/>
  <c r="I142" i="26"/>
  <c r="J141" i="26"/>
  <c r="I141" i="26"/>
  <c r="J140" i="26"/>
  <c r="I140" i="26"/>
  <c r="J139" i="26"/>
  <c r="I139" i="26"/>
  <c r="J138" i="26"/>
  <c r="I138" i="26"/>
  <c r="J137" i="26"/>
  <c r="I137" i="26"/>
  <c r="J136" i="26"/>
  <c r="I136" i="26"/>
  <c r="J135" i="26"/>
  <c r="I135" i="26"/>
  <c r="J134" i="26"/>
  <c r="I134" i="26"/>
  <c r="J133" i="26"/>
  <c r="I133" i="26"/>
  <c r="J132" i="26"/>
  <c r="I132" i="26"/>
  <c r="J131" i="26"/>
  <c r="I131" i="26"/>
  <c r="J130" i="26"/>
  <c r="I130" i="26"/>
  <c r="J129" i="26"/>
  <c r="I129" i="26"/>
  <c r="K128" i="26"/>
  <c r="J128" i="26"/>
  <c r="I128" i="26"/>
  <c r="J127" i="26"/>
  <c r="I127" i="26"/>
  <c r="H103" i="26"/>
  <c r="C55" i="26"/>
  <c r="J102" i="26"/>
  <c r="I102" i="26"/>
  <c r="J101" i="26"/>
  <c r="I101" i="26"/>
  <c r="J100" i="26"/>
  <c r="I100" i="26"/>
  <c r="J99" i="26"/>
  <c r="I99" i="26"/>
  <c r="J98" i="26"/>
  <c r="I98" i="26"/>
  <c r="J97" i="26"/>
  <c r="I97" i="26"/>
  <c r="J96" i="26"/>
  <c r="I96" i="26"/>
  <c r="J95" i="26"/>
  <c r="I95" i="26"/>
  <c r="J94" i="26"/>
  <c r="I94" i="26"/>
  <c r="J93" i="26"/>
  <c r="I93" i="26"/>
  <c r="J92" i="26"/>
  <c r="I92" i="26"/>
  <c r="J91" i="26"/>
  <c r="I91" i="26"/>
  <c r="J90" i="26"/>
  <c r="I90" i="26"/>
  <c r="J89" i="26"/>
  <c r="I89" i="26"/>
  <c r="J88" i="26"/>
  <c r="I88" i="26"/>
  <c r="J87" i="26"/>
  <c r="I87" i="26"/>
  <c r="J86" i="26"/>
  <c r="I86" i="26"/>
  <c r="J85" i="26"/>
  <c r="I85" i="26"/>
  <c r="J84" i="26"/>
  <c r="I84" i="26"/>
  <c r="J83" i="26"/>
  <c r="I83" i="26"/>
  <c r="J82" i="26"/>
  <c r="I82" i="26"/>
  <c r="J81" i="26"/>
  <c r="I81" i="26"/>
  <c r="K80" i="26"/>
  <c r="J80" i="26"/>
  <c r="I80" i="26"/>
  <c r="J79" i="26"/>
  <c r="I79" i="26"/>
  <c r="H55" i="26"/>
  <c r="D1" i="27"/>
  <c r="H104" i="26"/>
  <c r="F104" i="26"/>
  <c r="H8" i="26"/>
  <c r="G16" i="26"/>
  <c r="K42" i="26"/>
  <c r="H3775" i="26"/>
  <c r="H3823" i="26"/>
  <c r="H3679" i="26"/>
  <c r="F3847" i="26"/>
  <c r="F3895" i="26"/>
  <c r="K3489" i="26"/>
  <c r="H319" i="26"/>
  <c r="H175" i="26"/>
  <c r="F343" i="26"/>
  <c r="F535" i="26"/>
  <c r="H751" i="26"/>
  <c r="H3631" i="26"/>
  <c r="K3537" i="26"/>
  <c r="H223" i="26"/>
  <c r="H415" i="26"/>
  <c r="H607" i="26"/>
  <c r="H3487" i="26"/>
  <c r="H703" i="26"/>
  <c r="H79" i="26"/>
  <c r="K513" i="26"/>
  <c r="K3585" i="26"/>
  <c r="H3583" i="26"/>
  <c r="F247" i="26"/>
  <c r="H463" i="26"/>
  <c r="H3535" i="26"/>
  <c r="H127" i="26"/>
  <c r="K561" i="26"/>
  <c r="K3633" i="26"/>
  <c r="K753" i="26"/>
  <c r="K705" i="26"/>
  <c r="K657" i="26"/>
  <c r="K609" i="26"/>
  <c r="K465" i="26"/>
  <c r="K417" i="26"/>
  <c r="K369" i="26"/>
  <c r="K321" i="26"/>
  <c r="K273" i="26"/>
  <c r="F223" i="26"/>
  <c r="K225" i="26"/>
  <c r="K177" i="26"/>
  <c r="K129" i="26"/>
  <c r="K81" i="26"/>
  <c r="H3007" i="26"/>
  <c r="F3007" i="26"/>
  <c r="H1663" i="26"/>
  <c r="F1663" i="26"/>
  <c r="H1759" i="26"/>
  <c r="F1759" i="26"/>
  <c r="H152" i="26"/>
  <c r="H200" i="26"/>
  <c r="H224" i="26"/>
  <c r="H776" i="26"/>
  <c r="H800" i="26"/>
  <c r="F800" i="26"/>
  <c r="E1" i="27"/>
  <c r="H248" i="26"/>
  <c r="F248" i="26"/>
  <c r="H392" i="26"/>
  <c r="H296" i="26"/>
  <c r="H1112" i="26"/>
  <c r="H1136" i="26"/>
  <c r="F1136" i="26"/>
  <c r="H1496" i="26"/>
  <c r="H1520" i="26"/>
  <c r="F1520" i="26"/>
  <c r="H56" i="26"/>
  <c r="H3992" i="26"/>
  <c r="H3944" i="26"/>
  <c r="H3896" i="26"/>
  <c r="H4136" i="26"/>
  <c r="H4160" i="26"/>
  <c r="F4160" i="26"/>
  <c r="H4088" i="26"/>
  <c r="H4112" i="26"/>
  <c r="F4112" i="26"/>
  <c r="H3704" i="26"/>
  <c r="H3320" i="26"/>
  <c r="F3320" i="26"/>
  <c r="H1593" i="26"/>
  <c r="F1593" i="26"/>
  <c r="H1640" i="26"/>
  <c r="H1664" i="26"/>
  <c r="F1664" i="26"/>
  <c r="H1928" i="26"/>
  <c r="F1928" i="26"/>
  <c r="H3656" i="26"/>
  <c r="H3272" i="26"/>
  <c r="F3272" i="26"/>
  <c r="H1641" i="26"/>
  <c r="H1665" i="26"/>
  <c r="F1665" i="26"/>
  <c r="H1976" i="26"/>
  <c r="F1976" i="26"/>
  <c r="H3608" i="26"/>
  <c r="H3224" i="26"/>
  <c r="F3224" i="26"/>
  <c r="H1688" i="26"/>
  <c r="H1712" i="26"/>
  <c r="F1712" i="26"/>
  <c r="H3560" i="26"/>
  <c r="H3176" i="26"/>
  <c r="F3176" i="26"/>
  <c r="H1736" i="26"/>
  <c r="H1760" i="26"/>
  <c r="F1760" i="26"/>
  <c r="H4040" i="26"/>
  <c r="H4064" i="26"/>
  <c r="F4064" i="26"/>
  <c r="H3512" i="26"/>
  <c r="F3512" i="26"/>
  <c r="H3128" i="26"/>
  <c r="F3128" i="26"/>
  <c r="H3848" i="26"/>
  <c r="H3464" i="26"/>
  <c r="H1784" i="26"/>
  <c r="H1808" i="26"/>
  <c r="F1808" i="26"/>
  <c r="H3800" i="26"/>
  <c r="H3416" i="26"/>
  <c r="F3416" i="26"/>
  <c r="H3369" i="26"/>
  <c r="H3393" i="26"/>
  <c r="F3393" i="26"/>
  <c r="H1832" i="26"/>
  <c r="H1856" i="26"/>
  <c r="F1856" i="26"/>
  <c r="H2360" i="26"/>
  <c r="H2384" i="26"/>
  <c r="F2384" i="26"/>
  <c r="H2696" i="26"/>
  <c r="H2720" i="26"/>
  <c r="F2720" i="26"/>
  <c r="H3032" i="26"/>
  <c r="H3056" i="26"/>
  <c r="F3056" i="26"/>
  <c r="H1880" i="26"/>
  <c r="F1880" i="26"/>
  <c r="H2024" i="26"/>
  <c r="F2024" i="26"/>
  <c r="H2408" i="26"/>
  <c r="F2408" i="26"/>
  <c r="H2744" i="26"/>
  <c r="F2744" i="26"/>
  <c r="H1592" i="26"/>
  <c r="F1592" i="26"/>
  <c r="H2025" i="26"/>
  <c r="H2049" i="26"/>
  <c r="F2049" i="26"/>
  <c r="H2072" i="26"/>
  <c r="F2072" i="26"/>
  <c r="H2456" i="26"/>
  <c r="H2480" i="26"/>
  <c r="F2480" i="26"/>
  <c r="H2792" i="26"/>
  <c r="F2792" i="26"/>
  <c r="H824" i="26"/>
  <c r="F824" i="26"/>
  <c r="H3321" i="26"/>
  <c r="H3345" i="26"/>
  <c r="F3345" i="26"/>
  <c r="H2120" i="26"/>
  <c r="F2120" i="26"/>
  <c r="H2504" i="26"/>
  <c r="H2528" i="26"/>
  <c r="F2528" i="26"/>
  <c r="H2840" i="26"/>
  <c r="F2840" i="26"/>
  <c r="H1833" i="26"/>
  <c r="H1857" i="26"/>
  <c r="F1857" i="26"/>
  <c r="H2168" i="26"/>
  <c r="F2168" i="26"/>
  <c r="H2888" i="26"/>
  <c r="H2912" i="26"/>
  <c r="F2912" i="26"/>
  <c r="H2216" i="26"/>
  <c r="H2240" i="26"/>
  <c r="F2240" i="26"/>
  <c r="H2552" i="26"/>
  <c r="F2552" i="26"/>
  <c r="H2936" i="26"/>
  <c r="H2960" i="26"/>
  <c r="F2960" i="26"/>
  <c r="H3368" i="26"/>
  <c r="F3368" i="26"/>
  <c r="H2264" i="26"/>
  <c r="F2264" i="26"/>
  <c r="H2600" i="26"/>
  <c r="H2624" i="26"/>
  <c r="F2624" i="26"/>
  <c r="H2984" i="26"/>
  <c r="H3008" i="26"/>
  <c r="F3008" i="26"/>
  <c r="H1160" i="26"/>
  <c r="F1160" i="26"/>
  <c r="H1544" i="26"/>
  <c r="H1568" i="26"/>
  <c r="F1568" i="26"/>
  <c r="H728" i="26"/>
  <c r="H344" i="26"/>
  <c r="H3080" i="26"/>
  <c r="H3104" i="26"/>
  <c r="F3104" i="26"/>
  <c r="H1208" i="26"/>
  <c r="H1232" i="26"/>
  <c r="F1232" i="26"/>
  <c r="H680" i="26"/>
  <c r="H1256" i="26"/>
  <c r="H1280" i="26"/>
  <c r="F1280" i="26"/>
  <c r="H632" i="26"/>
  <c r="F632" i="26"/>
  <c r="H920" i="26"/>
  <c r="F920" i="26"/>
  <c r="H1304" i="26"/>
  <c r="F1304" i="26"/>
  <c r="H584" i="26"/>
  <c r="H2312" i="26"/>
  <c r="F2312" i="26"/>
  <c r="H968" i="26"/>
  <c r="H1352" i="26"/>
  <c r="F1352" i="26"/>
  <c r="H536" i="26"/>
  <c r="H1016" i="26"/>
  <c r="F1016" i="26"/>
  <c r="H1400" i="26"/>
  <c r="F1400" i="26"/>
  <c r="H488" i="26"/>
  <c r="H441" i="26"/>
  <c r="H3752" i="26"/>
  <c r="H2648" i="26"/>
  <c r="F2648" i="26"/>
  <c r="H872" i="26"/>
  <c r="H896" i="26"/>
  <c r="F896" i="26"/>
  <c r="H1064" i="26"/>
  <c r="H1088" i="26"/>
  <c r="F1088" i="26"/>
  <c r="H1448" i="26"/>
  <c r="F1448" i="26"/>
  <c r="H777" i="26"/>
  <c r="F777" i="26"/>
  <c r="H440" i="26"/>
  <c r="F440" i="26"/>
  <c r="H1567" i="26"/>
  <c r="F1567" i="26"/>
  <c r="H2959" i="26"/>
  <c r="F2959" i="26"/>
  <c r="H2383" i="26"/>
  <c r="F2383" i="26"/>
  <c r="H1711" i="26"/>
  <c r="F1711" i="26"/>
  <c r="H2095" i="26"/>
  <c r="F2095" i="26"/>
  <c r="F391" i="26"/>
  <c r="H1471" i="26"/>
  <c r="F1471" i="26"/>
  <c r="H2479" i="26"/>
  <c r="F2479" i="26"/>
  <c r="F3799" i="26"/>
  <c r="H1999" i="26"/>
  <c r="F1999" i="26"/>
  <c r="F1399" i="26"/>
  <c r="H1423" i="26"/>
  <c r="F1423" i="26"/>
  <c r="F583" i="26"/>
  <c r="F775" i="26"/>
  <c r="F1783" i="26"/>
  <c r="C103" i="26"/>
  <c r="F1255" i="26"/>
  <c r="H1279" i="26"/>
  <c r="F1279" i="26"/>
  <c r="H559" i="26"/>
  <c r="H1615" i="26"/>
  <c r="F1615" i="26"/>
  <c r="F1591" i="26"/>
  <c r="H3871" i="26"/>
  <c r="F727" i="26"/>
  <c r="H2863" i="26"/>
  <c r="F2863" i="26"/>
  <c r="F2839" i="26"/>
  <c r="F1879" i="26"/>
  <c r="H1903" i="26"/>
  <c r="F1903" i="26"/>
  <c r="F4087" i="26"/>
  <c r="H4111" i="26"/>
  <c r="F4111" i="26"/>
  <c r="F3991" i="26"/>
  <c r="H4015" i="26"/>
  <c r="F2119" i="26"/>
  <c r="H2143" i="26"/>
  <c r="F2143" i="26"/>
  <c r="H1951" i="26"/>
  <c r="F1951" i="26"/>
  <c r="F1927" i="26"/>
  <c r="F4039" i="26"/>
  <c r="H4063" i="26"/>
  <c r="F4063" i="26"/>
  <c r="F3127" i="26"/>
  <c r="F3463" i="26"/>
  <c r="F2887" i="26"/>
  <c r="H1231" i="26"/>
  <c r="F1231" i="26"/>
  <c r="F1207" i="26"/>
  <c r="F199" i="26"/>
  <c r="H1039" i="26"/>
  <c r="F1039" i="26"/>
  <c r="H3439" i="26"/>
  <c r="F3439" i="26"/>
  <c r="F3415" i="26"/>
  <c r="F967" i="26"/>
  <c r="F439" i="26"/>
  <c r="F3367" i="26"/>
  <c r="H3391" i="26"/>
  <c r="F3391" i="26"/>
  <c r="F823" i="26"/>
  <c r="H847" i="26"/>
  <c r="F847" i="26"/>
  <c r="F1495" i="26"/>
  <c r="F1303" i="26"/>
  <c r="F1063" i="26"/>
  <c r="H1087" i="26"/>
  <c r="F1087" i="26"/>
  <c r="F3655" i="26"/>
  <c r="H3727" i="26"/>
  <c r="F3703" i="26"/>
  <c r="F919" i="26"/>
  <c r="H943" i="26"/>
  <c r="F943" i="26"/>
  <c r="F3031" i="26"/>
  <c r="H3055" i="26"/>
  <c r="F3055" i="26"/>
  <c r="F3175" i="26"/>
  <c r="H3199" i="26"/>
  <c r="F3199" i="26"/>
  <c r="F151" i="26"/>
  <c r="F679" i="26"/>
  <c r="F1351" i="26"/>
  <c r="F2023" i="26"/>
  <c r="F2791" i="26"/>
  <c r="H2287" i="26"/>
  <c r="F2287" i="26"/>
  <c r="F2263" i="26"/>
  <c r="H2671" i="26"/>
  <c r="F2671" i="26"/>
  <c r="F2503" i="26"/>
  <c r="H2527" i="26"/>
  <c r="F2527" i="26"/>
  <c r="H2335" i="26"/>
  <c r="F2335" i="26"/>
  <c r="F3271" i="26"/>
  <c r="F2551" i="26"/>
  <c r="H2575" i="26"/>
  <c r="F2575" i="26"/>
  <c r="H2431" i="26"/>
  <c r="F2431" i="26"/>
  <c r="H2239" i="26"/>
  <c r="F2239" i="26"/>
  <c r="F2167" i="26"/>
  <c r="F3319" i="26"/>
  <c r="F3511" i="26"/>
  <c r="F3751" i="26"/>
  <c r="H4159" i="26"/>
  <c r="F4159" i="26"/>
  <c r="H3247" i="26"/>
  <c r="F3247" i="26"/>
  <c r="F3223" i="26"/>
  <c r="F3607" i="26"/>
  <c r="F3943" i="26"/>
  <c r="H3967" i="26"/>
  <c r="F3559" i="26"/>
  <c r="H3919" i="26"/>
  <c r="H2767" i="26"/>
  <c r="F2767" i="26"/>
  <c r="F2743" i="26"/>
  <c r="F3079" i="26"/>
  <c r="F2695" i="26"/>
  <c r="H2719" i="26"/>
  <c r="F2719" i="26"/>
  <c r="F2599" i="26"/>
  <c r="H2623" i="26"/>
  <c r="F2623" i="26"/>
  <c r="F1831" i="26"/>
  <c r="H1183" i="26"/>
  <c r="F1183" i="26"/>
  <c r="F1159" i="26"/>
  <c r="H1135" i="26"/>
  <c r="F1135" i="26"/>
  <c r="F1111" i="26"/>
  <c r="H895" i="26"/>
  <c r="F895" i="26"/>
  <c r="H511" i="26"/>
  <c r="F487" i="26"/>
  <c r="H655" i="26"/>
  <c r="F631" i="26"/>
  <c r="H271" i="26"/>
  <c r="H367" i="26"/>
  <c r="F295" i="26"/>
  <c r="F55" i="26"/>
  <c r="F103" i="26"/>
  <c r="H128" i="26"/>
  <c r="H10" i="26"/>
  <c r="H32" i="26"/>
  <c r="F32" i="26"/>
  <c r="F8" i="26"/>
  <c r="H9" i="26"/>
  <c r="F319" i="26"/>
  <c r="G17" i="26"/>
  <c r="G18" i="26"/>
  <c r="F1832" i="26"/>
  <c r="F2456" i="26"/>
  <c r="F3464" i="26"/>
  <c r="H2096" i="26"/>
  <c r="F2096" i="26"/>
  <c r="F127" i="26"/>
  <c r="H1904" i="26"/>
  <c r="F1904" i="26"/>
  <c r="H3392" i="26"/>
  <c r="F3392" i="26"/>
  <c r="H1952" i="26"/>
  <c r="F1952" i="26"/>
  <c r="H3584" i="26"/>
  <c r="F1784" i="26"/>
  <c r="F415" i="26"/>
  <c r="K43" i="26"/>
  <c r="H2672" i="26"/>
  <c r="F2672" i="26"/>
  <c r="H3152" i="26"/>
  <c r="F3152" i="26"/>
  <c r="H2864" i="26"/>
  <c r="F2864" i="26"/>
  <c r="F2360" i="26"/>
  <c r="F3608" i="26"/>
  <c r="H1040" i="26"/>
  <c r="F1040" i="26"/>
  <c r="F79" i="26"/>
  <c r="F2936" i="26"/>
  <c r="F4088" i="26"/>
  <c r="F872" i="26"/>
  <c r="F776" i="26"/>
  <c r="F607" i="26"/>
  <c r="F751" i="26"/>
  <c r="H2768" i="26"/>
  <c r="F2768" i="26"/>
  <c r="F3727" i="26"/>
  <c r="F463" i="26"/>
  <c r="F3919" i="26"/>
  <c r="F3871" i="26"/>
  <c r="F4136" i="26"/>
  <c r="H3776" i="26"/>
  <c r="H3728" i="26"/>
  <c r="F3775" i="26"/>
  <c r="F703" i="26"/>
  <c r="F3967" i="26"/>
  <c r="H2144" i="26"/>
  <c r="F2144" i="26"/>
  <c r="H2576" i="26"/>
  <c r="F2576" i="26"/>
  <c r="H3824" i="26"/>
  <c r="H3680" i="26"/>
  <c r="H3920" i="26"/>
  <c r="H3968" i="26"/>
  <c r="F3679" i="26"/>
  <c r="F4015" i="26"/>
  <c r="H4016" i="26"/>
  <c r="F3848" i="26"/>
  <c r="F3823" i="26"/>
  <c r="H656" i="26"/>
  <c r="F3560" i="26"/>
  <c r="H560" i="26"/>
  <c r="H3488" i="26"/>
  <c r="K3538" i="26"/>
  <c r="H704" i="26"/>
  <c r="F56" i="26"/>
  <c r="K3634" i="26"/>
  <c r="F3583" i="26"/>
  <c r="F3535" i="26"/>
  <c r="F511" i="26"/>
  <c r="H3632" i="26"/>
  <c r="F200" i="26"/>
  <c r="F175" i="26"/>
  <c r="K3586" i="26"/>
  <c r="F3487" i="26"/>
  <c r="F3631" i="26"/>
  <c r="H3536" i="26"/>
  <c r="F152" i="26"/>
  <c r="H272" i="26"/>
  <c r="H2048" i="26"/>
  <c r="F2048" i="26"/>
  <c r="F3656" i="26"/>
  <c r="H1424" i="26"/>
  <c r="F1424" i="26"/>
  <c r="H465" i="26"/>
  <c r="H608" i="26"/>
  <c r="H368" i="26"/>
  <c r="F296" i="26"/>
  <c r="K562" i="26"/>
  <c r="F559" i="26"/>
  <c r="H464" i="26"/>
  <c r="F488" i="26"/>
  <c r="H752" i="26"/>
  <c r="F392" i="26"/>
  <c r="K514" i="26"/>
  <c r="K3490" i="26"/>
  <c r="K754" i="26"/>
  <c r="K706" i="26"/>
  <c r="F655" i="26"/>
  <c r="K658" i="26"/>
  <c r="K610" i="26"/>
  <c r="K466" i="26"/>
  <c r="K418" i="26"/>
  <c r="F367" i="26"/>
  <c r="K370" i="26"/>
  <c r="K322" i="26"/>
  <c r="F271" i="26"/>
  <c r="K274" i="26"/>
  <c r="F224" i="26"/>
  <c r="K226" i="26"/>
  <c r="K178" i="26"/>
  <c r="F128" i="26"/>
  <c r="K130" i="26"/>
  <c r="K82" i="26"/>
  <c r="H2432" i="26"/>
  <c r="F2432" i="26"/>
  <c r="H416" i="26"/>
  <c r="H1328" i="26"/>
  <c r="F1328" i="26"/>
  <c r="H3440" i="26"/>
  <c r="F3440" i="26"/>
  <c r="H3872" i="26"/>
  <c r="F3800" i="26"/>
  <c r="F1640" i="26"/>
  <c r="F2984" i="26"/>
  <c r="F2696" i="26"/>
  <c r="F344" i="26"/>
  <c r="F3080" i="26"/>
  <c r="H2192" i="26"/>
  <c r="F2192" i="26"/>
  <c r="F3992" i="26"/>
  <c r="H1617" i="26"/>
  <c r="F1617" i="26"/>
  <c r="F4040" i="26"/>
  <c r="F3752" i="26"/>
  <c r="F2504" i="26"/>
  <c r="H2000" i="26"/>
  <c r="F2000" i="26"/>
  <c r="F1256" i="26"/>
  <c r="F3704" i="26"/>
  <c r="H2336" i="26"/>
  <c r="F2336" i="26"/>
  <c r="F680" i="26"/>
  <c r="H1257" i="26"/>
  <c r="H2169" i="26"/>
  <c r="H1689" i="26"/>
  <c r="H3273" i="26"/>
  <c r="H1737" i="26"/>
  <c r="H3561" i="26"/>
  <c r="H80" i="26"/>
  <c r="F1641" i="26"/>
  <c r="F1688" i="26"/>
  <c r="H1353" i="26"/>
  <c r="H921" i="26"/>
  <c r="H1161" i="26"/>
  <c r="H2217" i="26"/>
  <c r="H2793" i="26"/>
  <c r="H3609" i="26"/>
  <c r="H3657" i="26"/>
  <c r="H1472" i="26"/>
  <c r="F1472" i="26"/>
  <c r="F2600" i="26"/>
  <c r="H3248" i="26"/>
  <c r="F3248" i="26"/>
  <c r="H3344" i="26"/>
  <c r="F3344" i="26"/>
  <c r="H2288" i="26"/>
  <c r="F2288" i="26"/>
  <c r="H1376" i="26"/>
  <c r="F1376" i="26"/>
  <c r="H944" i="26"/>
  <c r="F944" i="26"/>
  <c r="H176" i="26"/>
  <c r="F3896" i="26"/>
  <c r="H848" i="26"/>
  <c r="F848" i="26"/>
  <c r="F441" i="26"/>
  <c r="H1616" i="26"/>
  <c r="F1616" i="26"/>
  <c r="H1017" i="26"/>
  <c r="H825" i="26"/>
  <c r="H1113" i="26"/>
  <c r="H2841" i="26"/>
  <c r="H2745" i="26"/>
  <c r="H2313" i="26"/>
  <c r="H3465" i="26"/>
  <c r="H3513" i="26"/>
  <c r="H4137" i="26"/>
  <c r="H249" i="26"/>
  <c r="H1545" i="26"/>
  <c r="H3225" i="26"/>
  <c r="F2025" i="26"/>
  <c r="H2649" i="26"/>
  <c r="H3129" i="26"/>
  <c r="H801" i="26"/>
  <c r="F801" i="26"/>
  <c r="F2888" i="26"/>
  <c r="H320" i="26"/>
  <c r="H57" i="26"/>
  <c r="H969" i="26"/>
  <c r="H2601" i="26"/>
  <c r="H2985" i="26"/>
  <c r="H2505" i="26"/>
  <c r="H2457" i="26"/>
  <c r="H2361" i="26"/>
  <c r="H3417" i="26"/>
  <c r="H4041" i="26"/>
  <c r="H4089" i="26"/>
  <c r="H1305" i="26"/>
  <c r="H2553" i="26"/>
  <c r="F1736" i="26"/>
  <c r="H3081" i="26"/>
  <c r="H512" i="26"/>
  <c r="H2697" i="26"/>
  <c r="F3944" i="26"/>
  <c r="F728" i="26"/>
  <c r="F1064" i="26"/>
  <c r="F2216" i="26"/>
  <c r="F3032" i="26"/>
  <c r="F3321" i="26"/>
  <c r="H2816" i="26"/>
  <c r="F2816" i="26"/>
  <c r="H3200" i="26"/>
  <c r="F3200" i="26"/>
  <c r="H393" i="26"/>
  <c r="H417" i="26"/>
  <c r="H489" i="26"/>
  <c r="H537" i="26"/>
  <c r="H1209" i="26"/>
  <c r="H2889" i="26"/>
  <c r="H2409" i="26"/>
  <c r="H3849" i="26"/>
  <c r="H1881" i="26"/>
  <c r="H3705" i="26"/>
  <c r="F3369" i="26"/>
  <c r="H1401" i="26"/>
  <c r="F1401" i="26"/>
  <c r="H1497" i="26"/>
  <c r="H873" i="26"/>
  <c r="H3753" i="26"/>
  <c r="H585" i="26"/>
  <c r="H3296" i="26"/>
  <c r="F3296" i="26"/>
  <c r="F1833" i="26"/>
  <c r="F1544" i="26"/>
  <c r="F1208" i="26"/>
  <c r="F1496" i="26"/>
  <c r="F1112" i="26"/>
  <c r="H1184" i="26"/>
  <c r="F1184" i="26"/>
  <c r="H633" i="26"/>
  <c r="H681" i="26"/>
  <c r="H2937" i="26"/>
  <c r="H2121" i="26"/>
  <c r="H2073" i="26"/>
  <c r="H1785" i="26"/>
  <c r="H3801" i="26"/>
  <c r="H1977" i="26"/>
  <c r="H1929" i="26"/>
  <c r="F968" i="26"/>
  <c r="H992" i="26"/>
  <c r="F992" i="26"/>
  <c r="F536" i="26"/>
  <c r="F584" i="26"/>
  <c r="F1" i="27"/>
  <c r="H153" i="26"/>
  <c r="H1065" i="26"/>
  <c r="H297" i="26"/>
  <c r="H3897" i="26"/>
  <c r="H1449" i="26"/>
  <c r="H201" i="26"/>
  <c r="H345" i="26"/>
  <c r="H2265" i="26"/>
  <c r="H3033" i="26"/>
  <c r="H3945" i="26"/>
  <c r="H729" i="26"/>
  <c r="H3993" i="26"/>
  <c r="H3177" i="26"/>
  <c r="H105" i="26"/>
  <c r="C151" i="26"/>
  <c r="H154" i="26"/>
  <c r="F10" i="26"/>
  <c r="H34" i="26"/>
  <c r="F34" i="26"/>
  <c r="F9" i="26"/>
  <c r="H33" i="26"/>
  <c r="F33" i="26"/>
  <c r="F3584" i="26"/>
  <c r="K44" i="26"/>
  <c r="G19" i="26"/>
  <c r="F608" i="26"/>
  <c r="F368" i="26"/>
  <c r="F465" i="26"/>
  <c r="F464" i="26"/>
  <c r="F656" i="26"/>
  <c r="F3680" i="26"/>
  <c r="F3824" i="26"/>
  <c r="F272" i="26"/>
  <c r="F3968" i="26"/>
  <c r="F3872" i="26"/>
  <c r="F3728" i="26"/>
  <c r="F4016" i="26"/>
  <c r="F3920" i="26"/>
  <c r="F3776" i="26"/>
  <c r="F704" i="26"/>
  <c r="F3536" i="26"/>
  <c r="K3635" i="26"/>
  <c r="F3488" i="26"/>
  <c r="F393" i="26"/>
  <c r="F752" i="26"/>
  <c r="K515" i="26"/>
  <c r="F3632" i="26"/>
  <c r="F512" i="26"/>
  <c r="K563" i="26"/>
  <c r="K3539" i="26"/>
  <c r="F560" i="26"/>
  <c r="K3491" i="26"/>
  <c r="K3587" i="26"/>
  <c r="K755" i="26"/>
  <c r="K707" i="26"/>
  <c r="K659" i="26"/>
  <c r="K611" i="26"/>
  <c r="K467" i="26"/>
  <c r="F417" i="26"/>
  <c r="F416" i="26"/>
  <c r="K419" i="26"/>
  <c r="K371" i="26"/>
  <c r="F320" i="26"/>
  <c r="K323" i="26"/>
  <c r="K275" i="26"/>
  <c r="K227" i="26"/>
  <c r="F176" i="26"/>
  <c r="K179" i="26"/>
  <c r="K131" i="26"/>
  <c r="F80" i="26"/>
  <c r="K83" i="26"/>
  <c r="H106" i="26"/>
  <c r="H130" i="26"/>
  <c r="H1594" i="26"/>
  <c r="H1618" i="26"/>
  <c r="F1618" i="26"/>
  <c r="H202" i="26"/>
  <c r="F202" i="26"/>
  <c r="H4042" i="26"/>
  <c r="F4042" i="26"/>
  <c r="H682" i="26"/>
  <c r="H706" i="26"/>
  <c r="H1018" i="26"/>
  <c r="H1042" i="26"/>
  <c r="F1042" i="26"/>
  <c r="H58" i="26"/>
  <c r="H2769" i="26"/>
  <c r="F2769" i="26"/>
  <c r="F2745" i="26"/>
  <c r="H1425" i="26"/>
  <c r="F1425" i="26"/>
  <c r="F921" i="26"/>
  <c r="H945" i="26"/>
  <c r="F945" i="26"/>
  <c r="F681" i="26"/>
  <c r="H705" i="26"/>
  <c r="F3705" i="26"/>
  <c r="H3729" i="26"/>
  <c r="H513" i="26"/>
  <c r="F489" i="26"/>
  <c r="F2457" i="26"/>
  <c r="H2481" i="26"/>
  <c r="F2481" i="26"/>
  <c r="H273" i="26"/>
  <c r="F249" i="26"/>
  <c r="F1113" i="26"/>
  <c r="H1137" i="26"/>
  <c r="F1137" i="26"/>
  <c r="F1353" i="26"/>
  <c r="H1377" i="26"/>
  <c r="F1377" i="26"/>
  <c r="H1713" i="26"/>
  <c r="F1713" i="26"/>
  <c r="F1689" i="26"/>
  <c r="H3226" i="26"/>
  <c r="H3250" i="26"/>
  <c r="F3250" i="26"/>
  <c r="H298" i="26"/>
  <c r="F1929" i="26"/>
  <c r="H1953" i="26"/>
  <c r="F1953" i="26"/>
  <c r="H657" i="26"/>
  <c r="F633" i="26"/>
  <c r="F585" i="26"/>
  <c r="H609" i="26"/>
  <c r="H2577" i="26"/>
  <c r="F2577" i="26"/>
  <c r="F2553" i="26"/>
  <c r="H2529" i="26"/>
  <c r="F2529" i="26"/>
  <c r="F2505" i="26"/>
  <c r="F4137" i="26"/>
  <c r="H4161" i="26"/>
  <c r="F4161" i="26"/>
  <c r="H849" i="26"/>
  <c r="F849" i="26"/>
  <c r="F825" i="26"/>
  <c r="F2169" i="26"/>
  <c r="H2193" i="26"/>
  <c r="F2193" i="26"/>
  <c r="F1209" i="26"/>
  <c r="H1233" i="26"/>
  <c r="F1233" i="26"/>
  <c r="H2385" i="26"/>
  <c r="F2385" i="26"/>
  <c r="F2361" i="26"/>
  <c r="H3297" i="26"/>
  <c r="F3297" i="26"/>
  <c r="F3273" i="26"/>
  <c r="F3129" i="26"/>
  <c r="H3153" i="26"/>
  <c r="F3153" i="26"/>
  <c r="H3994" i="26"/>
  <c r="H3825" i="26"/>
  <c r="F3801" i="26"/>
  <c r="F3753" i="26"/>
  <c r="H3777" i="26"/>
  <c r="H3873" i="26"/>
  <c r="F3849" i="26"/>
  <c r="H2721" i="26"/>
  <c r="F2721" i="26"/>
  <c r="F2697" i="26"/>
  <c r="F4089" i="26"/>
  <c r="H4113" i="26"/>
  <c r="F4113" i="26"/>
  <c r="F2601" i="26"/>
  <c r="H2625" i="26"/>
  <c r="F2625" i="26"/>
  <c r="F2649" i="26"/>
  <c r="H2673" i="26"/>
  <c r="F2673" i="26"/>
  <c r="H3537" i="26"/>
  <c r="F3513" i="26"/>
  <c r="H3633" i="26"/>
  <c r="F3609" i="26"/>
  <c r="F2121" i="26"/>
  <c r="H2145" i="26"/>
  <c r="F2145" i="26"/>
  <c r="H3249" i="26"/>
  <c r="F3249" i="26"/>
  <c r="F3225" i="26"/>
  <c r="F1161" i="26"/>
  <c r="H1185" i="26"/>
  <c r="F1185" i="26"/>
  <c r="F2937" i="26"/>
  <c r="H2961" i="26"/>
  <c r="F2961" i="26"/>
  <c r="F3081" i="26"/>
  <c r="H3105" i="26"/>
  <c r="F3105" i="26"/>
  <c r="F2841" i="26"/>
  <c r="H2865" i="26"/>
  <c r="F2865" i="26"/>
  <c r="H1329" i="26"/>
  <c r="F1329" i="26"/>
  <c r="F1305" i="26"/>
  <c r="H3681" i="26"/>
  <c r="F3657" i="26"/>
  <c r="H3898" i="26"/>
  <c r="F1785" i="26"/>
  <c r="H1809" i="26"/>
  <c r="F1809" i="26"/>
  <c r="H897" i="26"/>
  <c r="F897" i="26"/>
  <c r="F873" i="26"/>
  <c r="H2433" i="26"/>
  <c r="F2433" i="26"/>
  <c r="F2409" i="26"/>
  <c r="H4065" i="26"/>
  <c r="F4065" i="26"/>
  <c r="F4041" i="26"/>
  <c r="H993" i="26"/>
  <c r="F993" i="26"/>
  <c r="F969" i="26"/>
  <c r="F3465" i="26"/>
  <c r="H3489" i="26"/>
  <c r="F2793" i="26"/>
  <c r="H2817" i="26"/>
  <c r="F2817" i="26"/>
  <c r="H3585" i="26"/>
  <c r="F3561" i="26"/>
  <c r="H561" i="26"/>
  <c r="F537" i="26"/>
  <c r="H1569" i="26"/>
  <c r="F1569" i="26"/>
  <c r="F1545" i="26"/>
  <c r="F1977" i="26"/>
  <c r="H2001" i="26"/>
  <c r="F2001" i="26"/>
  <c r="F1881" i="26"/>
  <c r="H1905" i="26"/>
  <c r="F1905" i="26"/>
  <c r="F2985" i="26"/>
  <c r="H3009" i="26"/>
  <c r="F3009" i="26"/>
  <c r="F1017" i="26"/>
  <c r="H1041" i="26"/>
  <c r="F1041" i="26"/>
  <c r="F1257" i="26"/>
  <c r="H1281" i="26"/>
  <c r="F1281" i="26"/>
  <c r="H1930" i="26"/>
  <c r="F1930" i="26"/>
  <c r="H4138" i="26"/>
  <c r="H4162" i="26"/>
  <c r="F4162" i="26"/>
  <c r="F2073" i="26"/>
  <c r="H2097" i="26"/>
  <c r="F2097" i="26"/>
  <c r="H1521" i="26"/>
  <c r="F1521" i="26"/>
  <c r="F1497" i="26"/>
  <c r="F2889" i="26"/>
  <c r="H2913" i="26"/>
  <c r="F2913" i="26"/>
  <c r="H3441" i="26"/>
  <c r="F3441" i="26"/>
  <c r="F3417" i="26"/>
  <c r="H81" i="26"/>
  <c r="F57" i="26"/>
  <c r="F2313" i="26"/>
  <c r="H2337" i="26"/>
  <c r="F2337" i="26"/>
  <c r="F2217" i="26"/>
  <c r="H2241" i="26"/>
  <c r="F2241" i="26"/>
  <c r="F1737" i="26"/>
  <c r="H1761" i="26"/>
  <c r="F1761" i="26"/>
  <c r="F201" i="26"/>
  <c r="H225" i="26"/>
  <c r="F682" i="26"/>
  <c r="F1065" i="26"/>
  <c r="H1089" i="26"/>
  <c r="F1089" i="26"/>
  <c r="F105" i="26"/>
  <c r="H129" i="26"/>
  <c r="F3945" i="26"/>
  <c r="H3969" i="26"/>
  <c r="G1" i="27"/>
  <c r="H3899" i="26"/>
  <c r="H2602" i="26"/>
  <c r="H4043" i="26"/>
  <c r="H3610" i="26"/>
  <c r="H1834" i="26"/>
  <c r="H1882" i="26"/>
  <c r="H3419" i="26"/>
  <c r="H3467" i="26"/>
  <c r="H3803" i="26"/>
  <c r="H3274" i="26"/>
  <c r="H2794" i="26"/>
  <c r="H3562" i="26"/>
  <c r="H3130" i="26"/>
  <c r="H1978" i="26"/>
  <c r="H3370" i="26"/>
  <c r="H1738" i="26"/>
  <c r="H3754" i="26"/>
  <c r="H3946" i="26"/>
  <c r="H250" i="26"/>
  <c r="H3418" i="26"/>
  <c r="H1690" i="26"/>
  <c r="H3466" i="26"/>
  <c r="H1643" i="26"/>
  <c r="H3802" i="26"/>
  <c r="H3323" i="26"/>
  <c r="H3322" i="26"/>
  <c r="H3178" i="26"/>
  <c r="H1642" i="26"/>
  <c r="H2266" i="26"/>
  <c r="H3658" i="26"/>
  <c r="H2842" i="26"/>
  <c r="H2123" i="26"/>
  <c r="H875" i="26"/>
  <c r="H1066" i="26"/>
  <c r="H1498" i="26"/>
  <c r="H538" i="26"/>
  <c r="H2554" i="26"/>
  <c r="H3034" i="26"/>
  <c r="H2459" i="26"/>
  <c r="H3611" i="26"/>
  <c r="H1114" i="26"/>
  <c r="H4090" i="26"/>
  <c r="H2315" i="26"/>
  <c r="H2026" i="26"/>
  <c r="H2746" i="26"/>
  <c r="H2747" i="26"/>
  <c r="H2075" i="26"/>
  <c r="H634" i="26"/>
  <c r="H1163" i="26"/>
  <c r="H443" i="26"/>
  <c r="H2171" i="26"/>
  <c r="H683" i="26"/>
  <c r="H2986" i="26"/>
  <c r="H2027" i="26"/>
  <c r="H2458" i="26"/>
  <c r="H2170" i="26"/>
  <c r="H3035" i="26"/>
  <c r="H3514" i="26"/>
  <c r="H2651" i="26"/>
  <c r="H2506" i="26"/>
  <c r="H874" i="26"/>
  <c r="H1403" i="26"/>
  <c r="H1786" i="26"/>
  <c r="H3706" i="26"/>
  <c r="H2314" i="26"/>
  <c r="H2362" i="26"/>
  <c r="H2363" i="26"/>
  <c r="H2122" i="26"/>
  <c r="H1019" i="26"/>
  <c r="H1451" i="26"/>
  <c r="H3082" i="26"/>
  <c r="H1546" i="26"/>
  <c r="H3947" i="26"/>
  <c r="H1739" i="26"/>
  <c r="H2650" i="26"/>
  <c r="H2698" i="26"/>
  <c r="H2074" i="26"/>
  <c r="H826" i="26"/>
  <c r="H2890" i="26"/>
  <c r="H1067" i="26"/>
  <c r="H539" i="26"/>
  <c r="H2218" i="26"/>
  <c r="H1162" i="26"/>
  <c r="H2938" i="26"/>
  <c r="H2507" i="26"/>
  <c r="H970" i="26"/>
  <c r="H299" i="26"/>
  <c r="H2410" i="26"/>
  <c r="H1450" i="26"/>
  <c r="H1259" i="26"/>
  <c r="H394" i="26"/>
  <c r="H346" i="26"/>
  <c r="H490" i="26"/>
  <c r="H3850" i="26"/>
  <c r="H1210" i="26"/>
  <c r="H442" i="26"/>
  <c r="H1306" i="26"/>
  <c r="H1354" i="26"/>
  <c r="H1402" i="26"/>
  <c r="H1115" i="26"/>
  <c r="H778" i="26"/>
  <c r="H347" i="26"/>
  <c r="H586" i="26"/>
  <c r="H1258" i="26"/>
  <c r="H730" i="26"/>
  <c r="H922" i="26"/>
  <c r="H3275" i="26"/>
  <c r="H395" i="26"/>
  <c r="F2265" i="26"/>
  <c r="H2289" i="26"/>
  <c r="F2289" i="26"/>
  <c r="H1473" i="26"/>
  <c r="F1473" i="26"/>
  <c r="F1449" i="26"/>
  <c r="H369" i="26"/>
  <c r="F345" i="26"/>
  <c r="H178" i="26"/>
  <c r="F154" i="26"/>
  <c r="H3201" i="26"/>
  <c r="F3201" i="26"/>
  <c r="F3177" i="26"/>
  <c r="F3993" i="26"/>
  <c r="H4017" i="26"/>
  <c r="F729" i="26"/>
  <c r="H753" i="26"/>
  <c r="F297" i="26"/>
  <c r="H321" i="26"/>
  <c r="F153" i="26"/>
  <c r="H177" i="26"/>
  <c r="F3033" i="26"/>
  <c r="H3057" i="26"/>
  <c r="F3057" i="26"/>
  <c r="H3921" i="26"/>
  <c r="F3897" i="26"/>
  <c r="F58" i="26"/>
  <c r="C199" i="26"/>
  <c r="H11" i="26"/>
  <c r="H1595" i="26"/>
  <c r="F1595" i="26"/>
  <c r="H226" i="26"/>
  <c r="F106" i="26"/>
  <c r="F1594" i="26"/>
  <c r="G20" i="26"/>
  <c r="K45" i="26"/>
  <c r="F1018" i="26"/>
  <c r="F3898" i="26"/>
  <c r="H3922" i="26"/>
  <c r="F3922" i="26"/>
  <c r="F3873" i="26"/>
  <c r="F3921" i="26"/>
  <c r="H1954" i="26"/>
  <c r="F1954" i="26"/>
  <c r="F3777" i="26"/>
  <c r="F3969" i="26"/>
  <c r="F4138" i="26"/>
  <c r="F3681" i="26"/>
  <c r="F3825" i="26"/>
  <c r="F3729" i="26"/>
  <c r="F3994" i="26"/>
  <c r="F4017" i="26"/>
  <c r="F3633" i="26"/>
  <c r="H82" i="26"/>
  <c r="K564" i="26"/>
  <c r="F3489" i="26"/>
  <c r="F3537" i="26"/>
  <c r="H322" i="26"/>
  <c r="K3540" i="26"/>
  <c r="K3588" i="26"/>
  <c r="K3492" i="26"/>
  <c r="K516" i="26"/>
  <c r="F561" i="26"/>
  <c r="K3636" i="26"/>
  <c r="F3585" i="26"/>
  <c r="F513" i="26"/>
  <c r="F753" i="26"/>
  <c r="K756" i="26"/>
  <c r="F706" i="26"/>
  <c r="F705" i="26"/>
  <c r="K708" i="26"/>
  <c r="K660" i="26"/>
  <c r="F657" i="26"/>
  <c r="F609" i="26"/>
  <c r="K612" i="26"/>
  <c r="K468" i="26"/>
  <c r="K420" i="26"/>
  <c r="F369" i="26"/>
  <c r="K372" i="26"/>
  <c r="F321" i="26"/>
  <c r="K324" i="26"/>
  <c r="F273" i="26"/>
  <c r="K276" i="26"/>
  <c r="F225" i="26"/>
  <c r="K228" i="26"/>
  <c r="F178" i="26"/>
  <c r="K180" i="26"/>
  <c r="F177" i="26"/>
  <c r="F130" i="26"/>
  <c r="F129" i="26"/>
  <c r="K132" i="26"/>
  <c r="K84" i="26"/>
  <c r="F81" i="26"/>
  <c r="H1307" i="26"/>
  <c r="F1307" i="26"/>
  <c r="H2891" i="26"/>
  <c r="H2915" i="26"/>
  <c r="F2915" i="26"/>
  <c r="H2603" i="26"/>
  <c r="F2603" i="26"/>
  <c r="H1499" i="26"/>
  <c r="F1499" i="26"/>
  <c r="H2267" i="26"/>
  <c r="F2267" i="26"/>
  <c r="H2987" i="26"/>
  <c r="H3011" i="26"/>
  <c r="F3011" i="26"/>
  <c r="H1979" i="26"/>
  <c r="H2003" i="26"/>
  <c r="F2003" i="26"/>
  <c r="H4091" i="26"/>
  <c r="H4115" i="26"/>
  <c r="F4115" i="26"/>
  <c r="H1883" i="26"/>
  <c r="H1907" i="26"/>
  <c r="F1907" i="26"/>
  <c r="H3131" i="26"/>
  <c r="H3155" i="26"/>
  <c r="F3155" i="26"/>
  <c r="H1691" i="26"/>
  <c r="F1691" i="26"/>
  <c r="H4066" i="26"/>
  <c r="F4066" i="26"/>
  <c r="H731" i="26"/>
  <c r="F731" i="26"/>
  <c r="H1835" i="26"/>
  <c r="F1835" i="26"/>
  <c r="H3707" i="26"/>
  <c r="H2939" i="26"/>
  <c r="H2963" i="26"/>
  <c r="F2963" i="26"/>
  <c r="H2411" i="26"/>
  <c r="H2435" i="26"/>
  <c r="F2435" i="26"/>
  <c r="H3755" i="26"/>
  <c r="H3779" i="26"/>
  <c r="H3371" i="26"/>
  <c r="H3395" i="26"/>
  <c r="F3395" i="26"/>
  <c r="H2699" i="26"/>
  <c r="F2699" i="26"/>
  <c r="H1211" i="26"/>
  <c r="F1211" i="26"/>
  <c r="H491" i="26"/>
  <c r="H515" i="26"/>
  <c r="H587" i="26"/>
  <c r="F587" i="26"/>
  <c r="H2843" i="26"/>
  <c r="H2867" i="26"/>
  <c r="F2867" i="26"/>
  <c r="H923" i="26"/>
  <c r="H947" i="26"/>
  <c r="F947" i="26"/>
  <c r="H3227" i="26"/>
  <c r="F3227" i="26"/>
  <c r="H1931" i="26"/>
  <c r="F1931" i="26"/>
  <c r="H3179" i="26"/>
  <c r="H3203" i="26"/>
  <c r="F3203" i="26"/>
  <c r="H1787" i="26"/>
  <c r="F1787" i="26"/>
  <c r="H3563" i="26"/>
  <c r="H1547" i="26"/>
  <c r="H1571" i="26"/>
  <c r="F1571" i="26"/>
  <c r="H2219" i="26"/>
  <c r="H2243" i="26"/>
  <c r="F2243" i="26"/>
  <c r="H2795" i="26"/>
  <c r="F2795" i="26"/>
  <c r="H3083" i="26"/>
  <c r="F3083" i="26"/>
  <c r="H779" i="26"/>
  <c r="F779" i="26"/>
  <c r="H827" i="26"/>
  <c r="F827" i="26"/>
  <c r="H2555" i="26"/>
  <c r="F2555" i="26"/>
  <c r="H3659" i="26"/>
  <c r="H3995" i="26"/>
  <c r="H4018" i="26"/>
  <c r="F298" i="26"/>
  <c r="F3226" i="26"/>
  <c r="H610" i="26"/>
  <c r="F586" i="26"/>
  <c r="H419" i="26"/>
  <c r="F395" i="26"/>
  <c r="F347" i="26"/>
  <c r="H371" i="26"/>
  <c r="H418" i="26"/>
  <c r="F394" i="26"/>
  <c r="H2434" i="26"/>
  <c r="F2434" i="26"/>
  <c r="F2410" i="26"/>
  <c r="H2914" i="26"/>
  <c r="F2914" i="26"/>
  <c r="F2890" i="26"/>
  <c r="H1186" i="26"/>
  <c r="F1186" i="26"/>
  <c r="F1162" i="26"/>
  <c r="F2122" i="26"/>
  <c r="H2146" i="26"/>
  <c r="F2146" i="26"/>
  <c r="H3730" i="26"/>
  <c r="F3706" i="26"/>
  <c r="F2027" i="26"/>
  <c r="H2051" i="26"/>
  <c r="F2051" i="26"/>
  <c r="F442" i="26"/>
  <c r="H466" i="26"/>
  <c r="H2962" i="26"/>
  <c r="F2962" i="26"/>
  <c r="F2938" i="26"/>
  <c r="F1067" i="26"/>
  <c r="H1091" i="26"/>
  <c r="F1091" i="26"/>
  <c r="F3947" i="26"/>
  <c r="H3971" i="26"/>
  <c r="F1546" i="26"/>
  <c r="H1570" i="26"/>
  <c r="F1570" i="26"/>
  <c r="F2746" i="26"/>
  <c r="H2770" i="26"/>
  <c r="F2770" i="26"/>
  <c r="H1139" i="26"/>
  <c r="F1139" i="26"/>
  <c r="F1115" i="26"/>
  <c r="H802" i="26"/>
  <c r="F802" i="26"/>
  <c r="F778" i="26"/>
  <c r="H514" i="26"/>
  <c r="F490" i="26"/>
  <c r="F1450" i="26"/>
  <c r="H1474" i="26"/>
  <c r="F1474" i="26"/>
  <c r="F299" i="26"/>
  <c r="H323" i="26"/>
  <c r="F2507" i="26"/>
  <c r="H2531" i="26"/>
  <c r="F2531" i="26"/>
  <c r="H2242" i="26"/>
  <c r="F2242" i="26"/>
  <c r="F2218" i="26"/>
  <c r="H2338" i="26"/>
  <c r="F2338" i="26"/>
  <c r="F2314" i="26"/>
  <c r="F2698" i="26"/>
  <c r="H2722" i="26"/>
  <c r="F2722" i="26"/>
  <c r="F1019" i="26"/>
  <c r="H1043" i="26"/>
  <c r="F1043" i="26"/>
  <c r="H1282" i="26"/>
  <c r="F1282" i="26"/>
  <c r="F1258" i="26"/>
  <c r="H3874" i="26"/>
  <c r="F3850" i="26"/>
  <c r="F1259" i="26"/>
  <c r="H1283" i="26"/>
  <c r="F1283" i="26"/>
  <c r="H994" i="26"/>
  <c r="F994" i="26"/>
  <c r="F970" i="26"/>
  <c r="H1763" i="26"/>
  <c r="F1763" i="26"/>
  <c r="F1739" i="26"/>
  <c r="F1451" i="26"/>
  <c r="H1475" i="26"/>
  <c r="F1475" i="26"/>
  <c r="H2386" i="26"/>
  <c r="F2386" i="26"/>
  <c r="F2362" i="26"/>
  <c r="F3275" i="26"/>
  <c r="H3299" i="26"/>
  <c r="F3299" i="26"/>
  <c r="H946" i="26"/>
  <c r="F946" i="26"/>
  <c r="F922" i="26"/>
  <c r="H754" i="26"/>
  <c r="F730" i="26"/>
  <c r="F1354" i="26"/>
  <c r="H1378" i="26"/>
  <c r="F1378" i="26"/>
  <c r="F1306" i="26"/>
  <c r="H1330" i="26"/>
  <c r="F1330" i="26"/>
  <c r="H1234" i="26"/>
  <c r="F1234" i="26"/>
  <c r="F1210" i="26"/>
  <c r="F539" i="26"/>
  <c r="H563" i="26"/>
  <c r="H2674" i="26"/>
  <c r="F2674" i="26"/>
  <c r="F2650" i="26"/>
  <c r="H3298" i="26"/>
  <c r="F3298" i="26"/>
  <c r="F3274" i="26"/>
  <c r="H1858" i="26"/>
  <c r="F1858" i="26"/>
  <c r="F1834" i="26"/>
  <c r="H370" i="26"/>
  <c r="F346" i="26"/>
  <c r="F1402" i="26"/>
  <c r="H1426" i="26"/>
  <c r="F1426" i="26"/>
  <c r="F826" i="26"/>
  <c r="H850" i="26"/>
  <c r="F850" i="26"/>
  <c r="F2363" i="26"/>
  <c r="H2387" i="26"/>
  <c r="F2387" i="26"/>
  <c r="H2627" i="26"/>
  <c r="F2627" i="26"/>
  <c r="H3010" i="26"/>
  <c r="F3010" i="26"/>
  <c r="F2986" i="26"/>
  <c r="H2771" i="26"/>
  <c r="F2771" i="26"/>
  <c r="F2747" i="26"/>
  <c r="H3058" i="26"/>
  <c r="F3058" i="26"/>
  <c r="F3034" i="26"/>
  <c r="F3322" i="26"/>
  <c r="H3346" i="26"/>
  <c r="F3346" i="26"/>
  <c r="H3442" i="26"/>
  <c r="F3442" i="26"/>
  <c r="F3418" i="26"/>
  <c r="F1738" i="26"/>
  <c r="H1762" i="26"/>
  <c r="F1762" i="26"/>
  <c r="H3443" i="26"/>
  <c r="F3443" i="26"/>
  <c r="F3419" i="26"/>
  <c r="H1" i="27"/>
  <c r="H251" i="26"/>
  <c r="H107" i="26"/>
  <c r="H635" i="26"/>
  <c r="H1355" i="26"/>
  <c r="H3996" i="26"/>
  <c r="H4139" i="26"/>
  <c r="H2508" i="26"/>
  <c r="H971" i="26"/>
  <c r="H59" i="26"/>
  <c r="H3948" i="26"/>
  <c r="H3515" i="26"/>
  <c r="H3851" i="26"/>
  <c r="H155" i="26"/>
  <c r="H4044" i="26"/>
  <c r="H876" i="26"/>
  <c r="H203" i="26"/>
  <c r="H204" i="26"/>
  <c r="H2098" i="26"/>
  <c r="F2098" i="26"/>
  <c r="F2074" i="26"/>
  <c r="H3106" i="26"/>
  <c r="F3106" i="26"/>
  <c r="F3082" i="26"/>
  <c r="H1810" i="26"/>
  <c r="F1810" i="26"/>
  <c r="F1786" i="26"/>
  <c r="H2675" i="26"/>
  <c r="F2675" i="26"/>
  <c r="F2651" i="26"/>
  <c r="F3514" i="26"/>
  <c r="H3538" i="26"/>
  <c r="H2195" i="26"/>
  <c r="F2195" i="26"/>
  <c r="F2171" i="26"/>
  <c r="F2315" i="26"/>
  <c r="H2339" i="26"/>
  <c r="F2339" i="26"/>
  <c r="H1138" i="26"/>
  <c r="F1138" i="26"/>
  <c r="F1114" i="26"/>
  <c r="H562" i="26"/>
  <c r="F538" i="26"/>
  <c r="F3658" i="26"/>
  <c r="H3682" i="26"/>
  <c r="H1666" i="26"/>
  <c r="F1666" i="26"/>
  <c r="F1642" i="26"/>
  <c r="H3347" i="26"/>
  <c r="F3347" i="26"/>
  <c r="F3323" i="26"/>
  <c r="F1643" i="26"/>
  <c r="H1667" i="26"/>
  <c r="F1667" i="26"/>
  <c r="F3562" i="26"/>
  <c r="H3586" i="26"/>
  <c r="H2530" i="26"/>
  <c r="F2530" i="26"/>
  <c r="F2506" i="26"/>
  <c r="H1187" i="26"/>
  <c r="F1187" i="26"/>
  <c r="F1163" i="26"/>
  <c r="F1978" i="26"/>
  <c r="H2002" i="26"/>
  <c r="F2002" i="26"/>
  <c r="H2818" i="26"/>
  <c r="F2818" i="26"/>
  <c r="F2794" i="26"/>
  <c r="F3899" i="26"/>
  <c r="H3923" i="26"/>
  <c r="H707" i="26"/>
  <c r="F683" i="26"/>
  <c r="H2050" i="26"/>
  <c r="F2050" i="26"/>
  <c r="F2026" i="26"/>
  <c r="H1090" i="26"/>
  <c r="F1090" i="26"/>
  <c r="F1066" i="26"/>
  <c r="H2866" i="26"/>
  <c r="F2866" i="26"/>
  <c r="F2842" i="26"/>
  <c r="H3202" i="26"/>
  <c r="F3202" i="26"/>
  <c r="F3178" i="26"/>
  <c r="H274" i="26"/>
  <c r="F250" i="26"/>
  <c r="H3394" i="26"/>
  <c r="F3394" i="26"/>
  <c r="F3370" i="26"/>
  <c r="F2602" i="26"/>
  <c r="H2626" i="26"/>
  <c r="F2626" i="26"/>
  <c r="F3035" i="26"/>
  <c r="H3059" i="26"/>
  <c r="F3059" i="26"/>
  <c r="H2482" i="26"/>
  <c r="F2482" i="26"/>
  <c r="F2458" i="26"/>
  <c r="F443" i="26"/>
  <c r="H467" i="26"/>
  <c r="H658" i="26"/>
  <c r="F634" i="26"/>
  <c r="H2099" i="26"/>
  <c r="F2099" i="26"/>
  <c r="F2075" i="26"/>
  <c r="H3731" i="26"/>
  <c r="F4090" i="26"/>
  <c r="H4114" i="26"/>
  <c r="F4114" i="26"/>
  <c r="H2483" i="26"/>
  <c r="F2483" i="26"/>
  <c r="F2459" i="26"/>
  <c r="F3466" i="26"/>
  <c r="H3490" i="26"/>
  <c r="H3491" i="26"/>
  <c r="F3467" i="26"/>
  <c r="F3610" i="26"/>
  <c r="H3634" i="26"/>
  <c r="H1955" i="26"/>
  <c r="F1955" i="26"/>
  <c r="H898" i="26"/>
  <c r="F898" i="26"/>
  <c r="F874" i="26"/>
  <c r="H2194" i="26"/>
  <c r="F2194" i="26"/>
  <c r="F2170" i="26"/>
  <c r="H2578" i="26"/>
  <c r="F2578" i="26"/>
  <c r="F2554" i="26"/>
  <c r="F1498" i="26"/>
  <c r="H1522" i="26"/>
  <c r="F1522" i="26"/>
  <c r="H3826" i="26"/>
  <c r="F3802" i="26"/>
  <c r="H1714" i="26"/>
  <c r="F1714" i="26"/>
  <c r="F1690" i="26"/>
  <c r="H3970" i="26"/>
  <c r="F3946" i="26"/>
  <c r="F3130" i="26"/>
  <c r="H3154" i="26"/>
  <c r="F3154" i="26"/>
  <c r="F3803" i="26"/>
  <c r="H3827" i="26"/>
  <c r="F4043" i="26"/>
  <c r="H4067" i="26"/>
  <c r="F4067" i="26"/>
  <c r="H1427" i="26"/>
  <c r="F1427" i="26"/>
  <c r="F1403" i="26"/>
  <c r="H3635" i="26"/>
  <c r="F3611" i="26"/>
  <c r="F875" i="26"/>
  <c r="H899" i="26"/>
  <c r="F899" i="26"/>
  <c r="F2123" i="26"/>
  <c r="H2147" i="26"/>
  <c r="F2147" i="26"/>
  <c r="H2290" i="26"/>
  <c r="F2290" i="26"/>
  <c r="F2266" i="26"/>
  <c r="H3778" i="26"/>
  <c r="F3754" i="26"/>
  <c r="F1882" i="26"/>
  <c r="H1906" i="26"/>
  <c r="F1906" i="26"/>
  <c r="C247" i="26"/>
  <c r="H1619" i="26"/>
  <c r="F1619" i="26"/>
  <c r="H156" i="26"/>
  <c r="H60" i="26"/>
  <c r="H84" i="26"/>
  <c r="F11" i="26"/>
  <c r="H35" i="26"/>
  <c r="F35" i="26"/>
  <c r="H4140" i="26"/>
  <c r="H12" i="26"/>
  <c r="F226" i="26"/>
  <c r="H1859" i="26"/>
  <c r="F1859" i="26"/>
  <c r="F3659" i="26"/>
  <c r="F2987" i="26"/>
  <c r="H3683" i="26"/>
  <c r="F3683" i="26"/>
  <c r="F3563" i="26"/>
  <c r="H3587" i="26"/>
  <c r="F491" i="26"/>
  <c r="F82" i="26"/>
  <c r="G21" i="26"/>
  <c r="K46" i="26"/>
  <c r="F4091" i="26"/>
  <c r="F2843" i="26"/>
  <c r="F2219" i="26"/>
  <c r="F923" i="26"/>
  <c r="F1547" i="26"/>
  <c r="H1811" i="26"/>
  <c r="F1811" i="26"/>
  <c r="F2939" i="26"/>
  <c r="H755" i="26"/>
  <c r="H2291" i="26"/>
  <c r="F2291" i="26"/>
  <c r="H2579" i="26"/>
  <c r="F2579" i="26"/>
  <c r="H1235" i="26"/>
  <c r="F1235" i="26"/>
  <c r="H3251" i="26"/>
  <c r="F3251" i="26"/>
  <c r="F1883" i="26"/>
  <c r="F2891" i="26"/>
  <c r="F2411" i="26"/>
  <c r="F3131" i="26"/>
  <c r="F322" i="26"/>
  <c r="H1523" i="26"/>
  <c r="F1523" i="26"/>
  <c r="F3827" i="26"/>
  <c r="F3923" i="26"/>
  <c r="F3682" i="26"/>
  <c r="H2723" i="26"/>
  <c r="F2723" i="26"/>
  <c r="F3778" i="26"/>
  <c r="F3826" i="26"/>
  <c r="F3179" i="26"/>
  <c r="F3730" i="26"/>
  <c r="F3755" i="26"/>
  <c r="F3971" i="26"/>
  <c r="F3970" i="26"/>
  <c r="F3779" i="26"/>
  <c r="F4018" i="26"/>
  <c r="F3874" i="26"/>
  <c r="H851" i="26"/>
  <c r="F851" i="26"/>
  <c r="H4019" i="26"/>
  <c r="F3707" i="26"/>
  <c r="F3731" i="26"/>
  <c r="K565" i="26"/>
  <c r="F514" i="26"/>
  <c r="F3635" i="26"/>
  <c r="H803" i="26"/>
  <c r="F803" i="26"/>
  <c r="H1715" i="26"/>
  <c r="F1715" i="26"/>
  <c r="F3586" i="26"/>
  <c r="K517" i="26"/>
  <c r="F3634" i="26"/>
  <c r="H611" i="26"/>
  <c r="F3371" i="26"/>
  <c r="K3637" i="26"/>
  <c r="K3493" i="26"/>
  <c r="F3491" i="26"/>
  <c r="K3541" i="26"/>
  <c r="F3538" i="26"/>
  <c r="F3490" i="26"/>
  <c r="F562" i="26"/>
  <c r="F515" i="26"/>
  <c r="F563" i="26"/>
  <c r="K3589" i="26"/>
  <c r="F754" i="26"/>
  <c r="K757" i="26"/>
  <c r="F707" i="26"/>
  <c r="K709" i="26"/>
  <c r="F658" i="26"/>
  <c r="K661" i="26"/>
  <c r="K613" i="26"/>
  <c r="F610" i="26"/>
  <c r="F466" i="26"/>
  <c r="F467" i="26"/>
  <c r="K469" i="26"/>
  <c r="F419" i="26"/>
  <c r="F418" i="26"/>
  <c r="K421" i="26"/>
  <c r="F371" i="26"/>
  <c r="F370" i="26"/>
  <c r="K373" i="26"/>
  <c r="K325" i="26"/>
  <c r="F323" i="26"/>
  <c r="F274" i="26"/>
  <c r="K277" i="26"/>
  <c r="K229" i="26"/>
  <c r="K181" i="26"/>
  <c r="K133" i="26"/>
  <c r="K85" i="26"/>
  <c r="H3107" i="26"/>
  <c r="F3107" i="26"/>
  <c r="H2819" i="26"/>
  <c r="F2819" i="26"/>
  <c r="H1331" i="26"/>
  <c r="F1331" i="26"/>
  <c r="F3995" i="26"/>
  <c r="F1979" i="26"/>
  <c r="H924" i="26"/>
  <c r="H948" i="26"/>
  <c r="F948" i="26"/>
  <c r="H588" i="26"/>
  <c r="H1379" i="26"/>
  <c r="F1379" i="26"/>
  <c r="F1355" i="26"/>
  <c r="H3875" i="26"/>
  <c r="F3851" i="26"/>
  <c r="H4163" i="26"/>
  <c r="F4163" i="26"/>
  <c r="F4139" i="26"/>
  <c r="H180" i="26"/>
  <c r="F156" i="26"/>
  <c r="H131" i="26"/>
  <c r="F107" i="26"/>
  <c r="F4140" i="26"/>
  <c r="H4164" i="26"/>
  <c r="F4164" i="26"/>
  <c r="F3515" i="26"/>
  <c r="H3539" i="26"/>
  <c r="H227" i="26"/>
  <c r="F203" i="26"/>
  <c r="H179" i="26"/>
  <c r="F155" i="26"/>
  <c r="F2508" i="26"/>
  <c r="H2532" i="26"/>
  <c r="F2532" i="26"/>
  <c r="H4020" i="26"/>
  <c r="F3996" i="26"/>
  <c r="H659" i="26"/>
  <c r="F635" i="26"/>
  <c r="I1" i="27"/>
  <c r="H3132" i="26"/>
  <c r="H1884" i="26"/>
  <c r="H3612" i="26"/>
  <c r="H1501" i="26"/>
  <c r="H3516" i="26"/>
  <c r="H3373" i="26"/>
  <c r="H1836" i="26"/>
  <c r="H2220" i="26"/>
  <c r="H2268" i="26"/>
  <c r="H2269" i="26"/>
  <c r="H1308" i="26"/>
  <c r="H1596" i="26"/>
  <c r="H3324" i="26"/>
  <c r="H1788" i="26"/>
  <c r="H3756" i="26"/>
  <c r="H540" i="26"/>
  <c r="H3661" i="26"/>
  <c r="H3276" i="26"/>
  <c r="H1404" i="26"/>
  <c r="H1740" i="26"/>
  <c r="H3804" i="26"/>
  <c r="H1692" i="26"/>
  <c r="H3901" i="26"/>
  <c r="H2124" i="26"/>
  <c r="H3468" i="26"/>
  <c r="H2652" i="26"/>
  <c r="H3852" i="26"/>
  <c r="H108" i="26"/>
  <c r="H1789" i="26"/>
  <c r="H2172" i="26"/>
  <c r="H2604" i="26"/>
  <c r="H1020" i="26"/>
  <c r="H3660" i="26"/>
  <c r="H2941" i="26"/>
  <c r="H1932" i="26"/>
  <c r="H3420" i="26"/>
  <c r="H3228" i="26"/>
  <c r="H2796" i="26"/>
  <c r="H973" i="26"/>
  <c r="H2556" i="26"/>
  <c r="H3036" i="26"/>
  <c r="H1356" i="26"/>
  <c r="H2316" i="26"/>
  <c r="H972" i="26"/>
  <c r="H2749" i="26"/>
  <c r="H492" i="26"/>
  <c r="H1164" i="26"/>
  <c r="H1980" i="26"/>
  <c r="H3900" i="26"/>
  <c r="H3421" i="26"/>
  <c r="H3708" i="26"/>
  <c r="H781" i="26"/>
  <c r="H3564" i="26"/>
  <c r="H1068" i="26"/>
  <c r="H2460" i="26"/>
  <c r="H2653" i="26"/>
  <c r="H3084" i="26"/>
  <c r="H1452" i="26"/>
  <c r="H252" i="26"/>
  <c r="H1260" i="26"/>
  <c r="H3853" i="26"/>
  <c r="H2748" i="26"/>
  <c r="H2988" i="26"/>
  <c r="H1500" i="26"/>
  <c r="H396" i="26"/>
  <c r="H3372" i="26"/>
  <c r="H2844" i="26"/>
  <c r="H780" i="26"/>
  <c r="H925" i="26"/>
  <c r="H1212" i="26"/>
  <c r="H732" i="26"/>
  <c r="H1117" i="26"/>
  <c r="H300" i="26"/>
  <c r="H205" i="26"/>
  <c r="H2940" i="26"/>
  <c r="H444" i="26"/>
  <c r="H1116" i="26"/>
  <c r="H2028" i="26"/>
  <c r="H636" i="26"/>
  <c r="H2700" i="26"/>
  <c r="H828" i="26"/>
  <c r="H2364" i="26"/>
  <c r="H2412" i="26"/>
  <c r="H1309" i="26"/>
  <c r="H348" i="26"/>
  <c r="H684" i="26"/>
  <c r="H1644" i="26"/>
  <c r="H2892" i="26"/>
  <c r="H301" i="26"/>
  <c r="H2076" i="26"/>
  <c r="H3180" i="26"/>
  <c r="H1548" i="26"/>
  <c r="H3972" i="26"/>
  <c r="F3948" i="26"/>
  <c r="F251" i="26"/>
  <c r="H275" i="26"/>
  <c r="H228" i="26"/>
  <c r="F204" i="26"/>
  <c r="H83" i="26"/>
  <c r="F59" i="26"/>
  <c r="H995" i="26"/>
  <c r="F995" i="26"/>
  <c r="F971" i="26"/>
  <c r="F876" i="26"/>
  <c r="H900" i="26"/>
  <c r="F900" i="26"/>
  <c r="F4044" i="26"/>
  <c r="H4068" i="26"/>
  <c r="F4068" i="26"/>
  <c r="H4092" i="26"/>
  <c r="C295" i="26"/>
  <c r="B28" i="22"/>
  <c r="F60" i="26"/>
  <c r="F12" i="26"/>
  <c r="H36" i="26"/>
  <c r="F36" i="26"/>
  <c r="H13" i="26"/>
  <c r="H2173" i="26"/>
  <c r="F3587" i="26"/>
  <c r="F755" i="26"/>
  <c r="K47" i="26"/>
  <c r="G22" i="26"/>
  <c r="F611" i="26"/>
  <c r="F3972" i="26"/>
  <c r="F4020" i="26"/>
  <c r="F4019" i="26"/>
  <c r="F3875" i="26"/>
  <c r="F588" i="26"/>
  <c r="F3539" i="26"/>
  <c r="K3542" i="26"/>
  <c r="K3590" i="26"/>
  <c r="K3638" i="26"/>
  <c r="K518" i="26"/>
  <c r="K3494" i="26"/>
  <c r="K566" i="26"/>
  <c r="K758" i="26"/>
  <c r="K710" i="26"/>
  <c r="K662" i="26"/>
  <c r="F659" i="26"/>
  <c r="K614" i="26"/>
  <c r="K470" i="26"/>
  <c r="K422" i="26"/>
  <c r="K374" i="26"/>
  <c r="K326" i="26"/>
  <c r="F275" i="26"/>
  <c r="K278" i="26"/>
  <c r="F227" i="26"/>
  <c r="F228" i="26"/>
  <c r="K230" i="26"/>
  <c r="F179" i="26"/>
  <c r="F180" i="26"/>
  <c r="K182" i="26"/>
  <c r="F131" i="26"/>
  <c r="K134" i="26"/>
  <c r="F83" i="26"/>
  <c r="F84" i="26"/>
  <c r="K86" i="26"/>
  <c r="F924" i="26"/>
  <c r="K66" i="26"/>
  <c r="K59" i="26"/>
  <c r="K72" i="26"/>
  <c r="G55" i="26"/>
  <c r="K61" i="26"/>
  <c r="K55" i="26"/>
  <c r="K63" i="26"/>
  <c r="K60" i="26"/>
  <c r="K65" i="26"/>
  <c r="K56" i="26"/>
  <c r="K75" i="26"/>
  <c r="K71" i="26"/>
  <c r="K64" i="26"/>
  <c r="K62" i="26"/>
  <c r="K78" i="26"/>
  <c r="K58" i="26"/>
  <c r="K67" i="26"/>
  <c r="K77" i="26"/>
  <c r="K69" i="26"/>
  <c r="K73" i="26"/>
  <c r="K70" i="26"/>
  <c r="K74" i="26"/>
  <c r="K57" i="26"/>
  <c r="K68" i="26"/>
  <c r="K76" i="26"/>
  <c r="H541" i="26"/>
  <c r="H565" i="26"/>
  <c r="H1405" i="26"/>
  <c r="H1429" i="26"/>
  <c r="F1429" i="26"/>
  <c r="H1165" i="26"/>
  <c r="F1165" i="26"/>
  <c r="H733" i="26"/>
  <c r="F733" i="26"/>
  <c r="H2989" i="26"/>
  <c r="H3013" i="26"/>
  <c r="F3013" i="26"/>
  <c r="H877" i="26"/>
  <c r="H901" i="26"/>
  <c r="F901" i="26"/>
  <c r="H2125" i="26"/>
  <c r="H2149" i="26"/>
  <c r="F2149" i="26"/>
  <c r="H2893" i="26"/>
  <c r="F2893" i="26"/>
  <c r="H1693" i="26"/>
  <c r="F1693" i="26"/>
  <c r="H493" i="26"/>
  <c r="H1069" i="26"/>
  <c r="H1093" i="26"/>
  <c r="F1093" i="26"/>
  <c r="H1549" i="26"/>
  <c r="H1573" i="26"/>
  <c r="F1573" i="26"/>
  <c r="H1021" i="26"/>
  <c r="H1045" i="26"/>
  <c r="F1045" i="26"/>
  <c r="H829" i="26"/>
  <c r="H853" i="26"/>
  <c r="F853" i="26"/>
  <c r="H3277" i="26"/>
  <c r="H3301" i="26"/>
  <c r="F3301" i="26"/>
  <c r="H3709" i="26"/>
  <c r="H2365" i="26"/>
  <c r="H2389" i="26"/>
  <c r="F2389" i="26"/>
  <c r="H2317" i="26"/>
  <c r="H2341" i="26"/>
  <c r="F2341" i="26"/>
  <c r="H3565" i="26"/>
  <c r="H637" i="26"/>
  <c r="F637" i="26"/>
  <c r="H1213" i="26"/>
  <c r="H1237" i="26"/>
  <c r="F1237" i="26"/>
  <c r="H3805" i="26"/>
  <c r="H3133" i="26"/>
  <c r="H3157" i="26"/>
  <c r="F3157" i="26"/>
  <c r="H3085" i="26"/>
  <c r="H3109" i="26"/>
  <c r="F3109" i="26"/>
  <c r="H3469" i="26"/>
  <c r="H1645" i="26"/>
  <c r="H1669" i="26"/>
  <c r="F1669" i="26"/>
  <c r="H1597" i="26"/>
  <c r="F1597" i="26"/>
  <c r="H4045" i="26"/>
  <c r="F4045" i="26"/>
  <c r="H2221" i="26"/>
  <c r="F2221" i="26"/>
  <c r="H2605" i="26"/>
  <c r="F2605" i="26"/>
  <c r="H1981" i="26"/>
  <c r="F1981" i="26"/>
  <c r="H349" i="26"/>
  <c r="H1837" i="26"/>
  <c r="F1837" i="26"/>
  <c r="H3325" i="26"/>
  <c r="F3325" i="26"/>
  <c r="H397" i="26"/>
  <c r="H2557" i="26"/>
  <c r="H2581" i="26"/>
  <c r="F2581" i="26"/>
  <c r="H445" i="26"/>
  <c r="H469" i="26"/>
  <c r="H589" i="26"/>
  <c r="H2845" i="26"/>
  <c r="H2869" i="26"/>
  <c r="F2869" i="26"/>
  <c r="H1357" i="26"/>
  <c r="H1381" i="26"/>
  <c r="F1381" i="26"/>
  <c r="H3949" i="26"/>
  <c r="H3973" i="26"/>
  <c r="H685" i="26"/>
  <c r="F685" i="26"/>
  <c r="H3757" i="26"/>
  <c r="F3757" i="26"/>
  <c r="H2797" i="26"/>
  <c r="H2821" i="26"/>
  <c r="F2821" i="26"/>
  <c r="H3229" i="26"/>
  <c r="H3253" i="26"/>
  <c r="F3253" i="26"/>
  <c r="H2413" i="26"/>
  <c r="F2413" i="26"/>
  <c r="H2509" i="26"/>
  <c r="H2533" i="26"/>
  <c r="F2533" i="26"/>
  <c r="H1933" i="26"/>
  <c r="F1933" i="26"/>
  <c r="H612" i="26"/>
  <c r="H3517" i="26"/>
  <c r="H1453" i="26"/>
  <c r="H1477" i="26"/>
  <c r="F1477" i="26"/>
  <c r="H2077" i="26"/>
  <c r="F2077" i="26"/>
  <c r="H3613" i="26"/>
  <c r="H2701" i="26"/>
  <c r="F2701" i="26"/>
  <c r="H3037" i="26"/>
  <c r="F3037" i="26"/>
  <c r="H2461" i="26"/>
  <c r="H2485" i="26"/>
  <c r="F2485" i="26"/>
  <c r="H2029" i="26"/>
  <c r="H2053" i="26"/>
  <c r="F2053" i="26"/>
  <c r="H3181" i="26"/>
  <c r="F3181" i="26"/>
  <c r="H1885" i="26"/>
  <c r="F1885" i="26"/>
  <c r="F1548" i="26"/>
  <c r="H1572" i="26"/>
  <c r="F1572" i="26"/>
  <c r="H2677" i="26"/>
  <c r="F2677" i="26"/>
  <c r="F2653" i="26"/>
  <c r="F972" i="26"/>
  <c r="H996" i="26"/>
  <c r="F996" i="26"/>
  <c r="H3204" i="26"/>
  <c r="F3204" i="26"/>
  <c r="F3180" i="26"/>
  <c r="H2436" i="26"/>
  <c r="F2436" i="26"/>
  <c r="F2412" i="26"/>
  <c r="F636" i="26"/>
  <c r="H660" i="26"/>
  <c r="F3085" i="26"/>
  <c r="H372" i="26"/>
  <c r="F348" i="26"/>
  <c r="H1380" i="26"/>
  <c r="F1380" i="26"/>
  <c r="F1356" i="26"/>
  <c r="H2916" i="26"/>
  <c r="F2916" i="26"/>
  <c r="F2892" i="26"/>
  <c r="F2076" i="26"/>
  <c r="H2100" i="26"/>
  <c r="F2100" i="26"/>
  <c r="H949" i="26"/>
  <c r="F949" i="26"/>
  <c r="F925" i="26"/>
  <c r="F732" i="26"/>
  <c r="H756" i="26"/>
  <c r="H420" i="26"/>
  <c r="F396" i="26"/>
  <c r="F4092" i="26"/>
  <c r="H4116" i="26"/>
  <c r="F4116" i="26"/>
  <c r="F301" i="26"/>
  <c r="H325" i="26"/>
  <c r="H1860" i="26"/>
  <c r="F1860" i="26"/>
  <c r="F1836" i="26"/>
  <c r="F684" i="26"/>
  <c r="H708" i="26"/>
  <c r="H2772" i="26"/>
  <c r="F2772" i="26"/>
  <c r="F2748" i="26"/>
  <c r="F1260" i="26"/>
  <c r="H1284" i="26"/>
  <c r="F1284" i="26"/>
  <c r="F3564" i="26"/>
  <c r="H3588" i="26"/>
  <c r="F781" i="26"/>
  <c r="H805" i="26"/>
  <c r="F805" i="26"/>
  <c r="H3252" i="26"/>
  <c r="F3252" i="26"/>
  <c r="F3228" i="26"/>
  <c r="H3876" i="26"/>
  <c r="F3852" i="26"/>
  <c r="F3373" i="26"/>
  <c r="H3397" i="26"/>
  <c r="F3397" i="26"/>
  <c r="J1" i="27"/>
  <c r="H61" i="26"/>
  <c r="H253" i="26"/>
  <c r="H4093" i="26"/>
  <c r="H3997" i="26"/>
  <c r="H4046" i="26"/>
  <c r="H4141" i="26"/>
  <c r="H3326" i="26"/>
  <c r="H1214" i="26"/>
  <c r="H109" i="26"/>
  <c r="H494" i="26"/>
  <c r="H1741" i="26"/>
  <c r="H4094" i="26"/>
  <c r="H1261" i="26"/>
  <c r="H302" i="26"/>
  <c r="H157" i="26"/>
  <c r="F2700" i="26"/>
  <c r="H2724" i="26"/>
  <c r="F2724" i="26"/>
  <c r="H2868" i="26"/>
  <c r="F2868" i="26"/>
  <c r="F2844" i="26"/>
  <c r="F3372" i="26"/>
  <c r="H3396" i="26"/>
  <c r="F3396" i="26"/>
  <c r="F1452" i="26"/>
  <c r="H1476" i="26"/>
  <c r="F1476" i="26"/>
  <c r="H2004" i="26"/>
  <c r="F2004" i="26"/>
  <c r="F1980" i="26"/>
  <c r="F1020" i="26"/>
  <c r="H1044" i="26"/>
  <c r="F1044" i="26"/>
  <c r="F1789" i="26"/>
  <c r="H1813" i="26"/>
  <c r="F1813" i="26"/>
  <c r="F3901" i="26"/>
  <c r="H3925" i="26"/>
  <c r="H564" i="26"/>
  <c r="F540" i="26"/>
  <c r="F3756" i="26"/>
  <c r="H3780" i="26"/>
  <c r="F1308" i="26"/>
  <c r="H1332" i="26"/>
  <c r="F1332" i="26"/>
  <c r="F3612" i="26"/>
  <c r="H3636" i="26"/>
  <c r="F1309" i="26"/>
  <c r="H1333" i="26"/>
  <c r="F1333" i="26"/>
  <c r="H2964" i="26"/>
  <c r="F2964" i="26"/>
  <c r="F2940" i="26"/>
  <c r="F205" i="26"/>
  <c r="H229" i="26"/>
  <c r="H1236" i="26"/>
  <c r="F1236" i="26"/>
  <c r="F1212" i="26"/>
  <c r="H3732" i="26"/>
  <c r="F3708" i="26"/>
  <c r="H3060" i="26"/>
  <c r="F3060" i="26"/>
  <c r="F3036" i="26"/>
  <c r="F973" i="26"/>
  <c r="H997" i="26"/>
  <c r="F997" i="26"/>
  <c r="F3660" i="26"/>
  <c r="H3684" i="26"/>
  <c r="F2604" i="26"/>
  <c r="H2628" i="26"/>
  <c r="F2628" i="26"/>
  <c r="H3492" i="26"/>
  <c r="F3468" i="26"/>
  <c r="F1740" i="26"/>
  <c r="H1764" i="26"/>
  <c r="F1764" i="26"/>
  <c r="H1428" i="26"/>
  <c r="F1428" i="26"/>
  <c r="F1404" i="26"/>
  <c r="H3300" i="26"/>
  <c r="F3300" i="26"/>
  <c r="F3276" i="26"/>
  <c r="H3348" i="26"/>
  <c r="F3348" i="26"/>
  <c r="F3324" i="26"/>
  <c r="H1525" i="26"/>
  <c r="F1525" i="26"/>
  <c r="F1501" i="26"/>
  <c r="F828" i="26"/>
  <c r="H852" i="26"/>
  <c r="F852" i="26"/>
  <c r="H2052" i="26"/>
  <c r="F2052" i="26"/>
  <c r="F2028" i="26"/>
  <c r="H468" i="26"/>
  <c r="F444" i="26"/>
  <c r="F1117" i="26"/>
  <c r="H1141" i="26"/>
  <c r="F1141" i="26"/>
  <c r="F3853" i="26"/>
  <c r="H3877" i="26"/>
  <c r="H2340" i="26"/>
  <c r="F2340" i="26"/>
  <c r="F2316" i="26"/>
  <c r="H1956" i="26"/>
  <c r="F1956" i="26"/>
  <c r="F1932" i="26"/>
  <c r="F3804" i="26"/>
  <c r="H3828" i="26"/>
  <c r="F1596" i="26"/>
  <c r="H1620" i="26"/>
  <c r="F1620" i="26"/>
  <c r="F2269" i="26"/>
  <c r="H2293" i="26"/>
  <c r="F2293" i="26"/>
  <c r="H3156" i="26"/>
  <c r="F3156" i="26"/>
  <c r="F3132" i="26"/>
  <c r="F1116" i="26"/>
  <c r="H1140" i="26"/>
  <c r="F1140" i="26"/>
  <c r="F2988" i="26"/>
  <c r="H3012" i="26"/>
  <c r="F3012" i="26"/>
  <c r="H3108" i="26"/>
  <c r="F3108" i="26"/>
  <c r="F3084" i="26"/>
  <c r="F1068" i="26"/>
  <c r="H1092" i="26"/>
  <c r="F1092" i="26"/>
  <c r="F3421" i="26"/>
  <c r="H3445" i="26"/>
  <c r="F3445" i="26"/>
  <c r="H1188" i="26"/>
  <c r="F1188" i="26"/>
  <c r="F1164" i="26"/>
  <c r="H516" i="26"/>
  <c r="F492" i="26"/>
  <c r="H2820" i="26"/>
  <c r="F2820" i="26"/>
  <c r="F2796" i="26"/>
  <c r="F2029" i="26"/>
  <c r="F2172" i="26"/>
  <c r="H2196" i="26"/>
  <c r="F2196" i="26"/>
  <c r="H2676" i="26"/>
  <c r="F2676" i="26"/>
  <c r="F2652" i="26"/>
  <c r="H3685" i="26"/>
  <c r="F3661" i="26"/>
  <c r="F1788" i="26"/>
  <c r="H1812" i="26"/>
  <c r="F1812" i="26"/>
  <c r="F2268" i="26"/>
  <c r="H2292" i="26"/>
  <c r="F2292" i="26"/>
  <c r="F1884" i="26"/>
  <c r="H1908" i="26"/>
  <c r="F1908" i="26"/>
  <c r="H2388" i="26"/>
  <c r="F2388" i="26"/>
  <c r="F2364" i="26"/>
  <c r="H324" i="26"/>
  <c r="F300" i="26"/>
  <c r="F1500" i="26"/>
  <c r="H1524" i="26"/>
  <c r="F1524" i="26"/>
  <c r="H276" i="26"/>
  <c r="F252" i="26"/>
  <c r="F2460" i="26"/>
  <c r="H2484" i="26"/>
  <c r="F2484" i="26"/>
  <c r="H2773" i="26"/>
  <c r="F2773" i="26"/>
  <c r="F2749" i="26"/>
  <c r="H2580" i="26"/>
  <c r="F2580" i="26"/>
  <c r="F2556" i="26"/>
  <c r="H3444" i="26"/>
  <c r="F3444" i="26"/>
  <c r="F3420" i="26"/>
  <c r="F2941" i="26"/>
  <c r="H2965" i="26"/>
  <c r="F2965" i="26"/>
  <c r="F2124" i="26"/>
  <c r="H2148" i="26"/>
  <c r="F2148" i="26"/>
  <c r="F493" i="26"/>
  <c r="H2244" i="26"/>
  <c r="F2244" i="26"/>
  <c r="F2220" i="26"/>
  <c r="F1644" i="26"/>
  <c r="H1668" i="26"/>
  <c r="F1668" i="26"/>
  <c r="F780" i="26"/>
  <c r="H804" i="26"/>
  <c r="F804" i="26"/>
  <c r="H3924" i="26"/>
  <c r="F3900" i="26"/>
  <c r="H132" i="26"/>
  <c r="F108" i="26"/>
  <c r="F1692" i="26"/>
  <c r="H1716" i="26"/>
  <c r="F1716" i="26"/>
  <c r="F2173" i="26"/>
  <c r="H2197" i="26"/>
  <c r="F2197" i="26"/>
  <c r="H3540" i="26"/>
  <c r="F3516" i="26"/>
  <c r="C343" i="26"/>
  <c r="B29" i="22"/>
  <c r="K113" i="26"/>
  <c r="H37" i="26"/>
  <c r="F37" i="26"/>
  <c r="F13" i="26"/>
  <c r="H62" i="26"/>
  <c r="F3709" i="26"/>
  <c r="F3277" i="26"/>
  <c r="H709" i="26"/>
  <c r="G23" i="26"/>
  <c r="K48" i="26"/>
  <c r="H2725" i="26"/>
  <c r="F2725" i="26"/>
  <c r="F1213" i="26"/>
  <c r="H661" i="26"/>
  <c r="F3133" i="26"/>
  <c r="F2509" i="26"/>
  <c r="H2245" i="26"/>
  <c r="F2245" i="26"/>
  <c r="F2461" i="26"/>
  <c r="H2005" i="26"/>
  <c r="F2005" i="26"/>
  <c r="F3924" i="26"/>
  <c r="F3685" i="26"/>
  <c r="F3732" i="26"/>
  <c r="F3949" i="26"/>
  <c r="F3925" i="26"/>
  <c r="F3876" i="26"/>
  <c r="H3733" i="26"/>
  <c r="H2917" i="26"/>
  <c r="F2917" i="26"/>
  <c r="F3805" i="26"/>
  <c r="F3877" i="26"/>
  <c r="F3780" i="26"/>
  <c r="H3781" i="26"/>
  <c r="F3973" i="26"/>
  <c r="F3828" i="26"/>
  <c r="F3684" i="26"/>
  <c r="F3492" i="26"/>
  <c r="F349" i="26"/>
  <c r="F541" i="26"/>
  <c r="K3639" i="26"/>
  <c r="K567" i="26"/>
  <c r="H1717" i="26"/>
  <c r="F1717" i="26"/>
  <c r="F565" i="26"/>
  <c r="H613" i="26"/>
  <c r="K3543" i="26"/>
  <c r="F3540" i="26"/>
  <c r="F3588" i="26"/>
  <c r="F3613" i="26"/>
  <c r="F445" i="26"/>
  <c r="K3591" i="26"/>
  <c r="F516" i="26"/>
  <c r="K3495" i="26"/>
  <c r="F564" i="26"/>
  <c r="F2365" i="26"/>
  <c r="F397" i="26"/>
  <c r="H3589" i="26"/>
  <c r="H757" i="26"/>
  <c r="K519" i="26"/>
  <c r="H3493" i="26"/>
  <c r="F3469" i="26"/>
  <c r="F3636" i="26"/>
  <c r="F1405" i="26"/>
  <c r="H3541" i="26"/>
  <c r="H517" i="26"/>
  <c r="F756" i="26"/>
  <c r="K759" i="26"/>
  <c r="F708" i="26"/>
  <c r="K711" i="26"/>
  <c r="F660" i="26"/>
  <c r="K663" i="26"/>
  <c r="F612" i="26"/>
  <c r="K615" i="26"/>
  <c r="F468" i="26"/>
  <c r="F469" i="26"/>
  <c r="K471" i="26"/>
  <c r="F420" i="26"/>
  <c r="K423" i="26"/>
  <c r="F372" i="26"/>
  <c r="K375" i="26"/>
  <c r="F324" i="26"/>
  <c r="F325" i="26"/>
  <c r="K327" i="26"/>
  <c r="K279" i="26"/>
  <c r="F276" i="26"/>
  <c r="K231" i="26"/>
  <c r="F229" i="26"/>
  <c r="K183" i="26"/>
  <c r="F132" i="26"/>
  <c r="K135" i="26"/>
  <c r="K87" i="26"/>
  <c r="H3637" i="26"/>
  <c r="H254" i="26"/>
  <c r="H278" i="26"/>
  <c r="H3950" i="26"/>
  <c r="H4069" i="26"/>
  <c r="F4069" i="26"/>
  <c r="F2557" i="26"/>
  <c r="H421" i="26"/>
  <c r="H1621" i="26"/>
  <c r="F1621" i="26"/>
  <c r="F829" i="26"/>
  <c r="F3517" i="26"/>
  <c r="F1069" i="26"/>
  <c r="F589" i="26"/>
  <c r="F1453" i="26"/>
  <c r="F1645" i="26"/>
  <c r="H1189" i="26"/>
  <c r="F1189" i="26"/>
  <c r="H2437" i="26"/>
  <c r="F2437" i="26"/>
  <c r="F2317" i="26"/>
  <c r="H3349" i="26"/>
  <c r="F3349" i="26"/>
  <c r="H3829" i="26"/>
  <c r="H2629" i="26"/>
  <c r="F2629" i="26"/>
  <c r="F3229" i="26"/>
  <c r="F1021" i="26"/>
  <c r="H3205" i="26"/>
  <c r="F3205" i="26"/>
  <c r="K109" i="26"/>
  <c r="K104" i="26"/>
  <c r="K116" i="26"/>
  <c r="K125" i="26"/>
  <c r="K103" i="26"/>
  <c r="K118" i="26"/>
  <c r="K106" i="26"/>
  <c r="K123" i="26"/>
  <c r="G56" i="26"/>
  <c r="K120" i="26"/>
  <c r="K115" i="26"/>
  <c r="K119" i="26"/>
  <c r="K126" i="26"/>
  <c r="K110" i="26"/>
  <c r="K122" i="26"/>
  <c r="K114" i="26"/>
  <c r="K112" i="26"/>
  <c r="K111" i="26"/>
  <c r="K117" i="26"/>
  <c r="K124" i="26"/>
  <c r="K105" i="26"/>
  <c r="K108" i="26"/>
  <c r="G103" i="26"/>
  <c r="K107" i="26"/>
  <c r="K121" i="26"/>
  <c r="F3565" i="26"/>
  <c r="H2101" i="26"/>
  <c r="F2101" i="26"/>
  <c r="H1957" i="26"/>
  <c r="F1957" i="26"/>
  <c r="F2125" i="26"/>
  <c r="H1861" i="26"/>
  <c r="F1861" i="26"/>
  <c r="F877" i="26"/>
  <c r="F2989" i="26"/>
  <c r="F1549" i="26"/>
  <c r="F1357" i="26"/>
  <c r="F2845" i="26"/>
  <c r="H373" i="26"/>
  <c r="H1909" i="26"/>
  <c r="F1909" i="26"/>
  <c r="F2797" i="26"/>
  <c r="H3061" i="26"/>
  <c r="F3061" i="26"/>
  <c r="F1261" i="26"/>
  <c r="H1285" i="26"/>
  <c r="F1285" i="26"/>
  <c r="H518" i="26"/>
  <c r="F494" i="26"/>
  <c r="F1214" i="26"/>
  <c r="H1238" i="26"/>
  <c r="F1238" i="26"/>
  <c r="F3997" i="26"/>
  <c r="H4021" i="26"/>
  <c r="F109" i="26"/>
  <c r="H133" i="26"/>
  <c r="H1765" i="26"/>
  <c r="F1765" i="26"/>
  <c r="F1741" i="26"/>
  <c r="F4141" i="26"/>
  <c r="H4165" i="26"/>
  <c r="F4165" i="26"/>
  <c r="H4070" i="26"/>
  <c r="F4070" i="26"/>
  <c r="F4046" i="26"/>
  <c r="F62" i="26"/>
  <c r="H86" i="26"/>
  <c r="F4093" i="26"/>
  <c r="H4117" i="26"/>
  <c r="F4117" i="26"/>
  <c r="K1" i="27"/>
  <c r="H1935" i="26"/>
  <c r="H3470" i="26"/>
  <c r="H3710" i="26"/>
  <c r="H1838" i="26"/>
  <c r="H3182" i="26"/>
  <c r="H1694" i="26"/>
  <c r="H1118" i="26"/>
  <c r="H3422" i="26"/>
  <c r="H542" i="26"/>
  <c r="H2366" i="26"/>
  <c r="H2990" i="26"/>
  <c r="H3806" i="26"/>
  <c r="H590" i="26"/>
  <c r="H686" i="26"/>
  <c r="H1454" i="26"/>
  <c r="H3854" i="26"/>
  <c r="H1550" i="26"/>
  <c r="H1934" i="26"/>
  <c r="H782" i="26"/>
  <c r="H3135" i="26"/>
  <c r="H830" i="26"/>
  <c r="H3278" i="26"/>
  <c r="H2894" i="26"/>
  <c r="H2126" i="26"/>
  <c r="H2942" i="26"/>
  <c r="H1310" i="26"/>
  <c r="H110" i="26"/>
  <c r="H2798" i="26"/>
  <c r="H974" i="26"/>
  <c r="H1886" i="26"/>
  <c r="H1982" i="26"/>
  <c r="H3614" i="26"/>
  <c r="H2655" i="26"/>
  <c r="H783" i="26"/>
  <c r="H1502" i="26"/>
  <c r="H2703" i="26"/>
  <c r="H398" i="26"/>
  <c r="H2079" i="26"/>
  <c r="H2175" i="26"/>
  <c r="H3230" i="26"/>
  <c r="H1790" i="26"/>
  <c r="H1262" i="26"/>
  <c r="H2606" i="26"/>
  <c r="H2654" i="26"/>
  <c r="H3662" i="26"/>
  <c r="H446" i="26"/>
  <c r="H878" i="26"/>
  <c r="H3279" i="26"/>
  <c r="H3855" i="26"/>
  <c r="H3134" i="26"/>
  <c r="H1406" i="26"/>
  <c r="H2414" i="26"/>
  <c r="H158" i="26"/>
  <c r="H1070" i="26"/>
  <c r="H4142" i="26"/>
  <c r="H2702" i="26"/>
  <c r="H1598" i="26"/>
  <c r="H3518" i="26"/>
  <c r="H3902" i="26"/>
  <c r="H2415" i="26"/>
  <c r="H2174" i="26"/>
  <c r="H2846" i="26"/>
  <c r="H3086" i="26"/>
  <c r="H2463" i="26"/>
  <c r="H2462" i="26"/>
  <c r="H2030" i="26"/>
  <c r="H2750" i="26"/>
  <c r="H2270" i="26"/>
  <c r="H3231" i="26"/>
  <c r="H3758" i="26"/>
  <c r="H3374" i="26"/>
  <c r="H1646" i="26"/>
  <c r="H2510" i="26"/>
  <c r="H350" i="26"/>
  <c r="H1166" i="26"/>
  <c r="H1071" i="26"/>
  <c r="H3038" i="26"/>
  <c r="H1022" i="26"/>
  <c r="H3903" i="26"/>
  <c r="H2078" i="26"/>
  <c r="H687" i="26"/>
  <c r="H1311" i="26"/>
  <c r="H159" i="26"/>
  <c r="H1167" i="26"/>
  <c r="H2558" i="26"/>
  <c r="H3711" i="26"/>
  <c r="H1359" i="26"/>
  <c r="H1647" i="26"/>
  <c r="H111" i="26"/>
  <c r="H2222" i="26"/>
  <c r="H3566" i="26"/>
  <c r="H3759" i="26"/>
  <c r="H4143" i="26"/>
  <c r="H926" i="26"/>
  <c r="H1358" i="26"/>
  <c r="H734" i="26"/>
  <c r="H2318" i="26"/>
  <c r="H495" i="26"/>
  <c r="H638" i="26"/>
  <c r="H303" i="26"/>
  <c r="H2271" i="26"/>
  <c r="H1695" i="26"/>
  <c r="F157" i="26"/>
  <c r="H181" i="26"/>
  <c r="F253" i="26"/>
  <c r="H277" i="26"/>
  <c r="H326" i="26"/>
  <c r="F302" i="26"/>
  <c r="H1742" i="26"/>
  <c r="F4094" i="26"/>
  <c r="H4118" i="26"/>
  <c r="F4118" i="26"/>
  <c r="F3326" i="26"/>
  <c r="H3350" i="26"/>
  <c r="F3350" i="26"/>
  <c r="F61" i="26"/>
  <c r="H85" i="26"/>
  <c r="H3998" i="26"/>
  <c r="H207" i="26"/>
  <c r="H206" i="26"/>
  <c r="C391" i="26"/>
  <c r="B30" i="22"/>
  <c r="F661" i="26"/>
  <c r="F613" i="26"/>
  <c r="F3950" i="26"/>
  <c r="F709" i="26"/>
  <c r="F757" i="26"/>
  <c r="K49" i="26"/>
  <c r="G24" i="26"/>
  <c r="F254" i="26"/>
  <c r="H3974" i="26"/>
  <c r="F3829" i="26"/>
  <c r="F3781" i="26"/>
  <c r="F3733" i="26"/>
  <c r="F4021" i="26"/>
  <c r="F518" i="26"/>
  <c r="F3637" i="26"/>
  <c r="F3541" i="26"/>
  <c r="K3592" i="26"/>
  <c r="K520" i="26"/>
  <c r="K3496" i="26"/>
  <c r="F517" i="26"/>
  <c r="F3493" i="26"/>
  <c r="K568" i="26"/>
  <c r="K3544" i="26"/>
  <c r="K3640" i="26"/>
  <c r="F3589" i="26"/>
  <c r="K760" i="26"/>
  <c r="K712" i="26"/>
  <c r="K664" i="26"/>
  <c r="K616" i="26"/>
  <c r="K472" i="26"/>
  <c r="F421" i="26"/>
  <c r="K424" i="26"/>
  <c r="K376" i="26"/>
  <c r="F373" i="26"/>
  <c r="F326" i="26"/>
  <c r="K328" i="26"/>
  <c r="F277" i="26"/>
  <c r="F278" i="26"/>
  <c r="K280" i="26"/>
  <c r="K232" i="26"/>
  <c r="F181" i="26"/>
  <c r="K184" i="26"/>
  <c r="F133" i="26"/>
  <c r="K136" i="26"/>
  <c r="F85" i="26"/>
  <c r="F86" i="26"/>
  <c r="K88" i="26"/>
  <c r="K155" i="26"/>
  <c r="K156" i="26"/>
  <c r="K157" i="26"/>
  <c r="K170" i="26"/>
  <c r="K151" i="26"/>
  <c r="K161" i="26"/>
  <c r="K158" i="26"/>
  <c r="K163" i="26"/>
  <c r="G151" i="26"/>
  <c r="K167" i="26"/>
  <c r="K171" i="26"/>
  <c r="K160" i="26"/>
  <c r="G57" i="26"/>
  <c r="K159" i="26"/>
  <c r="K162" i="26"/>
  <c r="K174" i="26"/>
  <c r="K154" i="26"/>
  <c r="K172" i="26"/>
  <c r="K169" i="26"/>
  <c r="G104" i="26"/>
  <c r="K166" i="26"/>
  <c r="K153" i="26"/>
  <c r="K164" i="26"/>
  <c r="K168" i="26"/>
  <c r="K173" i="26"/>
  <c r="K165" i="26"/>
  <c r="K152" i="26"/>
  <c r="H230" i="26"/>
  <c r="F206" i="26"/>
  <c r="H2246" i="26"/>
  <c r="F2246" i="26"/>
  <c r="F2222" i="26"/>
  <c r="H231" i="26"/>
  <c r="F207" i="26"/>
  <c r="F590" i="26"/>
  <c r="H614" i="26"/>
  <c r="H327" i="26"/>
  <c r="F303" i="26"/>
  <c r="H3783" i="26"/>
  <c r="F3759" i="26"/>
  <c r="H4166" i="26"/>
  <c r="F4166" i="26"/>
  <c r="F4142" i="26"/>
  <c r="F3855" i="26"/>
  <c r="H3879" i="26"/>
  <c r="F3279" i="26"/>
  <c r="H3303" i="26"/>
  <c r="F3303" i="26"/>
  <c r="F1262" i="26"/>
  <c r="H1286" i="26"/>
  <c r="F1286" i="26"/>
  <c r="H2199" i="26"/>
  <c r="F2199" i="26"/>
  <c r="F2175" i="26"/>
  <c r="H2295" i="26"/>
  <c r="F2295" i="26"/>
  <c r="F2271" i="26"/>
  <c r="F495" i="26"/>
  <c r="H519" i="26"/>
  <c r="H758" i="26"/>
  <c r="F734" i="26"/>
  <c r="H3255" i="26"/>
  <c r="F3255" i="26"/>
  <c r="F3231" i="26"/>
  <c r="H2439" i="26"/>
  <c r="F2439" i="26"/>
  <c r="F2415" i="26"/>
  <c r="H2966" i="26"/>
  <c r="F2966" i="26"/>
  <c r="F2942" i="26"/>
  <c r="F3086" i="26"/>
  <c r="H3110" i="26"/>
  <c r="F3110" i="26"/>
  <c r="H2294" i="26"/>
  <c r="F2294" i="26"/>
  <c r="F2270" i="26"/>
  <c r="F3902" i="26"/>
  <c r="H3926" i="26"/>
  <c r="F2703" i="26"/>
  <c r="H2727" i="26"/>
  <c r="F2727" i="26"/>
  <c r="F2126" i="26"/>
  <c r="H2150" i="26"/>
  <c r="F2150" i="26"/>
  <c r="H1959" i="26"/>
  <c r="F1959" i="26"/>
  <c r="F1935" i="26"/>
  <c r="F2463" i="26"/>
  <c r="H2487" i="26"/>
  <c r="F2487" i="26"/>
  <c r="F3998" i="26"/>
  <c r="H4022" i="26"/>
  <c r="F1742" i="26"/>
  <c r="H1766" i="26"/>
  <c r="F1766" i="26"/>
  <c r="F1358" i="26"/>
  <c r="H1382" i="26"/>
  <c r="F1382" i="26"/>
  <c r="F3038" i="26"/>
  <c r="H3062" i="26"/>
  <c r="F3062" i="26"/>
  <c r="F1406" i="26"/>
  <c r="H1430" i="26"/>
  <c r="F1430" i="26"/>
  <c r="H2103" i="26"/>
  <c r="F2103" i="26"/>
  <c r="F2079" i="26"/>
  <c r="H807" i="26"/>
  <c r="F807" i="26"/>
  <c r="F783" i="26"/>
  <c r="F878" i="26"/>
  <c r="H902" i="26"/>
  <c r="F902" i="26"/>
  <c r="F1695" i="26"/>
  <c r="H1719" i="26"/>
  <c r="F1719" i="26"/>
  <c r="F2318" i="26"/>
  <c r="H2342" i="26"/>
  <c r="F2342" i="26"/>
  <c r="F1071" i="26"/>
  <c r="H1095" i="26"/>
  <c r="F1095" i="26"/>
  <c r="H3398" i="26"/>
  <c r="F3398" i="26"/>
  <c r="F3374" i="26"/>
  <c r="F1070" i="26"/>
  <c r="H1094" i="26"/>
  <c r="F1094" i="26"/>
  <c r="F2654" i="26"/>
  <c r="H2678" i="26"/>
  <c r="F2678" i="26"/>
  <c r="H2822" i="26"/>
  <c r="F2822" i="26"/>
  <c r="F2798" i="26"/>
  <c r="H134" i="26"/>
  <c r="F110" i="26"/>
  <c r="F2030" i="26"/>
  <c r="H2054" i="26"/>
  <c r="F2054" i="26"/>
  <c r="F1647" i="26"/>
  <c r="H1671" i="26"/>
  <c r="F1671" i="26"/>
  <c r="F2702" i="26"/>
  <c r="H2726" i="26"/>
  <c r="F2726" i="26"/>
  <c r="F2655" i="26"/>
  <c r="H2679" i="26"/>
  <c r="F2679" i="26"/>
  <c r="H3302" i="26"/>
  <c r="F3302" i="26"/>
  <c r="F3278" i="26"/>
  <c r="F3135" i="26"/>
  <c r="H3159" i="26"/>
  <c r="F3159" i="26"/>
  <c r="H1958" i="26"/>
  <c r="F1958" i="26"/>
  <c r="F1934" i="26"/>
  <c r="H3830" i="26"/>
  <c r="F3806" i="26"/>
  <c r="H3014" i="26"/>
  <c r="F3014" i="26"/>
  <c r="F2990" i="26"/>
  <c r="F1118" i="26"/>
  <c r="H1142" i="26"/>
  <c r="F1142" i="26"/>
  <c r="L1" i="27"/>
  <c r="H256" i="26"/>
  <c r="H63" i="26"/>
  <c r="H1551" i="26"/>
  <c r="H3951" i="26"/>
  <c r="H3999" i="26"/>
  <c r="H1984" i="26"/>
  <c r="H447" i="26"/>
  <c r="H255" i="26"/>
  <c r="H662" i="26"/>
  <c r="F638" i="26"/>
  <c r="F926" i="26"/>
  <c r="H950" i="26"/>
  <c r="F950" i="26"/>
  <c r="F3566" i="26"/>
  <c r="H3590" i="26"/>
  <c r="H2582" i="26"/>
  <c r="F2582" i="26"/>
  <c r="F2558" i="26"/>
  <c r="H1600" i="26"/>
  <c r="F2078" i="26"/>
  <c r="H2102" i="26"/>
  <c r="F2102" i="26"/>
  <c r="H2534" i="26"/>
  <c r="F2534" i="26"/>
  <c r="F2510" i="26"/>
  <c r="F2462" i="26"/>
  <c r="H2486" i="26"/>
  <c r="F2486" i="26"/>
  <c r="H2704" i="26"/>
  <c r="H3184" i="26"/>
  <c r="H1622" i="26"/>
  <c r="F1622" i="26"/>
  <c r="F1598" i="26"/>
  <c r="H1888" i="26"/>
  <c r="H3039" i="26"/>
  <c r="H2127" i="26"/>
  <c r="H3686" i="26"/>
  <c r="F3662" i="26"/>
  <c r="F1790" i="26"/>
  <c r="H1814" i="26"/>
  <c r="F1814" i="26"/>
  <c r="H1526" i="26"/>
  <c r="F1526" i="26"/>
  <c r="F1502" i="26"/>
  <c r="H1839" i="26"/>
  <c r="H3638" i="26"/>
  <c r="F3614" i="26"/>
  <c r="H2006" i="26"/>
  <c r="F2006" i="26"/>
  <c r="F1982" i="26"/>
  <c r="H2128" i="26"/>
  <c r="H2031" i="26"/>
  <c r="H1887" i="26"/>
  <c r="H3328" i="26"/>
  <c r="H543" i="26"/>
  <c r="F542" i="26"/>
  <c r="H566" i="26"/>
  <c r="H3446" i="26"/>
  <c r="F3446" i="26"/>
  <c r="F3422" i="26"/>
  <c r="H4167" i="26"/>
  <c r="F4167" i="26"/>
  <c r="F4143" i="26"/>
  <c r="H135" i="26"/>
  <c r="F111" i="26"/>
  <c r="F1359" i="26"/>
  <c r="H1383" i="26"/>
  <c r="F1383" i="26"/>
  <c r="H3735" i="26"/>
  <c r="F3711" i="26"/>
  <c r="H183" i="26"/>
  <c r="F159" i="26"/>
  <c r="F1311" i="26"/>
  <c r="H1335" i="26"/>
  <c r="F1335" i="26"/>
  <c r="H688" i="26"/>
  <c r="H2799" i="26"/>
  <c r="F2846" i="26"/>
  <c r="H2870" i="26"/>
  <c r="F2870" i="26"/>
  <c r="H3519" i="26"/>
  <c r="H3542" i="26"/>
  <c r="F3518" i="26"/>
  <c r="H182" i="26"/>
  <c r="F158" i="26"/>
  <c r="F2414" i="26"/>
  <c r="H2438" i="26"/>
  <c r="F2438" i="26"/>
  <c r="H2464" i="26"/>
  <c r="H3472" i="26"/>
  <c r="H3254" i="26"/>
  <c r="F3254" i="26"/>
  <c r="F3230" i="26"/>
  <c r="H976" i="26"/>
  <c r="H3136" i="26"/>
  <c r="H3808" i="26"/>
  <c r="H2918" i="26"/>
  <c r="F2918" i="26"/>
  <c r="F2894" i="26"/>
  <c r="H710" i="26"/>
  <c r="F686" i="26"/>
  <c r="H4048" i="26"/>
  <c r="H1983" i="26"/>
  <c r="H2176" i="26"/>
  <c r="H3376" i="26"/>
  <c r="H1718" i="26"/>
  <c r="F1718" i="26"/>
  <c r="F1694" i="26"/>
  <c r="H2367" i="26"/>
  <c r="H3616" i="26"/>
  <c r="F3182" i="26"/>
  <c r="H3206" i="26"/>
  <c r="F3206" i="26"/>
  <c r="H1190" i="26"/>
  <c r="F1190" i="26"/>
  <c r="F1166" i="26"/>
  <c r="H2559" i="26"/>
  <c r="H1023" i="26"/>
  <c r="H3040" i="26"/>
  <c r="F446" i="26"/>
  <c r="H470" i="26"/>
  <c r="H1455" i="26"/>
  <c r="H1504" i="26"/>
  <c r="H1599" i="26"/>
  <c r="H1696" i="26"/>
  <c r="H1215" i="26"/>
  <c r="H3424" i="26"/>
  <c r="H2512" i="26"/>
  <c r="H1119" i="26"/>
  <c r="H1503" i="26"/>
  <c r="H2223" i="26"/>
  <c r="H1648" i="26"/>
  <c r="H3734" i="26"/>
  <c r="F3710" i="26"/>
  <c r="F687" i="26"/>
  <c r="H711" i="26"/>
  <c r="H374" i="26"/>
  <c r="F350" i="26"/>
  <c r="H1670" i="26"/>
  <c r="F1670" i="26"/>
  <c r="F1646" i="26"/>
  <c r="F3758" i="26"/>
  <c r="H3782" i="26"/>
  <c r="H4047" i="26"/>
  <c r="H2944" i="26"/>
  <c r="H1216" i="26"/>
  <c r="H975" i="26"/>
  <c r="H4144" i="26"/>
  <c r="H1840" i="26"/>
  <c r="H2198" i="26"/>
  <c r="F2198" i="26"/>
  <c r="F2174" i="26"/>
  <c r="H4095" i="26"/>
  <c r="H3327" i="26"/>
  <c r="H2630" i="26"/>
  <c r="F2630" i="26"/>
  <c r="F2606" i="26"/>
  <c r="H3375" i="26"/>
  <c r="H1910" i="26"/>
  <c r="F1910" i="26"/>
  <c r="F1886" i="26"/>
  <c r="H3664" i="26"/>
  <c r="H351" i="26"/>
  <c r="H1334" i="26"/>
  <c r="F1334" i="26"/>
  <c r="F1310" i="26"/>
  <c r="H1791" i="26"/>
  <c r="H1263" i="26"/>
  <c r="H1574" i="26"/>
  <c r="F1574" i="26"/>
  <c r="F1550" i="26"/>
  <c r="H3878" i="26"/>
  <c r="F3854" i="26"/>
  <c r="H2607" i="26"/>
  <c r="H3663" i="26"/>
  <c r="H399" i="26"/>
  <c r="H2390" i="26"/>
  <c r="F2390" i="26"/>
  <c r="F2366" i="26"/>
  <c r="H2320" i="26"/>
  <c r="H1407" i="26"/>
  <c r="H1862" i="26"/>
  <c r="F1862" i="26"/>
  <c r="F1838" i="26"/>
  <c r="H3471" i="26"/>
  <c r="F1167" i="26"/>
  <c r="H1191" i="26"/>
  <c r="F1191" i="26"/>
  <c r="H2080" i="26"/>
  <c r="H1360" i="26"/>
  <c r="H3087" i="26"/>
  <c r="H1456" i="26"/>
  <c r="H2319" i="26"/>
  <c r="H735" i="26"/>
  <c r="F3134" i="26"/>
  <c r="H3158" i="26"/>
  <c r="F3158" i="26"/>
  <c r="H2848" i="26"/>
  <c r="H2943" i="26"/>
  <c r="H3088" i="26"/>
  <c r="F830" i="26"/>
  <c r="H854" i="26"/>
  <c r="F854" i="26"/>
  <c r="H832" i="26"/>
  <c r="H2991" i="26"/>
  <c r="H3567" i="26"/>
  <c r="H639" i="26"/>
  <c r="F3903" i="26"/>
  <c r="H3927" i="26"/>
  <c r="H1046" i="26"/>
  <c r="F1046" i="26"/>
  <c r="F1022" i="26"/>
  <c r="F2750" i="26"/>
  <c r="H2774" i="26"/>
  <c r="F2774" i="26"/>
  <c r="H831" i="26"/>
  <c r="H1936" i="26"/>
  <c r="H1792" i="26"/>
  <c r="H3615" i="26"/>
  <c r="H1408" i="26"/>
  <c r="H1743" i="26"/>
  <c r="H2511" i="26"/>
  <c r="H879" i="26"/>
  <c r="H928" i="26"/>
  <c r="H2751" i="26"/>
  <c r="H3423" i="26"/>
  <c r="F398" i="26"/>
  <c r="H422" i="26"/>
  <c r="H591" i="26"/>
  <c r="H2847" i="26"/>
  <c r="H592" i="26"/>
  <c r="H2896" i="26"/>
  <c r="H3183" i="26"/>
  <c r="F974" i="26"/>
  <c r="H998" i="26"/>
  <c r="F998" i="26"/>
  <c r="H2895" i="26"/>
  <c r="H806" i="26"/>
  <c r="F806" i="26"/>
  <c r="F782" i="26"/>
  <c r="H2560" i="26"/>
  <c r="H1478" i="26"/>
  <c r="F1478" i="26"/>
  <c r="F1454" i="26"/>
  <c r="H927" i="26"/>
  <c r="H3807" i="26"/>
  <c r="H3232" i="26"/>
  <c r="H3494" i="26"/>
  <c r="F3470" i="26"/>
  <c r="C439" i="26"/>
  <c r="B31" i="22"/>
  <c r="K205" i="26"/>
  <c r="H2800" i="26"/>
  <c r="H400" i="26"/>
  <c r="H3280" i="26"/>
  <c r="H112" i="26"/>
  <c r="H4000" i="26"/>
  <c r="H784" i="26"/>
  <c r="H808" i="26"/>
  <c r="F808" i="26"/>
  <c r="H304" i="26"/>
  <c r="H2656" i="26"/>
  <c r="F2656" i="26"/>
  <c r="H64" i="26"/>
  <c r="G25" i="26"/>
  <c r="K50" i="26"/>
  <c r="F3735" i="26"/>
  <c r="F3686" i="26"/>
  <c r="F3783" i="26"/>
  <c r="F4022" i="26"/>
  <c r="F3927" i="26"/>
  <c r="F3878" i="26"/>
  <c r="F3782" i="26"/>
  <c r="F3926" i="26"/>
  <c r="F3879" i="26"/>
  <c r="F3734" i="26"/>
  <c r="F3830" i="26"/>
  <c r="F3974" i="26"/>
  <c r="K569" i="26"/>
  <c r="F566" i="26"/>
  <c r="K3545" i="26"/>
  <c r="K3593" i="26"/>
  <c r="F3638" i="26"/>
  <c r="K521" i="26"/>
  <c r="F3494" i="26"/>
  <c r="F3542" i="26"/>
  <c r="F3590" i="26"/>
  <c r="F519" i="26"/>
  <c r="K3641" i="26"/>
  <c r="K3497" i="26"/>
  <c r="F758" i="26"/>
  <c r="K761" i="26"/>
  <c r="F711" i="26"/>
  <c r="F710" i="26"/>
  <c r="K713" i="26"/>
  <c r="F662" i="26"/>
  <c r="K665" i="26"/>
  <c r="F614" i="26"/>
  <c r="K617" i="26"/>
  <c r="F470" i="26"/>
  <c r="K473" i="26"/>
  <c r="K425" i="26"/>
  <c r="F422" i="26"/>
  <c r="F374" i="26"/>
  <c r="K377" i="26"/>
  <c r="K329" i="26"/>
  <c r="F327" i="26"/>
  <c r="K281" i="26"/>
  <c r="F231" i="26"/>
  <c r="F230" i="26"/>
  <c r="K233" i="26"/>
  <c r="F183" i="26"/>
  <c r="K185" i="26"/>
  <c r="F182" i="26"/>
  <c r="F134" i="26"/>
  <c r="F135" i="26"/>
  <c r="K137" i="26"/>
  <c r="K89" i="26"/>
  <c r="H208" i="26"/>
  <c r="H232" i="26"/>
  <c r="K219" i="26"/>
  <c r="G199" i="26"/>
  <c r="K213" i="26"/>
  <c r="K222" i="26"/>
  <c r="K217" i="26"/>
  <c r="G58" i="26"/>
  <c r="K221" i="26"/>
  <c r="K200" i="26"/>
  <c r="G152" i="26"/>
  <c r="K220" i="26"/>
  <c r="K206" i="26"/>
  <c r="G105" i="26"/>
  <c r="K211" i="26"/>
  <c r="K212" i="26"/>
  <c r="K215" i="26"/>
  <c r="K202" i="26"/>
  <c r="K214" i="26"/>
  <c r="K204" i="26"/>
  <c r="K210" i="26"/>
  <c r="K208" i="26"/>
  <c r="K207" i="26"/>
  <c r="K209" i="26"/>
  <c r="K218" i="26"/>
  <c r="K203" i="26"/>
  <c r="K199" i="26"/>
  <c r="K201" i="26"/>
  <c r="K216" i="26"/>
  <c r="H3904" i="26"/>
  <c r="H1912" i="26"/>
  <c r="F1912" i="26"/>
  <c r="F1888" i="26"/>
  <c r="H1624" i="26"/>
  <c r="F1624" i="26"/>
  <c r="F1600" i="26"/>
  <c r="H3687" i="26"/>
  <c r="F3663" i="26"/>
  <c r="H1239" i="26"/>
  <c r="F1239" i="26"/>
  <c r="F1215" i="26"/>
  <c r="H2055" i="26"/>
  <c r="F2055" i="26"/>
  <c r="F2031" i="26"/>
  <c r="F255" i="26"/>
  <c r="H279" i="26"/>
  <c r="H471" i="26"/>
  <c r="F447" i="26"/>
  <c r="H4024" i="26"/>
  <c r="F4000" i="26"/>
  <c r="H87" i="26"/>
  <c r="F63" i="26"/>
  <c r="H280" i="26"/>
  <c r="F256" i="26"/>
  <c r="F2991" i="26"/>
  <c r="H3015" i="26"/>
  <c r="F3015" i="26"/>
  <c r="H1287" i="26"/>
  <c r="F1287" i="26"/>
  <c r="F1263" i="26"/>
  <c r="F928" i="26"/>
  <c r="H952" i="26"/>
  <c r="F952" i="26"/>
  <c r="H3591" i="26"/>
  <c r="F3567" i="26"/>
  <c r="F832" i="26"/>
  <c r="H856" i="26"/>
  <c r="F856" i="26"/>
  <c r="F735" i="26"/>
  <c r="H759" i="26"/>
  <c r="F1407" i="26"/>
  <c r="H1431" i="26"/>
  <c r="F1431" i="26"/>
  <c r="F1696" i="26"/>
  <c r="H1720" i="26"/>
  <c r="F1720" i="26"/>
  <c r="H3064" i="26"/>
  <c r="F3064" i="26"/>
  <c r="F3040" i="26"/>
  <c r="H1047" i="26"/>
  <c r="F1047" i="26"/>
  <c r="F1023" i="26"/>
  <c r="H2200" i="26"/>
  <c r="F2200" i="26"/>
  <c r="F2176" i="26"/>
  <c r="H712" i="26"/>
  <c r="F688" i="26"/>
  <c r="F112" i="26"/>
  <c r="H136" i="26"/>
  <c r="F1984" i="26"/>
  <c r="H2008" i="26"/>
  <c r="F2008" i="26"/>
  <c r="H3975" i="26"/>
  <c r="F3951" i="26"/>
  <c r="H2583" i="26"/>
  <c r="F2583" i="26"/>
  <c r="F2559" i="26"/>
  <c r="F2464" i="26"/>
  <c r="H2488" i="26"/>
  <c r="F2488" i="26"/>
  <c r="F2127" i="26"/>
  <c r="H2151" i="26"/>
  <c r="F2151" i="26"/>
  <c r="H2775" i="26"/>
  <c r="F2775" i="26"/>
  <c r="F2751" i="26"/>
  <c r="F4095" i="26"/>
  <c r="H4119" i="26"/>
  <c r="F4119" i="26"/>
  <c r="F2223" i="26"/>
  <c r="H2247" i="26"/>
  <c r="F2247" i="26"/>
  <c r="F1408" i="26"/>
  <c r="H1432" i="26"/>
  <c r="F1432" i="26"/>
  <c r="F2848" i="26"/>
  <c r="H2872" i="26"/>
  <c r="F2872" i="26"/>
  <c r="F2320" i="26"/>
  <c r="H2344" i="26"/>
  <c r="F2344" i="26"/>
  <c r="H3688" i="26"/>
  <c r="F3664" i="26"/>
  <c r="F1216" i="26"/>
  <c r="H1240" i="26"/>
  <c r="F1240" i="26"/>
  <c r="H1479" i="26"/>
  <c r="F1479" i="26"/>
  <c r="F1455" i="26"/>
  <c r="F3376" i="26"/>
  <c r="H3400" i="26"/>
  <c r="F3400" i="26"/>
  <c r="F2800" i="26"/>
  <c r="H2824" i="26"/>
  <c r="F2824" i="26"/>
  <c r="H1911" i="26"/>
  <c r="F1911" i="26"/>
  <c r="F1887" i="26"/>
  <c r="F3184" i="26"/>
  <c r="H3208" i="26"/>
  <c r="F3208" i="26"/>
  <c r="F400" i="26"/>
  <c r="H424" i="26"/>
  <c r="F1743" i="26"/>
  <c r="H1767" i="26"/>
  <c r="F1767" i="26"/>
  <c r="F3375" i="26"/>
  <c r="H3399" i="26"/>
  <c r="F3399" i="26"/>
  <c r="F2367" i="26"/>
  <c r="H2391" i="26"/>
  <c r="F2391" i="26"/>
  <c r="H2823" i="26"/>
  <c r="F2823" i="26"/>
  <c r="F2799" i="26"/>
  <c r="F3807" i="26"/>
  <c r="H3831" i="26"/>
  <c r="H4168" i="26"/>
  <c r="F4168" i="26"/>
  <c r="F4144" i="26"/>
  <c r="H2584" i="26"/>
  <c r="F2584" i="26"/>
  <c r="F2560" i="26"/>
  <c r="H663" i="26"/>
  <c r="F639" i="26"/>
  <c r="F2895" i="26"/>
  <c r="H2919" i="26"/>
  <c r="F2919" i="26"/>
  <c r="F1936" i="26"/>
  <c r="H1960" i="26"/>
  <c r="F1960" i="26"/>
  <c r="H1384" i="26"/>
  <c r="F1384" i="26"/>
  <c r="F1360" i="26"/>
  <c r="H2968" i="26"/>
  <c r="F2968" i="26"/>
  <c r="F2944" i="26"/>
  <c r="H1527" i="26"/>
  <c r="F1527" i="26"/>
  <c r="F1503" i="26"/>
  <c r="H1528" i="26"/>
  <c r="F1528" i="26"/>
  <c r="F1504" i="26"/>
  <c r="F1983" i="26"/>
  <c r="H2007" i="26"/>
  <c r="F2007" i="26"/>
  <c r="H4072" i="26"/>
  <c r="F4072" i="26"/>
  <c r="F4048" i="26"/>
  <c r="F3136" i="26"/>
  <c r="H3160" i="26"/>
  <c r="F3160" i="26"/>
  <c r="H1000" i="26"/>
  <c r="F1000" i="26"/>
  <c r="F976" i="26"/>
  <c r="H3207" i="26"/>
  <c r="F3207" i="26"/>
  <c r="F3183" i="26"/>
  <c r="F1839" i="26"/>
  <c r="H1863" i="26"/>
  <c r="F1863" i="26"/>
  <c r="H3063" i="26"/>
  <c r="F3063" i="26"/>
  <c r="F3039" i="26"/>
  <c r="F927" i="26"/>
  <c r="H951" i="26"/>
  <c r="F951" i="26"/>
  <c r="H616" i="26"/>
  <c r="F592" i="26"/>
  <c r="H3112" i="26"/>
  <c r="F3112" i="26"/>
  <c r="F3088" i="26"/>
  <c r="F879" i="26"/>
  <c r="H903" i="26"/>
  <c r="F903" i="26"/>
  <c r="H3639" i="26"/>
  <c r="F3615" i="26"/>
  <c r="H2343" i="26"/>
  <c r="F2343" i="26"/>
  <c r="F2319" i="26"/>
  <c r="H3495" i="26"/>
  <c r="F3471" i="26"/>
  <c r="H3351" i="26"/>
  <c r="F3351" i="26"/>
  <c r="F3327" i="26"/>
  <c r="H2871" i="26"/>
  <c r="F2871" i="26"/>
  <c r="F2847" i="26"/>
  <c r="F3423" i="26"/>
  <c r="H3447" i="26"/>
  <c r="F3447" i="26"/>
  <c r="F1792" i="26"/>
  <c r="H1816" i="26"/>
  <c r="F1816" i="26"/>
  <c r="F831" i="26"/>
  <c r="H855" i="26"/>
  <c r="F855" i="26"/>
  <c r="F2943" i="26"/>
  <c r="H2967" i="26"/>
  <c r="F2967" i="26"/>
  <c r="F1456" i="26"/>
  <c r="H1480" i="26"/>
  <c r="F1480" i="26"/>
  <c r="F3087" i="26"/>
  <c r="H3111" i="26"/>
  <c r="F3111" i="26"/>
  <c r="F399" i="26"/>
  <c r="H423" i="26"/>
  <c r="F2607" i="26"/>
  <c r="H2631" i="26"/>
  <c r="F2631" i="26"/>
  <c r="F4047" i="26"/>
  <c r="H4071" i="26"/>
  <c r="F4071" i="26"/>
  <c r="H1143" i="26"/>
  <c r="F1143" i="26"/>
  <c r="F1119" i="26"/>
  <c r="H3640" i="26"/>
  <c r="F3616" i="26"/>
  <c r="F3808" i="26"/>
  <c r="H3832" i="26"/>
  <c r="F3519" i="26"/>
  <c r="H3543" i="26"/>
  <c r="H2728" i="26"/>
  <c r="F2728" i="26"/>
  <c r="F2704" i="26"/>
  <c r="F3280" i="26"/>
  <c r="H3304" i="26"/>
  <c r="F3304" i="26"/>
  <c r="F64" i="26"/>
  <c r="H88" i="26"/>
  <c r="H328" i="26"/>
  <c r="F304" i="26"/>
  <c r="H1575" i="26"/>
  <c r="F1575" i="26"/>
  <c r="F1551" i="26"/>
  <c r="F3232" i="26"/>
  <c r="H3256" i="26"/>
  <c r="F3256" i="26"/>
  <c r="H615" i="26"/>
  <c r="F591" i="26"/>
  <c r="F2511" i="26"/>
  <c r="H2535" i="26"/>
  <c r="F2535" i="26"/>
  <c r="F2080" i="26"/>
  <c r="H2104" i="26"/>
  <c r="F2104" i="26"/>
  <c r="H1815" i="26"/>
  <c r="F1815" i="26"/>
  <c r="F1791" i="26"/>
  <c r="H999" i="26"/>
  <c r="F999" i="26"/>
  <c r="F975" i="26"/>
  <c r="H1672" i="26"/>
  <c r="F1672" i="26"/>
  <c r="F1648" i="26"/>
  <c r="H2536" i="26"/>
  <c r="F2536" i="26"/>
  <c r="F2512" i="26"/>
  <c r="H1623" i="26"/>
  <c r="F1623" i="26"/>
  <c r="F1599" i="26"/>
  <c r="H567" i="26"/>
  <c r="F543" i="26"/>
  <c r="F3999" i="26"/>
  <c r="H4023" i="26"/>
  <c r="H2920" i="26"/>
  <c r="F2920" i="26"/>
  <c r="F2896" i="26"/>
  <c r="H375" i="26"/>
  <c r="F351" i="26"/>
  <c r="H1864" i="26"/>
  <c r="F1864" i="26"/>
  <c r="F1840" i="26"/>
  <c r="H3448" i="26"/>
  <c r="F3448" i="26"/>
  <c r="F3424" i="26"/>
  <c r="H3496" i="26"/>
  <c r="F3472" i="26"/>
  <c r="F3328" i="26"/>
  <c r="H3352" i="26"/>
  <c r="F3352" i="26"/>
  <c r="F2128" i="26"/>
  <c r="H2152" i="26"/>
  <c r="F2152" i="26"/>
  <c r="H2680" i="26"/>
  <c r="F2680" i="26"/>
  <c r="M1" i="27"/>
  <c r="H65" i="26"/>
  <c r="H736" i="26"/>
  <c r="H1168" i="26"/>
  <c r="H1744" i="26"/>
  <c r="H2032" i="26"/>
  <c r="H3952" i="26"/>
  <c r="H1024" i="26"/>
  <c r="H3568" i="26"/>
  <c r="H2273" i="26"/>
  <c r="H3809" i="26"/>
  <c r="H3089" i="26"/>
  <c r="H3856" i="26"/>
  <c r="H3761" i="26"/>
  <c r="H2272" i="26"/>
  <c r="H2657" i="26"/>
  <c r="H640" i="26"/>
  <c r="H496" i="26"/>
  <c r="H353" i="26"/>
  <c r="H305" i="26"/>
  <c r="H3665" i="26"/>
  <c r="H1264" i="26"/>
  <c r="H1312" i="26"/>
  <c r="H3329" i="26"/>
  <c r="H2992" i="26"/>
  <c r="H544" i="26"/>
  <c r="H2033" i="26"/>
  <c r="H401" i="26"/>
  <c r="H2465" i="26"/>
  <c r="H3520" i="26"/>
  <c r="H1072" i="26"/>
  <c r="H4049" i="26"/>
  <c r="H3041" i="26"/>
  <c r="H2609" i="26"/>
  <c r="H1169" i="26"/>
  <c r="H352" i="26"/>
  <c r="H2608" i="26"/>
  <c r="H880" i="26"/>
  <c r="H1552" i="26"/>
  <c r="H2368" i="26"/>
  <c r="H2705" i="26"/>
  <c r="H2416" i="26"/>
  <c r="H641" i="26"/>
  <c r="H4096" i="26"/>
  <c r="H448" i="26"/>
  <c r="H3185" i="26"/>
  <c r="H2752" i="26"/>
  <c r="H3377" i="26"/>
  <c r="H2177" i="26"/>
  <c r="H1937" i="26"/>
  <c r="H3712" i="26"/>
  <c r="H1361" i="26"/>
  <c r="H545" i="26"/>
  <c r="H2224" i="26"/>
  <c r="H3760" i="26"/>
  <c r="H785" i="26"/>
  <c r="H1793" i="26"/>
  <c r="C487" i="26"/>
  <c r="B32" i="22"/>
  <c r="K249" i="26"/>
  <c r="F784" i="26"/>
  <c r="H977" i="26"/>
  <c r="K51" i="26"/>
  <c r="G26" i="26"/>
  <c r="F208" i="26"/>
  <c r="F3904" i="26"/>
  <c r="H3928" i="26"/>
  <c r="F3687" i="26"/>
  <c r="F4023" i="26"/>
  <c r="F3975" i="26"/>
  <c r="F3831" i="26"/>
  <c r="F3688" i="26"/>
  <c r="F3832" i="26"/>
  <c r="F4024" i="26"/>
  <c r="F3496" i="26"/>
  <c r="F3640" i="26"/>
  <c r="F3591" i="26"/>
  <c r="K3498" i="26"/>
  <c r="F3495" i="26"/>
  <c r="G200" i="26"/>
  <c r="K3546" i="26"/>
  <c r="F3543" i="26"/>
  <c r="K522" i="26"/>
  <c r="F567" i="26"/>
  <c r="K570" i="26"/>
  <c r="K3594" i="26"/>
  <c r="F3639" i="26"/>
  <c r="K3642" i="26"/>
  <c r="F759" i="26"/>
  <c r="K762" i="26"/>
  <c r="F712" i="26"/>
  <c r="K714" i="26"/>
  <c r="K666" i="26"/>
  <c r="F663" i="26"/>
  <c r="F615" i="26"/>
  <c r="F616" i="26"/>
  <c r="K618" i="26"/>
  <c r="K474" i="26"/>
  <c r="F471" i="26"/>
  <c r="F423" i="26"/>
  <c r="F424" i="26"/>
  <c r="K426" i="26"/>
  <c r="K378" i="26"/>
  <c r="F375" i="26"/>
  <c r="F328" i="26"/>
  <c r="K330" i="26"/>
  <c r="F279" i="26"/>
  <c r="F280" i="26"/>
  <c r="K282" i="26"/>
  <c r="F232" i="26"/>
  <c r="K234" i="26"/>
  <c r="K186" i="26"/>
  <c r="F136" i="26"/>
  <c r="K138" i="26"/>
  <c r="F87" i="26"/>
  <c r="F88" i="26"/>
  <c r="K90" i="26"/>
  <c r="H3713" i="26"/>
  <c r="K263" i="26"/>
  <c r="K261" i="26"/>
  <c r="K267" i="26"/>
  <c r="K257" i="26"/>
  <c r="K264" i="26"/>
  <c r="K250" i="26"/>
  <c r="K269" i="26"/>
  <c r="K266" i="26"/>
  <c r="K270" i="26"/>
  <c r="K262" i="26"/>
  <c r="K252" i="26"/>
  <c r="K268" i="26"/>
  <c r="K260" i="26"/>
  <c r="K248" i="26"/>
  <c r="K258" i="26"/>
  <c r="K256" i="26"/>
  <c r="K254" i="26"/>
  <c r="G106" i="26"/>
  <c r="G153" i="26"/>
  <c r="K265" i="26"/>
  <c r="K253" i="26"/>
  <c r="K259" i="26"/>
  <c r="G59" i="26"/>
  <c r="G247" i="26"/>
  <c r="K255" i="26"/>
  <c r="K247" i="26"/>
  <c r="H2489" i="26"/>
  <c r="F2489" i="26"/>
  <c r="F2465" i="26"/>
  <c r="H1288" i="26"/>
  <c r="F1288" i="26"/>
  <c r="F1264" i="26"/>
  <c r="H3833" i="26"/>
  <c r="F3809" i="26"/>
  <c r="H2392" i="26"/>
  <c r="F2392" i="26"/>
  <c r="F2368" i="26"/>
  <c r="H1193" i="26"/>
  <c r="F1193" i="26"/>
  <c r="F1169" i="26"/>
  <c r="F1312" i="26"/>
  <c r="H1336" i="26"/>
  <c r="F1336" i="26"/>
  <c r="H2296" i="26"/>
  <c r="F2296" i="26"/>
  <c r="F2272" i="26"/>
  <c r="F3856" i="26"/>
  <c r="H3880" i="26"/>
  <c r="F2273" i="26"/>
  <c r="H2297" i="26"/>
  <c r="F2297" i="26"/>
  <c r="H3784" i="26"/>
  <c r="F3760" i="26"/>
  <c r="H3736" i="26"/>
  <c r="F3712" i="26"/>
  <c r="H1576" i="26"/>
  <c r="F1576" i="26"/>
  <c r="F1552" i="26"/>
  <c r="H4073" i="26"/>
  <c r="F4073" i="26"/>
  <c r="F4049" i="26"/>
  <c r="H425" i="26"/>
  <c r="F401" i="26"/>
  <c r="H1048" i="26"/>
  <c r="F1048" i="26"/>
  <c r="F1024" i="26"/>
  <c r="F977" i="26"/>
  <c r="H1001" i="26"/>
  <c r="F1001" i="26"/>
  <c r="F2608" i="26"/>
  <c r="H2632" i="26"/>
  <c r="F2632" i="26"/>
  <c r="F2992" i="26"/>
  <c r="H3016" i="26"/>
  <c r="F3016" i="26"/>
  <c r="H1817" i="26"/>
  <c r="F1817" i="26"/>
  <c r="F1793" i="26"/>
  <c r="F1361" i="26"/>
  <c r="H1385" i="26"/>
  <c r="F1385" i="26"/>
  <c r="H2776" i="26"/>
  <c r="F2776" i="26"/>
  <c r="F2752" i="26"/>
  <c r="F3185" i="26"/>
  <c r="H3209" i="26"/>
  <c r="F3209" i="26"/>
  <c r="H3544" i="26"/>
  <c r="F3520" i="26"/>
  <c r="H2057" i="26"/>
  <c r="F2057" i="26"/>
  <c r="F2033" i="26"/>
  <c r="H329" i="26"/>
  <c r="F305" i="26"/>
  <c r="N1" i="27"/>
  <c r="O1" i="27"/>
  <c r="P1" i="27"/>
  <c r="Q1" i="27"/>
  <c r="R1" i="27"/>
  <c r="S1" i="27"/>
  <c r="T1" i="27"/>
  <c r="U1" i="27"/>
  <c r="V1" i="27"/>
  <c r="W1" i="27"/>
  <c r="X1" i="27"/>
  <c r="Y1" i="27"/>
  <c r="Z1" i="27"/>
  <c r="H604" i="26"/>
  <c r="H833" i="26"/>
  <c r="H1073" i="26"/>
  <c r="H569" i="26"/>
  <c r="F545" i="26"/>
  <c r="F2177" i="26"/>
  <c r="H2201" i="26"/>
  <c r="F2201" i="26"/>
  <c r="H472" i="26"/>
  <c r="F448" i="26"/>
  <c r="H2440" i="26"/>
  <c r="F2440" i="26"/>
  <c r="F2416" i="26"/>
  <c r="H2633" i="26"/>
  <c r="F2633" i="26"/>
  <c r="F2609" i="26"/>
  <c r="H377" i="26"/>
  <c r="F353" i="26"/>
  <c r="H1096" i="26"/>
  <c r="F1096" i="26"/>
  <c r="F1072" i="26"/>
  <c r="F3377" i="26"/>
  <c r="H3401" i="26"/>
  <c r="F3401" i="26"/>
  <c r="F2705" i="26"/>
  <c r="H2729" i="26"/>
  <c r="F2729" i="26"/>
  <c r="F544" i="26"/>
  <c r="H568" i="26"/>
  <c r="H520" i="26"/>
  <c r="F496" i="26"/>
  <c r="H2681" i="26"/>
  <c r="F2681" i="26"/>
  <c r="F2657" i="26"/>
  <c r="F3761" i="26"/>
  <c r="H3785" i="26"/>
  <c r="H3113" i="26"/>
  <c r="F3113" i="26"/>
  <c r="F3089" i="26"/>
  <c r="F2032" i="26"/>
  <c r="H2056" i="26"/>
  <c r="F2056" i="26"/>
  <c r="H1192" i="26"/>
  <c r="F1192" i="26"/>
  <c r="F1168" i="26"/>
  <c r="F2224" i="26"/>
  <c r="H2248" i="26"/>
  <c r="F2248" i="26"/>
  <c r="F1937" i="26"/>
  <c r="H1961" i="26"/>
  <c r="F1961" i="26"/>
  <c r="H4120" i="26"/>
  <c r="F4120" i="26"/>
  <c r="F4096" i="26"/>
  <c r="F641" i="26"/>
  <c r="H665" i="26"/>
  <c r="H376" i="26"/>
  <c r="F352" i="26"/>
  <c r="H3353" i="26"/>
  <c r="F3353" i="26"/>
  <c r="F3329" i="26"/>
  <c r="F3665" i="26"/>
  <c r="H3689" i="26"/>
  <c r="H3592" i="26"/>
  <c r="F3568" i="26"/>
  <c r="H3976" i="26"/>
  <c r="F3952" i="26"/>
  <c r="F785" i="26"/>
  <c r="H809" i="26"/>
  <c r="F809" i="26"/>
  <c r="H904" i="26"/>
  <c r="F904" i="26"/>
  <c r="F880" i="26"/>
  <c r="H3065" i="26"/>
  <c r="F3065" i="26"/>
  <c r="F3041" i="26"/>
  <c r="H664" i="26"/>
  <c r="F640" i="26"/>
  <c r="F65" i="26"/>
  <c r="H89" i="26"/>
  <c r="F1744" i="26"/>
  <c r="H1768" i="26"/>
  <c r="F1768" i="26"/>
  <c r="H760" i="26"/>
  <c r="F736" i="26"/>
  <c r="C535" i="26"/>
  <c r="B33" i="22"/>
  <c r="K307" i="26"/>
  <c r="H222" i="26"/>
  <c r="H14" i="26"/>
  <c r="H29" i="26"/>
  <c r="H28" i="26"/>
  <c r="H23" i="26"/>
  <c r="H21" i="26"/>
  <c r="H24" i="26"/>
  <c r="H15" i="26"/>
  <c r="H26" i="26"/>
  <c r="H17" i="26"/>
  <c r="H27" i="26"/>
  <c r="H19" i="26"/>
  <c r="H20" i="26"/>
  <c r="H16" i="26"/>
  <c r="H22" i="26"/>
  <c r="H18" i="26"/>
  <c r="H30" i="26"/>
  <c r="H25" i="26"/>
  <c r="G27" i="26"/>
  <c r="K52" i="26"/>
  <c r="H3737" i="26"/>
  <c r="F3689" i="26"/>
  <c r="F3785" i="26"/>
  <c r="F3713" i="26"/>
  <c r="F3784" i="26"/>
  <c r="F3976" i="26"/>
  <c r="G201" i="26"/>
  <c r="F3880" i="26"/>
  <c r="F3736" i="26"/>
  <c r="F3833" i="26"/>
  <c r="F3928" i="26"/>
  <c r="F569" i="26"/>
  <c r="K3643" i="26"/>
  <c r="F520" i="26"/>
  <c r="F3544" i="26"/>
  <c r="F568" i="26"/>
  <c r="K3595" i="26"/>
  <c r="K523" i="26"/>
  <c r="K3499" i="26"/>
  <c r="F3592" i="26"/>
  <c r="K571" i="26"/>
  <c r="K3547" i="26"/>
  <c r="K763" i="26"/>
  <c r="F760" i="26"/>
  <c r="K715" i="26"/>
  <c r="F664" i="26"/>
  <c r="F665" i="26"/>
  <c r="K667" i="26"/>
  <c r="K619" i="26"/>
  <c r="F472" i="26"/>
  <c r="K475" i="26"/>
  <c r="K427" i="26"/>
  <c r="F425" i="26"/>
  <c r="F376" i="26"/>
  <c r="F377" i="26"/>
  <c r="K379" i="26"/>
  <c r="F329" i="26"/>
  <c r="K331" i="26"/>
  <c r="K283" i="26"/>
  <c r="K235" i="26"/>
  <c r="K187" i="26"/>
  <c r="K139" i="26"/>
  <c r="K91" i="26"/>
  <c r="F89" i="26"/>
  <c r="H269" i="26"/>
  <c r="F269" i="26"/>
  <c r="H66" i="26"/>
  <c r="H361" i="26"/>
  <c r="F361" i="26"/>
  <c r="H214" i="26"/>
  <c r="F214" i="26"/>
  <c r="K316" i="26"/>
  <c r="K299" i="26"/>
  <c r="K317" i="26"/>
  <c r="G295" i="26"/>
  <c r="K305" i="26"/>
  <c r="K301" i="26"/>
  <c r="K296" i="26"/>
  <c r="K310" i="26"/>
  <c r="G154" i="26"/>
  <c r="K298" i="26"/>
  <c r="G60" i="26"/>
  <c r="K311" i="26"/>
  <c r="K304" i="26"/>
  <c r="K295" i="26"/>
  <c r="K313" i="26"/>
  <c r="K314" i="26"/>
  <c r="G107" i="26"/>
  <c r="K309" i="26"/>
  <c r="K303" i="26"/>
  <c r="K300" i="26"/>
  <c r="K312" i="26"/>
  <c r="G248" i="26"/>
  <c r="K306" i="26"/>
  <c r="K297" i="26"/>
  <c r="K315" i="26"/>
  <c r="K302" i="26"/>
  <c r="K318" i="26"/>
  <c r="H120" i="26"/>
  <c r="H1316" i="26"/>
  <c r="F1316" i="26"/>
  <c r="H246" i="26"/>
  <c r="F222" i="26"/>
  <c r="H1097" i="26"/>
  <c r="F1097" i="26"/>
  <c r="F1073" i="26"/>
  <c r="F604" i="26"/>
  <c r="H628" i="26"/>
  <c r="H857" i="26"/>
  <c r="F857" i="26"/>
  <c r="F833" i="26"/>
  <c r="H2430" i="26"/>
  <c r="H3625" i="26"/>
  <c r="H4052" i="26"/>
  <c r="H4007" i="26"/>
  <c r="H1026" i="26"/>
  <c r="H408" i="26"/>
  <c r="H170" i="26"/>
  <c r="H4053" i="26"/>
  <c r="H121" i="26"/>
  <c r="H643" i="26"/>
  <c r="H1120" i="26"/>
  <c r="H117" i="26"/>
  <c r="H4109" i="26"/>
  <c r="H3774" i="26"/>
  <c r="H124" i="26"/>
  <c r="H219" i="26"/>
  <c r="H4099" i="26"/>
  <c r="H4006" i="26"/>
  <c r="H171" i="26"/>
  <c r="H1797" i="26"/>
  <c r="H1601" i="26"/>
  <c r="H4097" i="26"/>
  <c r="H4106" i="26"/>
  <c r="H160" i="26"/>
  <c r="H3960" i="26"/>
  <c r="H1457" i="26"/>
  <c r="H1175" i="26"/>
  <c r="H4147" i="26"/>
  <c r="H1230" i="26"/>
  <c r="H4107" i="26"/>
  <c r="H216" i="26"/>
  <c r="H455" i="26"/>
  <c r="H3096" i="26"/>
  <c r="H123" i="26"/>
  <c r="H113" i="26"/>
  <c r="H979" i="26"/>
  <c r="H2038" i="26"/>
  <c r="H4157" i="26"/>
  <c r="H3912" i="26"/>
  <c r="H125" i="26"/>
  <c r="H940" i="26"/>
  <c r="H211" i="26"/>
  <c r="H266" i="26"/>
  <c r="H114" i="26"/>
  <c r="H2761" i="26"/>
  <c r="H982" i="26"/>
  <c r="H3813" i="26"/>
  <c r="H2237" i="26"/>
  <c r="H1315" i="26"/>
  <c r="H794" i="26"/>
  <c r="H786" i="26"/>
  <c r="H2909" i="26"/>
  <c r="H2469" i="26"/>
  <c r="H1170" i="26"/>
  <c r="H2377" i="26"/>
  <c r="H2804" i="26"/>
  <c r="H3381" i="26"/>
  <c r="H1892" i="26"/>
  <c r="H3193" i="26"/>
  <c r="H3675" i="26"/>
  <c r="H2284" i="26"/>
  <c r="H2995" i="26"/>
  <c r="H2954" i="26"/>
  <c r="H450" i="26"/>
  <c r="H1899" i="26"/>
  <c r="H3862" i="26"/>
  <c r="H797" i="26"/>
  <c r="H2186" i="26"/>
  <c r="H3000" i="26"/>
  <c r="H2470" i="26"/>
  <c r="H357" i="26"/>
  <c r="H3810" i="26"/>
  <c r="H3580" i="26"/>
  <c r="H1507" i="26"/>
  <c r="H1750" i="26"/>
  <c r="H2707" i="26"/>
  <c r="H3527" i="26"/>
  <c r="H1373" i="26"/>
  <c r="H3869" i="26"/>
  <c r="H2188" i="26"/>
  <c r="H553" i="26"/>
  <c r="H2908" i="26"/>
  <c r="H3917" i="26"/>
  <c r="H1752" i="26"/>
  <c r="H1221" i="26"/>
  <c r="H791" i="26"/>
  <c r="H3630" i="26"/>
  <c r="H1700" i="26"/>
  <c r="H1223" i="26"/>
  <c r="H1994" i="26"/>
  <c r="H362" i="26"/>
  <c r="H3867" i="26"/>
  <c r="H599" i="26"/>
  <c r="H3484" i="26"/>
  <c r="H1082" i="26"/>
  <c r="H3385" i="26"/>
  <c r="H3477" i="26"/>
  <c r="H2278" i="26"/>
  <c r="H2425" i="26"/>
  <c r="H750" i="26"/>
  <c r="H2040" i="26"/>
  <c r="H2082" i="26"/>
  <c r="H3522" i="26"/>
  <c r="H3572" i="26"/>
  <c r="H2139" i="26"/>
  <c r="H3621" i="26"/>
  <c r="H649" i="26"/>
  <c r="H459" i="26"/>
  <c r="H3483" i="26"/>
  <c r="H3331" i="26"/>
  <c r="H1466" i="26"/>
  <c r="H1942" i="26"/>
  <c r="H1324" i="26"/>
  <c r="H594" i="26"/>
  <c r="H2141" i="26"/>
  <c r="H1314" i="26"/>
  <c r="H2045" i="26"/>
  <c r="H2373" i="26"/>
  <c r="H606" i="26"/>
  <c r="H3289" i="26"/>
  <c r="H1657" i="26"/>
  <c r="H2710" i="26"/>
  <c r="H2517" i="26"/>
  <c r="H1125" i="26"/>
  <c r="H1081" i="26"/>
  <c r="H3724" i="26"/>
  <c r="H1565" i="26"/>
  <c r="H1848" i="26"/>
  <c r="H1323" i="26"/>
  <c r="H839" i="26"/>
  <c r="H2949" i="26"/>
  <c r="H2714" i="26"/>
  <c r="H593" i="26"/>
  <c r="H1276" i="26"/>
  <c r="H3762" i="26"/>
  <c r="H2765" i="26"/>
  <c r="H987" i="26"/>
  <c r="H557" i="26"/>
  <c r="H4061" i="26"/>
  <c r="H116" i="26"/>
  <c r="H264" i="26"/>
  <c r="H217" i="26"/>
  <c r="H270" i="26"/>
  <c r="H162" i="26"/>
  <c r="H4110" i="26"/>
  <c r="H218" i="26"/>
  <c r="H68" i="26"/>
  <c r="H3382" i="26"/>
  <c r="H690" i="26"/>
  <c r="H3964" i="26"/>
  <c r="H118" i="26"/>
  <c r="H4001" i="26"/>
  <c r="H262" i="26"/>
  <c r="H2899" i="26"/>
  <c r="H749" i="26"/>
  <c r="H3099" i="26"/>
  <c r="H3378" i="26"/>
  <c r="H980" i="26"/>
  <c r="H2562" i="26"/>
  <c r="H2861" i="26"/>
  <c r="H1998" i="26"/>
  <c r="H1414" i="26"/>
  <c r="H2807" i="26"/>
  <c r="H693" i="26"/>
  <c r="H1940" i="26"/>
  <c r="H2380" i="26"/>
  <c r="H3283" i="26"/>
  <c r="H1890" i="26"/>
  <c r="H3150" i="26"/>
  <c r="H2660" i="26"/>
  <c r="H3474" i="26"/>
  <c r="H2378" i="26"/>
  <c r="H2330" i="26"/>
  <c r="H1075" i="26"/>
  <c r="H2180" i="26"/>
  <c r="H1326" i="26"/>
  <c r="H2324" i="26"/>
  <c r="H410" i="26"/>
  <c r="H2275" i="26"/>
  <c r="H1846" i="26"/>
  <c r="H2282" i="26"/>
  <c r="H3814" i="26"/>
  <c r="H2277" i="26"/>
  <c r="H1121" i="26"/>
  <c r="H3772" i="26"/>
  <c r="H2523" i="26"/>
  <c r="H3915" i="26"/>
  <c r="H648" i="26"/>
  <c r="H1556" i="26"/>
  <c r="H2516" i="26"/>
  <c r="H3533" i="26"/>
  <c r="H1417" i="26"/>
  <c r="H3386" i="26"/>
  <c r="H941" i="26"/>
  <c r="H2763" i="26"/>
  <c r="H1987" i="26"/>
  <c r="H890" i="26"/>
  <c r="H3051" i="26"/>
  <c r="H3384" i="26"/>
  <c r="H3576" i="26"/>
  <c r="H3486" i="26"/>
  <c r="H461" i="26"/>
  <c r="H360" i="26"/>
  <c r="H1321" i="26"/>
  <c r="H3534" i="26"/>
  <c r="H3284" i="26"/>
  <c r="H3577" i="26"/>
  <c r="H3383" i="26"/>
  <c r="H556" i="26"/>
  <c r="H2711" i="26"/>
  <c r="H3521" i="26"/>
  <c r="H2953" i="26"/>
  <c r="H2372" i="26"/>
  <c r="H2035" i="26"/>
  <c r="H3380" i="26"/>
  <c r="H3149" i="26"/>
  <c r="H3617" i="26"/>
  <c r="H2664" i="26"/>
  <c r="H1804" i="26"/>
  <c r="H1415" i="26"/>
  <c r="H3050" i="26"/>
  <c r="H1853" i="26"/>
  <c r="H1078" i="26"/>
  <c r="H1412" i="26"/>
  <c r="H1950" i="26"/>
  <c r="H3045" i="26"/>
  <c r="H505" i="26"/>
  <c r="H3811" i="26"/>
  <c r="H413" i="26"/>
  <c r="H1511" i="26"/>
  <c r="H3333" i="26"/>
  <c r="H3721" i="26"/>
  <c r="H3428" i="26"/>
  <c r="H3715" i="26"/>
  <c r="H2904" i="26"/>
  <c r="H1271" i="26"/>
  <c r="H3431" i="26"/>
  <c r="H603" i="26"/>
  <c r="H1038" i="26"/>
  <c r="H1134" i="26"/>
  <c r="H3340" i="26"/>
  <c r="H3669" i="26"/>
  <c r="H1462" i="26"/>
  <c r="H3725" i="26"/>
  <c r="H4059" i="26"/>
  <c r="H3524" i="26"/>
  <c r="H2475" i="26"/>
  <c r="H456" i="26"/>
  <c r="H356" i="26"/>
  <c r="H1609" i="26"/>
  <c r="H2614" i="26"/>
  <c r="H2851" i="26"/>
  <c r="H1277" i="26"/>
  <c r="H115" i="26"/>
  <c r="H161" i="26"/>
  <c r="H4008" i="26"/>
  <c r="H67" i="26"/>
  <c r="H3953" i="26"/>
  <c r="H265" i="26"/>
  <c r="H4156" i="26"/>
  <c r="H792" i="26"/>
  <c r="H510" i="26"/>
  <c r="H4012" i="26"/>
  <c r="H3569" i="26"/>
  <c r="H172" i="26"/>
  <c r="H1850" i="26"/>
  <c r="H3718" i="26"/>
  <c r="H452" i="26"/>
  <c r="H1702" i="26"/>
  <c r="H2375" i="26"/>
  <c r="H2667" i="26"/>
  <c r="H1756" i="26"/>
  <c r="H499" i="26"/>
  <c r="H2859" i="26"/>
  <c r="H889" i="26"/>
  <c r="H1178" i="26"/>
  <c r="H1273" i="26"/>
  <c r="H2327" i="26"/>
  <c r="H2524" i="26"/>
  <c r="H892" i="26"/>
  <c r="H460" i="26"/>
  <c r="H509" i="26"/>
  <c r="H2907" i="26"/>
  <c r="H1219" i="26"/>
  <c r="H2088" i="26"/>
  <c r="H1901" i="26"/>
  <c r="H1224" i="26"/>
  <c r="H3480" i="26"/>
  <c r="H2417" i="26"/>
  <c r="H3288" i="26"/>
  <c r="H1420" i="26"/>
  <c r="H740" i="26"/>
  <c r="H2334" i="26"/>
  <c r="H3860" i="26"/>
  <c r="H990" i="26"/>
  <c r="H1554" i="26"/>
  <c r="H2618" i="26"/>
  <c r="H1266" i="26"/>
  <c r="H3098" i="26"/>
  <c r="H2573" i="26"/>
  <c r="H3771" i="26"/>
  <c r="H2084" i="26"/>
  <c r="H3195" i="26"/>
  <c r="H3432" i="26"/>
  <c r="H3719" i="26"/>
  <c r="H1505" i="26"/>
  <c r="H2285" i="26"/>
  <c r="H3475" i="26"/>
  <c r="H1798" i="26"/>
  <c r="H1794" i="26"/>
  <c r="H3716" i="26"/>
  <c r="H4105" i="26"/>
  <c r="H1553" i="26"/>
  <c r="H742" i="26"/>
  <c r="H605" i="26"/>
  <c r="H2853" i="26"/>
  <c r="H1747" i="26"/>
  <c r="H1217" i="26"/>
  <c r="H2525" i="26"/>
  <c r="H2091" i="26"/>
  <c r="H451" i="26"/>
  <c r="H2857" i="26"/>
  <c r="H3673" i="26"/>
  <c r="H3052" i="26"/>
  <c r="H3958" i="26"/>
  <c r="H2477" i="26"/>
  <c r="H2331" i="26"/>
  <c r="H2085" i="26"/>
  <c r="H2134" i="26"/>
  <c r="H2661" i="26"/>
  <c r="H1079" i="26"/>
  <c r="H842" i="26"/>
  <c r="H3910" i="26"/>
  <c r="H2514" i="26"/>
  <c r="H2280" i="26"/>
  <c r="H2183" i="26"/>
  <c r="H2093" i="26"/>
  <c r="H1610" i="26"/>
  <c r="H846" i="26"/>
  <c r="H891" i="26"/>
  <c r="H3765" i="26"/>
  <c r="H3240" i="26"/>
  <c r="H885" i="26"/>
  <c r="H3581" i="26"/>
  <c r="H3866" i="26"/>
  <c r="H3091" i="26"/>
  <c r="H1557" i="26"/>
  <c r="H1708" i="26"/>
  <c r="H2957" i="26"/>
  <c r="H1649" i="26"/>
  <c r="H1796" i="26"/>
  <c r="H1842" i="26"/>
  <c r="H4057" i="26"/>
  <c r="H2570" i="26"/>
  <c r="H1941" i="26"/>
  <c r="H4003" i="26"/>
  <c r="H1754" i="26"/>
  <c r="H1080" i="26"/>
  <c r="H1891" i="26"/>
  <c r="H3243" i="26"/>
  <c r="H3678" i="26"/>
  <c r="H1843" i="26"/>
  <c r="H2325" i="26"/>
  <c r="H1612" i="26"/>
  <c r="H1988" i="26"/>
  <c r="H2565" i="26"/>
  <c r="H689" i="26"/>
  <c r="H3337" i="26"/>
  <c r="H3237" i="26"/>
  <c r="H2621" i="26"/>
  <c r="H3670" i="26"/>
  <c r="H504" i="26"/>
  <c r="H1889" i="26"/>
  <c r="H702" i="26"/>
  <c r="H986" i="26"/>
  <c r="H1894" i="26"/>
  <c r="H2046" i="26"/>
  <c r="H3198" i="26"/>
  <c r="H1320" i="26"/>
  <c r="H2994" i="26"/>
  <c r="H2613" i="26"/>
  <c r="H3623" i="26"/>
  <c r="H3714" i="26"/>
  <c r="H2081" i="26"/>
  <c r="H4155" i="26"/>
  <c r="H930" i="26"/>
  <c r="H3482" i="26"/>
  <c r="H650" i="26"/>
  <c r="H1469" i="26"/>
  <c r="H1278" i="26"/>
  <c r="H3582" i="26"/>
  <c r="H2712" i="26"/>
  <c r="H2225" i="26"/>
  <c r="H1182" i="26"/>
  <c r="H3677" i="26"/>
  <c r="H1122" i="26"/>
  <c r="H173" i="26"/>
  <c r="H1269" i="26"/>
  <c r="H2753" i="26"/>
  <c r="H4151" i="26"/>
  <c r="H2947" i="26"/>
  <c r="H3194" i="26"/>
  <c r="H1845" i="26"/>
  <c r="H837" i="26"/>
  <c r="H3046" i="26"/>
  <c r="H3868" i="26"/>
  <c r="H1662" i="26"/>
  <c r="H2379" i="26"/>
  <c r="H1366" i="26"/>
  <c r="H2468" i="26"/>
  <c r="H1129" i="26"/>
  <c r="H2659" i="26"/>
  <c r="H4158" i="26"/>
  <c r="H699" i="26"/>
  <c r="H3138" i="26"/>
  <c r="H2042" i="26"/>
  <c r="H1123" i="26"/>
  <c r="H3388" i="26"/>
  <c r="H1463" i="26"/>
  <c r="H1313" i="26"/>
  <c r="H596" i="26"/>
  <c r="H76" i="26"/>
  <c r="H3913" i="26"/>
  <c r="H3720" i="26"/>
  <c r="H1650" i="26"/>
  <c r="H3233" i="26"/>
  <c r="H4152" i="26"/>
  <c r="H2187" i="26"/>
  <c r="H78" i="26"/>
  <c r="H894" i="26"/>
  <c r="H3909" i="26"/>
  <c r="H4051" i="26"/>
  <c r="H4154" i="26"/>
  <c r="H4102" i="26"/>
  <c r="H212" i="26"/>
  <c r="H4100" i="26"/>
  <c r="H312" i="26"/>
  <c r="H2612" i="26"/>
  <c r="H2374" i="26"/>
  <c r="H1364" i="26"/>
  <c r="H313" i="26"/>
  <c r="H2423" i="26"/>
  <c r="H4013" i="26"/>
  <c r="H166" i="26"/>
  <c r="H1602" i="26"/>
  <c r="H1515" i="26"/>
  <c r="H694" i="26"/>
  <c r="H2762" i="26"/>
  <c r="H2227" i="26"/>
  <c r="H4004" i="26"/>
  <c r="H2184" i="26"/>
  <c r="H988" i="26"/>
  <c r="H3427" i="26"/>
  <c r="H642" i="26"/>
  <c r="H1697" i="26"/>
  <c r="H2419" i="26"/>
  <c r="H3812" i="26"/>
  <c r="H881" i="26"/>
  <c r="H984" i="26"/>
  <c r="H2236" i="26"/>
  <c r="H2087" i="26"/>
  <c r="H506" i="26"/>
  <c r="H2906" i="26"/>
  <c r="H2709" i="26"/>
  <c r="H697" i="26"/>
  <c r="H454" i="26"/>
  <c r="H2758" i="26"/>
  <c r="H1127" i="26"/>
  <c r="H3626" i="26"/>
  <c r="H2563" i="26"/>
  <c r="H2902" i="26"/>
  <c r="H3571" i="26"/>
  <c r="H3570" i="26"/>
  <c r="H1516" i="26"/>
  <c r="H1318" i="26"/>
  <c r="H547" i="26"/>
  <c r="H3042" i="26"/>
  <c r="H354" i="26"/>
  <c r="H3244" i="26"/>
  <c r="H3818" i="26"/>
  <c r="H2567" i="26"/>
  <c r="H3863" i="26"/>
  <c r="H403" i="26"/>
  <c r="H3530" i="26"/>
  <c r="H1801" i="26"/>
  <c r="H2513" i="26"/>
  <c r="H1409" i="26"/>
  <c r="H2185" i="26"/>
  <c r="H2662" i="26"/>
  <c r="H745" i="26"/>
  <c r="H2663" i="26"/>
  <c r="H2178" i="26"/>
  <c r="H3054" i="26"/>
  <c r="H3481" i="26"/>
  <c r="H884" i="26"/>
  <c r="H3668" i="26"/>
  <c r="H3143" i="26"/>
  <c r="H787" i="26"/>
  <c r="H2849" i="26"/>
  <c r="H1225" i="26"/>
  <c r="H4058" i="26"/>
  <c r="H4148" i="26"/>
  <c r="H259" i="26"/>
  <c r="H1371" i="26"/>
  <c r="H2140" i="26"/>
  <c r="H845" i="26"/>
  <c r="H1464" i="26"/>
  <c r="H1897" i="26"/>
  <c r="H4146" i="26"/>
  <c r="H2521" i="26"/>
  <c r="H1854" i="26"/>
  <c r="H2418" i="26"/>
  <c r="H3139" i="26"/>
  <c r="H3676" i="26"/>
  <c r="H1034" i="26"/>
  <c r="H4005" i="26"/>
  <c r="H69" i="26"/>
  <c r="H651" i="26"/>
  <c r="H4104" i="26"/>
  <c r="H3667" i="26"/>
  <c r="H209" i="26"/>
  <c r="H306" i="26"/>
  <c r="H258" i="26"/>
  <c r="H3905" i="26"/>
  <c r="H4145" i="26"/>
  <c r="H164" i="26"/>
  <c r="H1222" i="26"/>
  <c r="H210" i="26"/>
  <c r="H3959" i="26"/>
  <c r="H2616" i="26"/>
  <c r="H412" i="26"/>
  <c r="H3864" i="26"/>
  <c r="H3434" i="26"/>
  <c r="H406" i="26"/>
  <c r="H1506" i="26"/>
  <c r="H3147" i="26"/>
  <c r="H2898" i="26"/>
  <c r="H2897" i="26"/>
  <c r="H1698" i="26"/>
  <c r="H601" i="26"/>
  <c r="H981" i="26"/>
  <c r="H2420" i="26"/>
  <c r="H744" i="26"/>
  <c r="H364" i="26"/>
  <c r="H1748" i="26"/>
  <c r="H3095" i="26"/>
  <c r="H2518" i="26"/>
  <c r="H3528" i="26"/>
  <c r="H2526" i="26"/>
  <c r="H3137" i="26"/>
  <c r="H2756" i="26"/>
  <c r="H1608" i="26"/>
  <c r="H1561" i="26"/>
  <c r="H1514" i="26"/>
  <c r="H3245" i="26"/>
  <c r="H3287" i="26"/>
  <c r="H2813" i="26"/>
  <c r="H1709" i="26"/>
  <c r="H2332" i="26"/>
  <c r="H498" i="26"/>
  <c r="H308" i="26"/>
  <c r="H2321" i="26"/>
  <c r="H1171" i="26"/>
  <c r="H4103" i="26"/>
  <c r="H1603" i="26"/>
  <c r="H3526" i="26"/>
  <c r="H2424" i="26"/>
  <c r="H2708" i="26"/>
  <c r="H1703" i="26"/>
  <c r="H1949" i="26"/>
  <c r="H3628" i="26"/>
  <c r="H1074" i="26"/>
  <c r="H1562" i="26"/>
  <c r="H3192" i="26"/>
  <c r="H2036" i="26"/>
  <c r="H1124" i="26"/>
  <c r="H1943" i="26"/>
  <c r="H2561" i="26"/>
  <c r="H835" i="26"/>
  <c r="H3001" i="26"/>
  <c r="H2910" i="26"/>
  <c r="H3433" i="26"/>
  <c r="H1701" i="26"/>
  <c r="H2759" i="26"/>
  <c r="H3049" i="26"/>
  <c r="H3145" i="26"/>
  <c r="H3004" i="26"/>
  <c r="H2230" i="26"/>
  <c r="H1614" i="26"/>
  <c r="H2326" i="26"/>
  <c r="H2564" i="26"/>
  <c r="H119" i="26"/>
  <c r="H3425" i="26"/>
  <c r="H2515" i="26"/>
  <c r="H551" i="26"/>
  <c r="H3525" i="26"/>
  <c r="H2615" i="26"/>
  <c r="H1938" i="26"/>
  <c r="H1844" i="26"/>
  <c r="H555" i="26"/>
  <c r="H1654" i="26"/>
  <c r="H3955" i="26"/>
  <c r="H2473" i="26"/>
  <c r="H3093" i="26"/>
  <c r="H3865" i="26"/>
  <c r="H1753" i="26"/>
  <c r="H3436" i="26"/>
  <c r="H317" i="26"/>
  <c r="H3674" i="26"/>
  <c r="H2665" i="26"/>
  <c r="H3236" i="26"/>
  <c r="H1605" i="26"/>
  <c r="H359" i="26"/>
  <c r="H1852" i="26"/>
  <c r="H3764" i="26"/>
  <c r="H75" i="26"/>
  <c r="H4060" i="26"/>
  <c r="H4062" i="26"/>
  <c r="H3914" i="26"/>
  <c r="H3485" i="26"/>
  <c r="H1512" i="26"/>
  <c r="H163" i="26"/>
  <c r="H1659" i="26"/>
  <c r="H3336" i="26"/>
  <c r="H169" i="26"/>
  <c r="H3918" i="26"/>
  <c r="H3966" i="26"/>
  <c r="H4055" i="26"/>
  <c r="H3911" i="26"/>
  <c r="H1410" i="26"/>
  <c r="H4054" i="26"/>
  <c r="H267" i="26"/>
  <c r="H77" i="26"/>
  <c r="H549" i="26"/>
  <c r="H1265" i="26"/>
  <c r="H2996" i="26"/>
  <c r="H3282" i="26"/>
  <c r="H548" i="26"/>
  <c r="H748" i="26"/>
  <c r="H2622" i="26"/>
  <c r="H1896" i="26"/>
  <c r="H2467" i="26"/>
  <c r="H3293" i="26"/>
  <c r="H3574" i="26"/>
  <c r="H2286" i="26"/>
  <c r="H2476" i="26"/>
  <c r="H70" i="26"/>
  <c r="H2801" i="26"/>
  <c r="H1841" i="26"/>
  <c r="H1755" i="26"/>
  <c r="H1710" i="26"/>
  <c r="H2760" i="26"/>
  <c r="H2611" i="26"/>
  <c r="H3859" i="26"/>
  <c r="H1947" i="26"/>
  <c r="H2572" i="26"/>
  <c r="H1461" i="26"/>
  <c r="H692" i="26"/>
  <c r="H3906" i="26"/>
  <c r="H404" i="26"/>
  <c r="H500" i="26"/>
  <c r="H3187" i="26"/>
  <c r="H1758" i="26"/>
  <c r="H3473" i="26"/>
  <c r="H1652" i="26"/>
  <c r="H983" i="26"/>
  <c r="H3430" i="26"/>
  <c r="H1372" i="26"/>
  <c r="H3335" i="26"/>
  <c r="H2369" i="26"/>
  <c r="H1993" i="26"/>
  <c r="H2620" i="26"/>
  <c r="H1218" i="26"/>
  <c r="H3238" i="26"/>
  <c r="H843" i="26"/>
  <c r="H3006" i="26"/>
  <c r="H3717" i="26"/>
  <c r="H3281" i="26"/>
  <c r="H409" i="26"/>
  <c r="H2610" i="26"/>
  <c r="H3671" i="26"/>
  <c r="H737" i="26"/>
  <c r="H1707" i="26"/>
  <c r="H2951" i="26"/>
  <c r="H3341" i="26"/>
  <c r="H2182" i="26"/>
  <c r="H2814" i="26"/>
  <c r="H1705" i="26"/>
  <c r="H3529" i="26"/>
  <c r="H3426" i="26"/>
  <c r="H3429" i="26"/>
  <c r="H2041" i="26"/>
  <c r="H3773" i="26"/>
  <c r="H2226" i="26"/>
  <c r="H1944" i="26"/>
  <c r="H3190" i="26"/>
  <c r="H2228" i="26"/>
  <c r="H3338" i="26"/>
  <c r="H3146" i="26"/>
  <c r="H1757" i="26"/>
  <c r="H2135" i="26"/>
  <c r="H1745" i="26"/>
  <c r="H3619" i="26"/>
  <c r="H2037" i="26"/>
  <c r="H2993" i="26"/>
  <c r="H836" i="26"/>
  <c r="H1228" i="26"/>
  <c r="H3479" i="26"/>
  <c r="H3101" i="26"/>
  <c r="H3817" i="26"/>
  <c r="H1177" i="26"/>
  <c r="H3235" i="26"/>
  <c r="H3148" i="26"/>
  <c r="H2522" i="26"/>
  <c r="H2283" i="26"/>
  <c r="H502" i="26"/>
  <c r="H2950" i="26"/>
  <c r="H3523" i="26"/>
  <c r="H739" i="26"/>
  <c r="H1986" i="26"/>
  <c r="H1699" i="26"/>
  <c r="H449" i="26"/>
  <c r="H1036" i="26"/>
  <c r="H1083" i="26"/>
  <c r="H1411" i="26"/>
  <c r="H1985" i="26"/>
  <c r="H3342" i="26"/>
  <c r="H1948" i="26"/>
  <c r="H2809" i="26"/>
  <c r="H1658" i="26"/>
  <c r="H215" i="26"/>
  <c r="H3961" i="26"/>
  <c r="H257" i="26"/>
  <c r="H2094" i="26"/>
  <c r="H4014" i="26"/>
  <c r="H168" i="26"/>
  <c r="H314" i="26"/>
  <c r="H698" i="26"/>
  <c r="H1803" i="26"/>
  <c r="H3618" i="26"/>
  <c r="H71" i="26"/>
  <c r="H4149" i="26"/>
  <c r="H1851" i="26"/>
  <c r="H1418" i="26"/>
  <c r="H165" i="26"/>
  <c r="H798" i="26"/>
  <c r="H3726" i="26"/>
  <c r="H2466" i="26"/>
  <c r="H1368" i="26"/>
  <c r="H1174" i="26"/>
  <c r="H3234" i="26"/>
  <c r="H1275" i="26"/>
  <c r="H1847" i="26"/>
  <c r="H1413" i="26"/>
  <c r="H2715" i="26"/>
  <c r="H1460" i="26"/>
  <c r="H1369" i="26"/>
  <c r="H1027" i="26"/>
  <c r="H2755" i="26"/>
  <c r="H2852" i="26"/>
  <c r="H789" i="26"/>
  <c r="H501" i="26"/>
  <c r="H1130" i="26"/>
  <c r="H1996" i="26"/>
  <c r="H126" i="26"/>
  <c r="H4050" i="26"/>
  <c r="H2566" i="26"/>
  <c r="H1267" i="26"/>
  <c r="H3197" i="26"/>
  <c r="H929" i="26"/>
  <c r="H3142" i="26"/>
  <c r="H3043" i="26"/>
  <c r="H3435" i="26"/>
  <c r="H3189" i="26"/>
  <c r="H2952" i="26"/>
  <c r="H366" i="26"/>
  <c r="H3531" i="26"/>
  <c r="H2129" i="26"/>
  <c r="H2371" i="26"/>
  <c r="H886" i="26"/>
  <c r="H3767" i="26"/>
  <c r="H2958" i="26"/>
  <c r="H1992" i="26"/>
  <c r="H2862" i="26"/>
  <c r="H1084" i="26"/>
  <c r="H1176" i="26"/>
  <c r="H2274" i="26"/>
  <c r="H1179" i="26"/>
  <c r="H985" i="26"/>
  <c r="H2142" i="26"/>
  <c r="H3053" i="26"/>
  <c r="H3821" i="26"/>
  <c r="H2945" i="26"/>
  <c r="H3186" i="26"/>
  <c r="H4108" i="26"/>
  <c r="H1363" i="26"/>
  <c r="H3857" i="26"/>
  <c r="H2138" i="26"/>
  <c r="H700" i="26"/>
  <c r="H2802" i="26"/>
  <c r="H4150" i="26"/>
  <c r="H122" i="26"/>
  <c r="H3092" i="26"/>
  <c r="H3916" i="26"/>
  <c r="H2808" i="26"/>
  <c r="H497" i="26"/>
  <c r="H1365" i="26"/>
  <c r="H3191" i="26"/>
  <c r="H2426" i="26"/>
  <c r="H1945" i="26"/>
  <c r="H647" i="26"/>
  <c r="H935" i="26"/>
  <c r="H2764" i="26"/>
  <c r="H1085" i="26"/>
  <c r="H1706" i="26"/>
  <c r="H652" i="26"/>
  <c r="H3438" i="26"/>
  <c r="H1989" i="26"/>
  <c r="H2754" i="26"/>
  <c r="H3666" i="26"/>
  <c r="H3815" i="26"/>
  <c r="H2233" i="26"/>
  <c r="H3629" i="26"/>
  <c r="H888" i="26"/>
  <c r="H4002" i="26"/>
  <c r="H1028" i="26"/>
  <c r="H365" i="26"/>
  <c r="H2900" i="26"/>
  <c r="H2179" i="26"/>
  <c r="H1939" i="26"/>
  <c r="H3476" i="26"/>
  <c r="H1416" i="26"/>
  <c r="H2998" i="26"/>
  <c r="H2189" i="26"/>
  <c r="H3144" i="26"/>
  <c r="H746" i="26"/>
  <c r="H989" i="26"/>
  <c r="H1173" i="26"/>
  <c r="H834" i="26"/>
  <c r="H1802" i="26"/>
  <c r="H1319" i="26"/>
  <c r="H942" i="26"/>
  <c r="H2329" i="26"/>
  <c r="H2137" i="26"/>
  <c r="H263" i="26"/>
  <c r="H3819" i="26"/>
  <c r="H2805" i="26"/>
  <c r="H2617" i="26"/>
  <c r="H1558" i="26"/>
  <c r="H503" i="26"/>
  <c r="H838" i="26"/>
  <c r="H3102" i="26"/>
  <c r="H3379" i="26"/>
  <c r="H2333" i="26"/>
  <c r="H2238" i="26"/>
  <c r="H598" i="26"/>
  <c r="H2323" i="26"/>
  <c r="H3242" i="26"/>
  <c r="H1422" i="26"/>
  <c r="H1029" i="26"/>
  <c r="H1025" i="26"/>
  <c r="H2229" i="26"/>
  <c r="H1656" i="26"/>
  <c r="H3290" i="26"/>
  <c r="H936" i="26"/>
  <c r="H1126" i="26"/>
  <c r="H2670" i="26"/>
  <c r="H933" i="26"/>
  <c r="H1086" i="26"/>
  <c r="H2571" i="26"/>
  <c r="H788" i="26"/>
  <c r="H2472" i="26"/>
  <c r="H844" i="26"/>
  <c r="H3965" i="26"/>
  <c r="H1031" i="26"/>
  <c r="H3094" i="26"/>
  <c r="H167" i="26"/>
  <c r="H1655" i="26"/>
  <c r="H550" i="26"/>
  <c r="H2132" i="26"/>
  <c r="H311" i="26"/>
  <c r="H2997" i="26"/>
  <c r="H2811" i="26"/>
  <c r="H3437" i="26"/>
  <c r="H3532" i="26"/>
  <c r="H3339" i="26"/>
  <c r="H1564" i="26"/>
  <c r="H3286" i="26"/>
  <c r="H307" i="26"/>
  <c r="H3822" i="26"/>
  <c r="H2136" i="26"/>
  <c r="H3002" i="26"/>
  <c r="H3620" i="26"/>
  <c r="H3334" i="26"/>
  <c r="H1133" i="26"/>
  <c r="H1374" i="26"/>
  <c r="H3246" i="26"/>
  <c r="H1607" i="26"/>
  <c r="H2043" i="26"/>
  <c r="H2328" i="26"/>
  <c r="H1459" i="26"/>
  <c r="H1806" i="26"/>
  <c r="H2235" i="26"/>
  <c r="H2858" i="26"/>
  <c r="H3954" i="26"/>
  <c r="H840" i="26"/>
  <c r="H883" i="26"/>
  <c r="H741" i="26"/>
  <c r="H3285" i="26"/>
  <c r="H938" i="26"/>
  <c r="H2089" i="26"/>
  <c r="H1220" i="26"/>
  <c r="H3575" i="26"/>
  <c r="H1032" i="26"/>
  <c r="H261" i="26"/>
  <c r="H2519" i="26"/>
  <c r="H2812" i="26"/>
  <c r="H2905" i="26"/>
  <c r="H3100" i="26"/>
  <c r="H1274" i="26"/>
  <c r="H554" i="26"/>
  <c r="H793" i="26"/>
  <c r="H2231" i="26"/>
  <c r="H1611" i="26"/>
  <c r="H3141" i="26"/>
  <c r="H309" i="26"/>
  <c r="H1509" i="26"/>
  <c r="H978" i="26"/>
  <c r="H220" i="26"/>
  <c r="H2757" i="26"/>
  <c r="H1172" i="26"/>
  <c r="H2130" i="26"/>
  <c r="H3330" i="26"/>
  <c r="H2903" i="26"/>
  <c r="H3763" i="26"/>
  <c r="H1563" i="26"/>
  <c r="H1613" i="26"/>
  <c r="H4056" i="26"/>
  <c r="H2474" i="26"/>
  <c r="H414" i="26"/>
  <c r="H3861" i="26"/>
  <c r="H174" i="26"/>
  <c r="H3048" i="26"/>
  <c r="H3292" i="26"/>
  <c r="H3097" i="26"/>
  <c r="H3573" i="26"/>
  <c r="H2855" i="26"/>
  <c r="H1227" i="26"/>
  <c r="H2568" i="26"/>
  <c r="H1470" i="26"/>
  <c r="H3390" i="26"/>
  <c r="H1270" i="26"/>
  <c r="H1606" i="26"/>
  <c r="H4098" i="26"/>
  <c r="H595" i="26"/>
  <c r="H4009" i="26"/>
  <c r="H2382" i="26"/>
  <c r="H2668" i="26"/>
  <c r="H932" i="26"/>
  <c r="H3769" i="26"/>
  <c r="H3478" i="26"/>
  <c r="H695" i="26"/>
  <c r="H1898" i="26"/>
  <c r="H1749" i="26"/>
  <c r="H507" i="26"/>
  <c r="H3768" i="26"/>
  <c r="H1560" i="26"/>
  <c r="H3956" i="26"/>
  <c r="H457" i="26"/>
  <c r="H1991" i="26"/>
  <c r="H2850" i="26"/>
  <c r="H2478" i="26"/>
  <c r="H646" i="26"/>
  <c r="H934" i="26"/>
  <c r="H1037" i="26"/>
  <c r="H2999" i="26"/>
  <c r="H796" i="26"/>
  <c r="H3870" i="26"/>
  <c r="H2946" i="26"/>
  <c r="H2039" i="26"/>
  <c r="H2706" i="26"/>
  <c r="H3005" i="26"/>
  <c r="H1030" i="26"/>
  <c r="H3389" i="26"/>
  <c r="H2279" i="26"/>
  <c r="H2520" i="26"/>
  <c r="H268" i="26"/>
  <c r="H4011" i="26"/>
  <c r="H1805" i="26"/>
  <c r="H1033" i="26"/>
  <c r="H3963" i="26"/>
  <c r="H318" i="26"/>
  <c r="H2190" i="26"/>
  <c r="H653" i="26"/>
  <c r="H3294" i="26"/>
  <c r="H2856" i="26"/>
  <c r="H3578" i="26"/>
  <c r="H1268" i="26"/>
  <c r="H315" i="26"/>
  <c r="H1131" i="26"/>
  <c r="H411" i="26"/>
  <c r="H738" i="26"/>
  <c r="H696" i="26"/>
  <c r="H887" i="26"/>
  <c r="H3387" i="26"/>
  <c r="H407" i="26"/>
  <c r="H1370" i="26"/>
  <c r="H2803" i="26"/>
  <c r="H882" i="26"/>
  <c r="H1317" i="26"/>
  <c r="H2471" i="26"/>
  <c r="H2717" i="26"/>
  <c r="H645" i="26"/>
  <c r="H1467" i="26"/>
  <c r="H931" i="26"/>
  <c r="H458" i="26"/>
  <c r="H3140" i="26"/>
  <c r="H2421" i="26"/>
  <c r="H1653" i="26"/>
  <c r="H1795" i="26"/>
  <c r="H2276" i="26"/>
  <c r="H2718" i="26"/>
  <c r="H3090" i="26"/>
  <c r="H2956" i="26"/>
  <c r="H1421" i="26"/>
  <c r="H2422" i="26"/>
  <c r="H1362" i="26"/>
  <c r="H747" i="26"/>
  <c r="H3957" i="26"/>
  <c r="H1508" i="26"/>
  <c r="H2860" i="26"/>
  <c r="H2716" i="26"/>
  <c r="H73" i="26"/>
  <c r="H3241" i="26"/>
  <c r="H1661" i="26"/>
  <c r="H72" i="26"/>
  <c r="H3858" i="26"/>
  <c r="H1510" i="26"/>
  <c r="H3044" i="26"/>
  <c r="H1900" i="26"/>
  <c r="H1325" i="26"/>
  <c r="H2281" i="26"/>
  <c r="H1995" i="26"/>
  <c r="H1128" i="26"/>
  <c r="H1035" i="26"/>
  <c r="H3723" i="26"/>
  <c r="H2131" i="26"/>
  <c r="H3579" i="26"/>
  <c r="H2569" i="26"/>
  <c r="H2574" i="26"/>
  <c r="H2810" i="26"/>
  <c r="H2034" i="26"/>
  <c r="H1902" i="26"/>
  <c r="H3188" i="26"/>
  <c r="H213" i="26"/>
  <c r="H1800" i="26"/>
  <c r="H4010" i="26"/>
  <c r="H3908" i="26"/>
  <c r="H221" i="26"/>
  <c r="H402" i="26"/>
  <c r="H2948" i="26"/>
  <c r="H355" i="26"/>
  <c r="H602" i="26"/>
  <c r="H1181" i="26"/>
  <c r="H2428" i="26"/>
  <c r="H2427" i="26"/>
  <c r="H3962" i="26"/>
  <c r="H1660" i="26"/>
  <c r="H893" i="26"/>
  <c r="H743" i="26"/>
  <c r="H1704" i="26"/>
  <c r="H1604" i="26"/>
  <c r="H2090" i="26"/>
  <c r="H1465" i="26"/>
  <c r="H1513" i="26"/>
  <c r="H2854" i="26"/>
  <c r="H2955" i="26"/>
  <c r="H1651" i="26"/>
  <c r="H1946" i="26"/>
  <c r="H3627" i="26"/>
  <c r="H2181" i="26"/>
  <c r="H3047" i="26"/>
  <c r="H260" i="26"/>
  <c r="H3332" i="26"/>
  <c r="H2619" i="26"/>
  <c r="H405" i="26"/>
  <c r="H2901" i="26"/>
  <c r="H790" i="26"/>
  <c r="H2092" i="26"/>
  <c r="H2234" i="26"/>
  <c r="H2806" i="26"/>
  <c r="H1076" i="26"/>
  <c r="H1893" i="26"/>
  <c r="H1990" i="26"/>
  <c r="H1997" i="26"/>
  <c r="H1751" i="26"/>
  <c r="H644" i="26"/>
  <c r="H1132" i="26"/>
  <c r="H453" i="26"/>
  <c r="H4153" i="26"/>
  <c r="H3622" i="26"/>
  <c r="H3003" i="26"/>
  <c r="H939" i="26"/>
  <c r="H2381" i="26"/>
  <c r="H2232" i="26"/>
  <c r="H2766" i="26"/>
  <c r="H600" i="26"/>
  <c r="H1077" i="26"/>
  <c r="H691" i="26"/>
  <c r="H3672" i="26"/>
  <c r="H546" i="26"/>
  <c r="H2086" i="26"/>
  <c r="H795" i="26"/>
  <c r="H3291" i="26"/>
  <c r="H310" i="26"/>
  <c r="H358" i="26"/>
  <c r="H1566" i="26"/>
  <c r="H3770" i="26"/>
  <c r="H1746" i="26"/>
  <c r="H508" i="26"/>
  <c r="H1895" i="26"/>
  <c r="H1468" i="26"/>
  <c r="H2044" i="26"/>
  <c r="H597" i="26"/>
  <c r="H2322" i="26"/>
  <c r="H74" i="26"/>
  <c r="H558" i="26"/>
  <c r="H3624" i="26"/>
  <c r="H2083" i="26"/>
  <c r="H2658" i="26"/>
  <c r="H2666" i="26"/>
  <c r="H654" i="26"/>
  <c r="H1849" i="26"/>
  <c r="H4101" i="26"/>
  <c r="H1458" i="26"/>
  <c r="H3766" i="26"/>
  <c r="H1799" i="26"/>
  <c r="H937" i="26"/>
  <c r="H2429" i="26"/>
  <c r="H363" i="26"/>
  <c r="H2669" i="26"/>
  <c r="H3196" i="26"/>
  <c r="H3239" i="26"/>
  <c r="H2133" i="26"/>
  <c r="H1272" i="26"/>
  <c r="H1322" i="26"/>
  <c r="H1419" i="26"/>
  <c r="H841" i="26"/>
  <c r="H552" i="26"/>
  <c r="H2376" i="26"/>
  <c r="H1180" i="26"/>
  <c r="H1229" i="26"/>
  <c r="H3820" i="26"/>
  <c r="H3722" i="26"/>
  <c r="H1367" i="26"/>
  <c r="H3816" i="26"/>
  <c r="H2713" i="26"/>
  <c r="H2370" i="26"/>
  <c r="H3907" i="26"/>
  <c r="H701" i="26"/>
  <c r="H1555" i="26"/>
  <c r="H316" i="26"/>
  <c r="H1517" i="26"/>
  <c r="H1518" i="26"/>
  <c r="H462" i="26"/>
  <c r="H1226" i="26"/>
  <c r="H1559" i="26"/>
  <c r="C583" i="26"/>
  <c r="B34" i="22"/>
  <c r="K361" i="26"/>
  <c r="F18" i="26"/>
  <c r="H42" i="26"/>
  <c r="F42" i="26"/>
  <c r="H39" i="26"/>
  <c r="F39" i="26"/>
  <c r="F15" i="26"/>
  <c r="H46" i="26"/>
  <c r="F46" i="26"/>
  <c r="F22" i="26"/>
  <c r="F24" i="26"/>
  <c r="H48" i="26"/>
  <c r="F48" i="26"/>
  <c r="H40" i="26"/>
  <c r="F40" i="26"/>
  <c r="F16" i="26"/>
  <c r="F21" i="26"/>
  <c r="H45" i="26"/>
  <c r="F45" i="26"/>
  <c r="F20" i="26"/>
  <c r="H44" i="26"/>
  <c r="F44" i="26"/>
  <c r="F23" i="26"/>
  <c r="H47" i="26"/>
  <c r="F47" i="26"/>
  <c r="F19" i="26"/>
  <c r="H43" i="26"/>
  <c r="F43" i="26"/>
  <c r="H52" i="26"/>
  <c r="F52" i="26"/>
  <c r="F28" i="26"/>
  <c r="H51" i="26"/>
  <c r="F51" i="26"/>
  <c r="F27" i="26"/>
  <c r="H53" i="26"/>
  <c r="F53" i="26"/>
  <c r="F29" i="26"/>
  <c r="H49" i="26"/>
  <c r="F49" i="26"/>
  <c r="F25" i="26"/>
  <c r="F17" i="26"/>
  <c r="H41" i="26"/>
  <c r="F41" i="26"/>
  <c r="F14" i="26"/>
  <c r="H38" i="26"/>
  <c r="F38" i="26"/>
  <c r="F30" i="26"/>
  <c r="H54" i="26"/>
  <c r="F54" i="26"/>
  <c r="F26" i="26"/>
  <c r="H50" i="26"/>
  <c r="F50" i="26"/>
  <c r="F3737" i="26"/>
  <c r="K53" i="26"/>
  <c r="G28" i="26"/>
  <c r="G202" i="26"/>
  <c r="G203" i="26"/>
  <c r="H293" i="26"/>
  <c r="H1340" i="26"/>
  <c r="F1340" i="26"/>
  <c r="H238" i="26"/>
  <c r="K3596" i="26"/>
  <c r="H385" i="26"/>
  <c r="K572" i="26"/>
  <c r="F66" i="26"/>
  <c r="G296" i="26"/>
  <c r="G297" i="26"/>
  <c r="K3500" i="26"/>
  <c r="K3644" i="26"/>
  <c r="K3548" i="26"/>
  <c r="K524" i="26"/>
  <c r="H144" i="26"/>
  <c r="K764" i="26"/>
  <c r="K716" i="26"/>
  <c r="K668" i="26"/>
  <c r="F628" i="26"/>
  <c r="K620" i="26"/>
  <c r="K476" i="26"/>
  <c r="K428" i="26"/>
  <c r="K380" i="26"/>
  <c r="K332" i="26"/>
  <c r="K284" i="26"/>
  <c r="F238" i="26"/>
  <c r="F246" i="26"/>
  <c r="K236" i="26"/>
  <c r="K188" i="26"/>
  <c r="K140" i="26"/>
  <c r="K92" i="26"/>
  <c r="H90" i="26"/>
  <c r="F120" i="26"/>
  <c r="K365" i="26"/>
  <c r="K344" i="26"/>
  <c r="K349" i="26"/>
  <c r="K359" i="26"/>
  <c r="K360" i="26"/>
  <c r="G108" i="26"/>
  <c r="G343" i="26"/>
  <c r="K363" i="26"/>
  <c r="K345" i="26"/>
  <c r="K357" i="26"/>
  <c r="K352" i="26"/>
  <c r="K364" i="26"/>
  <c r="K354" i="26"/>
  <c r="K347" i="26"/>
  <c r="G249" i="26"/>
  <c r="K346" i="26"/>
  <c r="K358" i="26"/>
  <c r="K366" i="26"/>
  <c r="K348" i="26"/>
  <c r="K355" i="26"/>
  <c r="K362" i="26"/>
  <c r="K343" i="26"/>
  <c r="G155" i="26"/>
  <c r="K350" i="26"/>
  <c r="G61" i="26"/>
  <c r="K353" i="26"/>
  <c r="K356" i="26"/>
  <c r="K351" i="26"/>
  <c r="H1205" i="26"/>
  <c r="F1205" i="26"/>
  <c r="F1181" i="26"/>
  <c r="F2717" i="26"/>
  <c r="H2741" i="26"/>
  <c r="F2741" i="26"/>
  <c r="H2879" i="26"/>
  <c r="F2879" i="26"/>
  <c r="F2855" i="26"/>
  <c r="F2235" i="26"/>
  <c r="H2259" i="26"/>
  <c r="F2259" i="26"/>
  <c r="F3819" i="26"/>
  <c r="H3843" i="26"/>
  <c r="F3053" i="26"/>
  <c r="H3077" i="26"/>
  <c r="F3077" i="26"/>
  <c r="F1228" i="26"/>
  <c r="H1252" i="26"/>
  <c r="F1252" i="26"/>
  <c r="F70" i="26"/>
  <c r="H94" i="26"/>
  <c r="F359" i="26"/>
  <c r="H383" i="26"/>
  <c r="H2356" i="26"/>
  <c r="F2356" i="26"/>
  <c r="F2332" i="26"/>
  <c r="H330" i="26"/>
  <c r="F306" i="26"/>
  <c r="H2591" i="26"/>
  <c r="F2591" i="26"/>
  <c r="F2567" i="26"/>
  <c r="F4100" i="26"/>
  <c r="H4124" i="26"/>
  <c r="F4124" i="26"/>
  <c r="H861" i="26"/>
  <c r="F861" i="26"/>
  <c r="F837" i="26"/>
  <c r="F689" i="26"/>
  <c r="H713" i="26"/>
  <c r="H476" i="26"/>
  <c r="F452" i="26"/>
  <c r="H1062" i="26"/>
  <c r="F1062" i="26"/>
  <c r="F1038" i="26"/>
  <c r="H3545" i="26"/>
  <c r="F3521" i="26"/>
  <c r="F1890" i="26"/>
  <c r="H1914" i="26"/>
  <c r="F1914" i="26"/>
  <c r="F557" i="26"/>
  <c r="H581" i="26"/>
  <c r="H2302" i="26"/>
  <c r="F2302" i="26"/>
  <c r="F2278" i="26"/>
  <c r="F979" i="26"/>
  <c r="H1003" i="26"/>
  <c r="F1003" i="26"/>
  <c r="H3984" i="26"/>
  <c r="F3960" i="26"/>
  <c r="H4030" i="26"/>
  <c r="F4006" i="26"/>
  <c r="F121" i="26"/>
  <c r="H145" i="26"/>
  <c r="F2766" i="26"/>
  <c r="H2790" i="26"/>
  <c r="F2790" i="26"/>
  <c r="H626" i="26"/>
  <c r="F602" i="26"/>
  <c r="F2569" i="26"/>
  <c r="H2593" i="26"/>
  <c r="F2593" i="26"/>
  <c r="F1661" i="26"/>
  <c r="H1685" i="26"/>
  <c r="F1685" i="26"/>
  <c r="F1362" i="26"/>
  <c r="H1386" i="26"/>
  <c r="F1386" i="26"/>
  <c r="F1653" i="26"/>
  <c r="H1677" i="26"/>
  <c r="F1677" i="26"/>
  <c r="F2471" i="26"/>
  <c r="H2495" i="26"/>
  <c r="F2495" i="26"/>
  <c r="H720" i="26"/>
  <c r="F696" i="26"/>
  <c r="F3294" i="26"/>
  <c r="H3318" i="26"/>
  <c r="F3318" i="26"/>
  <c r="F268" i="26"/>
  <c r="H292" i="26"/>
  <c r="H2970" i="26"/>
  <c r="F2970" i="26"/>
  <c r="F2946" i="26"/>
  <c r="H2502" i="26"/>
  <c r="F2502" i="26"/>
  <c r="F2478" i="26"/>
  <c r="H3793" i="26"/>
  <c r="F3769" i="26"/>
  <c r="F4098" i="26"/>
  <c r="H4122" i="26"/>
  <c r="F4122" i="26"/>
  <c r="F3573" i="26"/>
  <c r="H3597" i="26"/>
  <c r="H4080" i="26"/>
  <c r="F4080" i="26"/>
  <c r="F4056" i="26"/>
  <c r="H1196" i="26"/>
  <c r="F1196" i="26"/>
  <c r="F1172" i="26"/>
  <c r="F2231" i="26"/>
  <c r="H2255" i="26"/>
  <c r="F2255" i="26"/>
  <c r="H962" i="26"/>
  <c r="F962" i="26"/>
  <c r="F938" i="26"/>
  <c r="H1830" i="26"/>
  <c r="F1830" i="26"/>
  <c r="F1806" i="26"/>
  <c r="H1157" i="26"/>
  <c r="F1157" i="26"/>
  <c r="F1133" i="26"/>
  <c r="F1564" i="26"/>
  <c r="H1588" i="26"/>
  <c r="F1588" i="26"/>
  <c r="F2132" i="26"/>
  <c r="H2156" i="26"/>
  <c r="F2156" i="26"/>
  <c r="H2694" i="26"/>
  <c r="F2694" i="26"/>
  <c r="F2670" i="26"/>
  <c r="F1029" i="26"/>
  <c r="H1053" i="26"/>
  <c r="F1053" i="26"/>
  <c r="H3403" i="26"/>
  <c r="F3403" i="26"/>
  <c r="F3379" i="26"/>
  <c r="F263" i="26"/>
  <c r="H287" i="26"/>
  <c r="H1013" i="26"/>
  <c r="F1013" i="26"/>
  <c r="F989" i="26"/>
  <c r="F1939" i="26"/>
  <c r="H1963" i="26"/>
  <c r="F1963" i="26"/>
  <c r="H3653" i="26"/>
  <c r="F3629" i="26"/>
  <c r="H3462" i="26"/>
  <c r="F3438" i="26"/>
  <c r="F2426" i="26"/>
  <c r="H2450" i="26"/>
  <c r="F2450" i="26"/>
  <c r="F4150" i="26"/>
  <c r="H4174" i="26"/>
  <c r="F4174" i="26"/>
  <c r="H4132" i="26"/>
  <c r="F4132" i="26"/>
  <c r="F4108" i="26"/>
  <c r="F2142" i="26"/>
  <c r="H2166" i="26"/>
  <c r="F2166" i="26"/>
  <c r="H1108" i="26"/>
  <c r="F1108" i="26"/>
  <c r="F1084" i="26"/>
  <c r="F2129" i="26"/>
  <c r="H2153" i="26"/>
  <c r="F2153" i="26"/>
  <c r="H3166" i="26"/>
  <c r="F3166" i="26"/>
  <c r="F3142" i="26"/>
  <c r="H1154" i="26"/>
  <c r="F1154" i="26"/>
  <c r="F1130" i="26"/>
  <c r="H2739" i="26"/>
  <c r="F2739" i="26"/>
  <c r="F2715" i="26"/>
  <c r="H2490" i="26"/>
  <c r="F2490" i="26"/>
  <c r="F2466" i="26"/>
  <c r="F4014" i="26"/>
  <c r="H4038" i="26"/>
  <c r="F1985" i="26"/>
  <c r="H2009" i="26"/>
  <c r="F2009" i="26"/>
  <c r="F3523" i="26"/>
  <c r="H3547" i="26"/>
  <c r="F2522" i="26"/>
  <c r="H2546" i="26"/>
  <c r="F2546" i="26"/>
  <c r="F836" i="26"/>
  <c r="H860" i="26"/>
  <c r="F860" i="26"/>
  <c r="H3170" i="26"/>
  <c r="F3170" i="26"/>
  <c r="F3146" i="26"/>
  <c r="H2065" i="26"/>
  <c r="F2065" i="26"/>
  <c r="F2041" i="26"/>
  <c r="F2814" i="26"/>
  <c r="H2838" i="26"/>
  <c r="F2838" i="26"/>
  <c r="F409" i="26"/>
  <c r="H433" i="26"/>
  <c r="F2620" i="26"/>
  <c r="H2644" i="26"/>
  <c r="F2644" i="26"/>
  <c r="H3454" i="26"/>
  <c r="F3454" i="26"/>
  <c r="F3430" i="26"/>
  <c r="H524" i="26"/>
  <c r="F500" i="26"/>
  <c r="F2611" i="26"/>
  <c r="H2635" i="26"/>
  <c r="F2635" i="26"/>
  <c r="H772" i="26"/>
  <c r="F748" i="26"/>
  <c r="F77" i="26"/>
  <c r="H101" i="26"/>
  <c r="F3911" i="26"/>
  <c r="H3935" i="26"/>
  <c r="F4062" i="26"/>
  <c r="H4086" i="26"/>
  <c r="F4086" i="26"/>
  <c r="F1605" i="26"/>
  <c r="H1629" i="26"/>
  <c r="F1629" i="26"/>
  <c r="F551" i="26"/>
  <c r="H575" i="26"/>
  <c r="H2254" i="26"/>
  <c r="F2254" i="26"/>
  <c r="F2230" i="26"/>
  <c r="H2934" i="26"/>
  <c r="F2934" i="26"/>
  <c r="F2910" i="26"/>
  <c r="F3192" i="26"/>
  <c r="H3216" i="26"/>
  <c r="F3216" i="26"/>
  <c r="H3550" i="26"/>
  <c r="F3526" i="26"/>
  <c r="H1733" i="26"/>
  <c r="F1733" i="26"/>
  <c r="F1709" i="26"/>
  <c r="H2542" i="26"/>
  <c r="F2542" i="26"/>
  <c r="F2518" i="26"/>
  <c r="F1698" i="26"/>
  <c r="H1722" i="26"/>
  <c r="F1722" i="26"/>
  <c r="F3864" i="26"/>
  <c r="H3888" i="26"/>
  <c r="F1222" i="26"/>
  <c r="H1246" i="26"/>
  <c r="F1246" i="26"/>
  <c r="F209" i="26"/>
  <c r="H233" i="26"/>
  <c r="H2442" i="26"/>
  <c r="F2442" i="26"/>
  <c r="F2418" i="26"/>
  <c r="F845" i="26"/>
  <c r="H869" i="26"/>
  <c r="F869" i="26"/>
  <c r="H1249" i="26"/>
  <c r="F1249" i="26"/>
  <c r="F1225" i="26"/>
  <c r="F2185" i="26"/>
  <c r="H2209" i="26"/>
  <c r="F2209" i="26"/>
  <c r="H3842" i="26"/>
  <c r="F3818" i="26"/>
  <c r="F1516" i="26"/>
  <c r="H1540" i="26"/>
  <c r="F1540" i="26"/>
  <c r="H2260" i="26"/>
  <c r="F2260" i="26"/>
  <c r="F2236" i="26"/>
  <c r="F3427" i="26"/>
  <c r="H3451" i="26"/>
  <c r="F3451" i="26"/>
  <c r="H2447" i="26"/>
  <c r="F2447" i="26"/>
  <c r="F2423" i="26"/>
  <c r="F212" i="26"/>
  <c r="H236" i="26"/>
  <c r="H100" i="26"/>
  <c r="F76" i="26"/>
  <c r="F3388" i="26"/>
  <c r="H3412" i="26"/>
  <c r="F3412" i="26"/>
  <c r="F1129" i="26"/>
  <c r="H1153" i="26"/>
  <c r="F1153" i="26"/>
  <c r="F1845" i="26"/>
  <c r="H1869" i="26"/>
  <c r="F1869" i="26"/>
  <c r="H3701" i="26"/>
  <c r="F3677" i="26"/>
  <c r="H3606" i="26"/>
  <c r="F3582" i="26"/>
  <c r="H3018" i="26"/>
  <c r="F3018" i="26"/>
  <c r="F2994" i="26"/>
  <c r="F1889" i="26"/>
  <c r="H1913" i="26"/>
  <c r="F1913" i="26"/>
  <c r="F2565" i="26"/>
  <c r="H2589" i="26"/>
  <c r="F2589" i="26"/>
  <c r="F3091" i="26"/>
  <c r="H3115" i="26"/>
  <c r="F3115" i="26"/>
  <c r="H866" i="26"/>
  <c r="F866" i="26"/>
  <c r="F842" i="26"/>
  <c r="H3076" i="26"/>
  <c r="F3076" i="26"/>
  <c r="F3052" i="26"/>
  <c r="H2877" i="26"/>
  <c r="F2877" i="26"/>
  <c r="F2853" i="26"/>
  <c r="F1798" i="26"/>
  <c r="H1822" i="26"/>
  <c r="F1822" i="26"/>
  <c r="F2084" i="26"/>
  <c r="H2108" i="26"/>
  <c r="F2108" i="26"/>
  <c r="H1014" i="26"/>
  <c r="F1014" i="26"/>
  <c r="F990" i="26"/>
  <c r="H2441" i="26"/>
  <c r="F2441" i="26"/>
  <c r="F2417" i="26"/>
  <c r="H484" i="26"/>
  <c r="F460" i="26"/>
  <c r="F2859" i="26"/>
  <c r="H2883" i="26"/>
  <c r="F2883" i="26"/>
  <c r="F1277" i="26"/>
  <c r="H1301" i="26"/>
  <c r="F1301" i="26"/>
  <c r="H4083" i="26"/>
  <c r="F4083" i="26"/>
  <c r="F4059" i="26"/>
  <c r="H627" i="26"/>
  <c r="F603" i="26"/>
  <c r="H1974" i="26"/>
  <c r="F1974" i="26"/>
  <c r="F1950" i="26"/>
  <c r="F3617" i="26"/>
  <c r="H3641" i="26"/>
  <c r="F2711" i="26"/>
  <c r="H2735" i="26"/>
  <c r="F2735" i="26"/>
  <c r="F360" i="26"/>
  <c r="H384" i="26"/>
  <c r="H2011" i="26"/>
  <c r="F2011" i="26"/>
  <c r="F1987" i="26"/>
  <c r="H2540" i="26"/>
  <c r="F2540" i="26"/>
  <c r="F2516" i="26"/>
  <c r="F3814" i="26"/>
  <c r="H3838" i="26"/>
  <c r="F1075" i="26"/>
  <c r="H1099" i="26"/>
  <c r="F1099" i="26"/>
  <c r="H3307" i="26"/>
  <c r="F3307" i="26"/>
  <c r="F3283" i="26"/>
  <c r="F2562" i="26"/>
  <c r="H2586" i="26"/>
  <c r="F2586" i="26"/>
  <c r="H2923" i="26"/>
  <c r="F2923" i="26"/>
  <c r="F2899" i="26"/>
  <c r="F1848" i="26"/>
  <c r="H1872" i="26"/>
  <c r="F1872" i="26"/>
  <c r="H3313" i="26"/>
  <c r="F3313" i="26"/>
  <c r="F3289" i="26"/>
  <c r="F1324" i="26"/>
  <c r="H1348" i="26"/>
  <c r="F1348" i="26"/>
  <c r="F2139" i="26"/>
  <c r="H2163" i="26"/>
  <c r="F2163" i="26"/>
  <c r="H3501" i="26"/>
  <c r="F3477" i="26"/>
  <c r="H2018" i="26"/>
  <c r="F2018" i="26"/>
  <c r="F1994" i="26"/>
  <c r="F1752" i="26"/>
  <c r="H1776" i="26"/>
  <c r="F1776" i="26"/>
  <c r="F3869" i="26"/>
  <c r="H3893" i="26"/>
  <c r="H3834" i="26"/>
  <c r="F3810" i="26"/>
  <c r="H474" i="26"/>
  <c r="F450" i="26"/>
  <c r="F3381" i="26"/>
  <c r="H3405" i="26"/>
  <c r="F3405" i="26"/>
  <c r="H818" i="26"/>
  <c r="F818" i="26"/>
  <c r="F794" i="26"/>
  <c r="H2785" i="26"/>
  <c r="F2785" i="26"/>
  <c r="F2761" i="26"/>
  <c r="F113" i="26"/>
  <c r="H137" i="26"/>
  <c r="H1254" i="26"/>
  <c r="F1254" i="26"/>
  <c r="F1230" i="26"/>
  <c r="F1797" i="26"/>
  <c r="H1821" i="26"/>
  <c r="F1821" i="26"/>
  <c r="F4109" i="26"/>
  <c r="H4133" i="26"/>
  <c r="F4133" i="26"/>
  <c r="F4053" i="26"/>
  <c r="H4077" i="26"/>
  <c r="F4077" i="26"/>
  <c r="F4007" i="26"/>
  <c r="H4031" i="26"/>
  <c r="F1518" i="26"/>
  <c r="H1542" i="26"/>
  <c r="F1542" i="26"/>
  <c r="H1770" i="26"/>
  <c r="F1770" i="26"/>
  <c r="F1746" i="26"/>
  <c r="F4010" i="26"/>
  <c r="H4034" i="26"/>
  <c r="F887" i="26"/>
  <c r="H911" i="26"/>
  <c r="F911" i="26"/>
  <c r="F595" i="26"/>
  <c r="H619" i="26"/>
  <c r="F1374" i="26"/>
  <c r="H1398" i="26"/>
  <c r="F1398" i="26"/>
  <c r="F1173" i="26"/>
  <c r="H1197" i="26"/>
  <c r="F1197" i="26"/>
  <c r="F1757" i="26"/>
  <c r="H1781" i="26"/>
  <c r="F1781" i="26"/>
  <c r="H3883" i="26"/>
  <c r="F3859" i="26"/>
  <c r="H3938" i="26"/>
  <c r="F3914" i="26"/>
  <c r="F2424" i="26"/>
  <c r="H2448" i="26"/>
  <c r="F2448" i="26"/>
  <c r="H2686" i="26"/>
  <c r="F2686" i="26"/>
  <c r="F2662" i="26"/>
  <c r="F2659" i="26"/>
  <c r="H2683" i="26"/>
  <c r="F2683" i="26"/>
  <c r="H726" i="26"/>
  <c r="F702" i="26"/>
  <c r="F1747" i="26"/>
  <c r="H1771" i="26"/>
  <c r="F1771" i="26"/>
  <c r="F889" i="26"/>
  <c r="H913" i="26"/>
  <c r="F913" i="26"/>
  <c r="F1321" i="26"/>
  <c r="H1345" i="26"/>
  <c r="F1345" i="26"/>
  <c r="F2180" i="26"/>
  <c r="H2204" i="26"/>
  <c r="F2204" i="26"/>
  <c r="F3621" i="26"/>
  <c r="H3645" i="26"/>
  <c r="F1899" i="26"/>
  <c r="H1923" i="26"/>
  <c r="F1923" i="26"/>
  <c r="F3774" i="26"/>
  <c r="H3798" i="26"/>
  <c r="F1026" i="26"/>
  <c r="H1050" i="26"/>
  <c r="F1050" i="26"/>
  <c r="F1517" i="26"/>
  <c r="H1541" i="26"/>
  <c r="F1541" i="26"/>
  <c r="H3794" i="26"/>
  <c r="F3770" i="26"/>
  <c r="F1322" i="26"/>
  <c r="H1346" i="26"/>
  <c r="F1346" i="26"/>
  <c r="H2110" i="26"/>
  <c r="F2110" i="26"/>
  <c r="F2086" i="26"/>
  <c r="F3332" i="26"/>
  <c r="H3356" i="26"/>
  <c r="F3356" i="26"/>
  <c r="F3579" i="26"/>
  <c r="H3603" i="26"/>
  <c r="F2421" i="26"/>
  <c r="H2445" i="26"/>
  <c r="F2445" i="26"/>
  <c r="F653" i="26"/>
  <c r="H677" i="26"/>
  <c r="H2544" i="26"/>
  <c r="F2544" i="26"/>
  <c r="F2520" i="26"/>
  <c r="F507" i="26"/>
  <c r="H531" i="26"/>
  <c r="H1630" i="26"/>
  <c r="F1630" i="26"/>
  <c r="F1606" i="26"/>
  <c r="F3097" i="26"/>
  <c r="H3121" i="26"/>
  <c r="F3121" i="26"/>
  <c r="H1637" i="26"/>
  <c r="F1637" i="26"/>
  <c r="F1613" i="26"/>
  <c r="H2781" i="26"/>
  <c r="F2781" i="26"/>
  <c r="F2757" i="26"/>
  <c r="F793" i="26"/>
  <c r="H817" i="26"/>
  <c r="F817" i="26"/>
  <c r="F2519" i="26"/>
  <c r="H2543" i="26"/>
  <c r="F2543" i="26"/>
  <c r="F3285" i="26"/>
  <c r="H3309" i="26"/>
  <c r="F3309" i="26"/>
  <c r="H1483" i="26"/>
  <c r="F1483" i="26"/>
  <c r="F1459" i="26"/>
  <c r="F3334" i="26"/>
  <c r="H3358" i="26"/>
  <c r="F3358" i="26"/>
  <c r="F550" i="26"/>
  <c r="H574" i="26"/>
  <c r="H868" i="26"/>
  <c r="F868" i="26"/>
  <c r="F844" i="26"/>
  <c r="H1150" i="26"/>
  <c r="F1150" i="26"/>
  <c r="F1126" i="26"/>
  <c r="F1422" i="26"/>
  <c r="H1446" i="26"/>
  <c r="F1446" i="26"/>
  <c r="F3102" i="26"/>
  <c r="H3126" i="26"/>
  <c r="F3126" i="26"/>
  <c r="F2137" i="26"/>
  <c r="H2161" i="26"/>
  <c r="F2161" i="26"/>
  <c r="H770" i="26"/>
  <c r="F746" i="26"/>
  <c r="F2179" i="26"/>
  <c r="H2203" i="26"/>
  <c r="F2203" i="26"/>
  <c r="F2233" i="26"/>
  <c r="H2257" i="26"/>
  <c r="F2257" i="26"/>
  <c r="H676" i="26"/>
  <c r="F652" i="26"/>
  <c r="H3215" i="26"/>
  <c r="F3215" i="26"/>
  <c r="F3191" i="26"/>
  <c r="H2826" i="26"/>
  <c r="F2826" i="26"/>
  <c r="F2802" i="26"/>
  <c r="H1009" i="26"/>
  <c r="F1009" i="26"/>
  <c r="F985" i="26"/>
  <c r="H2886" i="26"/>
  <c r="F2886" i="26"/>
  <c r="F2862" i="26"/>
  <c r="F3531" i="26"/>
  <c r="H3555" i="26"/>
  <c r="F929" i="26"/>
  <c r="H953" i="26"/>
  <c r="F953" i="26"/>
  <c r="H525" i="26"/>
  <c r="F501" i="26"/>
  <c r="H1437" i="26"/>
  <c r="F1437" i="26"/>
  <c r="F1413" i="26"/>
  <c r="H3750" i="26"/>
  <c r="F3726" i="26"/>
  <c r="F1851" i="26"/>
  <c r="H1875" i="26"/>
  <c r="F1875" i="26"/>
  <c r="F1803" i="26"/>
  <c r="H1827" i="26"/>
  <c r="F1827" i="26"/>
  <c r="H1435" i="26"/>
  <c r="F1435" i="26"/>
  <c r="F1411" i="26"/>
  <c r="H2974" i="26"/>
  <c r="F2974" i="26"/>
  <c r="F2950" i="26"/>
  <c r="F3148" i="26"/>
  <c r="H3172" i="26"/>
  <c r="F3172" i="26"/>
  <c r="F2993" i="26"/>
  <c r="H3017" i="26"/>
  <c r="F3017" i="26"/>
  <c r="F3338" i="26"/>
  <c r="H3362" i="26"/>
  <c r="F3362" i="26"/>
  <c r="H2206" i="26"/>
  <c r="F2206" i="26"/>
  <c r="F2182" i="26"/>
  <c r="F3281" i="26"/>
  <c r="H3305" i="26"/>
  <c r="F3305" i="26"/>
  <c r="F1993" i="26"/>
  <c r="H2017" i="26"/>
  <c r="F2017" i="26"/>
  <c r="H1007" i="26"/>
  <c r="F1007" i="26"/>
  <c r="F983" i="26"/>
  <c r="H428" i="26"/>
  <c r="F404" i="26"/>
  <c r="F2760" i="26"/>
  <c r="H2784" i="26"/>
  <c r="F2784" i="26"/>
  <c r="H2500" i="26"/>
  <c r="F2500" i="26"/>
  <c r="F2476" i="26"/>
  <c r="H572" i="26"/>
  <c r="F548" i="26"/>
  <c r="F267" i="26"/>
  <c r="H291" i="26"/>
  <c r="H3942" i="26"/>
  <c r="F3918" i="26"/>
  <c r="H187" i="26"/>
  <c r="F163" i="26"/>
  <c r="H3260" i="26"/>
  <c r="F3260" i="26"/>
  <c r="F3236" i="26"/>
  <c r="H3979" i="26"/>
  <c r="F3955" i="26"/>
  <c r="F3004" i="26"/>
  <c r="H3028" i="26"/>
  <c r="F3028" i="26"/>
  <c r="F3001" i="26"/>
  <c r="H3025" i="26"/>
  <c r="F3025" i="26"/>
  <c r="H1586" i="26"/>
  <c r="F1586" i="26"/>
  <c r="F1562" i="26"/>
  <c r="H1627" i="26"/>
  <c r="F1627" i="26"/>
  <c r="F1603" i="26"/>
  <c r="F1561" i="26"/>
  <c r="H1585" i="26"/>
  <c r="F1585" i="26"/>
  <c r="F3095" i="26"/>
  <c r="H3119" i="26"/>
  <c r="F3119" i="26"/>
  <c r="F2897" i="26"/>
  <c r="H2921" i="26"/>
  <c r="F2921" i="26"/>
  <c r="H436" i="26"/>
  <c r="F412" i="26"/>
  <c r="H188" i="26"/>
  <c r="F164" i="26"/>
  <c r="H3929" i="26"/>
  <c r="F3905" i="26"/>
  <c r="H3691" i="26"/>
  <c r="F3667" i="26"/>
  <c r="H1058" i="26"/>
  <c r="F1058" i="26"/>
  <c r="F1034" i="26"/>
  <c r="F2140" i="26"/>
  <c r="H2164" i="26"/>
  <c r="F2164" i="26"/>
  <c r="F2849" i="26"/>
  <c r="H2873" i="26"/>
  <c r="F2873" i="26"/>
  <c r="H1433" i="26"/>
  <c r="F1433" i="26"/>
  <c r="F1409" i="26"/>
  <c r="H3268" i="26"/>
  <c r="F3268" i="26"/>
  <c r="F3244" i="26"/>
  <c r="F3570" i="26"/>
  <c r="H3594" i="26"/>
  <c r="H478" i="26"/>
  <c r="F454" i="26"/>
  <c r="H1008" i="26"/>
  <c r="F1008" i="26"/>
  <c r="F984" i="26"/>
  <c r="F313" i="26"/>
  <c r="H337" i="26"/>
  <c r="H4126" i="26"/>
  <c r="F4126" i="26"/>
  <c r="F4102" i="26"/>
  <c r="H918" i="26"/>
  <c r="F918" i="26"/>
  <c r="F894" i="26"/>
  <c r="F3233" i="26"/>
  <c r="H3257" i="26"/>
  <c r="F3257" i="26"/>
  <c r="F1123" i="26"/>
  <c r="H1147" i="26"/>
  <c r="F1147" i="26"/>
  <c r="F2468" i="26"/>
  <c r="H2492" i="26"/>
  <c r="F2492" i="26"/>
  <c r="F3194" i="26"/>
  <c r="H3218" i="26"/>
  <c r="F3218" i="26"/>
  <c r="H1206" i="26"/>
  <c r="F1206" i="26"/>
  <c r="F1182" i="26"/>
  <c r="F1278" i="26"/>
  <c r="H1302" i="26"/>
  <c r="F1302" i="26"/>
  <c r="F1988" i="26"/>
  <c r="H2012" i="26"/>
  <c r="F2012" i="26"/>
  <c r="F1891" i="26"/>
  <c r="H1915" i="26"/>
  <c r="F1915" i="26"/>
  <c r="H3890" i="26"/>
  <c r="F3866" i="26"/>
  <c r="H1634" i="26"/>
  <c r="F1634" i="26"/>
  <c r="F1610" i="26"/>
  <c r="H1103" i="26"/>
  <c r="F1103" i="26"/>
  <c r="F1079" i="26"/>
  <c r="F3673" i="26"/>
  <c r="H3697" i="26"/>
  <c r="H629" i="26"/>
  <c r="F605" i="26"/>
  <c r="H3499" i="26"/>
  <c r="F3475" i="26"/>
  <c r="H3884" i="26"/>
  <c r="F3860" i="26"/>
  <c r="F3480" i="26"/>
  <c r="H3504" i="26"/>
  <c r="F892" i="26"/>
  <c r="H916" i="26"/>
  <c r="F916" i="26"/>
  <c r="H3742" i="26"/>
  <c r="F3718" i="26"/>
  <c r="H196" i="26"/>
  <c r="F172" i="26"/>
  <c r="H534" i="26"/>
  <c r="F510" i="26"/>
  <c r="H4032" i="26"/>
  <c r="F4008" i="26"/>
  <c r="F2851" i="26"/>
  <c r="H2875" i="26"/>
  <c r="F2875" i="26"/>
  <c r="F3725" i="26"/>
  <c r="H3749" i="26"/>
  <c r="F3333" i="26"/>
  <c r="H3357" i="26"/>
  <c r="F3357" i="26"/>
  <c r="H1436" i="26"/>
  <c r="F1436" i="26"/>
  <c r="F1412" i="26"/>
  <c r="F3149" i="26"/>
  <c r="H3173" i="26"/>
  <c r="F3173" i="26"/>
  <c r="F461" i="26"/>
  <c r="H485" i="26"/>
  <c r="F2763" i="26"/>
  <c r="H2787" i="26"/>
  <c r="F2787" i="26"/>
  <c r="F1556" i="26"/>
  <c r="H1580" i="26"/>
  <c r="F1580" i="26"/>
  <c r="H2306" i="26"/>
  <c r="F2306" i="26"/>
  <c r="F2282" i="26"/>
  <c r="F2330" i="26"/>
  <c r="H2354" i="26"/>
  <c r="F2354" i="26"/>
  <c r="H2404" i="26"/>
  <c r="F2404" i="26"/>
  <c r="F2380" i="26"/>
  <c r="H1004" i="26"/>
  <c r="F1004" i="26"/>
  <c r="F980" i="26"/>
  <c r="F262" i="26"/>
  <c r="H286" i="26"/>
  <c r="H3988" i="26"/>
  <c r="F3964" i="26"/>
  <c r="F217" i="26"/>
  <c r="H241" i="26"/>
  <c r="F1565" i="26"/>
  <c r="H1589" i="26"/>
  <c r="F1589" i="26"/>
  <c r="H630" i="26"/>
  <c r="F606" i="26"/>
  <c r="H1966" i="26"/>
  <c r="F1966" i="26"/>
  <c r="F1942" i="26"/>
  <c r="F3572" i="26"/>
  <c r="H3596" i="26"/>
  <c r="H3409" i="26"/>
  <c r="F3409" i="26"/>
  <c r="F3385" i="26"/>
  <c r="H1247" i="26"/>
  <c r="F1247" i="26"/>
  <c r="F1223" i="26"/>
  <c r="F1373" i="26"/>
  <c r="H1397" i="26"/>
  <c r="F1397" i="26"/>
  <c r="F357" i="26"/>
  <c r="H381" i="26"/>
  <c r="H2828" i="26"/>
  <c r="F2828" i="26"/>
  <c r="F2804" i="26"/>
  <c r="F211" i="26"/>
  <c r="H235" i="26"/>
  <c r="F4157" i="26"/>
  <c r="H4181" i="26"/>
  <c r="F4181" i="26"/>
  <c r="F4147" i="26"/>
  <c r="H4171" i="26"/>
  <c r="F4171" i="26"/>
  <c r="H4121" i="26"/>
  <c r="F4121" i="26"/>
  <c r="F4097" i="26"/>
  <c r="F4099" i="26"/>
  <c r="H4123" i="26"/>
  <c r="F4123" i="26"/>
  <c r="F117" i="26"/>
  <c r="H141" i="26"/>
  <c r="H4076" i="26"/>
  <c r="F4076" i="26"/>
  <c r="F4052" i="26"/>
  <c r="H865" i="26"/>
  <c r="F865" i="26"/>
  <c r="F841" i="26"/>
  <c r="F1076" i="26"/>
  <c r="H1100" i="26"/>
  <c r="F1100" i="26"/>
  <c r="F2281" i="26"/>
  <c r="H2305" i="26"/>
  <c r="F2305" i="26"/>
  <c r="F646" i="26"/>
  <c r="H670" i="26"/>
  <c r="F2130" i="26"/>
  <c r="H2154" i="26"/>
  <c r="F2154" i="26"/>
  <c r="H335" i="26"/>
  <c r="F311" i="26"/>
  <c r="H912" i="26"/>
  <c r="F912" i="26"/>
  <c r="F888" i="26"/>
  <c r="F2371" i="26"/>
  <c r="H2395" i="26"/>
  <c r="F2395" i="26"/>
  <c r="F168" i="26"/>
  <c r="H192" i="26"/>
  <c r="F1705" i="26"/>
  <c r="H1729" i="26"/>
  <c r="F1729" i="26"/>
  <c r="H2646" i="26"/>
  <c r="F2646" i="26"/>
  <c r="F2622" i="26"/>
  <c r="H2497" i="26"/>
  <c r="F2497" i="26"/>
  <c r="F2473" i="26"/>
  <c r="F1464" i="26"/>
  <c r="H1488" i="26"/>
  <c r="F1488" i="26"/>
  <c r="F2758" i="26"/>
  <c r="H2782" i="26"/>
  <c r="F2782" i="26"/>
  <c r="F846" i="26"/>
  <c r="H870" i="26"/>
  <c r="F870" i="26"/>
  <c r="H1578" i="26"/>
  <c r="F1578" i="26"/>
  <c r="F1554" i="26"/>
  <c r="H91" i="26"/>
  <c r="F67" i="26"/>
  <c r="H2688" i="26"/>
  <c r="F2688" i="26"/>
  <c r="F2664" i="26"/>
  <c r="H2885" i="26"/>
  <c r="F2885" i="26"/>
  <c r="F2861" i="26"/>
  <c r="F2188" i="26"/>
  <c r="H2212" i="26"/>
  <c r="F2212" i="26"/>
  <c r="H290" i="26"/>
  <c r="F266" i="26"/>
  <c r="F2430" i="26"/>
  <c r="H2454" i="26"/>
  <c r="F2454" i="26"/>
  <c r="F4101" i="26"/>
  <c r="H4125" i="26"/>
  <c r="F4125" i="26"/>
  <c r="H2830" i="26"/>
  <c r="F2830" i="26"/>
  <c r="F2806" i="26"/>
  <c r="F3722" i="26"/>
  <c r="H3746" i="26"/>
  <c r="F2234" i="26"/>
  <c r="H2258" i="26"/>
  <c r="F2258" i="26"/>
  <c r="F355" i="26"/>
  <c r="H379" i="26"/>
  <c r="F2422" i="26"/>
  <c r="H2446" i="26"/>
  <c r="F2446" i="26"/>
  <c r="F1272" i="26"/>
  <c r="H1296" i="26"/>
  <c r="F1296" i="26"/>
  <c r="H621" i="26"/>
  <c r="F597" i="26"/>
  <c r="H2116" i="26"/>
  <c r="F2116" i="26"/>
  <c r="F2092" i="26"/>
  <c r="F73" i="26"/>
  <c r="H97" i="26"/>
  <c r="H435" i="26"/>
  <c r="F411" i="26"/>
  <c r="F3870" i="26"/>
  <c r="H3894" i="26"/>
  <c r="F1749" i="26"/>
  <c r="H1773" i="26"/>
  <c r="F1773" i="26"/>
  <c r="F1270" i="26"/>
  <c r="H1294" i="26"/>
  <c r="F1294" i="26"/>
  <c r="H3316" i="26"/>
  <c r="F3316" i="26"/>
  <c r="F3292" i="26"/>
  <c r="F1563" i="26"/>
  <c r="H1587" i="26"/>
  <c r="F1587" i="26"/>
  <c r="H244" i="26"/>
  <c r="F220" i="26"/>
  <c r="H578" i="26"/>
  <c r="F554" i="26"/>
  <c r="F261" i="26"/>
  <c r="H285" i="26"/>
  <c r="F741" i="26"/>
  <c r="H765" i="26"/>
  <c r="F2328" i="26"/>
  <c r="H2352" i="26"/>
  <c r="F2352" i="26"/>
  <c r="F3620" i="26"/>
  <c r="H3644" i="26"/>
  <c r="H3363" i="26"/>
  <c r="F3363" i="26"/>
  <c r="F3339" i="26"/>
  <c r="H1679" i="26"/>
  <c r="F1679" i="26"/>
  <c r="F1655" i="26"/>
  <c r="H2496" i="26"/>
  <c r="F2496" i="26"/>
  <c r="F2472" i="26"/>
  <c r="F936" i="26"/>
  <c r="H960" i="26"/>
  <c r="F960" i="26"/>
  <c r="H3266" i="26"/>
  <c r="F3266" i="26"/>
  <c r="F3242" i="26"/>
  <c r="F838" i="26"/>
  <c r="H862" i="26"/>
  <c r="F862" i="26"/>
  <c r="F2329" i="26"/>
  <c r="H2353" i="26"/>
  <c r="F2353" i="26"/>
  <c r="F3144" i="26"/>
  <c r="H3168" i="26"/>
  <c r="F3168" i="26"/>
  <c r="F2900" i="26"/>
  <c r="H2924" i="26"/>
  <c r="F2924" i="26"/>
  <c r="H3839" i="26"/>
  <c r="F3815" i="26"/>
  <c r="H1730" i="26"/>
  <c r="F1730" i="26"/>
  <c r="F1706" i="26"/>
  <c r="F1365" i="26"/>
  <c r="H1389" i="26"/>
  <c r="F1389" i="26"/>
  <c r="H724" i="26"/>
  <c r="F700" i="26"/>
  <c r="F1992" i="26"/>
  <c r="H2016" i="26"/>
  <c r="F2016" i="26"/>
  <c r="H390" i="26"/>
  <c r="F366" i="26"/>
  <c r="F3197" i="26"/>
  <c r="H3221" i="26"/>
  <c r="F3221" i="26"/>
  <c r="F789" i="26"/>
  <c r="H813" i="26"/>
  <c r="F813" i="26"/>
  <c r="F1847" i="26"/>
  <c r="H1871" i="26"/>
  <c r="F1871" i="26"/>
  <c r="H822" i="26"/>
  <c r="F822" i="26"/>
  <c r="F798" i="26"/>
  <c r="F2094" i="26"/>
  <c r="H2118" i="26"/>
  <c r="F2118" i="26"/>
  <c r="H239" i="26"/>
  <c r="F215" i="26"/>
  <c r="H1107" i="26"/>
  <c r="F1107" i="26"/>
  <c r="F1083" i="26"/>
  <c r="H526" i="26"/>
  <c r="F502" i="26"/>
  <c r="H3259" i="26"/>
  <c r="F3259" i="26"/>
  <c r="F3235" i="26"/>
  <c r="F2037" i="26"/>
  <c r="H2061" i="26"/>
  <c r="F2061" i="26"/>
  <c r="F2228" i="26"/>
  <c r="H2252" i="26"/>
  <c r="F2252" i="26"/>
  <c r="H3453" i="26"/>
  <c r="F3453" i="26"/>
  <c r="F3429" i="26"/>
  <c r="F3341" i="26"/>
  <c r="H3365" i="26"/>
  <c r="F3365" i="26"/>
  <c r="H3741" i="26"/>
  <c r="F3717" i="26"/>
  <c r="H3930" i="26"/>
  <c r="F3906" i="26"/>
  <c r="H1734" i="26"/>
  <c r="F1734" i="26"/>
  <c r="F1710" i="26"/>
  <c r="H2310" i="26"/>
  <c r="F2310" i="26"/>
  <c r="F2286" i="26"/>
  <c r="F4054" i="26"/>
  <c r="H4078" i="26"/>
  <c r="F4078" i="26"/>
  <c r="H1678" i="26"/>
  <c r="F1678" i="26"/>
  <c r="F1654" i="26"/>
  <c r="H2539" i="26"/>
  <c r="F2539" i="26"/>
  <c r="F2515" i="26"/>
  <c r="H3169" i="26"/>
  <c r="F3169" i="26"/>
  <c r="F3145" i="26"/>
  <c r="F835" i="26"/>
  <c r="H859" i="26"/>
  <c r="F859" i="26"/>
  <c r="H1098" i="26"/>
  <c r="F1098" i="26"/>
  <c r="F1074" i="26"/>
  <c r="F4103" i="26"/>
  <c r="H4127" i="26"/>
  <c r="F4127" i="26"/>
  <c r="H2837" i="26"/>
  <c r="F2837" i="26"/>
  <c r="F2813" i="26"/>
  <c r="H1632" i="26"/>
  <c r="F1632" i="26"/>
  <c r="F1608" i="26"/>
  <c r="H1772" i="26"/>
  <c r="F1772" i="26"/>
  <c r="F1748" i="26"/>
  <c r="H2640" i="26"/>
  <c r="F2640" i="26"/>
  <c r="F2616" i="26"/>
  <c r="H1878" i="26"/>
  <c r="F1878" i="26"/>
  <c r="F1854" i="26"/>
  <c r="H811" i="26"/>
  <c r="F811" i="26"/>
  <c r="F787" i="26"/>
  <c r="H3505" i="26"/>
  <c r="F3481" i="26"/>
  <c r="H2537" i="26"/>
  <c r="F2537" i="26"/>
  <c r="F2513" i="26"/>
  <c r="F3571" i="26"/>
  <c r="H3595" i="26"/>
  <c r="F881" i="26"/>
  <c r="H905" i="26"/>
  <c r="F905" i="26"/>
  <c r="F988" i="26"/>
  <c r="H1012" i="26"/>
  <c r="F1012" i="26"/>
  <c r="F2762" i="26"/>
  <c r="H2786" i="26"/>
  <c r="F2786" i="26"/>
  <c r="F78" i="26"/>
  <c r="H102" i="26"/>
  <c r="H2066" i="26"/>
  <c r="F2066" i="26"/>
  <c r="F2042" i="26"/>
  <c r="F1366" i="26"/>
  <c r="H1390" i="26"/>
  <c r="F1390" i="26"/>
  <c r="F2947" i="26"/>
  <c r="H2971" i="26"/>
  <c r="F2971" i="26"/>
  <c r="F2225" i="26"/>
  <c r="H2249" i="26"/>
  <c r="F2249" i="26"/>
  <c r="F930" i="26"/>
  <c r="H954" i="26"/>
  <c r="F954" i="26"/>
  <c r="F1320" i="26"/>
  <c r="H1344" i="26"/>
  <c r="F1344" i="26"/>
  <c r="F504" i="26"/>
  <c r="H528" i="26"/>
  <c r="H1636" i="26"/>
  <c r="F1636" i="26"/>
  <c r="F1612" i="26"/>
  <c r="F1080" i="26"/>
  <c r="H1104" i="26"/>
  <c r="F1104" i="26"/>
  <c r="F1842" i="26"/>
  <c r="H1866" i="26"/>
  <c r="F1866" i="26"/>
  <c r="F3581" i="26"/>
  <c r="H3605" i="26"/>
  <c r="F2093" i="26"/>
  <c r="H2117" i="26"/>
  <c r="F2117" i="26"/>
  <c r="H2685" i="26"/>
  <c r="F2685" i="26"/>
  <c r="F2661" i="26"/>
  <c r="F2857" i="26"/>
  <c r="H2881" i="26"/>
  <c r="F2881" i="26"/>
  <c r="F742" i="26"/>
  <c r="H766" i="26"/>
  <c r="F2285" i="26"/>
  <c r="H2309" i="26"/>
  <c r="F2309" i="26"/>
  <c r="H3795" i="26"/>
  <c r="F3771" i="26"/>
  <c r="H1248" i="26"/>
  <c r="F1248" i="26"/>
  <c r="F1224" i="26"/>
  <c r="F2524" i="26"/>
  <c r="H2548" i="26"/>
  <c r="F2548" i="26"/>
  <c r="F499" i="26"/>
  <c r="H523" i="26"/>
  <c r="H816" i="26"/>
  <c r="F816" i="26"/>
  <c r="F792" i="26"/>
  <c r="F161" i="26"/>
  <c r="H185" i="26"/>
  <c r="H2638" i="26"/>
  <c r="F2638" i="26"/>
  <c r="F2614" i="26"/>
  <c r="F1462" i="26"/>
  <c r="H1486" i="26"/>
  <c r="F1486" i="26"/>
  <c r="H3455" i="26"/>
  <c r="F3455" i="26"/>
  <c r="F3431" i="26"/>
  <c r="H1535" i="26"/>
  <c r="F1535" i="26"/>
  <c r="F1511" i="26"/>
  <c r="F1078" i="26"/>
  <c r="H1102" i="26"/>
  <c r="F1102" i="26"/>
  <c r="H580" i="26"/>
  <c r="F556" i="26"/>
  <c r="F3486" i="26"/>
  <c r="H3510" i="26"/>
  <c r="F648" i="26"/>
  <c r="H672" i="26"/>
  <c r="F1846" i="26"/>
  <c r="H1870" i="26"/>
  <c r="F1870" i="26"/>
  <c r="F2378" i="26"/>
  <c r="H2402" i="26"/>
  <c r="F2402" i="26"/>
  <c r="F1940" i="26"/>
  <c r="H1964" i="26"/>
  <c r="F1964" i="26"/>
  <c r="H3402" i="26"/>
  <c r="F3402" i="26"/>
  <c r="F3378" i="26"/>
  <c r="H4025" i="26"/>
  <c r="F4001" i="26"/>
  <c r="H242" i="26"/>
  <c r="F218" i="26"/>
  <c r="H288" i="26"/>
  <c r="F264" i="26"/>
  <c r="H2738" i="26"/>
  <c r="F2738" i="26"/>
  <c r="F2714" i="26"/>
  <c r="F3724" i="26"/>
  <c r="H3748" i="26"/>
  <c r="H2397" i="26"/>
  <c r="F2397" i="26"/>
  <c r="F2373" i="26"/>
  <c r="H1490" i="26"/>
  <c r="F1490" i="26"/>
  <c r="F1466" i="26"/>
  <c r="F3522" i="26"/>
  <c r="H3546" i="26"/>
  <c r="H1106" i="26"/>
  <c r="F1106" i="26"/>
  <c r="F1082" i="26"/>
  <c r="F1700" i="26"/>
  <c r="H1724" i="26"/>
  <c r="F1724" i="26"/>
  <c r="F3527" i="26"/>
  <c r="H3551" i="26"/>
  <c r="F2470" i="26"/>
  <c r="H2494" i="26"/>
  <c r="F2494" i="26"/>
  <c r="H2978" i="26"/>
  <c r="F2978" i="26"/>
  <c r="F2954" i="26"/>
  <c r="H2401" i="26"/>
  <c r="F2401" i="26"/>
  <c r="F2377" i="26"/>
  <c r="H964" i="26"/>
  <c r="F964" i="26"/>
  <c r="F940" i="26"/>
  <c r="H147" i="26"/>
  <c r="F123" i="26"/>
  <c r="H1199" i="26"/>
  <c r="F1199" i="26"/>
  <c r="F1175" i="26"/>
  <c r="F160" i="26"/>
  <c r="H184" i="26"/>
  <c r="F1601" i="26"/>
  <c r="H1625" i="26"/>
  <c r="F1625" i="26"/>
  <c r="H243" i="26"/>
  <c r="F219" i="26"/>
  <c r="H3840" i="26"/>
  <c r="F3816" i="26"/>
  <c r="F600" i="26"/>
  <c r="H624" i="26"/>
  <c r="H2598" i="26"/>
  <c r="F2598" i="26"/>
  <c r="F2574" i="26"/>
  <c r="F4011" i="26"/>
  <c r="H4035" i="26"/>
  <c r="F1611" i="26"/>
  <c r="H1635" i="26"/>
  <c r="F1635" i="26"/>
  <c r="F933" i="26"/>
  <c r="H957" i="26"/>
  <c r="F957" i="26"/>
  <c r="H146" i="26"/>
  <c r="F122" i="26"/>
  <c r="F1460" i="26"/>
  <c r="H1484" i="26"/>
  <c r="F1484" i="26"/>
  <c r="H1242" i="26"/>
  <c r="F1242" i="26"/>
  <c r="F1218" i="26"/>
  <c r="H234" i="26"/>
  <c r="F210" i="26"/>
  <c r="F1318" i="26"/>
  <c r="H1342" i="26"/>
  <c r="F1342" i="26"/>
  <c r="H1146" i="26"/>
  <c r="F1146" i="26"/>
  <c r="F1122" i="26"/>
  <c r="H1581" i="26"/>
  <c r="F1581" i="26"/>
  <c r="F1557" i="26"/>
  <c r="F509" i="26"/>
  <c r="H533" i="26"/>
  <c r="F3721" i="26"/>
  <c r="H3745" i="26"/>
  <c r="F3533" i="26"/>
  <c r="H3557" i="26"/>
  <c r="F1892" i="26"/>
  <c r="H1916" i="26"/>
  <c r="F1916" i="26"/>
  <c r="F216" i="26"/>
  <c r="H240" i="26"/>
  <c r="H1443" i="26"/>
  <c r="F1443" i="26"/>
  <c r="F1419" i="26"/>
  <c r="H819" i="26"/>
  <c r="F819" i="26"/>
  <c r="F795" i="26"/>
  <c r="F1704" i="26"/>
  <c r="H1728" i="26"/>
  <c r="F1728" i="26"/>
  <c r="H1873" i="26"/>
  <c r="F1873" i="26"/>
  <c r="F1849" i="26"/>
  <c r="H2256" i="26"/>
  <c r="F2256" i="26"/>
  <c r="F2232" i="26"/>
  <c r="H767" i="26"/>
  <c r="F743" i="26"/>
  <c r="H1349" i="26"/>
  <c r="F1349" i="26"/>
  <c r="F1325" i="26"/>
  <c r="H762" i="26"/>
  <c r="F738" i="26"/>
  <c r="F1555" i="26"/>
  <c r="H1579" i="26"/>
  <c r="F1579" i="26"/>
  <c r="F363" i="26"/>
  <c r="H387" i="26"/>
  <c r="F546" i="26"/>
  <c r="H570" i="26"/>
  <c r="F644" i="26"/>
  <c r="H668" i="26"/>
  <c r="F893" i="26"/>
  <c r="H917" i="26"/>
  <c r="F917" i="26"/>
  <c r="H1924" i="26"/>
  <c r="F1924" i="26"/>
  <c r="F1900" i="26"/>
  <c r="F882" i="26"/>
  <c r="H906" i="26"/>
  <c r="F906" i="26"/>
  <c r="H2874" i="26"/>
  <c r="F2874" i="26"/>
  <c r="F2850" i="26"/>
  <c r="H725" i="26"/>
  <c r="F701" i="26"/>
  <c r="F2429" i="26"/>
  <c r="H2453" i="26"/>
  <c r="F2453" i="26"/>
  <c r="F1566" i="26"/>
  <c r="H1590" i="26"/>
  <c r="F1590" i="26"/>
  <c r="F1751" i="26"/>
  <c r="H1775" i="26"/>
  <c r="F1775" i="26"/>
  <c r="F1513" i="26"/>
  <c r="H1537" i="26"/>
  <c r="F1537" i="26"/>
  <c r="H3212" i="26"/>
  <c r="F3212" i="26"/>
  <c r="F3188" i="26"/>
  <c r="F2716" i="26"/>
  <c r="H2740" i="26"/>
  <c r="F2740" i="26"/>
  <c r="H482" i="26"/>
  <c r="F458" i="26"/>
  <c r="F318" i="26"/>
  <c r="H342" i="26"/>
  <c r="F1991" i="26"/>
  <c r="H2015" i="26"/>
  <c r="F2015" i="26"/>
  <c r="H3414" i="26"/>
  <c r="F3414" i="26"/>
  <c r="F3390" i="26"/>
  <c r="F978" i="26"/>
  <c r="H1002" i="26"/>
  <c r="F1002" i="26"/>
  <c r="H1056" i="26"/>
  <c r="F1056" i="26"/>
  <c r="F1032" i="26"/>
  <c r="H3026" i="26"/>
  <c r="F3026" i="26"/>
  <c r="F3002" i="26"/>
  <c r="H3314" i="26"/>
  <c r="F3314" i="26"/>
  <c r="F3290" i="26"/>
  <c r="H966" i="26"/>
  <c r="F966" i="26"/>
  <c r="F942" i="26"/>
  <c r="H2162" i="26"/>
  <c r="F2162" i="26"/>
  <c r="F2138" i="26"/>
  <c r="H1203" i="26"/>
  <c r="F1203" i="26"/>
  <c r="F1179" i="26"/>
  <c r="H2976" i="26"/>
  <c r="F2976" i="26"/>
  <c r="F2952" i="26"/>
  <c r="F1267" i="26"/>
  <c r="H1291" i="26"/>
  <c r="F1291" i="26"/>
  <c r="H1299" i="26"/>
  <c r="F1299" i="26"/>
  <c r="F1275" i="26"/>
  <c r="F1036" i="26"/>
  <c r="H1060" i="26"/>
  <c r="F1060" i="26"/>
  <c r="F1177" i="26"/>
  <c r="H1201" i="26"/>
  <c r="F1201" i="26"/>
  <c r="H3450" i="26"/>
  <c r="F3450" i="26"/>
  <c r="F3426" i="26"/>
  <c r="F2951" i="26"/>
  <c r="H2975" i="26"/>
  <c r="F2975" i="26"/>
  <c r="F2369" i="26"/>
  <c r="H2393" i="26"/>
  <c r="F2393" i="26"/>
  <c r="F1652" i="26"/>
  <c r="H1676" i="26"/>
  <c r="F1676" i="26"/>
  <c r="H716" i="26"/>
  <c r="F692" i="26"/>
  <c r="H1779" i="26"/>
  <c r="F1779" i="26"/>
  <c r="F1755" i="26"/>
  <c r="F3574" i="26"/>
  <c r="H3598" i="26"/>
  <c r="H3306" i="26"/>
  <c r="F3306" i="26"/>
  <c r="F3282" i="26"/>
  <c r="F169" i="26"/>
  <c r="H193" i="26"/>
  <c r="H1536" i="26"/>
  <c r="F1536" i="26"/>
  <c r="F1512" i="26"/>
  <c r="H4084" i="26"/>
  <c r="F4084" i="26"/>
  <c r="F4060" i="26"/>
  <c r="F2665" i="26"/>
  <c r="H2689" i="26"/>
  <c r="F2689" i="26"/>
  <c r="F1753" i="26"/>
  <c r="H1777" i="26"/>
  <c r="F1777" i="26"/>
  <c r="F555" i="26"/>
  <c r="H579" i="26"/>
  <c r="H3449" i="26"/>
  <c r="F3449" i="26"/>
  <c r="F3425" i="26"/>
  <c r="H3073" i="26"/>
  <c r="F3073" i="26"/>
  <c r="F3049" i="26"/>
  <c r="F2561" i="26"/>
  <c r="H2585" i="26"/>
  <c r="F2585" i="26"/>
  <c r="F3628" i="26"/>
  <c r="H3652" i="26"/>
  <c r="H1195" i="26"/>
  <c r="F1195" i="26"/>
  <c r="F1171" i="26"/>
  <c r="F2756" i="26"/>
  <c r="H2780" i="26"/>
  <c r="F2780" i="26"/>
  <c r="H388" i="26"/>
  <c r="F364" i="26"/>
  <c r="H2922" i="26"/>
  <c r="F2922" i="26"/>
  <c r="F2898" i="26"/>
  <c r="H4128" i="26"/>
  <c r="F4128" i="26"/>
  <c r="F4104" i="26"/>
  <c r="H2545" i="26"/>
  <c r="F2545" i="26"/>
  <c r="F2521" i="26"/>
  <c r="H1395" i="26"/>
  <c r="F1395" i="26"/>
  <c r="F1371" i="26"/>
  <c r="H3167" i="26"/>
  <c r="F3167" i="26"/>
  <c r="F3143" i="26"/>
  <c r="F3054" i="26"/>
  <c r="H3078" i="26"/>
  <c r="F3078" i="26"/>
  <c r="F1801" i="26"/>
  <c r="H1825" i="26"/>
  <c r="F1825" i="26"/>
  <c r="H2926" i="26"/>
  <c r="F2926" i="26"/>
  <c r="F2902" i="26"/>
  <c r="F697" i="26"/>
  <c r="H721" i="26"/>
  <c r="H2208" i="26"/>
  <c r="F2208" i="26"/>
  <c r="F2184" i="26"/>
  <c r="H718" i="26"/>
  <c r="F694" i="26"/>
  <c r="F1364" i="26"/>
  <c r="H1388" i="26"/>
  <c r="F1388" i="26"/>
  <c r="F4154" i="26"/>
  <c r="H4178" i="26"/>
  <c r="F4178" i="26"/>
  <c r="F3913" i="26"/>
  <c r="H3937" i="26"/>
  <c r="H3162" i="26"/>
  <c r="F3162" i="26"/>
  <c r="F3138" i="26"/>
  <c r="F2379" i="26"/>
  <c r="H2403" i="26"/>
  <c r="F2403" i="26"/>
  <c r="F4151" i="26"/>
  <c r="H4175" i="26"/>
  <c r="F4175" i="26"/>
  <c r="F1469" i="26"/>
  <c r="H1493" i="26"/>
  <c r="F1493" i="26"/>
  <c r="H4179" i="26"/>
  <c r="F4179" i="26"/>
  <c r="F4155" i="26"/>
  <c r="F3198" i="26"/>
  <c r="H3222" i="26"/>
  <c r="F3222" i="26"/>
  <c r="H3694" i="26"/>
  <c r="F3670" i="26"/>
  <c r="H2349" i="26"/>
  <c r="F2349" i="26"/>
  <c r="F2325" i="26"/>
  <c r="H1778" i="26"/>
  <c r="F1778" i="26"/>
  <c r="F1754" i="26"/>
  <c r="F1796" i="26"/>
  <c r="H1820" i="26"/>
  <c r="F1820" i="26"/>
  <c r="F885" i="26"/>
  <c r="H909" i="26"/>
  <c r="F909" i="26"/>
  <c r="F2183" i="26"/>
  <c r="H2207" i="26"/>
  <c r="F2207" i="26"/>
  <c r="F2134" i="26"/>
  <c r="H2158" i="26"/>
  <c r="F2158" i="26"/>
  <c r="F451" i="26"/>
  <c r="H475" i="26"/>
  <c r="F1553" i="26"/>
  <c r="H1577" i="26"/>
  <c r="F1577" i="26"/>
  <c r="F1505" i="26"/>
  <c r="H1529" i="26"/>
  <c r="F1529" i="26"/>
  <c r="H2597" i="26"/>
  <c r="F2597" i="26"/>
  <c r="F2573" i="26"/>
  <c r="F1901" i="26"/>
  <c r="H1925" i="26"/>
  <c r="F1925" i="26"/>
  <c r="H2351" i="26"/>
  <c r="F2351" i="26"/>
  <c r="F2327" i="26"/>
  <c r="H1780" i="26"/>
  <c r="F1780" i="26"/>
  <c r="F1756" i="26"/>
  <c r="F4156" i="26"/>
  <c r="H4180" i="26"/>
  <c r="F4180" i="26"/>
  <c r="F1609" i="26"/>
  <c r="H1633" i="26"/>
  <c r="F1633" i="26"/>
  <c r="H3693" i="26"/>
  <c r="F3669" i="26"/>
  <c r="F1271" i="26"/>
  <c r="H1295" i="26"/>
  <c r="F1295" i="26"/>
  <c r="F413" i="26"/>
  <c r="H437" i="26"/>
  <c r="F1853" i="26"/>
  <c r="H1877" i="26"/>
  <c r="F1877" i="26"/>
  <c r="H3404" i="26"/>
  <c r="F3404" i="26"/>
  <c r="F3380" i="26"/>
  <c r="F3383" i="26"/>
  <c r="H3407" i="26"/>
  <c r="F3407" i="26"/>
  <c r="F941" i="26"/>
  <c r="H965" i="26"/>
  <c r="F965" i="26"/>
  <c r="F3915" i="26"/>
  <c r="H3939" i="26"/>
  <c r="F2275" i="26"/>
  <c r="H2299" i="26"/>
  <c r="F2299" i="26"/>
  <c r="F693" i="26"/>
  <c r="H717" i="26"/>
  <c r="F3099" i="26"/>
  <c r="H3123" i="26"/>
  <c r="F3123" i="26"/>
  <c r="H140" i="26"/>
  <c r="F116" i="26"/>
  <c r="H1011" i="26"/>
  <c r="F1011" i="26"/>
  <c r="F987" i="26"/>
  <c r="H1105" i="26"/>
  <c r="F1105" i="26"/>
  <c r="F1081" i="26"/>
  <c r="F2045" i="26"/>
  <c r="H2069" i="26"/>
  <c r="F2069" i="26"/>
  <c r="H3355" i="26"/>
  <c r="F3355" i="26"/>
  <c r="F3331" i="26"/>
  <c r="H2106" i="26"/>
  <c r="F2106" i="26"/>
  <c r="F2082" i="26"/>
  <c r="F3484" i="26"/>
  <c r="H3508" i="26"/>
  <c r="F3917" i="26"/>
  <c r="H3941" i="26"/>
  <c r="F2707" i="26"/>
  <c r="H2731" i="26"/>
  <c r="F2731" i="26"/>
  <c r="F3000" i="26"/>
  <c r="H3024" i="26"/>
  <c r="F3024" i="26"/>
  <c r="F2995" i="26"/>
  <c r="H3019" i="26"/>
  <c r="F3019" i="26"/>
  <c r="F1170" i="26"/>
  <c r="H1194" i="26"/>
  <c r="F1194" i="26"/>
  <c r="F1315" i="26"/>
  <c r="H1339" i="26"/>
  <c r="F1339" i="26"/>
  <c r="H138" i="26"/>
  <c r="F114" i="26"/>
  <c r="H3120" i="26"/>
  <c r="F3120" i="26"/>
  <c r="F3096" i="26"/>
  <c r="H4131" i="26"/>
  <c r="F4131" i="26"/>
  <c r="F4107" i="26"/>
  <c r="F1458" i="26"/>
  <c r="H1482" i="26"/>
  <c r="F1482" i="26"/>
  <c r="H4177" i="26"/>
  <c r="F4177" i="26"/>
  <c r="F4153" i="26"/>
  <c r="F1604" i="26"/>
  <c r="H1628" i="26"/>
  <c r="F1628" i="26"/>
  <c r="F747" i="26"/>
  <c r="H771" i="26"/>
  <c r="F2856" i="26"/>
  <c r="H2880" i="26"/>
  <c r="F2880" i="26"/>
  <c r="H3502" i="26"/>
  <c r="F3478" i="26"/>
  <c r="H2836" i="26"/>
  <c r="F2836" i="26"/>
  <c r="F2812" i="26"/>
  <c r="H3310" i="26"/>
  <c r="F3310" i="26"/>
  <c r="F3286" i="26"/>
  <c r="F2333" i="26"/>
  <c r="H2357" i="26"/>
  <c r="F2357" i="26"/>
  <c r="H1392" i="26"/>
  <c r="F1392" i="26"/>
  <c r="F1368" i="26"/>
  <c r="H3366" i="26"/>
  <c r="F3366" i="26"/>
  <c r="F3342" i="26"/>
  <c r="H3797" i="26"/>
  <c r="F3773" i="26"/>
  <c r="H3211" i="26"/>
  <c r="F3211" i="26"/>
  <c r="F3187" i="26"/>
  <c r="H3460" i="26"/>
  <c r="F3460" i="26"/>
  <c r="F3436" i="26"/>
  <c r="H625" i="26"/>
  <c r="F601" i="26"/>
  <c r="F4005" i="26"/>
  <c r="H4029" i="26"/>
  <c r="F4058" i="26"/>
  <c r="H4082" i="26"/>
  <c r="F4082" i="26"/>
  <c r="H666" i="26"/>
  <c r="F642" i="26"/>
  <c r="F3909" i="26"/>
  <c r="H3933" i="26"/>
  <c r="F1463" i="26"/>
  <c r="H1487" i="26"/>
  <c r="F1487" i="26"/>
  <c r="F2613" i="26"/>
  <c r="H2637" i="26"/>
  <c r="F2637" i="26"/>
  <c r="H3267" i="26"/>
  <c r="F3267" i="26"/>
  <c r="F3243" i="26"/>
  <c r="F3958" i="26"/>
  <c r="H3982" i="26"/>
  <c r="H3219" i="26"/>
  <c r="F3219" i="26"/>
  <c r="F3195" i="26"/>
  <c r="F4012" i="26"/>
  <c r="H4036" i="26"/>
  <c r="F3524" i="26"/>
  <c r="H3548" i="26"/>
  <c r="F3045" i="26"/>
  <c r="H3069" i="26"/>
  <c r="F3069" i="26"/>
  <c r="F890" i="26"/>
  <c r="H914" i="26"/>
  <c r="F914" i="26"/>
  <c r="H2301" i="26"/>
  <c r="F2301" i="26"/>
  <c r="F2277" i="26"/>
  <c r="H92" i="26"/>
  <c r="F68" i="26"/>
  <c r="H617" i="26"/>
  <c r="F593" i="26"/>
  <c r="H1006" i="26"/>
  <c r="F1006" i="26"/>
  <c r="F982" i="26"/>
  <c r="H1391" i="26"/>
  <c r="F1391" i="26"/>
  <c r="F1367" i="26"/>
  <c r="H98" i="26"/>
  <c r="F74" i="26"/>
  <c r="F453" i="26"/>
  <c r="H477" i="26"/>
  <c r="F1651" i="26"/>
  <c r="H1675" i="26"/>
  <c r="F1675" i="26"/>
  <c r="H340" i="26"/>
  <c r="F316" i="26"/>
  <c r="H2693" i="26"/>
  <c r="F2693" i="26"/>
  <c r="F2669" i="26"/>
  <c r="F2322" i="26"/>
  <c r="H2346" i="26"/>
  <c r="F2346" i="26"/>
  <c r="F1132" i="26"/>
  <c r="H1156" i="26"/>
  <c r="F1156" i="26"/>
  <c r="H2979" i="26"/>
  <c r="F2979" i="26"/>
  <c r="F2955" i="26"/>
  <c r="H1824" i="26"/>
  <c r="F1824" i="26"/>
  <c r="F1800" i="26"/>
  <c r="F3241" i="26"/>
  <c r="H3265" i="26"/>
  <c r="F3265" i="26"/>
  <c r="F1317" i="26"/>
  <c r="H1341" i="26"/>
  <c r="F1341" i="26"/>
  <c r="F3820" i="26"/>
  <c r="H3844" i="26"/>
  <c r="H678" i="26"/>
  <c r="F654" i="26"/>
  <c r="H284" i="26"/>
  <c r="F260" i="26"/>
  <c r="H2878" i="26"/>
  <c r="F2878" i="26"/>
  <c r="F2854" i="26"/>
  <c r="F213" i="26"/>
  <c r="H237" i="26"/>
  <c r="F2131" i="26"/>
  <c r="H2155" i="26"/>
  <c r="F2155" i="26"/>
  <c r="H1445" i="26"/>
  <c r="F1445" i="26"/>
  <c r="F1421" i="26"/>
  <c r="F3140" i="26"/>
  <c r="H3164" i="26"/>
  <c r="F3164" i="26"/>
  <c r="H2214" i="26"/>
  <c r="F2214" i="26"/>
  <c r="F2190" i="26"/>
  <c r="H2303" i="26"/>
  <c r="F2303" i="26"/>
  <c r="F2279" i="26"/>
  <c r="H956" i="26"/>
  <c r="F956" i="26"/>
  <c r="F932" i="26"/>
  <c r="F1559" i="26"/>
  <c r="H1583" i="26"/>
  <c r="F1583" i="26"/>
  <c r="F1229" i="26"/>
  <c r="H1253" i="26"/>
  <c r="F1253" i="26"/>
  <c r="H2690" i="26"/>
  <c r="F2690" i="26"/>
  <c r="F2666" i="26"/>
  <c r="H2068" i="26"/>
  <c r="F2068" i="26"/>
  <c r="F2044" i="26"/>
  <c r="H3696" i="26"/>
  <c r="F3672" i="26"/>
  <c r="H2405" i="26"/>
  <c r="F2405" i="26"/>
  <c r="F2381" i="26"/>
  <c r="F3047" i="26"/>
  <c r="H3071" i="26"/>
  <c r="F3071" i="26"/>
  <c r="F1660" i="26"/>
  <c r="H1684" i="26"/>
  <c r="F1684" i="26"/>
  <c r="F2948" i="26"/>
  <c r="H2972" i="26"/>
  <c r="F2972" i="26"/>
  <c r="H3747" i="26"/>
  <c r="F3723" i="26"/>
  <c r="F3044" i="26"/>
  <c r="H3068" i="26"/>
  <c r="F3068" i="26"/>
  <c r="F2956" i="26"/>
  <c r="H2980" i="26"/>
  <c r="F2980" i="26"/>
  <c r="H2827" i="26"/>
  <c r="F2827" i="26"/>
  <c r="F2803" i="26"/>
  <c r="F1131" i="26"/>
  <c r="H1155" i="26"/>
  <c r="F1155" i="26"/>
  <c r="F3389" i="26"/>
  <c r="H3413" i="26"/>
  <c r="F3413" i="26"/>
  <c r="H820" i="26"/>
  <c r="F820" i="26"/>
  <c r="F796" i="26"/>
  <c r="F2668" i="26"/>
  <c r="H2692" i="26"/>
  <c r="F2692" i="26"/>
  <c r="F3048" i="26"/>
  <c r="H3072" i="26"/>
  <c r="F3072" i="26"/>
  <c r="F883" i="26"/>
  <c r="H907" i="26"/>
  <c r="F907" i="26"/>
  <c r="H2067" i="26"/>
  <c r="F2067" i="26"/>
  <c r="F2043" i="26"/>
  <c r="H3556" i="26"/>
  <c r="F3532" i="26"/>
  <c r="H812" i="26"/>
  <c r="F812" i="26"/>
  <c r="F788" i="26"/>
  <c r="F2323" i="26"/>
  <c r="H2347" i="26"/>
  <c r="F2347" i="26"/>
  <c r="F503" i="26"/>
  <c r="H527" i="26"/>
  <c r="H2213" i="26"/>
  <c r="F2213" i="26"/>
  <c r="F2189" i="26"/>
  <c r="F365" i="26"/>
  <c r="H389" i="26"/>
  <c r="F1085" i="26"/>
  <c r="H1109" i="26"/>
  <c r="F1109" i="26"/>
  <c r="F497" i="26"/>
  <c r="H521" i="26"/>
  <c r="H2876" i="26"/>
  <c r="F2876" i="26"/>
  <c r="F2852" i="26"/>
  <c r="H1250" i="26"/>
  <c r="F1250" i="26"/>
  <c r="F1226" i="26"/>
  <c r="H3931" i="26"/>
  <c r="F3907" i="26"/>
  <c r="F1180" i="26"/>
  <c r="H1204" i="26"/>
  <c r="F1204" i="26"/>
  <c r="H2157" i="26"/>
  <c r="F2157" i="26"/>
  <c r="F2133" i="26"/>
  <c r="F937" i="26"/>
  <c r="H961" i="26"/>
  <c r="F961" i="26"/>
  <c r="F2658" i="26"/>
  <c r="H2682" i="26"/>
  <c r="F2682" i="26"/>
  <c r="F1468" i="26"/>
  <c r="H1492" i="26"/>
  <c r="F1492" i="26"/>
  <c r="H382" i="26"/>
  <c r="F358" i="26"/>
  <c r="F939" i="26"/>
  <c r="H963" i="26"/>
  <c r="F963" i="26"/>
  <c r="F1997" i="26"/>
  <c r="H2021" i="26"/>
  <c r="F2021" i="26"/>
  <c r="H814" i="26"/>
  <c r="F814" i="26"/>
  <c r="F790" i="26"/>
  <c r="H2205" i="26"/>
  <c r="F2205" i="26"/>
  <c r="F2181" i="26"/>
  <c r="F1465" i="26"/>
  <c r="H1489" i="26"/>
  <c r="F1489" i="26"/>
  <c r="H3986" i="26"/>
  <c r="F3962" i="26"/>
  <c r="H426" i="26"/>
  <c r="F402" i="26"/>
  <c r="F1902" i="26"/>
  <c r="H1926" i="26"/>
  <c r="F1926" i="26"/>
  <c r="F1035" i="26"/>
  <c r="H1059" i="26"/>
  <c r="F1059" i="26"/>
  <c r="F2860" i="26"/>
  <c r="H2884" i="26"/>
  <c r="F2884" i="26"/>
  <c r="H3114" i="26"/>
  <c r="F3114" i="26"/>
  <c r="F3090" i="26"/>
  <c r="F931" i="26"/>
  <c r="H955" i="26"/>
  <c r="F955" i="26"/>
  <c r="F1370" i="26"/>
  <c r="H1394" i="26"/>
  <c r="F1394" i="26"/>
  <c r="F315" i="26"/>
  <c r="H339" i="26"/>
  <c r="H3987" i="26"/>
  <c r="F3963" i="26"/>
  <c r="H1054" i="26"/>
  <c r="F1054" i="26"/>
  <c r="F1030" i="26"/>
  <c r="F2999" i="26"/>
  <c r="H3023" i="26"/>
  <c r="F3023" i="26"/>
  <c r="F457" i="26"/>
  <c r="H481" i="26"/>
  <c r="H1922" i="26"/>
  <c r="F1922" i="26"/>
  <c r="F1898" i="26"/>
  <c r="H2406" i="26"/>
  <c r="F2406" i="26"/>
  <c r="F2382" i="26"/>
  <c r="F1470" i="26"/>
  <c r="H1494" i="26"/>
  <c r="F1494" i="26"/>
  <c r="H198" i="26"/>
  <c r="F174" i="26"/>
  <c r="H3787" i="26"/>
  <c r="F3763" i="26"/>
  <c r="H1533" i="26"/>
  <c r="F1533" i="26"/>
  <c r="F1509" i="26"/>
  <c r="H1298" i="26"/>
  <c r="F1298" i="26"/>
  <c r="F1274" i="26"/>
  <c r="H3599" i="26"/>
  <c r="F3575" i="26"/>
  <c r="F840" i="26"/>
  <c r="H864" i="26"/>
  <c r="F864" i="26"/>
  <c r="F2136" i="26"/>
  <c r="H2160" i="26"/>
  <c r="F2160" i="26"/>
  <c r="F3437" i="26"/>
  <c r="H3461" i="26"/>
  <c r="F3461" i="26"/>
  <c r="H191" i="26"/>
  <c r="F167" i="26"/>
  <c r="H1680" i="26"/>
  <c r="F1680" i="26"/>
  <c r="F1656" i="26"/>
  <c r="F598" i="26"/>
  <c r="H622" i="26"/>
  <c r="H1582" i="26"/>
  <c r="F1582" i="26"/>
  <c r="F1558" i="26"/>
  <c r="H1343" i="26"/>
  <c r="F1343" i="26"/>
  <c r="F1319" i="26"/>
  <c r="F2998" i="26"/>
  <c r="H3022" i="26"/>
  <c r="F3022" i="26"/>
  <c r="H1052" i="26"/>
  <c r="F1052" i="26"/>
  <c r="F1028" i="26"/>
  <c r="F3666" i="26"/>
  <c r="H3690" i="26"/>
  <c r="F2764" i="26"/>
  <c r="H2788" i="26"/>
  <c r="F2788" i="26"/>
  <c r="H2832" i="26"/>
  <c r="F2832" i="26"/>
  <c r="F2808" i="26"/>
  <c r="F3857" i="26"/>
  <c r="H3881" i="26"/>
  <c r="H3210" i="26"/>
  <c r="F3210" i="26"/>
  <c r="F3186" i="26"/>
  <c r="F2958" i="26"/>
  <c r="H2982" i="26"/>
  <c r="F2982" i="26"/>
  <c r="F3189" i="26"/>
  <c r="H3213" i="26"/>
  <c r="F3213" i="26"/>
  <c r="H2590" i="26"/>
  <c r="F2590" i="26"/>
  <c r="F2566" i="26"/>
  <c r="F2755" i="26"/>
  <c r="H2779" i="26"/>
  <c r="F2779" i="26"/>
  <c r="F165" i="26"/>
  <c r="H189" i="26"/>
  <c r="F4149" i="26"/>
  <c r="H4173" i="26"/>
  <c r="F4173" i="26"/>
  <c r="H722" i="26"/>
  <c r="F698" i="26"/>
  <c r="F1658" i="26"/>
  <c r="H1682" i="26"/>
  <c r="F1682" i="26"/>
  <c r="F449" i="26"/>
  <c r="H473" i="26"/>
  <c r="H3841" i="26"/>
  <c r="F3817" i="26"/>
  <c r="H3643" i="26"/>
  <c r="F3619" i="26"/>
  <c r="F3190" i="26"/>
  <c r="H3214" i="26"/>
  <c r="F3214" i="26"/>
  <c r="H1731" i="26"/>
  <c r="F1731" i="26"/>
  <c r="F1707" i="26"/>
  <c r="H3030" i="26"/>
  <c r="F3030" i="26"/>
  <c r="F3006" i="26"/>
  <c r="H3497" i="26"/>
  <c r="F3473" i="26"/>
  <c r="F1461" i="26"/>
  <c r="H1485" i="26"/>
  <c r="F1485" i="26"/>
  <c r="F1841" i="26"/>
  <c r="H1865" i="26"/>
  <c r="F1865" i="26"/>
  <c r="F3293" i="26"/>
  <c r="H3317" i="26"/>
  <c r="F3317" i="26"/>
  <c r="H3020" i="26"/>
  <c r="F3020" i="26"/>
  <c r="F2996" i="26"/>
  <c r="F4055" i="26"/>
  <c r="H4079" i="26"/>
  <c r="F4079" i="26"/>
  <c r="F3336" i="26"/>
  <c r="H3360" i="26"/>
  <c r="F3360" i="26"/>
  <c r="H3509" i="26"/>
  <c r="F3485" i="26"/>
  <c r="H99" i="26"/>
  <c r="F75" i="26"/>
  <c r="F3674" i="26"/>
  <c r="H3698" i="26"/>
  <c r="H1868" i="26"/>
  <c r="F1868" i="26"/>
  <c r="F1844" i="26"/>
  <c r="H143" i="26"/>
  <c r="F119" i="26"/>
  <c r="F2759" i="26"/>
  <c r="H2783" i="26"/>
  <c r="F2783" i="26"/>
  <c r="H1967" i="26"/>
  <c r="F1967" i="26"/>
  <c r="F1943" i="26"/>
  <c r="F1949" i="26"/>
  <c r="H1973" i="26"/>
  <c r="F1973" i="26"/>
  <c r="F2321" i="26"/>
  <c r="H2345" i="26"/>
  <c r="F2345" i="26"/>
  <c r="H3311" i="26"/>
  <c r="F3311" i="26"/>
  <c r="F3287" i="26"/>
  <c r="H3161" i="26"/>
  <c r="F3161" i="26"/>
  <c r="F3137" i="26"/>
  <c r="H768" i="26"/>
  <c r="F744" i="26"/>
  <c r="H3171" i="26"/>
  <c r="F3171" i="26"/>
  <c r="F3147" i="26"/>
  <c r="H282" i="26"/>
  <c r="F258" i="26"/>
  <c r="H675" i="26"/>
  <c r="F651" i="26"/>
  <c r="F4146" i="26"/>
  <c r="H4170" i="26"/>
  <c r="F4170" i="26"/>
  <c r="F2178" i="26"/>
  <c r="H2202" i="26"/>
  <c r="F2202" i="26"/>
  <c r="F3530" i="26"/>
  <c r="H3554" i="26"/>
  <c r="H378" i="26"/>
  <c r="F354" i="26"/>
  <c r="F2563" i="26"/>
  <c r="H2587" i="26"/>
  <c r="F2587" i="26"/>
  <c r="F2709" i="26"/>
  <c r="H2733" i="26"/>
  <c r="F2733" i="26"/>
  <c r="H3836" i="26"/>
  <c r="F3812" i="26"/>
  <c r="H4028" i="26"/>
  <c r="F4004" i="26"/>
  <c r="H1539" i="26"/>
  <c r="F1539" i="26"/>
  <c r="F1515" i="26"/>
  <c r="H2398" i="26"/>
  <c r="F2398" i="26"/>
  <c r="F2374" i="26"/>
  <c r="F2187" i="26"/>
  <c r="H2211" i="26"/>
  <c r="F2211" i="26"/>
  <c r="H723" i="26"/>
  <c r="F699" i="26"/>
  <c r="H1686" i="26"/>
  <c r="F1686" i="26"/>
  <c r="F1662" i="26"/>
  <c r="H2777" i="26"/>
  <c r="F2777" i="26"/>
  <c r="F2753" i="26"/>
  <c r="H1293" i="26"/>
  <c r="F1293" i="26"/>
  <c r="F1269" i="26"/>
  <c r="H2736" i="26"/>
  <c r="F2736" i="26"/>
  <c r="F2712" i="26"/>
  <c r="H674" i="26"/>
  <c r="F650" i="26"/>
  <c r="F2081" i="26"/>
  <c r="H2105" i="26"/>
  <c r="F2105" i="26"/>
  <c r="H2070" i="26"/>
  <c r="F2070" i="26"/>
  <c r="F2046" i="26"/>
  <c r="F2621" i="26"/>
  <c r="H2645" i="26"/>
  <c r="F2645" i="26"/>
  <c r="H4027" i="26"/>
  <c r="F4003" i="26"/>
  <c r="H1673" i="26"/>
  <c r="F1673" i="26"/>
  <c r="F1649" i="26"/>
  <c r="F3240" i="26"/>
  <c r="H3264" i="26"/>
  <c r="F3264" i="26"/>
  <c r="H2109" i="26"/>
  <c r="F2109" i="26"/>
  <c r="F2085" i="26"/>
  <c r="H2115" i="26"/>
  <c r="F2115" i="26"/>
  <c r="F2091" i="26"/>
  <c r="H4129" i="26"/>
  <c r="F4129" i="26"/>
  <c r="F4105" i="26"/>
  <c r="H3743" i="26"/>
  <c r="F3719" i="26"/>
  <c r="H3122" i="26"/>
  <c r="F3122" i="26"/>
  <c r="F3098" i="26"/>
  <c r="F2334" i="26"/>
  <c r="H2358" i="26"/>
  <c r="F2358" i="26"/>
  <c r="F2088" i="26"/>
  <c r="H2112" i="26"/>
  <c r="F2112" i="26"/>
  <c r="F2667" i="26"/>
  <c r="H2691" i="26"/>
  <c r="F2691" i="26"/>
  <c r="H3593" i="26"/>
  <c r="F3569" i="26"/>
  <c r="H380" i="26"/>
  <c r="F356" i="26"/>
  <c r="H3364" i="26"/>
  <c r="F3364" i="26"/>
  <c r="F3340" i="26"/>
  <c r="H2928" i="26"/>
  <c r="F2928" i="26"/>
  <c r="F2904" i="26"/>
  <c r="F3811" i="26"/>
  <c r="H3835" i="26"/>
  <c r="H3074" i="26"/>
  <c r="F3074" i="26"/>
  <c r="F3050" i="26"/>
  <c r="H2059" i="26"/>
  <c r="F2059" i="26"/>
  <c r="F2035" i="26"/>
  <c r="H3601" i="26"/>
  <c r="F3577" i="26"/>
  <c r="F3576" i="26"/>
  <c r="H3600" i="26"/>
  <c r="H3410" i="26"/>
  <c r="F3410" i="26"/>
  <c r="F3386" i="26"/>
  <c r="H2547" i="26"/>
  <c r="F2547" i="26"/>
  <c r="F2523" i="26"/>
  <c r="H434" i="26"/>
  <c r="F410" i="26"/>
  <c r="F3474" i="26"/>
  <c r="H3498" i="26"/>
  <c r="F2807" i="26"/>
  <c r="H2831" i="26"/>
  <c r="F2831" i="26"/>
  <c r="H773" i="26"/>
  <c r="F749" i="26"/>
  <c r="H714" i="26"/>
  <c r="F690" i="26"/>
  <c r="F4110" i="26"/>
  <c r="H4134" i="26"/>
  <c r="F4134" i="26"/>
  <c r="F2765" i="26"/>
  <c r="H2789" i="26"/>
  <c r="F2789" i="26"/>
  <c r="F2949" i="26"/>
  <c r="H2973" i="26"/>
  <c r="F2973" i="26"/>
  <c r="F1125" i="26"/>
  <c r="H1149" i="26"/>
  <c r="F1149" i="26"/>
  <c r="F1314" i="26"/>
  <c r="H1338" i="26"/>
  <c r="F1338" i="26"/>
  <c r="H3507" i="26"/>
  <c r="F3483" i="26"/>
  <c r="F2040" i="26"/>
  <c r="H2064" i="26"/>
  <c r="F2064" i="26"/>
  <c r="H3654" i="26"/>
  <c r="F3630" i="26"/>
  <c r="H2932" i="26"/>
  <c r="F2932" i="26"/>
  <c r="F2908" i="26"/>
  <c r="H1774" i="26"/>
  <c r="F1774" i="26"/>
  <c r="F1750" i="26"/>
  <c r="F2186" i="26"/>
  <c r="H2210" i="26"/>
  <c r="F2210" i="26"/>
  <c r="H2308" i="26"/>
  <c r="F2308" i="26"/>
  <c r="F2284" i="26"/>
  <c r="F2469" i="26"/>
  <c r="H2493" i="26"/>
  <c r="F2493" i="26"/>
  <c r="F2237" i="26"/>
  <c r="H2261" i="26"/>
  <c r="F2261" i="26"/>
  <c r="F125" i="26"/>
  <c r="H149" i="26"/>
  <c r="H479" i="26"/>
  <c r="F455" i="26"/>
  <c r="H148" i="26"/>
  <c r="F124" i="26"/>
  <c r="F1120" i="26"/>
  <c r="H1144" i="26"/>
  <c r="F1144" i="26"/>
  <c r="F558" i="26"/>
  <c r="H582" i="26"/>
  <c r="H1970" i="26"/>
  <c r="F1970" i="26"/>
  <c r="F1946" i="26"/>
  <c r="F1795" i="26"/>
  <c r="H1819" i="26"/>
  <c r="F1819" i="26"/>
  <c r="F3768" i="26"/>
  <c r="H3792" i="26"/>
  <c r="F1025" i="26"/>
  <c r="H1049" i="26"/>
  <c r="F1049" i="26"/>
  <c r="F1945" i="26"/>
  <c r="H1969" i="26"/>
  <c r="F1969" i="26"/>
  <c r="F1996" i="26"/>
  <c r="H2020" i="26"/>
  <c r="F2020" i="26"/>
  <c r="H763" i="26"/>
  <c r="F739" i="26"/>
  <c r="H1396" i="26"/>
  <c r="F1396" i="26"/>
  <c r="F1372" i="26"/>
  <c r="H1638" i="26"/>
  <c r="F1638" i="26"/>
  <c r="F1614" i="26"/>
  <c r="F3434" i="26"/>
  <c r="H3458" i="26"/>
  <c r="F3458" i="26"/>
  <c r="F884" i="26"/>
  <c r="H908" i="26"/>
  <c r="F908" i="26"/>
  <c r="F4013" i="26"/>
  <c r="H4037" i="26"/>
  <c r="H4081" i="26"/>
  <c r="F4081" i="26"/>
  <c r="F4057" i="26"/>
  <c r="F3288" i="26"/>
  <c r="H3312" i="26"/>
  <c r="F3312" i="26"/>
  <c r="H1681" i="26"/>
  <c r="F1681" i="26"/>
  <c r="F1657" i="26"/>
  <c r="F2370" i="26"/>
  <c r="H2394" i="26"/>
  <c r="F2394" i="26"/>
  <c r="F2376" i="26"/>
  <c r="H2400" i="26"/>
  <c r="F2400" i="26"/>
  <c r="F3239" i="26"/>
  <c r="H3263" i="26"/>
  <c r="F3263" i="26"/>
  <c r="H1823" i="26"/>
  <c r="F1823" i="26"/>
  <c r="F1799" i="26"/>
  <c r="H2107" i="26"/>
  <c r="F2107" i="26"/>
  <c r="F2083" i="26"/>
  <c r="F1895" i="26"/>
  <c r="H1919" i="26"/>
  <c r="F1919" i="26"/>
  <c r="H334" i="26"/>
  <c r="F310" i="26"/>
  <c r="H715" i="26"/>
  <c r="F691" i="26"/>
  <c r="H3027" i="26"/>
  <c r="F3027" i="26"/>
  <c r="F3003" i="26"/>
  <c r="F1990" i="26"/>
  <c r="H2014" i="26"/>
  <c r="F2014" i="26"/>
  <c r="H2925" i="26"/>
  <c r="F2925" i="26"/>
  <c r="F2901" i="26"/>
  <c r="H2114" i="26"/>
  <c r="F2114" i="26"/>
  <c r="F2090" i="26"/>
  <c r="F2427" i="26"/>
  <c r="H2451" i="26"/>
  <c r="F2451" i="26"/>
  <c r="F221" i="26"/>
  <c r="H245" i="26"/>
  <c r="F2034" i="26"/>
  <c r="H2058" i="26"/>
  <c r="F2058" i="26"/>
  <c r="H1152" i="26"/>
  <c r="F1152" i="26"/>
  <c r="F1128" i="26"/>
  <c r="F1510" i="26"/>
  <c r="H1534" i="26"/>
  <c r="F1534" i="26"/>
  <c r="F1508" i="26"/>
  <c r="H1532" i="26"/>
  <c r="F1532" i="26"/>
  <c r="F2718" i="26"/>
  <c r="H2742" i="26"/>
  <c r="F2742" i="26"/>
  <c r="H1491" i="26"/>
  <c r="F1491" i="26"/>
  <c r="F1467" i="26"/>
  <c r="H431" i="26"/>
  <c r="F407" i="26"/>
  <c r="F1268" i="26"/>
  <c r="H1292" i="26"/>
  <c r="F1292" i="26"/>
  <c r="F1033" i="26"/>
  <c r="H1057" i="26"/>
  <c r="F1057" i="26"/>
  <c r="F3005" i="26"/>
  <c r="H3029" i="26"/>
  <c r="F3029" i="26"/>
  <c r="F1037" i="26"/>
  <c r="H1061" i="26"/>
  <c r="F1061" i="26"/>
  <c r="H3980" i="26"/>
  <c r="F3956" i="26"/>
  <c r="H719" i="26"/>
  <c r="F695" i="26"/>
  <c r="H4033" i="26"/>
  <c r="F4009" i="26"/>
  <c r="H2592" i="26"/>
  <c r="F2592" i="26"/>
  <c r="F2568" i="26"/>
  <c r="F3861" i="26"/>
  <c r="H3885" i="26"/>
  <c r="H2927" i="26"/>
  <c r="F2927" i="26"/>
  <c r="F2903" i="26"/>
  <c r="F309" i="26"/>
  <c r="H333" i="26"/>
  <c r="F3100" i="26"/>
  <c r="H3124" i="26"/>
  <c r="F3124" i="26"/>
  <c r="F1220" i="26"/>
  <c r="H1244" i="26"/>
  <c r="F1244" i="26"/>
  <c r="H3978" i="26"/>
  <c r="F3954" i="26"/>
  <c r="F1607" i="26"/>
  <c r="H1631" i="26"/>
  <c r="F1631" i="26"/>
  <c r="F3822" i="26"/>
  <c r="H3846" i="26"/>
  <c r="H2835" i="26"/>
  <c r="F2835" i="26"/>
  <c r="F2811" i="26"/>
  <c r="F3094" i="26"/>
  <c r="H3118" i="26"/>
  <c r="F3118" i="26"/>
  <c r="F2571" i="26"/>
  <c r="H2595" i="26"/>
  <c r="F2595" i="26"/>
  <c r="H2641" i="26"/>
  <c r="F2641" i="26"/>
  <c r="F2617" i="26"/>
  <c r="H1826" i="26"/>
  <c r="F1826" i="26"/>
  <c r="F1802" i="26"/>
  <c r="F1416" i="26"/>
  <c r="H1440" i="26"/>
  <c r="F1440" i="26"/>
  <c r="F4002" i="26"/>
  <c r="H4026" i="26"/>
  <c r="F2754" i="26"/>
  <c r="H2778" i="26"/>
  <c r="F2778" i="26"/>
  <c r="F935" i="26"/>
  <c r="H959" i="26"/>
  <c r="F959" i="26"/>
  <c r="F3916" i="26"/>
  <c r="H3940" i="26"/>
  <c r="H1387" i="26"/>
  <c r="F1387" i="26"/>
  <c r="F1363" i="26"/>
  <c r="F2945" i="26"/>
  <c r="H2969" i="26"/>
  <c r="F2969" i="26"/>
  <c r="F2274" i="26"/>
  <c r="H2298" i="26"/>
  <c r="F2298" i="26"/>
  <c r="H3791" i="26"/>
  <c r="F3767" i="26"/>
  <c r="H4074" i="26"/>
  <c r="F4074" i="26"/>
  <c r="F4050" i="26"/>
  <c r="H1051" i="26"/>
  <c r="F1051" i="26"/>
  <c r="F1027" i="26"/>
  <c r="H3258" i="26"/>
  <c r="F3258" i="26"/>
  <c r="F3234" i="26"/>
  <c r="H1442" i="26"/>
  <c r="F1442" i="26"/>
  <c r="F1418" i="26"/>
  <c r="H95" i="26"/>
  <c r="F71" i="26"/>
  <c r="H281" i="26"/>
  <c r="F257" i="26"/>
  <c r="F2809" i="26"/>
  <c r="H2833" i="26"/>
  <c r="F2833" i="26"/>
  <c r="F1699" i="26"/>
  <c r="H1723" i="26"/>
  <c r="F1723" i="26"/>
  <c r="H3125" i="26"/>
  <c r="F3125" i="26"/>
  <c r="F3101" i="26"/>
  <c r="H1769" i="26"/>
  <c r="F1769" i="26"/>
  <c r="F1745" i="26"/>
  <c r="F1944" i="26"/>
  <c r="H1968" i="26"/>
  <c r="F1968" i="26"/>
  <c r="F737" i="26"/>
  <c r="H761" i="26"/>
  <c r="F843" i="26"/>
  <c r="H867" i="26"/>
  <c r="F867" i="26"/>
  <c r="F1758" i="26"/>
  <c r="H1782" i="26"/>
  <c r="F1782" i="26"/>
  <c r="F2572" i="26"/>
  <c r="H2596" i="26"/>
  <c r="F2596" i="26"/>
  <c r="H2491" i="26"/>
  <c r="F2491" i="26"/>
  <c r="F2467" i="26"/>
  <c r="F1265" i="26"/>
  <c r="H1289" i="26"/>
  <c r="F1289" i="26"/>
  <c r="F3966" i="26"/>
  <c r="H3990" i="26"/>
  <c r="F3764" i="26"/>
  <c r="H3788" i="26"/>
  <c r="F3865" i="26"/>
  <c r="H3889" i="26"/>
  <c r="F1938" i="26"/>
  <c r="H1962" i="26"/>
  <c r="F1962" i="26"/>
  <c r="F2564" i="26"/>
  <c r="H2588" i="26"/>
  <c r="F2588" i="26"/>
  <c r="H1725" i="26"/>
  <c r="F1725" i="26"/>
  <c r="F1701" i="26"/>
  <c r="F1124" i="26"/>
  <c r="H1148" i="26"/>
  <c r="F1148" i="26"/>
  <c r="F1703" i="26"/>
  <c r="H1727" i="26"/>
  <c r="F1727" i="26"/>
  <c r="H332" i="26"/>
  <c r="F308" i="26"/>
  <c r="F3245" i="26"/>
  <c r="H3269" i="26"/>
  <c r="F3269" i="26"/>
  <c r="H2444" i="26"/>
  <c r="F2444" i="26"/>
  <c r="F2420" i="26"/>
  <c r="H1530" i="26"/>
  <c r="F1530" i="26"/>
  <c r="F1506" i="26"/>
  <c r="H1921" i="26"/>
  <c r="F1921" i="26"/>
  <c r="F1897" i="26"/>
  <c r="H283" i="26"/>
  <c r="F259" i="26"/>
  <c r="F2663" i="26"/>
  <c r="H2687" i="26"/>
  <c r="F2687" i="26"/>
  <c r="H427" i="26"/>
  <c r="F403" i="26"/>
  <c r="H3066" i="26"/>
  <c r="F3066" i="26"/>
  <c r="F3042" i="26"/>
  <c r="H3650" i="26"/>
  <c r="F3626" i="26"/>
  <c r="H2930" i="26"/>
  <c r="F2930" i="26"/>
  <c r="F2906" i="26"/>
  <c r="F2419" i="26"/>
  <c r="H2443" i="26"/>
  <c r="F2443" i="26"/>
  <c r="H1626" i="26"/>
  <c r="F1626" i="26"/>
  <c r="F1602" i="26"/>
  <c r="H2636" i="26"/>
  <c r="F2636" i="26"/>
  <c r="F2612" i="26"/>
  <c r="F4051" i="26"/>
  <c r="H4075" i="26"/>
  <c r="F4075" i="26"/>
  <c r="H4176" i="26"/>
  <c r="F4176" i="26"/>
  <c r="F4152" i="26"/>
  <c r="F1650" i="26"/>
  <c r="H1674" i="26"/>
  <c r="F1674" i="26"/>
  <c r="F596" i="26"/>
  <c r="H620" i="26"/>
  <c r="F3868" i="26"/>
  <c r="H3892" i="26"/>
  <c r="F173" i="26"/>
  <c r="H197" i="26"/>
  <c r="F3482" i="26"/>
  <c r="H3506" i="26"/>
  <c r="F3714" i="26"/>
  <c r="H3738" i="26"/>
  <c r="H1918" i="26"/>
  <c r="F1918" i="26"/>
  <c r="F1894" i="26"/>
  <c r="F3237" i="26"/>
  <c r="H3261" i="26"/>
  <c r="F3261" i="26"/>
  <c r="F1843" i="26"/>
  <c r="H1867" i="26"/>
  <c r="F1867" i="26"/>
  <c r="H1965" i="26"/>
  <c r="F1965" i="26"/>
  <c r="F1941" i="26"/>
  <c r="H2981" i="26"/>
  <c r="F2981" i="26"/>
  <c r="F2957" i="26"/>
  <c r="H3789" i="26"/>
  <c r="F3765" i="26"/>
  <c r="F2280" i="26"/>
  <c r="H2304" i="26"/>
  <c r="F2304" i="26"/>
  <c r="F2331" i="26"/>
  <c r="H2355" i="26"/>
  <c r="F2355" i="26"/>
  <c r="H2549" i="26"/>
  <c r="F2549" i="26"/>
  <c r="F2525" i="26"/>
  <c r="F3716" i="26"/>
  <c r="H3740" i="26"/>
  <c r="F3432" i="26"/>
  <c r="H3456" i="26"/>
  <c r="F3456" i="26"/>
  <c r="H1290" i="26"/>
  <c r="F1290" i="26"/>
  <c r="F1266" i="26"/>
  <c r="F740" i="26"/>
  <c r="H764" i="26"/>
  <c r="H1243" i="26"/>
  <c r="F1243" i="26"/>
  <c r="F1219" i="26"/>
  <c r="H1297" i="26"/>
  <c r="F1297" i="26"/>
  <c r="F1273" i="26"/>
  <c r="H2399" i="26"/>
  <c r="F2399" i="26"/>
  <c r="F2375" i="26"/>
  <c r="H1874" i="26"/>
  <c r="F1874" i="26"/>
  <c r="F1850" i="26"/>
  <c r="F265" i="26"/>
  <c r="H289" i="26"/>
  <c r="H139" i="26"/>
  <c r="F115" i="26"/>
  <c r="F456" i="26"/>
  <c r="H480" i="26"/>
  <c r="F1134" i="26"/>
  <c r="H1158" i="26"/>
  <c r="F1158" i="26"/>
  <c r="H3739" i="26"/>
  <c r="F3715" i="26"/>
  <c r="F1415" i="26"/>
  <c r="H1439" i="26"/>
  <c r="F1439" i="26"/>
  <c r="H2396" i="26"/>
  <c r="F2396" i="26"/>
  <c r="F2372" i="26"/>
  <c r="H3308" i="26"/>
  <c r="F3308" i="26"/>
  <c r="F3284" i="26"/>
  <c r="F3384" i="26"/>
  <c r="H3408" i="26"/>
  <c r="F3408" i="26"/>
  <c r="F3772" i="26"/>
  <c r="H3796" i="26"/>
  <c r="H2348" i="26"/>
  <c r="F2348" i="26"/>
  <c r="F2324" i="26"/>
  <c r="F2660" i="26"/>
  <c r="H2684" i="26"/>
  <c r="F2684" i="26"/>
  <c r="H1438" i="26"/>
  <c r="F1438" i="26"/>
  <c r="F1414" i="26"/>
  <c r="H186" i="26"/>
  <c r="F162" i="26"/>
  <c r="H3786" i="26"/>
  <c r="F3762" i="26"/>
  <c r="F839" i="26"/>
  <c r="H863" i="26"/>
  <c r="F863" i="26"/>
  <c r="F2517" i="26"/>
  <c r="H2541" i="26"/>
  <c r="F2541" i="26"/>
  <c r="F2141" i="26"/>
  <c r="H2165" i="26"/>
  <c r="F2165" i="26"/>
  <c r="F459" i="26"/>
  <c r="H483" i="26"/>
  <c r="H774" i="26"/>
  <c r="F750" i="26"/>
  <c r="H623" i="26"/>
  <c r="F599" i="26"/>
  <c r="F791" i="26"/>
  <c r="H815" i="26"/>
  <c r="F815" i="26"/>
  <c r="F553" i="26"/>
  <c r="H577" i="26"/>
  <c r="F1507" i="26"/>
  <c r="H1531" i="26"/>
  <c r="F1531" i="26"/>
  <c r="F797" i="26"/>
  <c r="H821" i="26"/>
  <c r="F821" i="26"/>
  <c r="H3699" i="26"/>
  <c r="F3675" i="26"/>
  <c r="H2933" i="26"/>
  <c r="F2933" i="26"/>
  <c r="F2909" i="26"/>
  <c r="H3936" i="26"/>
  <c r="F3912" i="26"/>
  <c r="H195" i="26"/>
  <c r="F171" i="26"/>
  <c r="H667" i="26"/>
  <c r="F643" i="26"/>
  <c r="H194" i="26"/>
  <c r="F170" i="26"/>
  <c r="F3625" i="26"/>
  <c r="H3649" i="26"/>
  <c r="H3220" i="26"/>
  <c r="F3220" i="26"/>
  <c r="F3196" i="26"/>
  <c r="H2643" i="26"/>
  <c r="F2643" i="26"/>
  <c r="F2619" i="26"/>
  <c r="H96" i="26"/>
  <c r="F72" i="26"/>
  <c r="F2039" i="26"/>
  <c r="H2063" i="26"/>
  <c r="F2063" i="26"/>
  <c r="H2498" i="26"/>
  <c r="F2498" i="26"/>
  <c r="F2474" i="26"/>
  <c r="F3965" i="26"/>
  <c r="H3989" i="26"/>
  <c r="F1989" i="26"/>
  <c r="H2013" i="26"/>
  <c r="F2013" i="26"/>
  <c r="F3043" i="26"/>
  <c r="H3067" i="26"/>
  <c r="F3067" i="26"/>
  <c r="F2610" i="26"/>
  <c r="H2634" i="26"/>
  <c r="F2634" i="26"/>
  <c r="H573" i="26"/>
  <c r="F549" i="26"/>
  <c r="H3549" i="26"/>
  <c r="F3525" i="26"/>
  <c r="H3552" i="26"/>
  <c r="F3528" i="26"/>
  <c r="H3163" i="26"/>
  <c r="F3163" i="26"/>
  <c r="F3139" i="26"/>
  <c r="F2087" i="26"/>
  <c r="H2111" i="26"/>
  <c r="F2111" i="26"/>
  <c r="F3910" i="26"/>
  <c r="H3934" i="26"/>
  <c r="H386" i="26"/>
  <c r="F362" i="26"/>
  <c r="H486" i="26"/>
  <c r="F462" i="26"/>
  <c r="H2737" i="26"/>
  <c r="F2737" i="26"/>
  <c r="F2713" i="26"/>
  <c r="H576" i="26"/>
  <c r="F552" i="26"/>
  <c r="H3790" i="26"/>
  <c r="F3766" i="26"/>
  <c r="H3648" i="26"/>
  <c r="F3624" i="26"/>
  <c r="F508" i="26"/>
  <c r="H532" i="26"/>
  <c r="H3315" i="26"/>
  <c r="F3315" i="26"/>
  <c r="F3291" i="26"/>
  <c r="F1077" i="26"/>
  <c r="H1101" i="26"/>
  <c r="F1101" i="26"/>
  <c r="H3646" i="26"/>
  <c r="F3622" i="26"/>
  <c r="F1893" i="26"/>
  <c r="H1917" i="26"/>
  <c r="F1917" i="26"/>
  <c r="F405" i="26"/>
  <c r="H429" i="26"/>
  <c r="F3627" i="26"/>
  <c r="H3651" i="26"/>
  <c r="H2452" i="26"/>
  <c r="F2452" i="26"/>
  <c r="F2428" i="26"/>
  <c r="F3908" i="26"/>
  <c r="H3932" i="26"/>
  <c r="H2834" i="26"/>
  <c r="F2834" i="26"/>
  <c r="F2810" i="26"/>
  <c r="H2019" i="26"/>
  <c r="F2019" i="26"/>
  <c r="F1995" i="26"/>
  <c r="H3882" i="26"/>
  <c r="F3858" i="26"/>
  <c r="F3957" i="26"/>
  <c r="H3981" i="26"/>
  <c r="F2276" i="26"/>
  <c r="H2300" i="26"/>
  <c r="F2300" i="26"/>
  <c r="H669" i="26"/>
  <c r="F645" i="26"/>
  <c r="F3387" i="26"/>
  <c r="H3411" i="26"/>
  <c r="F3411" i="26"/>
  <c r="F3578" i="26"/>
  <c r="H3602" i="26"/>
  <c r="H1829" i="26"/>
  <c r="F1829" i="26"/>
  <c r="F1805" i="26"/>
  <c r="H2730" i="26"/>
  <c r="F2730" i="26"/>
  <c r="F2706" i="26"/>
  <c r="F934" i="26"/>
  <c r="H958" i="26"/>
  <c r="F958" i="26"/>
  <c r="F1560" i="26"/>
  <c r="H1584" i="26"/>
  <c r="F1584" i="26"/>
  <c r="F1227" i="26"/>
  <c r="H1251" i="26"/>
  <c r="F1251" i="26"/>
  <c r="H438" i="26"/>
  <c r="F414" i="26"/>
  <c r="H3354" i="26"/>
  <c r="F3354" i="26"/>
  <c r="F3330" i="26"/>
  <c r="F3141" i="26"/>
  <c r="H3165" i="26"/>
  <c r="F3165" i="26"/>
  <c r="F2905" i="26"/>
  <c r="H2929" i="26"/>
  <c r="F2929" i="26"/>
  <c r="F2089" i="26"/>
  <c r="H2113" i="26"/>
  <c r="F2113" i="26"/>
  <c r="H2882" i="26"/>
  <c r="F2882" i="26"/>
  <c r="F2858" i="26"/>
  <c r="H3270" i="26"/>
  <c r="F3270" i="26"/>
  <c r="F3246" i="26"/>
  <c r="F307" i="26"/>
  <c r="H331" i="26"/>
  <c r="F2997" i="26"/>
  <c r="H3021" i="26"/>
  <c r="F3021" i="26"/>
  <c r="F1031" i="26"/>
  <c r="H1055" i="26"/>
  <c r="F1055" i="26"/>
  <c r="F1086" i="26"/>
  <c r="H1110" i="26"/>
  <c r="F1110" i="26"/>
  <c r="F2229" i="26"/>
  <c r="H2253" i="26"/>
  <c r="F2253" i="26"/>
  <c r="H2262" i="26"/>
  <c r="F2262" i="26"/>
  <c r="F2238" i="26"/>
  <c r="H2829" i="26"/>
  <c r="F2829" i="26"/>
  <c r="F2805" i="26"/>
  <c r="F834" i="26"/>
  <c r="H858" i="26"/>
  <c r="F858" i="26"/>
  <c r="H3500" i="26"/>
  <c r="F3476" i="26"/>
  <c r="H671" i="26"/>
  <c r="F647" i="26"/>
  <c r="H3116" i="26"/>
  <c r="F3116" i="26"/>
  <c r="F3092" i="26"/>
  <c r="F3821" i="26"/>
  <c r="H3845" i="26"/>
  <c r="H1200" i="26"/>
  <c r="F1200" i="26"/>
  <c r="F1176" i="26"/>
  <c r="F886" i="26"/>
  <c r="H910" i="26"/>
  <c r="F910" i="26"/>
  <c r="H3459" i="26"/>
  <c r="F3459" i="26"/>
  <c r="F3435" i="26"/>
  <c r="H150" i="26"/>
  <c r="F126" i="26"/>
  <c r="F1369" i="26"/>
  <c r="H1393" i="26"/>
  <c r="F1393" i="26"/>
  <c r="F1174" i="26"/>
  <c r="H1198" i="26"/>
  <c r="F1198" i="26"/>
  <c r="H3642" i="26"/>
  <c r="F3618" i="26"/>
  <c r="H338" i="26"/>
  <c r="F314" i="26"/>
  <c r="H3985" i="26"/>
  <c r="F3961" i="26"/>
  <c r="F1948" i="26"/>
  <c r="H1972" i="26"/>
  <c r="F1972" i="26"/>
  <c r="H2010" i="26"/>
  <c r="F2010" i="26"/>
  <c r="F1986" i="26"/>
  <c r="H2307" i="26"/>
  <c r="F2307" i="26"/>
  <c r="F2283" i="26"/>
  <c r="F3479" i="26"/>
  <c r="H3503" i="26"/>
  <c r="H2159" i="26"/>
  <c r="F2159" i="26"/>
  <c r="F2135" i="26"/>
  <c r="F2226" i="26"/>
  <c r="H2250" i="26"/>
  <c r="F2250" i="26"/>
  <c r="H3553" i="26"/>
  <c r="F3529" i="26"/>
  <c r="F3671" i="26"/>
  <c r="H3695" i="26"/>
  <c r="H3262" i="26"/>
  <c r="F3262" i="26"/>
  <c r="F3238" i="26"/>
  <c r="F3335" i="26"/>
  <c r="H3359" i="26"/>
  <c r="F3359" i="26"/>
  <c r="F1947" i="26"/>
  <c r="H1971" i="26"/>
  <c r="F1971" i="26"/>
  <c r="F2801" i="26"/>
  <c r="H2825" i="26"/>
  <c r="F2825" i="26"/>
  <c r="H1920" i="26"/>
  <c r="F1920" i="26"/>
  <c r="F1896" i="26"/>
  <c r="H1434" i="26"/>
  <c r="F1434" i="26"/>
  <c r="F1410" i="26"/>
  <c r="H1683" i="26"/>
  <c r="F1683" i="26"/>
  <c r="F1659" i="26"/>
  <c r="F1852" i="26"/>
  <c r="H1876" i="26"/>
  <c r="F1876" i="26"/>
  <c r="F317" i="26"/>
  <c r="H341" i="26"/>
  <c r="F3093" i="26"/>
  <c r="H3117" i="26"/>
  <c r="F3117" i="26"/>
  <c r="F2615" i="26"/>
  <c r="H2639" i="26"/>
  <c r="F2639" i="26"/>
  <c r="H2350" i="26"/>
  <c r="F2350" i="26"/>
  <c r="F2326" i="26"/>
  <c r="H3457" i="26"/>
  <c r="F3457" i="26"/>
  <c r="F3433" i="26"/>
  <c r="H2060" i="26"/>
  <c r="F2060" i="26"/>
  <c r="F2036" i="26"/>
  <c r="H2732" i="26"/>
  <c r="F2732" i="26"/>
  <c r="F2708" i="26"/>
  <c r="H522" i="26"/>
  <c r="F498" i="26"/>
  <c r="F1514" i="26"/>
  <c r="H1538" i="26"/>
  <c r="F1538" i="26"/>
  <c r="F2526" i="26"/>
  <c r="H2550" i="26"/>
  <c r="F2550" i="26"/>
  <c r="H1005" i="26"/>
  <c r="F1005" i="26"/>
  <c r="F981" i="26"/>
  <c r="H430" i="26"/>
  <c r="F406" i="26"/>
  <c r="H3983" i="26"/>
  <c r="F3959" i="26"/>
  <c r="H4169" i="26"/>
  <c r="F4169" i="26"/>
  <c r="F4145" i="26"/>
  <c r="F69" i="26"/>
  <c r="H93" i="26"/>
  <c r="F3676" i="26"/>
  <c r="H3700" i="26"/>
  <c r="H4172" i="26"/>
  <c r="F4172" i="26"/>
  <c r="F4148" i="26"/>
  <c r="F3668" i="26"/>
  <c r="H3692" i="26"/>
  <c r="F745" i="26"/>
  <c r="H769" i="26"/>
  <c r="F3863" i="26"/>
  <c r="H3887" i="26"/>
  <c r="F547" i="26"/>
  <c r="H571" i="26"/>
  <c r="H1151" i="26"/>
  <c r="F1151" i="26"/>
  <c r="F1127" i="26"/>
  <c r="H530" i="26"/>
  <c r="F506" i="26"/>
  <c r="H1721" i="26"/>
  <c r="F1721" i="26"/>
  <c r="F1697" i="26"/>
  <c r="F2227" i="26"/>
  <c r="H2251" i="26"/>
  <c r="F2251" i="26"/>
  <c r="H190" i="26"/>
  <c r="F166" i="26"/>
  <c r="H336" i="26"/>
  <c r="F312" i="26"/>
  <c r="F3720" i="26"/>
  <c r="H3744" i="26"/>
  <c r="H1337" i="26"/>
  <c r="F1337" i="26"/>
  <c r="F1313" i="26"/>
  <c r="H4182" i="26"/>
  <c r="F4182" i="26"/>
  <c r="F4158" i="26"/>
  <c r="F3046" i="26"/>
  <c r="H3070" i="26"/>
  <c r="F3070" i="26"/>
  <c r="H3647" i="26"/>
  <c r="F3623" i="26"/>
  <c r="F986" i="26"/>
  <c r="H1010" i="26"/>
  <c r="F1010" i="26"/>
  <c r="F3337" i="26"/>
  <c r="H3361" i="26"/>
  <c r="F3361" i="26"/>
  <c r="H3702" i="26"/>
  <c r="F3678" i="26"/>
  <c r="H2594" i="26"/>
  <c r="F2594" i="26"/>
  <c r="F2570" i="26"/>
  <c r="F1708" i="26"/>
  <c r="H1732" i="26"/>
  <c r="F1732" i="26"/>
  <c r="F891" i="26"/>
  <c r="H915" i="26"/>
  <c r="F915" i="26"/>
  <c r="F2514" i="26"/>
  <c r="H2538" i="26"/>
  <c r="F2538" i="26"/>
  <c r="F2477" i="26"/>
  <c r="H2501" i="26"/>
  <c r="F2501" i="26"/>
  <c r="H1241" i="26"/>
  <c r="F1241" i="26"/>
  <c r="F1217" i="26"/>
  <c r="H1818" i="26"/>
  <c r="F1818" i="26"/>
  <c r="F1794" i="26"/>
  <c r="F2618" i="26"/>
  <c r="H2642" i="26"/>
  <c r="F2642" i="26"/>
  <c r="H1444" i="26"/>
  <c r="F1444" i="26"/>
  <c r="F1420" i="26"/>
  <c r="F2907" i="26"/>
  <c r="H2931" i="26"/>
  <c r="F2931" i="26"/>
  <c r="H1202" i="26"/>
  <c r="F1202" i="26"/>
  <c r="F1178" i="26"/>
  <c r="F1702" i="26"/>
  <c r="H1726" i="26"/>
  <c r="F1726" i="26"/>
  <c r="F3953" i="26"/>
  <c r="H3977" i="26"/>
  <c r="H2499" i="26"/>
  <c r="F2499" i="26"/>
  <c r="F2475" i="26"/>
  <c r="H3452" i="26"/>
  <c r="F3452" i="26"/>
  <c r="F3428" i="26"/>
  <c r="F505" i="26"/>
  <c r="H529" i="26"/>
  <c r="H1828" i="26"/>
  <c r="F1828" i="26"/>
  <c r="F1804" i="26"/>
  <c r="F2953" i="26"/>
  <c r="H2977" i="26"/>
  <c r="F2977" i="26"/>
  <c r="H3558" i="26"/>
  <c r="F3534" i="26"/>
  <c r="H3075" i="26"/>
  <c r="F3075" i="26"/>
  <c r="F3051" i="26"/>
  <c r="F1417" i="26"/>
  <c r="H1441" i="26"/>
  <c r="F1441" i="26"/>
  <c r="F1121" i="26"/>
  <c r="H1145" i="26"/>
  <c r="F1145" i="26"/>
  <c r="H1350" i="26"/>
  <c r="F1350" i="26"/>
  <c r="F1326" i="26"/>
  <c r="H3174" i="26"/>
  <c r="F3174" i="26"/>
  <c r="F3150" i="26"/>
  <c r="F1998" i="26"/>
  <c r="H2022" i="26"/>
  <c r="F2022" i="26"/>
  <c r="H142" i="26"/>
  <c r="F118" i="26"/>
  <c r="F3382" i="26"/>
  <c r="H3406" i="26"/>
  <c r="F3406" i="26"/>
  <c r="H294" i="26"/>
  <c r="F270" i="26"/>
  <c r="F4061" i="26"/>
  <c r="H4085" i="26"/>
  <c r="F4085" i="26"/>
  <c r="F1276" i="26"/>
  <c r="H1300" i="26"/>
  <c r="F1300" i="26"/>
  <c r="H1347" i="26"/>
  <c r="F1347" i="26"/>
  <c r="F1323" i="26"/>
  <c r="H2734" i="26"/>
  <c r="F2734" i="26"/>
  <c r="F2710" i="26"/>
  <c r="F594" i="26"/>
  <c r="H618" i="26"/>
  <c r="H673" i="26"/>
  <c r="F649" i="26"/>
  <c r="F2425" i="26"/>
  <c r="H2449" i="26"/>
  <c r="F2449" i="26"/>
  <c r="H3891" i="26"/>
  <c r="F3867" i="26"/>
  <c r="F1221" i="26"/>
  <c r="H1245" i="26"/>
  <c r="F1245" i="26"/>
  <c r="F3580" i="26"/>
  <c r="H3604" i="26"/>
  <c r="F3862" i="26"/>
  <c r="H3886" i="26"/>
  <c r="H3217" i="26"/>
  <c r="F3217" i="26"/>
  <c r="F3193" i="26"/>
  <c r="H810" i="26"/>
  <c r="F810" i="26"/>
  <c r="F786" i="26"/>
  <c r="F3813" i="26"/>
  <c r="H3837" i="26"/>
  <c r="F2038" i="26"/>
  <c r="H2062" i="26"/>
  <c r="F2062" i="26"/>
  <c r="F1457" i="26"/>
  <c r="H1481" i="26"/>
  <c r="F1481" i="26"/>
  <c r="F4106" i="26"/>
  <c r="H4130" i="26"/>
  <c r="F4130" i="26"/>
  <c r="F408" i="26"/>
  <c r="H432" i="26"/>
  <c r="C631" i="26"/>
  <c r="B35" i="22"/>
  <c r="K398" i="26"/>
  <c r="F293" i="26"/>
  <c r="G29" i="26"/>
  <c r="K54" i="26"/>
  <c r="F385" i="26"/>
  <c r="F3462" i="26"/>
  <c r="F3692" i="26"/>
  <c r="F3740" i="26"/>
  <c r="F3990" i="26"/>
  <c r="F3885" i="26"/>
  <c r="F3835" i="26"/>
  <c r="F3698" i="26"/>
  <c r="F3690" i="26"/>
  <c r="F3982" i="26"/>
  <c r="F3933" i="26"/>
  <c r="F3937" i="26"/>
  <c r="F3748" i="26"/>
  <c r="F3746" i="26"/>
  <c r="F3749" i="26"/>
  <c r="F3798" i="26"/>
  <c r="F4034" i="26"/>
  <c r="F3843" i="26"/>
  <c r="F3886" i="26"/>
  <c r="F3882" i="26"/>
  <c r="F3739" i="26"/>
  <c r="F3789" i="26"/>
  <c r="F3980" i="26"/>
  <c r="F4028" i="26"/>
  <c r="F3840" i="26"/>
  <c r="F4025" i="26"/>
  <c r="F3741" i="26"/>
  <c r="F3988" i="26"/>
  <c r="F3884" i="26"/>
  <c r="F3942" i="26"/>
  <c r="F3842" i="26"/>
  <c r="F3892" i="26"/>
  <c r="F3846" i="26"/>
  <c r="F4037" i="26"/>
  <c r="F3881" i="26"/>
  <c r="F4035" i="26"/>
  <c r="F4038" i="26"/>
  <c r="F3983" i="26"/>
  <c r="F3790" i="26"/>
  <c r="F3936" i="26"/>
  <c r="F3743" i="26"/>
  <c r="F3836" i="26"/>
  <c r="F3747" i="26"/>
  <c r="F3693" i="26"/>
  <c r="F3694" i="26"/>
  <c r="F3742" i="26"/>
  <c r="F3979" i="26"/>
  <c r="F3750" i="26"/>
  <c r="F3794" i="26"/>
  <c r="F3938" i="26"/>
  <c r="F3834" i="26"/>
  <c r="F4030" i="26"/>
  <c r="F3977" i="26"/>
  <c r="F3744" i="26"/>
  <c r="F3887" i="26"/>
  <c r="F3700" i="26"/>
  <c r="F3695" i="26"/>
  <c r="F3934" i="26"/>
  <c r="F3738" i="26"/>
  <c r="F3889" i="26"/>
  <c r="F4026" i="26"/>
  <c r="F3844" i="26"/>
  <c r="F4036" i="26"/>
  <c r="F3939" i="26"/>
  <c r="F3745" i="26"/>
  <c r="F3893" i="26"/>
  <c r="F3838" i="26"/>
  <c r="F3935" i="26"/>
  <c r="F3985" i="26"/>
  <c r="F3786" i="26"/>
  <c r="F4033" i="26"/>
  <c r="F3841" i="26"/>
  <c r="F3787" i="26"/>
  <c r="F3987" i="26"/>
  <c r="F3696" i="26"/>
  <c r="F3795" i="26"/>
  <c r="F4032" i="26"/>
  <c r="F3890" i="26"/>
  <c r="F3691" i="26"/>
  <c r="F3883" i="26"/>
  <c r="F3701" i="26"/>
  <c r="F3984" i="26"/>
  <c r="F3837" i="26"/>
  <c r="F3845" i="26"/>
  <c r="F3932" i="26"/>
  <c r="F3989" i="26"/>
  <c r="F3796" i="26"/>
  <c r="F3788" i="26"/>
  <c r="F3940" i="26"/>
  <c r="F3792" i="26"/>
  <c r="F4029" i="26"/>
  <c r="F3941" i="26"/>
  <c r="F3894" i="26"/>
  <c r="F3697" i="26"/>
  <c r="F4031" i="26"/>
  <c r="F3888" i="26"/>
  <c r="F3981" i="26"/>
  <c r="F3891" i="26"/>
  <c r="F3702" i="26"/>
  <c r="F3699" i="26"/>
  <c r="F3791" i="26"/>
  <c r="F3978" i="26"/>
  <c r="F4027" i="26"/>
  <c r="F3986" i="26"/>
  <c r="F3931" i="26"/>
  <c r="F3797" i="26"/>
  <c r="F3930" i="26"/>
  <c r="F3839" i="26"/>
  <c r="F3929" i="26"/>
  <c r="F3793" i="26"/>
  <c r="F3555" i="26"/>
  <c r="F531" i="26"/>
  <c r="F581" i="26"/>
  <c r="F3558" i="26"/>
  <c r="F3642" i="26"/>
  <c r="F3646" i="26"/>
  <c r="F3648" i="26"/>
  <c r="F3593" i="26"/>
  <c r="F3604" i="26"/>
  <c r="F3552" i="26"/>
  <c r="F3654" i="26"/>
  <c r="F3601" i="26"/>
  <c r="F3497" i="26"/>
  <c r="F3643" i="26"/>
  <c r="F3556" i="26"/>
  <c r="F3502" i="26"/>
  <c r="F578" i="26"/>
  <c r="F3499" i="26"/>
  <c r="F3501" i="26"/>
  <c r="F3606" i="26"/>
  <c r="F3653" i="26"/>
  <c r="F3649" i="26"/>
  <c r="F579" i="26"/>
  <c r="F3557" i="26"/>
  <c r="F3546" i="26"/>
  <c r="F3644" i="26"/>
  <c r="F3597" i="26"/>
  <c r="K3549" i="26"/>
  <c r="F3503" i="26"/>
  <c r="F577" i="26"/>
  <c r="F582" i="26"/>
  <c r="F521" i="26"/>
  <c r="F527" i="26"/>
  <c r="F3551" i="26"/>
  <c r="F3510" i="26"/>
  <c r="F3596" i="26"/>
  <c r="F3645" i="26"/>
  <c r="K3597" i="26"/>
  <c r="F3554" i="26"/>
  <c r="F3652" i="26"/>
  <c r="F3603" i="26"/>
  <c r="F3647" i="26"/>
  <c r="F522" i="26"/>
  <c r="F3500" i="26"/>
  <c r="F576" i="26"/>
  <c r="F3549" i="26"/>
  <c r="F3650" i="26"/>
  <c r="F3509" i="26"/>
  <c r="F3505" i="26"/>
  <c r="F526" i="26"/>
  <c r="F572" i="26"/>
  <c r="F524" i="26"/>
  <c r="F3651" i="26"/>
  <c r="F529" i="26"/>
  <c r="F3602" i="26"/>
  <c r="F532" i="26"/>
  <c r="F3506" i="26"/>
  <c r="F533" i="26"/>
  <c r="F523" i="26"/>
  <c r="F3504" i="26"/>
  <c r="F574" i="26"/>
  <c r="F3641" i="26"/>
  <c r="F575" i="26"/>
  <c r="F3547" i="26"/>
  <c r="F144" i="26"/>
  <c r="K3501" i="26"/>
  <c r="F530" i="26"/>
  <c r="F3553" i="26"/>
  <c r="F573" i="26"/>
  <c r="F3507" i="26"/>
  <c r="F3599" i="26"/>
  <c r="F580" i="26"/>
  <c r="F534" i="26"/>
  <c r="F525" i="26"/>
  <c r="F3550" i="26"/>
  <c r="F3545" i="26"/>
  <c r="K525" i="26"/>
  <c r="K3645" i="26"/>
  <c r="F571" i="26"/>
  <c r="F3548" i="26"/>
  <c r="F3498" i="26"/>
  <c r="F3600" i="26"/>
  <c r="F3508" i="26"/>
  <c r="F3598" i="26"/>
  <c r="F570" i="26"/>
  <c r="F3605" i="26"/>
  <c r="F528" i="26"/>
  <c r="F3595" i="26"/>
  <c r="F3594" i="26"/>
  <c r="K573" i="26"/>
  <c r="F774" i="26"/>
  <c r="F767" i="26"/>
  <c r="F770" i="26"/>
  <c r="F761" i="26"/>
  <c r="F773" i="26"/>
  <c r="F769" i="26"/>
  <c r="F771" i="26"/>
  <c r="F765" i="26"/>
  <c r="F763" i="26"/>
  <c r="F768" i="26"/>
  <c r="F762" i="26"/>
  <c r="F766" i="26"/>
  <c r="F772" i="26"/>
  <c r="F764" i="26"/>
  <c r="K765" i="26"/>
  <c r="F721" i="26"/>
  <c r="F726" i="26"/>
  <c r="F714" i="26"/>
  <c r="F722" i="26"/>
  <c r="F724" i="26"/>
  <c r="F713" i="26"/>
  <c r="F720" i="26"/>
  <c r="F715" i="26"/>
  <c r="F716" i="26"/>
  <c r="F725" i="26"/>
  <c r="F719" i="26"/>
  <c r="F718" i="26"/>
  <c r="F723" i="26"/>
  <c r="F717" i="26"/>
  <c r="K717" i="26"/>
  <c r="F674" i="26"/>
  <c r="F675" i="26"/>
  <c r="F672" i="26"/>
  <c r="F670" i="26"/>
  <c r="F673" i="26"/>
  <c r="F671" i="26"/>
  <c r="F669" i="26"/>
  <c r="F678" i="26"/>
  <c r="F666" i="26"/>
  <c r="F667" i="26"/>
  <c r="F676" i="26"/>
  <c r="F668" i="26"/>
  <c r="F677" i="26"/>
  <c r="K669" i="26"/>
  <c r="F629" i="26"/>
  <c r="F626" i="26"/>
  <c r="F624" i="26"/>
  <c r="F621" i="26"/>
  <c r="F623" i="26"/>
  <c r="F617" i="26"/>
  <c r="F625" i="26"/>
  <c r="F630" i="26"/>
  <c r="F622" i="26"/>
  <c r="K621" i="26"/>
  <c r="F627" i="26"/>
  <c r="F618" i="26"/>
  <c r="F620" i="26"/>
  <c r="F619" i="26"/>
  <c r="F486" i="26"/>
  <c r="F479" i="26"/>
  <c r="F484" i="26"/>
  <c r="F476" i="26"/>
  <c r="F483" i="26"/>
  <c r="F480" i="26"/>
  <c r="F475" i="26"/>
  <c r="F473" i="26"/>
  <c r="F481" i="26"/>
  <c r="F482" i="26"/>
  <c r="F478" i="26"/>
  <c r="F474" i="26"/>
  <c r="F477" i="26"/>
  <c r="F485" i="26"/>
  <c r="K477" i="26"/>
  <c r="F427" i="26"/>
  <c r="F435" i="26"/>
  <c r="F433" i="26"/>
  <c r="F438" i="26"/>
  <c r="F431" i="26"/>
  <c r="F434" i="26"/>
  <c r="F436" i="26"/>
  <c r="F428" i="26"/>
  <c r="F429" i="26"/>
  <c r="F430" i="26"/>
  <c r="F426" i="26"/>
  <c r="F432" i="26"/>
  <c r="F437" i="26"/>
  <c r="K429" i="26"/>
  <c r="F388" i="26"/>
  <c r="F390" i="26"/>
  <c r="F380" i="26"/>
  <c r="F389" i="26"/>
  <c r="F383" i="26"/>
  <c r="F378" i="26"/>
  <c r="F387" i="26"/>
  <c r="F384" i="26"/>
  <c r="F386" i="26"/>
  <c r="F382" i="26"/>
  <c r="F379" i="26"/>
  <c r="F381" i="26"/>
  <c r="K381" i="26"/>
  <c r="F341" i="26"/>
  <c r="F332" i="26"/>
  <c r="F337" i="26"/>
  <c r="F331" i="26"/>
  <c r="F333" i="26"/>
  <c r="F342" i="26"/>
  <c r="F340" i="26"/>
  <c r="F330" i="26"/>
  <c r="F339" i="26"/>
  <c r="F336" i="26"/>
  <c r="F338" i="26"/>
  <c r="F334" i="26"/>
  <c r="F335" i="26"/>
  <c r="K333" i="26"/>
  <c r="F288" i="26"/>
  <c r="F294" i="26"/>
  <c r="F289" i="26"/>
  <c r="F285" i="26"/>
  <c r="F287" i="26"/>
  <c r="K285" i="26"/>
  <c r="F284" i="26"/>
  <c r="F290" i="26"/>
  <c r="F286" i="26"/>
  <c r="F291" i="26"/>
  <c r="F281" i="26"/>
  <c r="F282" i="26"/>
  <c r="F283" i="26"/>
  <c r="F292" i="26"/>
  <c r="F234" i="26"/>
  <c r="F242" i="26"/>
  <c r="F245" i="26"/>
  <c r="F235" i="26"/>
  <c r="K237" i="26"/>
  <c r="F239" i="26"/>
  <c r="F233" i="26"/>
  <c r="F243" i="26"/>
  <c r="F237" i="26"/>
  <c r="F244" i="26"/>
  <c r="F240" i="26"/>
  <c r="F241" i="26"/>
  <c r="F236" i="26"/>
  <c r="F186" i="26"/>
  <c r="F191" i="26"/>
  <c r="F198" i="26"/>
  <c r="F187" i="26"/>
  <c r="F197" i="26"/>
  <c r="F192" i="26"/>
  <c r="F190" i="26"/>
  <c r="F195" i="26"/>
  <c r="F196" i="26"/>
  <c r="F188" i="26"/>
  <c r="F185" i="26"/>
  <c r="F193" i="26"/>
  <c r="K189" i="26"/>
  <c r="F194" i="26"/>
  <c r="F189" i="26"/>
  <c r="F184" i="26"/>
  <c r="F142" i="26"/>
  <c r="F138" i="26"/>
  <c r="F147" i="26"/>
  <c r="F149" i="26"/>
  <c r="F141" i="26"/>
  <c r="F143" i="26"/>
  <c r="F140" i="26"/>
  <c r="F146" i="26"/>
  <c r="F150" i="26"/>
  <c r="F139" i="26"/>
  <c r="F137" i="26"/>
  <c r="F145" i="26"/>
  <c r="K141" i="26"/>
  <c r="F148" i="26"/>
  <c r="F93" i="26"/>
  <c r="F102" i="26"/>
  <c r="F101" i="26"/>
  <c r="F90" i="26"/>
  <c r="F96" i="26"/>
  <c r="F91" i="26"/>
  <c r="F97" i="26"/>
  <c r="F94" i="26"/>
  <c r="K93" i="26"/>
  <c r="F95" i="26"/>
  <c r="F100" i="26"/>
  <c r="F99" i="26"/>
  <c r="F98" i="26"/>
  <c r="F92" i="26"/>
  <c r="K403" i="26"/>
  <c r="G298" i="26"/>
  <c r="K409" i="26"/>
  <c r="G391" i="26"/>
  <c r="K394" i="26"/>
  <c r="K400" i="26"/>
  <c r="G344" i="26"/>
  <c r="K402" i="26"/>
  <c r="K397" i="26"/>
  <c r="K406" i="26"/>
  <c r="G62" i="26"/>
  <c r="K411" i="26"/>
  <c r="K392" i="26"/>
  <c r="K391" i="26"/>
  <c r="K393" i="26"/>
  <c r="K414" i="26"/>
  <c r="G204" i="26"/>
  <c r="G250" i="26"/>
  <c r="G109" i="26"/>
  <c r="K412" i="26"/>
  <c r="K410" i="26"/>
  <c r="K395" i="26"/>
  <c r="G156" i="26"/>
  <c r="K405" i="26"/>
  <c r="K399" i="26"/>
  <c r="K396" i="26"/>
  <c r="K407" i="26"/>
  <c r="K408" i="26"/>
  <c r="K401" i="26"/>
  <c r="K413" i="26"/>
  <c r="K404" i="26"/>
  <c r="C679" i="26"/>
  <c r="B36" i="22"/>
  <c r="G439" i="26"/>
  <c r="G30" i="26"/>
  <c r="K3502" i="26"/>
  <c r="K3646" i="26"/>
  <c r="K3598" i="26"/>
  <c r="K3550" i="26"/>
  <c r="K574" i="26"/>
  <c r="K526" i="26"/>
  <c r="K766" i="26"/>
  <c r="K718" i="26"/>
  <c r="K670" i="26"/>
  <c r="K622" i="26"/>
  <c r="K478" i="26"/>
  <c r="K430" i="26"/>
  <c r="K382" i="26"/>
  <c r="K334" i="26"/>
  <c r="K286" i="26"/>
  <c r="K238" i="26"/>
  <c r="K190" i="26"/>
  <c r="K142" i="26"/>
  <c r="K94" i="26"/>
  <c r="K446" i="26"/>
  <c r="K448" i="26"/>
  <c r="K447" i="26"/>
  <c r="K445" i="26"/>
  <c r="G345" i="26"/>
  <c r="K458" i="26"/>
  <c r="K440" i="26"/>
  <c r="G251" i="26"/>
  <c r="K451" i="26"/>
  <c r="G440" i="26"/>
  <c r="K454" i="26"/>
  <c r="K462" i="26"/>
  <c r="G299" i="26"/>
  <c r="G157" i="26"/>
  <c r="G205" i="26"/>
  <c r="K450" i="26"/>
  <c r="K442" i="26"/>
  <c r="K459" i="26"/>
  <c r="K439" i="26"/>
  <c r="K452" i="26"/>
  <c r="K443" i="26"/>
  <c r="G110" i="26"/>
  <c r="K444" i="26"/>
  <c r="K457" i="26"/>
  <c r="K455" i="26"/>
  <c r="K461" i="26"/>
  <c r="K453" i="26"/>
  <c r="K460" i="26"/>
  <c r="K456" i="26"/>
  <c r="G63" i="26"/>
  <c r="K441" i="26"/>
  <c r="G392" i="26"/>
  <c r="C727" i="26"/>
  <c r="B37" i="22"/>
  <c r="K508" i="26"/>
  <c r="G31" i="26"/>
  <c r="K527" i="26"/>
  <c r="K3503" i="26"/>
  <c r="K3599" i="26"/>
  <c r="K3551" i="26"/>
  <c r="K575" i="26"/>
  <c r="K3647" i="26"/>
  <c r="K767" i="26"/>
  <c r="K719" i="26"/>
  <c r="K671" i="26"/>
  <c r="K623" i="26"/>
  <c r="K479" i="26"/>
  <c r="K431" i="26"/>
  <c r="K383" i="26"/>
  <c r="K335" i="26"/>
  <c r="K287" i="26"/>
  <c r="K239" i="26"/>
  <c r="K191" i="26"/>
  <c r="K143" i="26"/>
  <c r="K95" i="26"/>
  <c r="K507" i="26"/>
  <c r="K506" i="26"/>
  <c r="G111" i="26"/>
  <c r="K492" i="26"/>
  <c r="K496" i="26"/>
  <c r="K510" i="26"/>
  <c r="K502" i="26"/>
  <c r="K504" i="26"/>
  <c r="K499" i="26"/>
  <c r="K487" i="26"/>
  <c r="K497" i="26"/>
  <c r="G158" i="26"/>
  <c r="G346" i="26"/>
  <c r="K488" i="26"/>
  <c r="K490" i="26"/>
  <c r="G300" i="26"/>
  <c r="G64" i="26"/>
  <c r="K493" i="26"/>
  <c r="K501" i="26"/>
  <c r="K491" i="26"/>
  <c r="K495" i="26"/>
  <c r="K500" i="26"/>
  <c r="G252" i="26"/>
  <c r="K489" i="26"/>
  <c r="G393" i="26"/>
  <c r="K509" i="26"/>
  <c r="G487" i="26"/>
  <c r="G206" i="26"/>
  <c r="G441" i="26"/>
  <c r="K498" i="26"/>
  <c r="K505" i="26"/>
  <c r="K503" i="26"/>
  <c r="K494" i="26"/>
  <c r="C775" i="26"/>
  <c r="B38" i="22"/>
  <c r="K555" i="26"/>
  <c r="G32" i="26"/>
  <c r="K3648" i="26"/>
  <c r="K528" i="26"/>
  <c r="K3552" i="26"/>
  <c r="K576" i="26"/>
  <c r="K3504" i="26"/>
  <c r="K3600" i="26"/>
  <c r="K768" i="26"/>
  <c r="K720" i="26"/>
  <c r="K672" i="26"/>
  <c r="K624" i="26"/>
  <c r="K480" i="26"/>
  <c r="K432" i="26"/>
  <c r="K384" i="26"/>
  <c r="K336" i="26"/>
  <c r="K288" i="26"/>
  <c r="K240" i="26"/>
  <c r="K192" i="26"/>
  <c r="K144" i="26"/>
  <c r="K96" i="26"/>
  <c r="K553" i="26"/>
  <c r="K548" i="26"/>
  <c r="K536" i="26"/>
  <c r="G442" i="26"/>
  <c r="G488" i="26"/>
  <c r="G301" i="26"/>
  <c r="K541" i="26"/>
  <c r="G535" i="26"/>
  <c r="G112" i="26"/>
  <c r="K535" i="26"/>
  <c r="K550" i="26"/>
  <c r="G65" i="26"/>
  <c r="K546" i="26"/>
  <c r="G347" i="26"/>
  <c r="K537" i="26"/>
  <c r="K557" i="26"/>
  <c r="G207" i="26"/>
  <c r="K558" i="26"/>
  <c r="K544" i="26"/>
  <c r="G159" i="26"/>
  <c r="K552" i="26"/>
  <c r="K543" i="26"/>
  <c r="G253" i="26"/>
  <c r="K551" i="26"/>
  <c r="K540" i="26"/>
  <c r="B39" i="22"/>
  <c r="K583" i="26"/>
  <c r="K547" i="26"/>
  <c r="K542" i="26"/>
  <c r="K554" i="26"/>
  <c r="K539" i="26"/>
  <c r="K538" i="26"/>
  <c r="G394" i="26"/>
  <c r="K549" i="26"/>
  <c r="K545" i="26"/>
  <c r="K556" i="26"/>
  <c r="C823" i="26"/>
  <c r="G33" i="26"/>
  <c r="K3505" i="26"/>
  <c r="K3649" i="26"/>
  <c r="K3601" i="26"/>
  <c r="K3553" i="26"/>
  <c r="K577" i="26"/>
  <c r="K529" i="26"/>
  <c r="K769" i="26"/>
  <c r="K721" i="26"/>
  <c r="K673" i="26"/>
  <c r="K625" i="26"/>
  <c r="K481" i="26"/>
  <c r="K433" i="26"/>
  <c r="K385" i="26"/>
  <c r="K337" i="26"/>
  <c r="K289" i="26"/>
  <c r="K241" i="26"/>
  <c r="K193" i="26"/>
  <c r="K145" i="26"/>
  <c r="K97" i="26"/>
  <c r="K593" i="26"/>
  <c r="K596" i="26"/>
  <c r="K601" i="26"/>
  <c r="K600" i="26"/>
  <c r="G348" i="26"/>
  <c r="K588" i="26"/>
  <c r="K598" i="26"/>
  <c r="B40" i="22"/>
  <c r="K643" i="26"/>
  <c r="K590" i="26"/>
  <c r="G583" i="26"/>
  <c r="K592" i="26"/>
  <c r="G254" i="26"/>
  <c r="G302" i="26"/>
  <c r="K591" i="26"/>
  <c r="G160" i="26"/>
  <c r="K586" i="26"/>
  <c r="G66" i="26"/>
  <c r="K602" i="26"/>
  <c r="G113" i="26"/>
  <c r="K585" i="26"/>
  <c r="K584" i="26"/>
  <c r="K595" i="26"/>
  <c r="K594" i="26"/>
  <c r="K603" i="26"/>
  <c r="K599" i="26"/>
  <c r="G208" i="26"/>
  <c r="K589" i="26"/>
  <c r="G443" i="26"/>
  <c r="K587" i="26"/>
  <c r="K606" i="26"/>
  <c r="G536" i="26"/>
  <c r="G489" i="26"/>
  <c r="K605" i="26"/>
  <c r="G395" i="26"/>
  <c r="K604" i="26"/>
  <c r="C871" i="26"/>
  <c r="G34" i="26"/>
  <c r="K3554" i="26"/>
  <c r="K3602" i="26"/>
  <c r="K3650" i="26"/>
  <c r="K578" i="26"/>
  <c r="K530" i="26"/>
  <c r="K3506" i="26"/>
  <c r="K770" i="26"/>
  <c r="K722" i="26"/>
  <c r="K674" i="26"/>
  <c r="K626" i="26"/>
  <c r="K482" i="26"/>
  <c r="K434" i="26"/>
  <c r="K386" i="26"/>
  <c r="K338" i="26"/>
  <c r="K290" i="26"/>
  <c r="K242" i="26"/>
  <c r="K194" i="26"/>
  <c r="K146" i="26"/>
  <c r="K98" i="26"/>
  <c r="K645" i="26"/>
  <c r="K642" i="26"/>
  <c r="K651" i="26"/>
  <c r="K638" i="26"/>
  <c r="K648" i="26"/>
  <c r="K637" i="26"/>
  <c r="K650" i="26"/>
  <c r="K647" i="26"/>
  <c r="G631" i="26"/>
  <c r="K632" i="26"/>
  <c r="K640" i="26"/>
  <c r="K635" i="26"/>
  <c r="K636" i="26"/>
  <c r="K653" i="26"/>
  <c r="K644" i="26"/>
  <c r="K641" i="26"/>
  <c r="G209" i="26"/>
  <c r="G303" i="26"/>
  <c r="G444" i="26"/>
  <c r="G584" i="26"/>
  <c r="G67" i="26"/>
  <c r="G114" i="26"/>
  <c r="G161" i="26"/>
  <c r="B41" i="22"/>
  <c r="K683" i="26"/>
  <c r="K634" i="26"/>
  <c r="K639" i="26"/>
  <c r="K652" i="26"/>
  <c r="K646" i="26"/>
  <c r="K654" i="26"/>
  <c r="K649" i="26"/>
  <c r="K633" i="26"/>
  <c r="G490" i="26"/>
  <c r="G255" i="26"/>
  <c r="G349" i="26"/>
  <c r="G396" i="26"/>
  <c r="G537" i="26"/>
  <c r="C919" i="26"/>
  <c r="G35" i="26"/>
  <c r="K531" i="26"/>
  <c r="K3651" i="26"/>
  <c r="K3507" i="26"/>
  <c r="K3555" i="26"/>
  <c r="K579" i="26"/>
  <c r="K3603" i="26"/>
  <c r="K771" i="26"/>
  <c r="K723" i="26"/>
  <c r="K675" i="26"/>
  <c r="K627" i="26"/>
  <c r="K483" i="26"/>
  <c r="K435" i="26"/>
  <c r="K387" i="26"/>
  <c r="K339" i="26"/>
  <c r="K291" i="26"/>
  <c r="K243" i="26"/>
  <c r="K195" i="26"/>
  <c r="K147" i="26"/>
  <c r="K99" i="26"/>
  <c r="K679" i="26"/>
  <c r="K686" i="26"/>
  <c r="K688" i="26"/>
  <c r="K692" i="26"/>
  <c r="G679" i="26"/>
  <c r="G632" i="26"/>
  <c r="K687" i="26"/>
  <c r="K691" i="26"/>
  <c r="K695" i="26"/>
  <c r="G162" i="26"/>
  <c r="G350" i="26"/>
  <c r="G397" i="26"/>
  <c r="G115" i="26"/>
  <c r="G445" i="26"/>
  <c r="G256" i="26"/>
  <c r="G304" i="26"/>
  <c r="G491" i="26"/>
  <c r="G68" i="26"/>
  <c r="G538" i="26"/>
  <c r="G585" i="26"/>
  <c r="B42" i="22"/>
  <c r="K743" i="26"/>
  <c r="K697" i="26"/>
  <c r="K684" i="26"/>
  <c r="K694" i="26"/>
  <c r="K702" i="26"/>
  <c r="K689" i="26"/>
  <c r="K699" i="26"/>
  <c r="K701" i="26"/>
  <c r="K690" i="26"/>
  <c r="K680" i="26"/>
  <c r="K700" i="26"/>
  <c r="K698" i="26"/>
  <c r="K682" i="26"/>
  <c r="K681" i="26"/>
  <c r="K685" i="26"/>
  <c r="K693" i="26"/>
  <c r="K696" i="26"/>
  <c r="G210" i="26"/>
  <c r="C967" i="26"/>
  <c r="G36" i="26"/>
  <c r="K3556" i="26"/>
  <c r="K3604" i="26"/>
  <c r="K3508" i="26"/>
  <c r="K532" i="26"/>
  <c r="G680" i="26"/>
  <c r="K580" i="26"/>
  <c r="K3652" i="26"/>
  <c r="K772" i="26"/>
  <c r="K724" i="26"/>
  <c r="K676" i="26"/>
  <c r="K628" i="26"/>
  <c r="K484" i="26"/>
  <c r="K436" i="26"/>
  <c r="K388" i="26"/>
  <c r="K340" i="26"/>
  <c r="K292" i="26"/>
  <c r="K244" i="26"/>
  <c r="K196" i="26"/>
  <c r="K148" i="26"/>
  <c r="K100" i="26"/>
  <c r="K739" i="26"/>
  <c r="K741" i="26"/>
  <c r="K733" i="26"/>
  <c r="G633" i="26"/>
  <c r="K730" i="26"/>
  <c r="K749" i="26"/>
  <c r="K736" i="26"/>
  <c r="K727" i="26"/>
  <c r="K744" i="26"/>
  <c r="K734" i="26"/>
  <c r="K742" i="26"/>
  <c r="K745" i="26"/>
  <c r="K735" i="26"/>
  <c r="K731" i="26"/>
  <c r="K728" i="26"/>
  <c r="K732" i="26"/>
  <c r="K729" i="26"/>
  <c r="K746" i="26"/>
  <c r="K738" i="26"/>
  <c r="G305" i="26"/>
  <c r="G398" i="26"/>
  <c r="G539" i="26"/>
  <c r="G211" i="26"/>
  <c r="G257" i="26"/>
  <c r="G586" i="26"/>
  <c r="B43" i="22"/>
  <c r="K785" i="26"/>
  <c r="K747" i="26"/>
  <c r="K740" i="26"/>
  <c r="K748" i="26"/>
  <c r="G727" i="26"/>
  <c r="K750" i="26"/>
  <c r="K737" i="26"/>
  <c r="G69" i="26"/>
  <c r="G446" i="26"/>
  <c r="G351" i="26"/>
  <c r="G492" i="26"/>
  <c r="G116" i="26"/>
  <c r="G163" i="26"/>
  <c r="C1015" i="26"/>
  <c r="G37" i="26"/>
  <c r="G681" i="26"/>
  <c r="K581" i="26"/>
  <c r="K3605" i="26"/>
  <c r="K533" i="26"/>
  <c r="K3653" i="26"/>
  <c r="K3557" i="26"/>
  <c r="K3509" i="26"/>
  <c r="K773" i="26"/>
  <c r="K725" i="26"/>
  <c r="K677" i="26"/>
  <c r="G634" i="26"/>
  <c r="K629" i="26"/>
  <c r="K485" i="26"/>
  <c r="K437" i="26"/>
  <c r="K389" i="26"/>
  <c r="K341" i="26"/>
  <c r="K293" i="26"/>
  <c r="K245" i="26"/>
  <c r="K197" i="26"/>
  <c r="K149" i="26"/>
  <c r="K101" i="26"/>
  <c r="G775" i="26"/>
  <c r="L775" i="26"/>
  <c r="K791" i="26"/>
  <c r="K776" i="26"/>
  <c r="K795" i="26"/>
  <c r="K793" i="26"/>
  <c r="K788" i="26"/>
  <c r="K796" i="26"/>
  <c r="K780" i="26"/>
  <c r="K798" i="26"/>
  <c r="K790" i="26"/>
  <c r="G164" i="26"/>
  <c r="G352" i="26"/>
  <c r="B44" i="22"/>
  <c r="K829" i="26"/>
  <c r="K775" i="26"/>
  <c r="K779" i="26"/>
  <c r="K786" i="26"/>
  <c r="K777" i="26"/>
  <c r="K789" i="26"/>
  <c r="G212" i="26"/>
  <c r="G117" i="26"/>
  <c r="G447" i="26"/>
  <c r="G587" i="26"/>
  <c r="G728" i="26"/>
  <c r="G540" i="26"/>
  <c r="K778" i="26"/>
  <c r="G493" i="26"/>
  <c r="G70" i="26"/>
  <c r="K782" i="26"/>
  <c r="K784" i="26"/>
  <c r="K781" i="26"/>
  <c r="K783" i="26"/>
  <c r="G399" i="26"/>
  <c r="K794" i="26"/>
  <c r="K797" i="26"/>
  <c r="G306" i="26"/>
  <c r="K792" i="26"/>
  <c r="K787" i="26"/>
  <c r="G258" i="26"/>
  <c r="C1063" i="26"/>
  <c r="G38" i="26"/>
  <c r="G635" i="26"/>
  <c r="G636" i="26"/>
  <c r="G682" i="26"/>
  <c r="K3606" i="26"/>
  <c r="K582" i="26"/>
  <c r="K3558" i="26"/>
  <c r="K534" i="26"/>
  <c r="K3510" i="26"/>
  <c r="G776" i="26"/>
  <c r="L776" i="26"/>
  <c r="K3654" i="26"/>
  <c r="K774" i="26"/>
  <c r="K726" i="26"/>
  <c r="K678" i="26"/>
  <c r="K630" i="26"/>
  <c r="K486" i="26"/>
  <c r="K438" i="26"/>
  <c r="K390" i="26"/>
  <c r="K342" i="26"/>
  <c r="K294" i="26"/>
  <c r="K246" i="26"/>
  <c r="K198" i="26"/>
  <c r="K150" i="26"/>
  <c r="K102" i="26"/>
  <c r="K828" i="26"/>
  <c r="K834" i="26"/>
  <c r="K833" i="26"/>
  <c r="K845" i="26"/>
  <c r="K844" i="26"/>
  <c r="K839" i="26"/>
  <c r="G823" i="26"/>
  <c r="G824" i="26"/>
  <c r="K832" i="26"/>
  <c r="K826" i="26"/>
  <c r="K827" i="26"/>
  <c r="K843" i="26"/>
  <c r="K831" i="26"/>
  <c r="K840" i="26"/>
  <c r="K842" i="26"/>
  <c r="K836" i="26"/>
  <c r="K825" i="26"/>
  <c r="K837" i="26"/>
  <c r="K830" i="26"/>
  <c r="K823" i="26"/>
  <c r="K841" i="26"/>
  <c r="K835" i="26"/>
  <c r="K846" i="26"/>
  <c r="G494" i="26"/>
  <c r="G118" i="26"/>
  <c r="G729" i="26"/>
  <c r="G213" i="26"/>
  <c r="B45" i="22"/>
  <c r="K873" i="26"/>
  <c r="G400" i="26"/>
  <c r="G588" i="26"/>
  <c r="G353" i="26"/>
  <c r="G259" i="26"/>
  <c r="G71" i="26"/>
  <c r="G448" i="26"/>
  <c r="G165" i="26"/>
  <c r="G307" i="26"/>
  <c r="G541" i="26"/>
  <c r="K838" i="26"/>
  <c r="K824" i="26"/>
  <c r="C1111" i="26"/>
  <c r="G683" i="26"/>
  <c r="G684" i="26"/>
  <c r="G39" i="26"/>
  <c r="G777" i="26"/>
  <c r="L777" i="26"/>
  <c r="L823" i="26"/>
  <c r="K889" i="26"/>
  <c r="K884" i="26"/>
  <c r="K879" i="26"/>
  <c r="K891" i="26"/>
  <c r="K878" i="26"/>
  <c r="K876" i="26"/>
  <c r="K881" i="26"/>
  <c r="K890" i="26"/>
  <c r="K892" i="26"/>
  <c r="B46" i="22"/>
  <c r="K921" i="26"/>
  <c r="G871" i="26"/>
  <c r="K893" i="26"/>
  <c r="K888" i="26"/>
  <c r="K874" i="26"/>
  <c r="K872" i="26"/>
  <c r="K877" i="26"/>
  <c r="K883" i="26"/>
  <c r="K875" i="26"/>
  <c r="K885" i="26"/>
  <c r="G542" i="26"/>
  <c r="G308" i="26"/>
  <c r="G72" i="26"/>
  <c r="G825" i="26"/>
  <c r="L824" i="26"/>
  <c r="G214" i="26"/>
  <c r="G166" i="26"/>
  <c r="G637" i="26"/>
  <c r="G589" i="26"/>
  <c r="K894" i="26"/>
  <c r="K871" i="26"/>
  <c r="G354" i="26"/>
  <c r="K887" i="26"/>
  <c r="K886" i="26"/>
  <c r="G730" i="26"/>
  <c r="G119" i="26"/>
  <c r="G260" i="26"/>
  <c r="K880" i="26"/>
  <c r="G495" i="26"/>
  <c r="G449" i="26"/>
  <c r="G401" i="26"/>
  <c r="K882" i="26"/>
  <c r="C1159" i="26"/>
  <c r="G40" i="26"/>
  <c r="G778" i="26"/>
  <c r="L778" i="26"/>
  <c r="K924" i="26"/>
  <c r="K929" i="26"/>
  <c r="K920" i="26"/>
  <c r="K923" i="26"/>
  <c r="K936" i="26"/>
  <c r="K939" i="26"/>
  <c r="K941" i="26"/>
  <c r="K935" i="26"/>
  <c r="K933" i="26"/>
  <c r="K931" i="26"/>
  <c r="K930" i="26"/>
  <c r="K925" i="26"/>
  <c r="K922" i="26"/>
  <c r="K926" i="26"/>
  <c r="G919" i="26"/>
  <c r="G920" i="26"/>
  <c r="K927" i="26"/>
  <c r="K942" i="26"/>
  <c r="K928" i="26"/>
  <c r="K937" i="26"/>
  <c r="K932" i="26"/>
  <c r="G120" i="26"/>
  <c r="G355" i="26"/>
  <c r="L871" i="26"/>
  <c r="G872" i="26"/>
  <c r="G402" i="26"/>
  <c r="G167" i="26"/>
  <c r="G309" i="26"/>
  <c r="G731" i="26"/>
  <c r="G638" i="26"/>
  <c r="G215" i="26"/>
  <c r="G450" i="26"/>
  <c r="G590" i="26"/>
  <c r="G543" i="26"/>
  <c r="G496" i="26"/>
  <c r="G261" i="26"/>
  <c r="G73" i="26"/>
  <c r="G826" i="26"/>
  <c r="L825" i="26"/>
  <c r="G685" i="26"/>
  <c r="B47" i="22"/>
  <c r="K976" i="26"/>
  <c r="K934" i="26"/>
  <c r="K940" i="26"/>
  <c r="K938" i="26"/>
  <c r="K919" i="26"/>
  <c r="C1207" i="26"/>
  <c r="G779" i="26"/>
  <c r="L779" i="26"/>
  <c r="G41" i="26"/>
  <c r="L919" i="26"/>
  <c r="K985" i="26"/>
  <c r="K990" i="26"/>
  <c r="K986" i="26"/>
  <c r="K981" i="26"/>
  <c r="K972" i="26"/>
  <c r="K980" i="26"/>
  <c r="K968" i="26"/>
  <c r="B48" i="22"/>
  <c r="K1015" i="26"/>
  <c r="K971" i="26"/>
  <c r="K988" i="26"/>
  <c r="K969" i="26"/>
  <c r="K978" i="26"/>
  <c r="K977" i="26"/>
  <c r="K967" i="26"/>
  <c r="G967" i="26"/>
  <c r="K984" i="26"/>
  <c r="K982" i="26"/>
  <c r="K983" i="26"/>
  <c r="K974" i="26"/>
  <c r="K987" i="26"/>
  <c r="G262" i="26"/>
  <c r="G451" i="26"/>
  <c r="G732" i="26"/>
  <c r="G497" i="26"/>
  <c r="G310" i="26"/>
  <c r="G686" i="26"/>
  <c r="G356" i="26"/>
  <c r="K989" i="26"/>
  <c r="L872" i="26"/>
  <c r="G873" i="26"/>
  <c r="K979" i="26"/>
  <c r="K975" i="26"/>
  <c r="L826" i="26"/>
  <c r="G827" i="26"/>
  <c r="G544" i="26"/>
  <c r="G216" i="26"/>
  <c r="G168" i="26"/>
  <c r="G121" i="26"/>
  <c r="G403" i="26"/>
  <c r="L920" i="26"/>
  <c r="G921" i="26"/>
  <c r="K970" i="26"/>
  <c r="K973" i="26"/>
  <c r="G74" i="26"/>
  <c r="G591" i="26"/>
  <c r="G639" i="26"/>
  <c r="C1255" i="26"/>
  <c r="G780" i="26"/>
  <c r="L780" i="26"/>
  <c r="G42" i="26"/>
  <c r="K1032" i="26"/>
  <c r="K1027" i="26"/>
  <c r="K1033" i="26"/>
  <c r="K1017" i="26"/>
  <c r="K1024" i="26"/>
  <c r="K1019" i="26"/>
  <c r="K1020" i="26"/>
  <c r="K1034" i="26"/>
  <c r="K1031" i="26"/>
  <c r="K1030" i="26"/>
  <c r="K1036" i="26"/>
  <c r="K1026" i="26"/>
  <c r="K1037" i="26"/>
  <c r="K1016" i="26"/>
  <c r="K1018" i="26"/>
  <c r="K1029" i="26"/>
  <c r="K1023" i="26"/>
  <c r="K1035" i="26"/>
  <c r="K1021" i="26"/>
  <c r="G1015" i="26"/>
  <c r="L1015" i="26"/>
  <c r="K1022" i="26"/>
  <c r="K1028" i="26"/>
  <c r="K1025" i="26"/>
  <c r="K1038" i="26"/>
  <c r="G75" i="26"/>
  <c r="G169" i="26"/>
  <c r="G357" i="26"/>
  <c r="G404" i="26"/>
  <c r="G498" i="26"/>
  <c r="G217" i="26"/>
  <c r="G781" i="26"/>
  <c r="L781" i="26"/>
  <c r="G311" i="26"/>
  <c r="G687" i="26"/>
  <c r="G733" i="26"/>
  <c r="L967" i="26"/>
  <c r="G968" i="26"/>
  <c r="G640" i="26"/>
  <c r="G545" i="26"/>
  <c r="G874" i="26"/>
  <c r="L873" i="26"/>
  <c r="G828" i="26"/>
  <c r="L827" i="26"/>
  <c r="G452" i="26"/>
  <c r="G592" i="26"/>
  <c r="G922" i="26"/>
  <c r="L921" i="26"/>
  <c r="G122" i="26"/>
  <c r="G263" i="26"/>
  <c r="B49" i="22"/>
  <c r="K1082" i="26"/>
  <c r="C1303" i="26"/>
  <c r="G43" i="26"/>
  <c r="G1016" i="26"/>
  <c r="L1016" i="26"/>
  <c r="K1081" i="26"/>
  <c r="K1066" i="26"/>
  <c r="K1077" i="26"/>
  <c r="K1067" i="26"/>
  <c r="K1072" i="26"/>
  <c r="K1084" i="26"/>
  <c r="K1083" i="26"/>
  <c r="K1078" i="26"/>
  <c r="K1080" i="26"/>
  <c r="K1076" i="26"/>
  <c r="K1064" i="26"/>
  <c r="K1063" i="26"/>
  <c r="K1085" i="26"/>
  <c r="K1070" i="26"/>
  <c r="G123" i="26"/>
  <c r="L828" i="26"/>
  <c r="G829" i="26"/>
  <c r="G405" i="26"/>
  <c r="G923" i="26"/>
  <c r="L922" i="26"/>
  <c r="G875" i="26"/>
  <c r="L874" i="26"/>
  <c r="G734" i="26"/>
  <c r="G782" i="26"/>
  <c r="L782" i="26"/>
  <c r="G358" i="26"/>
  <c r="G170" i="26"/>
  <c r="B50" i="22"/>
  <c r="K1119" i="26"/>
  <c r="K1074" i="26"/>
  <c r="K1079" i="26"/>
  <c r="K1065" i="26"/>
  <c r="G1063" i="26"/>
  <c r="K1068" i="26"/>
  <c r="K1075" i="26"/>
  <c r="K1071" i="26"/>
  <c r="K1069" i="26"/>
  <c r="K1086" i="26"/>
  <c r="K1073" i="26"/>
  <c r="G593" i="26"/>
  <c r="G546" i="26"/>
  <c r="G688" i="26"/>
  <c r="G218" i="26"/>
  <c r="G969" i="26"/>
  <c r="L968" i="26"/>
  <c r="G264" i="26"/>
  <c r="G453" i="26"/>
  <c r="G641" i="26"/>
  <c r="G312" i="26"/>
  <c r="G499" i="26"/>
  <c r="G76" i="26"/>
  <c r="C1351" i="26"/>
  <c r="G44" i="26"/>
  <c r="K1122" i="26"/>
  <c r="K1127" i="26"/>
  <c r="K1129" i="26"/>
  <c r="K1132" i="26"/>
  <c r="G1111" i="26"/>
  <c r="G1112" i="26"/>
  <c r="K1118" i="26"/>
  <c r="K1126" i="26"/>
  <c r="K1117" i="26"/>
  <c r="K1131" i="26"/>
  <c r="K1114" i="26"/>
  <c r="K1130" i="26"/>
  <c r="G1017" i="26"/>
  <c r="G1018" i="26"/>
  <c r="K1128" i="26"/>
  <c r="K1125" i="26"/>
  <c r="K1121" i="26"/>
  <c r="K1111" i="26"/>
  <c r="K1112" i="26"/>
  <c r="K1133" i="26"/>
  <c r="K1120" i="26"/>
  <c r="K1124" i="26"/>
  <c r="K1116" i="26"/>
  <c r="K1134" i="26"/>
  <c r="G454" i="26"/>
  <c r="G783" i="26"/>
  <c r="L783" i="26"/>
  <c r="G689" i="26"/>
  <c r="G77" i="26"/>
  <c r="G500" i="26"/>
  <c r="G265" i="26"/>
  <c r="B51" i="22"/>
  <c r="K1178" i="26"/>
  <c r="G735" i="26"/>
  <c r="G406" i="26"/>
  <c r="G547" i="26"/>
  <c r="L829" i="26"/>
  <c r="G830" i="26"/>
  <c r="G313" i="26"/>
  <c r="G594" i="26"/>
  <c r="G171" i="26"/>
  <c r="L875" i="26"/>
  <c r="G876" i="26"/>
  <c r="G970" i="26"/>
  <c r="L969" i="26"/>
  <c r="G359" i="26"/>
  <c r="L1063" i="26"/>
  <c r="G1064" i="26"/>
  <c r="G642" i="26"/>
  <c r="G219" i="26"/>
  <c r="K1123" i="26"/>
  <c r="K1115" i="26"/>
  <c r="K1113" i="26"/>
  <c r="G924" i="26"/>
  <c r="L923" i="26"/>
  <c r="G124" i="26"/>
  <c r="C1399" i="26"/>
  <c r="G45" i="26"/>
  <c r="L1111" i="26"/>
  <c r="K1175" i="26"/>
  <c r="K1171" i="26"/>
  <c r="K1170" i="26"/>
  <c r="K1161" i="26"/>
  <c r="L1017" i="26"/>
  <c r="K1173" i="26"/>
  <c r="K1177" i="26"/>
  <c r="K1165" i="26"/>
  <c r="K1181" i="26"/>
  <c r="K1182" i="26"/>
  <c r="K1164" i="26"/>
  <c r="K1168" i="26"/>
  <c r="K1174" i="26"/>
  <c r="K1167" i="26"/>
  <c r="K1163" i="26"/>
  <c r="K1179" i="26"/>
  <c r="K1166" i="26"/>
  <c r="K1159" i="26"/>
  <c r="K1176" i="26"/>
  <c r="K1180" i="26"/>
  <c r="K1169" i="26"/>
  <c r="K1160" i="26"/>
  <c r="K1162" i="26"/>
  <c r="G1159" i="26"/>
  <c r="L1159" i="26"/>
  <c r="G360" i="26"/>
  <c r="G548" i="26"/>
  <c r="G266" i="26"/>
  <c r="G220" i="26"/>
  <c r="G407" i="26"/>
  <c r="G595" i="26"/>
  <c r="G501" i="26"/>
  <c r="L1018" i="26"/>
  <c r="G1019" i="26"/>
  <c r="G172" i="26"/>
  <c r="G643" i="26"/>
  <c r="G971" i="26"/>
  <c r="L970" i="26"/>
  <c r="G314" i="26"/>
  <c r="G784" i="26"/>
  <c r="L784" i="26"/>
  <c r="G690" i="26"/>
  <c r="G125" i="26"/>
  <c r="G877" i="26"/>
  <c r="L876" i="26"/>
  <c r="G736" i="26"/>
  <c r="G78" i="26"/>
  <c r="G925" i="26"/>
  <c r="L924" i="26"/>
  <c r="G1065" i="26"/>
  <c r="L1064" i="26"/>
  <c r="L830" i="26"/>
  <c r="G831" i="26"/>
  <c r="L1112" i="26"/>
  <c r="G1113" i="26"/>
  <c r="B52" i="22"/>
  <c r="K1222" i="26"/>
  <c r="K1172" i="26"/>
  <c r="G455" i="26"/>
  <c r="C1447" i="26"/>
  <c r="G46" i="26"/>
  <c r="G1160" i="26"/>
  <c r="G1161" i="26"/>
  <c r="K1220" i="26"/>
  <c r="K1225" i="26"/>
  <c r="K1209" i="26"/>
  <c r="K1221" i="26"/>
  <c r="K1214" i="26"/>
  <c r="K1227" i="26"/>
  <c r="K1211" i="26"/>
  <c r="K1215" i="26"/>
  <c r="K1219" i="26"/>
  <c r="K1207" i="26"/>
  <c r="K1218" i="26"/>
  <c r="K1229" i="26"/>
  <c r="G1207" i="26"/>
  <c r="L1207" i="26"/>
  <c r="K1208" i="26"/>
  <c r="K1226" i="26"/>
  <c r="K1230" i="26"/>
  <c r="K1210" i="26"/>
  <c r="K1224" i="26"/>
  <c r="K1228" i="26"/>
  <c r="K1212" i="26"/>
  <c r="G315" i="26"/>
  <c r="G1020" i="26"/>
  <c r="L1019" i="26"/>
  <c r="G221" i="26"/>
  <c r="B53" i="22"/>
  <c r="K1262" i="26"/>
  <c r="K1223" i="26"/>
  <c r="K1216" i="26"/>
  <c r="G926" i="26"/>
  <c r="L925" i="26"/>
  <c r="G878" i="26"/>
  <c r="L877" i="26"/>
  <c r="G1114" i="26"/>
  <c r="L1113" i="26"/>
  <c r="G502" i="26"/>
  <c r="G267" i="26"/>
  <c r="G79" i="26"/>
  <c r="G126" i="26"/>
  <c r="G972" i="26"/>
  <c r="L971" i="26"/>
  <c r="L831" i="26"/>
  <c r="G832" i="26"/>
  <c r="G691" i="26"/>
  <c r="G644" i="26"/>
  <c r="G596" i="26"/>
  <c r="G549" i="26"/>
  <c r="K1213" i="26"/>
  <c r="G737" i="26"/>
  <c r="G361" i="26"/>
  <c r="G456" i="26"/>
  <c r="K1217" i="26"/>
  <c r="G1066" i="26"/>
  <c r="L1065" i="26"/>
  <c r="G785" i="26"/>
  <c r="L785" i="26"/>
  <c r="G173" i="26"/>
  <c r="G408" i="26"/>
  <c r="C1495" i="26"/>
  <c r="G47" i="26"/>
  <c r="K1277" i="26"/>
  <c r="L1160" i="26"/>
  <c r="K1272" i="26"/>
  <c r="K1275" i="26"/>
  <c r="G1255" i="26"/>
  <c r="G1256" i="26"/>
  <c r="K1255" i="26"/>
  <c r="K1274" i="26"/>
  <c r="K1265" i="26"/>
  <c r="K1257" i="26"/>
  <c r="K1278" i="26"/>
  <c r="K1259" i="26"/>
  <c r="K1276" i="26"/>
  <c r="K1266" i="26"/>
  <c r="K1258" i="26"/>
  <c r="K1263" i="26"/>
  <c r="G1208" i="26"/>
  <c r="L1208" i="26"/>
  <c r="K1261" i="26"/>
  <c r="K1267" i="26"/>
  <c r="K1268" i="26"/>
  <c r="G786" i="26"/>
  <c r="L786" i="26"/>
  <c r="G457" i="26"/>
  <c r="B54" i="22"/>
  <c r="K1307" i="26"/>
  <c r="G550" i="26"/>
  <c r="G1162" i="26"/>
  <c r="L1161" i="26"/>
  <c r="G80" i="26"/>
  <c r="G879" i="26"/>
  <c r="L878" i="26"/>
  <c r="G222" i="26"/>
  <c r="G1067" i="26"/>
  <c r="L1066" i="26"/>
  <c r="G833" i="26"/>
  <c r="L832" i="26"/>
  <c r="G268" i="26"/>
  <c r="G362" i="26"/>
  <c r="G597" i="26"/>
  <c r="G927" i="26"/>
  <c r="L926" i="26"/>
  <c r="G127" i="26"/>
  <c r="G409" i="26"/>
  <c r="G503" i="26"/>
  <c r="K1271" i="26"/>
  <c r="K1256" i="26"/>
  <c r="G1021" i="26"/>
  <c r="L1020" i="26"/>
  <c r="G738" i="26"/>
  <c r="G645" i="26"/>
  <c r="G973" i="26"/>
  <c r="L972" i="26"/>
  <c r="K1264" i="26"/>
  <c r="K1273" i="26"/>
  <c r="G692" i="26"/>
  <c r="L1114" i="26"/>
  <c r="G1115" i="26"/>
  <c r="G174" i="26"/>
  <c r="K1260" i="26"/>
  <c r="K1270" i="26"/>
  <c r="K1269" i="26"/>
  <c r="G316" i="26"/>
  <c r="C1543" i="26"/>
  <c r="G48" i="26"/>
  <c r="G1209" i="26"/>
  <c r="L1209" i="26"/>
  <c r="L1255" i="26"/>
  <c r="K1317" i="26"/>
  <c r="K1323" i="26"/>
  <c r="K1308" i="26"/>
  <c r="K1310" i="26"/>
  <c r="K1304" i="26"/>
  <c r="K1313" i="26"/>
  <c r="G1303" i="26"/>
  <c r="L1303" i="26"/>
  <c r="K1306" i="26"/>
  <c r="K1316" i="26"/>
  <c r="K1326" i="26"/>
  <c r="K1312" i="26"/>
  <c r="K1320" i="26"/>
  <c r="K1322" i="26"/>
  <c r="K1325" i="26"/>
  <c r="K1311" i="26"/>
  <c r="K1315" i="26"/>
  <c r="K1309" i="26"/>
  <c r="K1303" i="26"/>
  <c r="K1318" i="26"/>
  <c r="K1321" i="26"/>
  <c r="G1163" i="26"/>
  <c r="L1162" i="26"/>
  <c r="G739" i="26"/>
  <c r="G223" i="26"/>
  <c r="G504" i="26"/>
  <c r="G269" i="26"/>
  <c r="G1257" i="26"/>
  <c r="L1256" i="26"/>
  <c r="G551" i="26"/>
  <c r="G175" i="26"/>
  <c r="G1022" i="26"/>
  <c r="L1021" i="26"/>
  <c r="L927" i="26"/>
  <c r="G928" i="26"/>
  <c r="B55" i="22"/>
  <c r="K1370" i="26"/>
  <c r="K1319" i="26"/>
  <c r="K1305" i="26"/>
  <c r="K1314" i="26"/>
  <c r="G1116" i="26"/>
  <c r="L1115" i="26"/>
  <c r="G834" i="26"/>
  <c r="L833" i="26"/>
  <c r="G974" i="26"/>
  <c r="L973" i="26"/>
  <c r="G410" i="26"/>
  <c r="G598" i="26"/>
  <c r="L879" i="26"/>
  <c r="G880" i="26"/>
  <c r="G458" i="26"/>
  <c r="G128" i="26"/>
  <c r="G1068" i="26"/>
  <c r="L1067" i="26"/>
  <c r="G81" i="26"/>
  <c r="K1324" i="26"/>
  <c r="G317" i="26"/>
  <c r="G693" i="26"/>
  <c r="G646" i="26"/>
  <c r="G363" i="26"/>
  <c r="G787" i="26"/>
  <c r="L787" i="26"/>
  <c r="C1591" i="26"/>
  <c r="G49" i="26"/>
  <c r="G1210" i="26"/>
  <c r="G1211" i="26"/>
  <c r="K1363" i="26"/>
  <c r="K1352" i="26"/>
  <c r="G1304" i="26"/>
  <c r="G1305" i="26"/>
  <c r="K1358" i="26"/>
  <c r="K1367" i="26"/>
  <c r="K1372" i="26"/>
  <c r="K1357" i="26"/>
  <c r="K1368" i="26"/>
  <c r="K1355" i="26"/>
  <c r="K1369" i="26"/>
  <c r="K1365" i="26"/>
  <c r="K1364" i="26"/>
  <c r="G788" i="26"/>
  <c r="L788" i="26"/>
  <c r="G647" i="26"/>
  <c r="G82" i="26"/>
  <c r="G975" i="26"/>
  <c r="L974" i="26"/>
  <c r="L928" i="26"/>
  <c r="G929" i="26"/>
  <c r="G881" i="26"/>
  <c r="L880" i="26"/>
  <c r="G1258" i="26"/>
  <c r="L1257" i="26"/>
  <c r="G740" i="26"/>
  <c r="G694" i="26"/>
  <c r="G1069" i="26"/>
  <c r="L1068" i="26"/>
  <c r="L834" i="26"/>
  <c r="G835" i="26"/>
  <c r="G270" i="26"/>
  <c r="G459" i="26"/>
  <c r="G224" i="26"/>
  <c r="G318" i="26"/>
  <c r="G1023" i="26"/>
  <c r="L1022" i="26"/>
  <c r="G1164" i="26"/>
  <c r="L1163" i="26"/>
  <c r="G129" i="26"/>
  <c r="G599" i="26"/>
  <c r="G1117" i="26"/>
  <c r="L1116" i="26"/>
  <c r="G505" i="26"/>
  <c r="G411" i="26"/>
  <c r="G552" i="26"/>
  <c r="G364" i="26"/>
  <c r="B56" i="22"/>
  <c r="K1405" i="26"/>
  <c r="G1351" i="26"/>
  <c r="K1373" i="26"/>
  <c r="K1354" i="26"/>
  <c r="K1359" i="26"/>
  <c r="K1374" i="26"/>
  <c r="K1353" i="26"/>
  <c r="K1366" i="26"/>
  <c r="K1361" i="26"/>
  <c r="K1351" i="26"/>
  <c r="K1360" i="26"/>
  <c r="K1356" i="26"/>
  <c r="K1362" i="26"/>
  <c r="K1371" i="26"/>
  <c r="G176" i="26"/>
  <c r="C1639" i="26"/>
  <c r="G50" i="26"/>
  <c r="L1210" i="26"/>
  <c r="L1304" i="26"/>
  <c r="K1402" i="26"/>
  <c r="K1399" i="26"/>
  <c r="K1407" i="26"/>
  <c r="K1412" i="26"/>
  <c r="K1400" i="26"/>
  <c r="K1421" i="26"/>
  <c r="K1403" i="26"/>
  <c r="K1420" i="26"/>
  <c r="K1401" i="26"/>
  <c r="K1410" i="26"/>
  <c r="K1417" i="26"/>
  <c r="K1411" i="26"/>
  <c r="K1413" i="26"/>
  <c r="K1422" i="26"/>
  <c r="K1419" i="26"/>
  <c r="K1406" i="26"/>
  <c r="G836" i="26"/>
  <c r="L835" i="26"/>
  <c r="G600" i="26"/>
  <c r="G1259" i="26"/>
  <c r="L1258" i="26"/>
  <c r="G976" i="26"/>
  <c r="L975" i="26"/>
  <c r="G177" i="26"/>
  <c r="G130" i="26"/>
  <c r="B57" i="22"/>
  <c r="K1456" i="26"/>
  <c r="K1404" i="26"/>
  <c r="K1416" i="26"/>
  <c r="K1418" i="26"/>
  <c r="K1415" i="26"/>
  <c r="K1414" i="26"/>
  <c r="K1409" i="26"/>
  <c r="G1399" i="26"/>
  <c r="G1212" i="26"/>
  <c r="L1211" i="26"/>
  <c r="G225" i="26"/>
  <c r="G1070" i="26"/>
  <c r="L1069" i="26"/>
  <c r="G882" i="26"/>
  <c r="L881" i="26"/>
  <c r="G83" i="26"/>
  <c r="G695" i="26"/>
  <c r="G319" i="26"/>
  <c r="G365" i="26"/>
  <c r="G506" i="26"/>
  <c r="G1165" i="26"/>
  <c r="L1164" i="26"/>
  <c r="G460" i="26"/>
  <c r="L1305" i="26"/>
  <c r="G1306" i="26"/>
  <c r="G648" i="26"/>
  <c r="L1351" i="26"/>
  <c r="G1352" i="26"/>
  <c r="G553" i="26"/>
  <c r="G271" i="26"/>
  <c r="G741" i="26"/>
  <c r="G930" i="26"/>
  <c r="L929" i="26"/>
  <c r="G789" i="26"/>
  <c r="L789" i="26"/>
  <c r="G412" i="26"/>
  <c r="K1408" i="26"/>
  <c r="G1118" i="26"/>
  <c r="L1117" i="26"/>
  <c r="L1023" i="26"/>
  <c r="G1024" i="26"/>
  <c r="C1687" i="26"/>
  <c r="G51" i="26"/>
  <c r="K1457" i="26"/>
  <c r="K1460" i="26"/>
  <c r="K1455" i="26"/>
  <c r="K1452" i="26"/>
  <c r="K1453" i="26"/>
  <c r="K1467" i="26"/>
  <c r="K1458" i="26"/>
  <c r="K1469" i="26"/>
  <c r="K1447" i="26"/>
  <c r="K1454" i="26"/>
  <c r="K1470" i="26"/>
  <c r="G1447" i="26"/>
  <c r="L1447" i="26"/>
  <c r="K1461" i="26"/>
  <c r="K1448" i="26"/>
  <c r="K1463" i="26"/>
  <c r="K1464" i="26"/>
  <c r="K1466" i="26"/>
  <c r="K1462" i="26"/>
  <c r="K1468" i="26"/>
  <c r="K1450" i="26"/>
  <c r="K1451" i="26"/>
  <c r="K1465" i="26"/>
  <c r="K1459" i="26"/>
  <c r="G413" i="26"/>
  <c r="G272" i="26"/>
  <c r="L1306" i="26"/>
  <c r="G1307" i="26"/>
  <c r="G84" i="26"/>
  <c r="G1213" i="26"/>
  <c r="L1212" i="26"/>
  <c r="G977" i="26"/>
  <c r="L976" i="26"/>
  <c r="G790" i="26"/>
  <c r="L790" i="26"/>
  <c r="G366" i="26"/>
  <c r="G507" i="26"/>
  <c r="L1024" i="26"/>
  <c r="G1025" i="26"/>
  <c r="G554" i="26"/>
  <c r="G883" i="26"/>
  <c r="L882" i="26"/>
  <c r="L1399" i="26"/>
  <c r="G1400" i="26"/>
  <c r="B58" i="22"/>
  <c r="K1516" i="26"/>
  <c r="G1260" i="26"/>
  <c r="L1259" i="26"/>
  <c r="G461" i="26"/>
  <c r="G1119" i="26"/>
  <c r="L1118" i="26"/>
  <c r="G649" i="26"/>
  <c r="L930" i="26"/>
  <c r="G931" i="26"/>
  <c r="G1353" i="26"/>
  <c r="L1352" i="26"/>
  <c r="G320" i="26"/>
  <c r="G1071" i="26"/>
  <c r="L1070" i="26"/>
  <c r="G131" i="26"/>
  <c r="G601" i="26"/>
  <c r="G178" i="26"/>
  <c r="G1166" i="26"/>
  <c r="L1165" i="26"/>
  <c r="G742" i="26"/>
  <c r="G696" i="26"/>
  <c r="G226" i="26"/>
  <c r="K1449" i="26"/>
  <c r="G837" i="26"/>
  <c r="L836" i="26"/>
  <c r="C1735" i="26"/>
  <c r="G52" i="26"/>
  <c r="G1448" i="26"/>
  <c r="L1448" i="26"/>
  <c r="K1505" i="26"/>
  <c r="K1496" i="26"/>
  <c r="K1507" i="26"/>
  <c r="K1503" i="26"/>
  <c r="K1498" i="26"/>
  <c r="K1506" i="26"/>
  <c r="K1514" i="26"/>
  <c r="K1511" i="26"/>
  <c r="K1513" i="26"/>
  <c r="G743" i="26"/>
  <c r="L1119" i="26"/>
  <c r="G1120" i="26"/>
  <c r="G367" i="26"/>
  <c r="G462" i="26"/>
  <c r="G1495" i="26"/>
  <c r="K1512" i="26"/>
  <c r="K1515" i="26"/>
  <c r="L883" i="26"/>
  <c r="G884" i="26"/>
  <c r="G85" i="26"/>
  <c r="G179" i="26"/>
  <c r="G932" i="26"/>
  <c r="L931" i="26"/>
  <c r="K1497" i="26"/>
  <c r="K1508" i="26"/>
  <c r="K1499" i="26"/>
  <c r="G791" i="26"/>
  <c r="L791" i="26"/>
  <c r="G132" i="26"/>
  <c r="G1167" i="26"/>
  <c r="L1166" i="26"/>
  <c r="G555" i="26"/>
  <c r="G1308" i="26"/>
  <c r="L1307" i="26"/>
  <c r="G227" i="26"/>
  <c r="G1261" i="26"/>
  <c r="L1260" i="26"/>
  <c r="K1495" i="26"/>
  <c r="K1502" i="26"/>
  <c r="G1026" i="26"/>
  <c r="L1025" i="26"/>
  <c r="L1353" i="26"/>
  <c r="G1354" i="26"/>
  <c r="B59" i="22"/>
  <c r="K1550" i="26"/>
  <c r="K1500" i="26"/>
  <c r="K1504" i="26"/>
  <c r="L977" i="26"/>
  <c r="G978" i="26"/>
  <c r="G273" i="26"/>
  <c r="G321" i="26"/>
  <c r="G1072" i="26"/>
  <c r="L1071" i="26"/>
  <c r="G650" i="26"/>
  <c r="K1510" i="26"/>
  <c r="K1518" i="26"/>
  <c r="K1509" i="26"/>
  <c r="G1401" i="26"/>
  <c r="L1400" i="26"/>
  <c r="G508" i="26"/>
  <c r="G838" i="26"/>
  <c r="L837" i="26"/>
  <c r="G697" i="26"/>
  <c r="G602" i="26"/>
  <c r="K1501" i="26"/>
  <c r="K1517" i="26"/>
  <c r="G1214" i="26"/>
  <c r="L1213" i="26"/>
  <c r="G414" i="26"/>
  <c r="C1783" i="26"/>
  <c r="G53" i="26"/>
  <c r="G1449" i="26"/>
  <c r="L1449" i="26"/>
  <c r="K1549" i="26"/>
  <c r="K1561" i="26"/>
  <c r="K1557" i="26"/>
  <c r="K1548" i="26"/>
  <c r="K1558" i="26"/>
  <c r="G1543" i="26"/>
  <c r="G1544" i="26"/>
  <c r="K1552" i="26"/>
  <c r="K1565" i="26"/>
  <c r="K1546" i="26"/>
  <c r="K1543" i="26"/>
  <c r="K1562" i="26"/>
  <c r="G698" i="26"/>
  <c r="G1073" i="26"/>
  <c r="L1072" i="26"/>
  <c r="B60" i="22"/>
  <c r="K1606" i="26"/>
  <c r="K1544" i="26"/>
  <c r="K1556" i="26"/>
  <c r="K1553" i="26"/>
  <c r="L1354" i="26"/>
  <c r="G1355" i="26"/>
  <c r="G556" i="26"/>
  <c r="G368" i="26"/>
  <c r="G322" i="26"/>
  <c r="G1121" i="26"/>
  <c r="L1120" i="26"/>
  <c r="G1309" i="26"/>
  <c r="L1308" i="26"/>
  <c r="G274" i="26"/>
  <c r="K1554" i="26"/>
  <c r="G1262" i="26"/>
  <c r="L1261" i="26"/>
  <c r="L1167" i="26"/>
  <c r="G1168" i="26"/>
  <c r="G180" i="26"/>
  <c r="L932" i="26"/>
  <c r="G933" i="26"/>
  <c r="G415" i="26"/>
  <c r="G509" i="26"/>
  <c r="K1563" i="26"/>
  <c r="K1559" i="26"/>
  <c r="G1027" i="26"/>
  <c r="L1026" i="26"/>
  <c r="G1215" i="26"/>
  <c r="L1214" i="26"/>
  <c r="G651" i="26"/>
  <c r="G979" i="26"/>
  <c r="L978" i="26"/>
  <c r="K1545" i="26"/>
  <c r="K1551" i="26"/>
  <c r="K1564" i="26"/>
  <c r="G228" i="26"/>
  <c r="G133" i="26"/>
  <c r="G86" i="26"/>
  <c r="L1495" i="26"/>
  <c r="G1496" i="26"/>
  <c r="G744" i="26"/>
  <c r="L838" i="26"/>
  <c r="G839" i="26"/>
  <c r="G603" i="26"/>
  <c r="G1402" i="26"/>
  <c r="L1401" i="26"/>
  <c r="K1560" i="26"/>
  <c r="K1547" i="26"/>
  <c r="K1566" i="26"/>
  <c r="K1555" i="26"/>
  <c r="G792" i="26"/>
  <c r="L792" i="26"/>
  <c r="L884" i="26"/>
  <c r="G885" i="26"/>
  <c r="G463" i="26"/>
  <c r="C1831" i="26"/>
  <c r="G1450" i="26"/>
  <c r="G54" i="26"/>
  <c r="L1543" i="26"/>
  <c r="K1607" i="26"/>
  <c r="G1591" i="26"/>
  <c r="L1591" i="26"/>
  <c r="G181" i="26"/>
  <c r="K1608" i="26"/>
  <c r="G1403" i="26"/>
  <c r="L1402" i="26"/>
  <c r="L1168" i="26"/>
  <c r="G1169" i="26"/>
  <c r="G275" i="26"/>
  <c r="G369" i="26"/>
  <c r="K1595" i="26"/>
  <c r="K1609" i="26"/>
  <c r="K1594" i="26"/>
  <c r="G229" i="26"/>
  <c r="G1497" i="26"/>
  <c r="L1496" i="26"/>
  <c r="K1597" i="26"/>
  <c r="G604" i="26"/>
  <c r="G87" i="26"/>
  <c r="G652" i="26"/>
  <c r="G510" i="26"/>
  <c r="K1600" i="26"/>
  <c r="L1073" i="26"/>
  <c r="G1074" i="26"/>
  <c r="G793" i="26"/>
  <c r="L793" i="26"/>
  <c r="G1356" i="26"/>
  <c r="L1355" i="26"/>
  <c r="G416" i="26"/>
  <c r="G1310" i="26"/>
  <c r="L1309" i="26"/>
  <c r="K1605" i="26"/>
  <c r="K1604" i="26"/>
  <c r="G745" i="26"/>
  <c r="G464" i="26"/>
  <c r="G840" i="26"/>
  <c r="L839" i="26"/>
  <c r="G134" i="26"/>
  <c r="G1216" i="26"/>
  <c r="L1215" i="26"/>
  <c r="G1263" i="26"/>
  <c r="L1262" i="26"/>
  <c r="L1450" i="26"/>
  <c r="G1451" i="26"/>
  <c r="K1599" i="26"/>
  <c r="K1610" i="26"/>
  <c r="G699" i="26"/>
  <c r="G886" i="26"/>
  <c r="L885" i="26"/>
  <c r="G934" i="26"/>
  <c r="L933" i="26"/>
  <c r="G1122" i="26"/>
  <c r="L1121" i="26"/>
  <c r="K1598" i="26"/>
  <c r="K1596" i="26"/>
  <c r="L1544" i="26"/>
  <c r="G1545" i="26"/>
  <c r="L979" i="26"/>
  <c r="G980" i="26"/>
  <c r="B61" i="22"/>
  <c r="K1642" i="26"/>
  <c r="K1613" i="26"/>
  <c r="K1591" i="26"/>
  <c r="K1611" i="26"/>
  <c r="K1602" i="26"/>
  <c r="K1601" i="26"/>
  <c r="K1593" i="26"/>
  <c r="K1592" i="26"/>
  <c r="K1650" i="26"/>
  <c r="K1614" i="26"/>
  <c r="K1603" i="26"/>
  <c r="K1612" i="26"/>
  <c r="G1028" i="26"/>
  <c r="L1027" i="26"/>
  <c r="G323" i="26"/>
  <c r="G557" i="26"/>
  <c r="C1879" i="26"/>
  <c r="K1658" i="26"/>
  <c r="G1592" i="26"/>
  <c r="G1593" i="26"/>
  <c r="K1652" i="26"/>
  <c r="K1639" i="26"/>
  <c r="K1643" i="26"/>
  <c r="K1661" i="26"/>
  <c r="K1656" i="26"/>
  <c r="K1647" i="26"/>
  <c r="K1655" i="26"/>
  <c r="K1648" i="26"/>
  <c r="K1649" i="26"/>
  <c r="K1657" i="26"/>
  <c r="K1660" i="26"/>
  <c r="K1640" i="26"/>
  <c r="K1644" i="26"/>
  <c r="K1653" i="26"/>
  <c r="L1545" i="26"/>
  <c r="G1546" i="26"/>
  <c r="L1122" i="26"/>
  <c r="G1123" i="26"/>
  <c r="G1264" i="26"/>
  <c r="L1263" i="26"/>
  <c r="G465" i="26"/>
  <c r="G417" i="26"/>
  <c r="G1075" i="26"/>
  <c r="L1074" i="26"/>
  <c r="G511" i="26"/>
  <c r="G1404" i="26"/>
  <c r="L1403" i="26"/>
  <c r="G324" i="26"/>
  <c r="K1651" i="26"/>
  <c r="K1659" i="26"/>
  <c r="K1645" i="26"/>
  <c r="G1029" i="26"/>
  <c r="L1028" i="26"/>
  <c r="G935" i="26"/>
  <c r="L934" i="26"/>
  <c r="G135" i="26"/>
  <c r="G88" i="26"/>
  <c r="L1497" i="26"/>
  <c r="G1498" i="26"/>
  <c r="G1639" i="26"/>
  <c r="G230" i="26"/>
  <c r="G276" i="26"/>
  <c r="G370" i="26"/>
  <c r="B62" i="22"/>
  <c r="K1698" i="26"/>
  <c r="K1641" i="26"/>
  <c r="K1654" i="26"/>
  <c r="G1452" i="26"/>
  <c r="L1451" i="26"/>
  <c r="L1356" i="26"/>
  <c r="G1357" i="26"/>
  <c r="K1646" i="26"/>
  <c r="G605" i="26"/>
  <c r="L1169" i="26"/>
  <c r="G1170" i="26"/>
  <c r="G1217" i="26"/>
  <c r="L1216" i="26"/>
  <c r="G653" i="26"/>
  <c r="G981" i="26"/>
  <c r="L980" i="26"/>
  <c r="G887" i="26"/>
  <c r="L886" i="26"/>
  <c r="G700" i="26"/>
  <c r="G841" i="26"/>
  <c r="L840" i="26"/>
  <c r="G746" i="26"/>
  <c r="G1311" i="26"/>
  <c r="L1310" i="26"/>
  <c r="G182" i="26"/>
  <c r="G558" i="26"/>
  <c r="K1662" i="26"/>
  <c r="G794" i="26"/>
  <c r="L794" i="26"/>
  <c r="C1927" i="26"/>
  <c r="L1592" i="26"/>
  <c r="K1708" i="26"/>
  <c r="K1691" i="26"/>
  <c r="K1689" i="26"/>
  <c r="K1703" i="26"/>
  <c r="K1704" i="26"/>
  <c r="K1701" i="26"/>
  <c r="K1706" i="26"/>
  <c r="K1705" i="26"/>
  <c r="K1702" i="26"/>
  <c r="G559" i="26"/>
  <c r="L1639" i="26"/>
  <c r="G1640" i="26"/>
  <c r="G654" i="26"/>
  <c r="G1358" i="26"/>
  <c r="L1357" i="26"/>
  <c r="G277" i="26"/>
  <c r="G795" i="26"/>
  <c r="L795" i="26"/>
  <c r="G183" i="26"/>
  <c r="G701" i="26"/>
  <c r="G1030" i="26"/>
  <c r="L1029" i="26"/>
  <c r="G512" i="26"/>
  <c r="L1264" i="26"/>
  <c r="G1265" i="26"/>
  <c r="L1217" i="26"/>
  <c r="G1218" i="26"/>
  <c r="G231" i="26"/>
  <c r="L1498" i="26"/>
  <c r="G1499" i="26"/>
  <c r="G136" i="26"/>
  <c r="L1123" i="26"/>
  <c r="G1124" i="26"/>
  <c r="L1404" i="26"/>
  <c r="G1405" i="26"/>
  <c r="L1311" i="26"/>
  <c r="G1312" i="26"/>
  <c r="G888" i="26"/>
  <c r="L887" i="26"/>
  <c r="G1171" i="26"/>
  <c r="L1170" i="26"/>
  <c r="G1453" i="26"/>
  <c r="L1452" i="26"/>
  <c r="L1075" i="26"/>
  <c r="G1076" i="26"/>
  <c r="G747" i="26"/>
  <c r="B63" i="22"/>
  <c r="K1751" i="26"/>
  <c r="K1693" i="26"/>
  <c r="K1707" i="26"/>
  <c r="K1694" i="26"/>
  <c r="K1699" i="26"/>
  <c r="K1695" i="26"/>
  <c r="K1687" i="26"/>
  <c r="K1709" i="26"/>
  <c r="G1687" i="26"/>
  <c r="K1700" i="26"/>
  <c r="K1692" i="26"/>
  <c r="K1696" i="26"/>
  <c r="K1688" i="26"/>
  <c r="G418" i="26"/>
  <c r="L1546" i="26"/>
  <c r="G1547" i="26"/>
  <c r="G842" i="26"/>
  <c r="L841" i="26"/>
  <c r="G982" i="26"/>
  <c r="L981" i="26"/>
  <c r="G606" i="26"/>
  <c r="K1710" i="26"/>
  <c r="L1593" i="26"/>
  <c r="G1594" i="26"/>
  <c r="G89" i="26"/>
  <c r="K1697" i="26"/>
  <c r="G325" i="26"/>
  <c r="G466" i="26"/>
  <c r="G371" i="26"/>
  <c r="K1690" i="26"/>
  <c r="G936" i="26"/>
  <c r="L935" i="26"/>
  <c r="C1975" i="26"/>
  <c r="K1737" i="26"/>
  <c r="K1755" i="26"/>
  <c r="K1738" i="26"/>
  <c r="K1744" i="26"/>
  <c r="K1742" i="26"/>
  <c r="K1740" i="26"/>
  <c r="K1746" i="26"/>
  <c r="K1750" i="26"/>
  <c r="K1735" i="26"/>
  <c r="K1743" i="26"/>
  <c r="K1741" i="26"/>
  <c r="K1749" i="26"/>
  <c r="K1753" i="26"/>
  <c r="K1745" i="26"/>
  <c r="G1454" i="26"/>
  <c r="L1453" i="26"/>
  <c r="G1125" i="26"/>
  <c r="L1124" i="26"/>
  <c r="G232" i="26"/>
  <c r="G655" i="26"/>
  <c r="G607" i="26"/>
  <c r="L982" i="26"/>
  <c r="G983" i="26"/>
  <c r="B64" i="22"/>
  <c r="K1794" i="26"/>
  <c r="K1736" i="26"/>
  <c r="K1757" i="26"/>
  <c r="K1758" i="26"/>
  <c r="K1739" i="26"/>
  <c r="G1172" i="26"/>
  <c r="L1171" i="26"/>
  <c r="G1219" i="26"/>
  <c r="L1218" i="26"/>
  <c r="G1031" i="26"/>
  <c r="L1030" i="26"/>
  <c r="G419" i="26"/>
  <c r="G796" i="26"/>
  <c r="L796" i="26"/>
  <c r="L1640" i="26"/>
  <c r="G1641" i="26"/>
  <c r="G372" i="26"/>
  <c r="G1595" i="26"/>
  <c r="L1594" i="26"/>
  <c r="G843" i="26"/>
  <c r="L842" i="26"/>
  <c r="G748" i="26"/>
  <c r="L888" i="26"/>
  <c r="G889" i="26"/>
  <c r="G1266" i="26"/>
  <c r="L1265" i="26"/>
  <c r="K1756" i="26"/>
  <c r="G1077" i="26"/>
  <c r="L1076" i="26"/>
  <c r="L1312" i="26"/>
  <c r="G1313" i="26"/>
  <c r="G137" i="26"/>
  <c r="G184" i="26"/>
  <c r="G90" i="26"/>
  <c r="G467" i="26"/>
  <c r="G1548" i="26"/>
  <c r="L1547" i="26"/>
  <c r="L1687" i="26"/>
  <c r="G1688" i="26"/>
  <c r="K1754" i="26"/>
  <c r="K1748" i="26"/>
  <c r="K1747" i="26"/>
  <c r="L1499" i="26"/>
  <c r="G1500" i="26"/>
  <c r="G513" i="26"/>
  <c r="G702" i="26"/>
  <c r="G278" i="26"/>
  <c r="G560" i="26"/>
  <c r="G326" i="26"/>
  <c r="G1359" i="26"/>
  <c r="L1358" i="26"/>
  <c r="L936" i="26"/>
  <c r="G937" i="26"/>
  <c r="K1752" i="26"/>
  <c r="L1405" i="26"/>
  <c r="G1406" i="26"/>
  <c r="G1735" i="26"/>
  <c r="C2023" i="26"/>
  <c r="K1805" i="26"/>
  <c r="G1783" i="26"/>
  <c r="L1783" i="26"/>
  <c r="K1802" i="26"/>
  <c r="K1792" i="26"/>
  <c r="K1793" i="26"/>
  <c r="K1795" i="26"/>
  <c r="K1789" i="26"/>
  <c r="G703" i="26"/>
  <c r="G373" i="26"/>
  <c r="G656" i="26"/>
  <c r="G468" i="26"/>
  <c r="G420" i="26"/>
  <c r="L1735" i="26"/>
  <c r="G1736" i="26"/>
  <c r="L1359" i="26"/>
  <c r="G1360" i="26"/>
  <c r="G1032" i="26"/>
  <c r="L1031" i="26"/>
  <c r="G1407" i="26"/>
  <c r="L1406" i="26"/>
  <c r="G514" i="26"/>
  <c r="G91" i="26"/>
  <c r="L1077" i="26"/>
  <c r="G1078" i="26"/>
  <c r="G749" i="26"/>
  <c r="L1641" i="26"/>
  <c r="G1642" i="26"/>
  <c r="B65" i="22"/>
  <c r="K1850" i="26"/>
  <c r="K1806" i="26"/>
  <c r="K1801" i="26"/>
  <c r="K1786" i="26"/>
  <c r="K1791" i="26"/>
  <c r="K1788" i="26"/>
  <c r="K1798" i="26"/>
  <c r="K1803" i="26"/>
  <c r="K1790" i="26"/>
  <c r="K1800" i="26"/>
  <c r="K1783" i="26"/>
  <c r="K1785" i="26"/>
  <c r="K1784" i="26"/>
  <c r="K1797" i="26"/>
  <c r="K1804" i="26"/>
  <c r="K1787" i="26"/>
  <c r="K1799" i="26"/>
  <c r="G233" i="26"/>
  <c r="G327" i="26"/>
  <c r="G1689" i="26"/>
  <c r="L1688" i="26"/>
  <c r="G1220" i="26"/>
  <c r="L1219" i="26"/>
  <c r="G984" i="26"/>
  <c r="L983" i="26"/>
  <c r="G279" i="26"/>
  <c r="G1596" i="26"/>
  <c r="L1595" i="26"/>
  <c r="G561" i="26"/>
  <c r="G1501" i="26"/>
  <c r="L1500" i="26"/>
  <c r="G185" i="26"/>
  <c r="G797" i="26"/>
  <c r="L797" i="26"/>
  <c r="L1125" i="26"/>
  <c r="G1126" i="26"/>
  <c r="G1314" i="26"/>
  <c r="L1313" i="26"/>
  <c r="G138" i="26"/>
  <c r="G844" i="26"/>
  <c r="L843" i="26"/>
  <c r="G1173" i="26"/>
  <c r="L1172" i="26"/>
  <c r="G608" i="26"/>
  <c r="G890" i="26"/>
  <c r="L889" i="26"/>
  <c r="G938" i="26"/>
  <c r="L937" i="26"/>
  <c r="G1549" i="26"/>
  <c r="L1548" i="26"/>
  <c r="G1267" i="26"/>
  <c r="L1266" i="26"/>
  <c r="K1796" i="26"/>
  <c r="L1454" i="26"/>
  <c r="G1455" i="26"/>
  <c r="C2071" i="26"/>
  <c r="G1784" i="26"/>
  <c r="L1784" i="26"/>
  <c r="K1846" i="26"/>
  <c r="K1842" i="26"/>
  <c r="K1841" i="26"/>
  <c r="K1837" i="26"/>
  <c r="K1847" i="26"/>
  <c r="K1849" i="26"/>
  <c r="G1831" i="26"/>
  <c r="G1832" i="26"/>
  <c r="K1833" i="26"/>
  <c r="K1832" i="26"/>
  <c r="K1840" i="26"/>
  <c r="K1845" i="26"/>
  <c r="K1843" i="26"/>
  <c r="K1854" i="26"/>
  <c r="K1836" i="26"/>
  <c r="K1834" i="26"/>
  <c r="K1831" i="26"/>
  <c r="G609" i="26"/>
  <c r="G1315" i="26"/>
  <c r="L1314" i="26"/>
  <c r="G1502" i="26"/>
  <c r="L1501" i="26"/>
  <c r="G985" i="26"/>
  <c r="L984" i="26"/>
  <c r="G234" i="26"/>
  <c r="B66" i="22"/>
  <c r="K1885" i="26"/>
  <c r="K1852" i="26"/>
  <c r="K1848" i="26"/>
  <c r="K1838" i="26"/>
  <c r="G657" i="26"/>
  <c r="G1550" i="26"/>
  <c r="L1549" i="26"/>
  <c r="G1127" i="26"/>
  <c r="L1126" i="26"/>
  <c r="L1642" i="26"/>
  <c r="G1643" i="26"/>
  <c r="G515" i="26"/>
  <c r="G1737" i="26"/>
  <c r="L1736" i="26"/>
  <c r="L1455" i="26"/>
  <c r="G1456" i="26"/>
  <c r="G1174" i="26"/>
  <c r="L1173" i="26"/>
  <c r="G562" i="26"/>
  <c r="G1221" i="26"/>
  <c r="L1220" i="26"/>
  <c r="G92" i="26"/>
  <c r="G939" i="26"/>
  <c r="L938" i="26"/>
  <c r="G845" i="26"/>
  <c r="L844" i="26"/>
  <c r="G798" i="26"/>
  <c r="L798" i="26"/>
  <c r="G1597" i="26"/>
  <c r="L1596" i="26"/>
  <c r="L1689" i="26"/>
  <c r="G1690" i="26"/>
  <c r="K1839" i="26"/>
  <c r="G750" i="26"/>
  <c r="L1407" i="26"/>
  <c r="G1408" i="26"/>
  <c r="G421" i="26"/>
  <c r="G374" i="26"/>
  <c r="L890" i="26"/>
  <c r="G891" i="26"/>
  <c r="G1079" i="26"/>
  <c r="L1078" i="26"/>
  <c r="G1268" i="26"/>
  <c r="L1267" i="26"/>
  <c r="L1360" i="26"/>
  <c r="G1361" i="26"/>
  <c r="G139" i="26"/>
  <c r="G186" i="26"/>
  <c r="G280" i="26"/>
  <c r="G328" i="26"/>
  <c r="K1853" i="26"/>
  <c r="K1844" i="26"/>
  <c r="K1835" i="26"/>
  <c r="K1851" i="26"/>
  <c r="G1033" i="26"/>
  <c r="L1032" i="26"/>
  <c r="G469" i="26"/>
  <c r="G704" i="26"/>
  <c r="C2119" i="26"/>
  <c r="G1785" i="26"/>
  <c r="L1785" i="26"/>
  <c r="L1831" i="26"/>
  <c r="K1900" i="26"/>
  <c r="K1896" i="26"/>
  <c r="K1897" i="26"/>
  <c r="K1883" i="26"/>
  <c r="K1893" i="26"/>
  <c r="K1880" i="26"/>
  <c r="K1901" i="26"/>
  <c r="K1882" i="26"/>
  <c r="K1890" i="26"/>
  <c r="K1889" i="26"/>
  <c r="K1884" i="26"/>
  <c r="K1894" i="26"/>
  <c r="K1892" i="26"/>
  <c r="G1879" i="26"/>
  <c r="L1879" i="26"/>
  <c r="K1881" i="26"/>
  <c r="K1898" i="26"/>
  <c r="K1895" i="26"/>
  <c r="K1888" i="26"/>
  <c r="K1891" i="26"/>
  <c r="K1886" i="26"/>
  <c r="K1887" i="26"/>
  <c r="K1879" i="26"/>
  <c r="G1362" i="26"/>
  <c r="L1361" i="26"/>
  <c r="G470" i="26"/>
  <c r="G329" i="26"/>
  <c r="G799" i="26"/>
  <c r="L799" i="26"/>
  <c r="G1833" i="26"/>
  <c r="L1832" i="26"/>
  <c r="G1457" i="26"/>
  <c r="L1456" i="26"/>
  <c r="G1644" i="26"/>
  <c r="L1643" i="26"/>
  <c r="G658" i="26"/>
  <c r="G986" i="26"/>
  <c r="L985" i="26"/>
  <c r="G375" i="26"/>
  <c r="L1033" i="26"/>
  <c r="G1034" i="26"/>
  <c r="G281" i="26"/>
  <c r="G1269" i="26"/>
  <c r="L1268" i="26"/>
  <c r="G846" i="26"/>
  <c r="L845" i="26"/>
  <c r="L1502" i="26"/>
  <c r="G1503" i="26"/>
  <c r="G422" i="26"/>
  <c r="L1690" i="26"/>
  <c r="G1691" i="26"/>
  <c r="G1222" i="26"/>
  <c r="L1221" i="26"/>
  <c r="G187" i="26"/>
  <c r="G1080" i="26"/>
  <c r="L1079" i="26"/>
  <c r="G1409" i="26"/>
  <c r="L1408" i="26"/>
  <c r="G940" i="26"/>
  <c r="L939" i="26"/>
  <c r="G563" i="26"/>
  <c r="G1128" i="26"/>
  <c r="L1127" i="26"/>
  <c r="B67" i="22"/>
  <c r="K1947" i="26"/>
  <c r="K1902" i="26"/>
  <c r="K1899" i="26"/>
  <c r="G1316" i="26"/>
  <c r="L1315" i="26"/>
  <c r="G516" i="26"/>
  <c r="G705" i="26"/>
  <c r="G1738" i="26"/>
  <c r="L1737" i="26"/>
  <c r="G1175" i="26"/>
  <c r="L1174" i="26"/>
  <c r="G140" i="26"/>
  <c r="G892" i="26"/>
  <c r="L891" i="26"/>
  <c r="G751" i="26"/>
  <c r="L1597" i="26"/>
  <c r="G1598" i="26"/>
  <c r="G93" i="26"/>
  <c r="G1551" i="26"/>
  <c r="L1550" i="26"/>
  <c r="G235" i="26"/>
  <c r="G610" i="26"/>
  <c r="C2167" i="26"/>
  <c r="G1786" i="26"/>
  <c r="G1787" i="26"/>
  <c r="K1932" i="26"/>
  <c r="K1936" i="26"/>
  <c r="K1942" i="26"/>
  <c r="K1950" i="26"/>
  <c r="K1948" i="26"/>
  <c r="K1949" i="26"/>
  <c r="K1946" i="26"/>
  <c r="K1943" i="26"/>
  <c r="K1941" i="26"/>
  <c r="K1938" i="26"/>
  <c r="K1937" i="26"/>
  <c r="K1928" i="26"/>
  <c r="K1945" i="26"/>
  <c r="K1929" i="26"/>
  <c r="G1880" i="26"/>
  <c r="G1881" i="26"/>
  <c r="K1930" i="26"/>
  <c r="G94" i="26"/>
  <c r="G141" i="26"/>
  <c r="G517" i="26"/>
  <c r="G564" i="26"/>
  <c r="G188" i="26"/>
  <c r="G282" i="26"/>
  <c r="G659" i="26"/>
  <c r="G800" i="26"/>
  <c r="L800" i="26"/>
  <c r="G611" i="26"/>
  <c r="G1599" i="26"/>
  <c r="L1598" i="26"/>
  <c r="G1504" i="26"/>
  <c r="L1503" i="26"/>
  <c r="G1035" i="26"/>
  <c r="L1034" i="26"/>
  <c r="G1176" i="26"/>
  <c r="L1175" i="26"/>
  <c r="G1317" i="26"/>
  <c r="L1316" i="26"/>
  <c r="B68" i="22"/>
  <c r="K1985" i="26"/>
  <c r="K1934" i="26"/>
  <c r="K1933" i="26"/>
  <c r="K1940" i="26"/>
  <c r="K1935" i="26"/>
  <c r="K1931" i="26"/>
  <c r="G941" i="26"/>
  <c r="L940" i="26"/>
  <c r="G1645" i="26"/>
  <c r="L1644" i="26"/>
  <c r="G330" i="26"/>
  <c r="G423" i="26"/>
  <c r="G236" i="26"/>
  <c r="G471" i="26"/>
  <c r="G752" i="26"/>
  <c r="L1738" i="26"/>
  <c r="G1739" i="26"/>
  <c r="K1939" i="26"/>
  <c r="K1944" i="26"/>
  <c r="K1927" i="26"/>
  <c r="G1410" i="26"/>
  <c r="L1409" i="26"/>
  <c r="L1222" i="26"/>
  <c r="G1223" i="26"/>
  <c r="G847" i="26"/>
  <c r="L846" i="26"/>
  <c r="G376" i="26"/>
  <c r="G1458" i="26"/>
  <c r="L1457" i="26"/>
  <c r="G706" i="26"/>
  <c r="G1692" i="26"/>
  <c r="L1691" i="26"/>
  <c r="G1552" i="26"/>
  <c r="L1551" i="26"/>
  <c r="G893" i="26"/>
  <c r="L892" i="26"/>
  <c r="G1927" i="26"/>
  <c r="G1129" i="26"/>
  <c r="L1128" i="26"/>
  <c r="G1081" i="26"/>
  <c r="L1080" i="26"/>
  <c r="G1270" i="26"/>
  <c r="L1269" i="26"/>
  <c r="L986" i="26"/>
  <c r="G987" i="26"/>
  <c r="G1834" i="26"/>
  <c r="L1833" i="26"/>
  <c r="G1363" i="26"/>
  <c r="L1362" i="26"/>
  <c r="C2215" i="26"/>
  <c r="L1786" i="26"/>
  <c r="K1979" i="26"/>
  <c r="K1997" i="26"/>
  <c r="K1994" i="26"/>
  <c r="K1991" i="26"/>
  <c r="K1976" i="26"/>
  <c r="K1993" i="26"/>
  <c r="L1880" i="26"/>
  <c r="K1990" i="26"/>
  <c r="K1975" i="26"/>
  <c r="K1982" i="26"/>
  <c r="K1995" i="26"/>
  <c r="K1988" i="26"/>
  <c r="K1998" i="26"/>
  <c r="K1984" i="26"/>
  <c r="K1987" i="26"/>
  <c r="K1992" i="26"/>
  <c r="K1983" i="26"/>
  <c r="K1981" i="26"/>
  <c r="K1986" i="26"/>
  <c r="G1646" i="26"/>
  <c r="L1645" i="26"/>
  <c r="G1224" i="26"/>
  <c r="L1223" i="26"/>
  <c r="G1740" i="26"/>
  <c r="L1739" i="26"/>
  <c r="L1035" i="26"/>
  <c r="G1036" i="26"/>
  <c r="G801" i="26"/>
  <c r="L801" i="26"/>
  <c r="G565" i="26"/>
  <c r="G1271" i="26"/>
  <c r="L1270" i="26"/>
  <c r="L893" i="26"/>
  <c r="G894" i="26"/>
  <c r="G707" i="26"/>
  <c r="G237" i="26"/>
  <c r="G1788" i="26"/>
  <c r="L1787" i="26"/>
  <c r="G660" i="26"/>
  <c r="G848" i="26"/>
  <c r="L847" i="26"/>
  <c r="B69" i="22"/>
  <c r="K2034" i="26"/>
  <c r="K1980" i="26"/>
  <c r="G1505" i="26"/>
  <c r="L1504" i="26"/>
  <c r="G518" i="26"/>
  <c r="L1927" i="26"/>
  <c r="G1928" i="26"/>
  <c r="G1882" i="26"/>
  <c r="L1881" i="26"/>
  <c r="G1364" i="26"/>
  <c r="L1363" i="26"/>
  <c r="L1081" i="26"/>
  <c r="G1082" i="26"/>
  <c r="G1553" i="26"/>
  <c r="L1552" i="26"/>
  <c r="G1459" i="26"/>
  <c r="L1458" i="26"/>
  <c r="L1410" i="26"/>
  <c r="G1411" i="26"/>
  <c r="G753" i="26"/>
  <c r="G424" i="26"/>
  <c r="L941" i="26"/>
  <c r="G942" i="26"/>
  <c r="K1978" i="26"/>
  <c r="G1318" i="26"/>
  <c r="L1317" i="26"/>
  <c r="L1599" i="26"/>
  <c r="G1600" i="26"/>
  <c r="G283" i="26"/>
  <c r="G142" i="26"/>
  <c r="G1835" i="26"/>
  <c r="L1834" i="26"/>
  <c r="L1129" i="26"/>
  <c r="G1130" i="26"/>
  <c r="L1692" i="26"/>
  <c r="G1693" i="26"/>
  <c r="G377" i="26"/>
  <c r="G472" i="26"/>
  <c r="G331" i="26"/>
  <c r="K1977" i="26"/>
  <c r="L987" i="26"/>
  <c r="G988" i="26"/>
  <c r="K1996" i="26"/>
  <c r="K1989" i="26"/>
  <c r="G1975" i="26"/>
  <c r="G1177" i="26"/>
  <c r="L1176" i="26"/>
  <c r="G612" i="26"/>
  <c r="G189" i="26"/>
  <c r="G95" i="26"/>
  <c r="C2263" i="26"/>
  <c r="K2046" i="26"/>
  <c r="K2029" i="26"/>
  <c r="K2045" i="26"/>
  <c r="K2040" i="26"/>
  <c r="K2039" i="26"/>
  <c r="G2023" i="26"/>
  <c r="L2023" i="26"/>
  <c r="K2038" i="26"/>
  <c r="K2043" i="26"/>
  <c r="K2033" i="26"/>
  <c r="K2023" i="26"/>
  <c r="K2041" i="26"/>
  <c r="K2036" i="26"/>
  <c r="K2025" i="26"/>
  <c r="K2026" i="26"/>
  <c r="K2035" i="26"/>
  <c r="K2024" i="26"/>
  <c r="K2042" i="26"/>
  <c r="K2030" i="26"/>
  <c r="K2027" i="26"/>
  <c r="K2032" i="26"/>
  <c r="L1130" i="26"/>
  <c r="G1131" i="26"/>
  <c r="L1975" i="26"/>
  <c r="G1976" i="26"/>
  <c r="G425" i="26"/>
  <c r="L1553" i="26"/>
  <c r="G1554" i="26"/>
  <c r="G661" i="26"/>
  <c r="G332" i="26"/>
  <c r="G96" i="26"/>
  <c r="L1082" i="26"/>
  <c r="G1083" i="26"/>
  <c r="G519" i="26"/>
  <c r="G1178" i="26"/>
  <c r="L1177" i="26"/>
  <c r="G190" i="26"/>
  <c r="G473" i="26"/>
  <c r="G1836" i="26"/>
  <c r="L1835" i="26"/>
  <c r="G1319" i="26"/>
  <c r="L1318" i="26"/>
  <c r="G754" i="26"/>
  <c r="G1789" i="26"/>
  <c r="L1788" i="26"/>
  <c r="G1272" i="26"/>
  <c r="L1271" i="26"/>
  <c r="G1741" i="26"/>
  <c r="L1740" i="26"/>
  <c r="G1929" i="26"/>
  <c r="L1928" i="26"/>
  <c r="G1037" i="26"/>
  <c r="L1036" i="26"/>
  <c r="G1412" i="26"/>
  <c r="L1411" i="26"/>
  <c r="G1601" i="26"/>
  <c r="L1600" i="26"/>
  <c r="G895" i="26"/>
  <c r="L894" i="26"/>
  <c r="L988" i="26"/>
  <c r="G989" i="26"/>
  <c r="G378" i="26"/>
  <c r="G143" i="26"/>
  <c r="G1365" i="26"/>
  <c r="L1364" i="26"/>
  <c r="G1506" i="26"/>
  <c r="L1505" i="26"/>
  <c r="B70" i="22"/>
  <c r="K2086" i="26"/>
  <c r="K2028" i="26"/>
  <c r="K2044" i="26"/>
  <c r="K2037" i="26"/>
  <c r="K2031" i="26"/>
  <c r="G238" i="26"/>
  <c r="G566" i="26"/>
  <c r="G1225" i="26"/>
  <c r="L1224" i="26"/>
  <c r="G613" i="26"/>
  <c r="G1694" i="26"/>
  <c r="L1693" i="26"/>
  <c r="G284" i="26"/>
  <c r="G943" i="26"/>
  <c r="L942" i="26"/>
  <c r="G708" i="26"/>
  <c r="G1460" i="26"/>
  <c r="L1459" i="26"/>
  <c r="G1883" i="26"/>
  <c r="L1882" i="26"/>
  <c r="G849" i="26"/>
  <c r="L848" i="26"/>
  <c r="G802" i="26"/>
  <c r="L802" i="26"/>
  <c r="L1646" i="26"/>
  <c r="G1647" i="26"/>
  <c r="C2311" i="26"/>
  <c r="G2024" i="26"/>
  <c r="L2024" i="26"/>
  <c r="K2083" i="26"/>
  <c r="K2073" i="26"/>
  <c r="K2091" i="26"/>
  <c r="K2074" i="26"/>
  <c r="K2082" i="26"/>
  <c r="K2084" i="26"/>
  <c r="K2076" i="26"/>
  <c r="K2090" i="26"/>
  <c r="G2071" i="26"/>
  <c r="G2072" i="26"/>
  <c r="K2080" i="26"/>
  <c r="K2085" i="26"/>
  <c r="K2081" i="26"/>
  <c r="K2072" i="26"/>
  <c r="K2089" i="26"/>
  <c r="K2093" i="26"/>
  <c r="K2087" i="26"/>
  <c r="K2071" i="26"/>
  <c r="K2092" i="26"/>
  <c r="K2094" i="26"/>
  <c r="K2077" i="26"/>
  <c r="K2078" i="26"/>
  <c r="K2075" i="26"/>
  <c r="L1460" i="26"/>
  <c r="G1461" i="26"/>
  <c r="G239" i="26"/>
  <c r="G1366" i="26"/>
  <c r="L1365" i="26"/>
  <c r="G896" i="26"/>
  <c r="L895" i="26"/>
  <c r="G1930" i="26"/>
  <c r="L1929" i="26"/>
  <c r="G755" i="26"/>
  <c r="G97" i="26"/>
  <c r="G803" i="26"/>
  <c r="L803" i="26"/>
  <c r="G709" i="26"/>
  <c r="G614" i="26"/>
  <c r="G144" i="26"/>
  <c r="L1601" i="26"/>
  <c r="G1602" i="26"/>
  <c r="L1741" i="26"/>
  <c r="G1742" i="26"/>
  <c r="L1319" i="26"/>
  <c r="G1320" i="26"/>
  <c r="G1179" i="26"/>
  <c r="L1178" i="26"/>
  <c r="G333" i="26"/>
  <c r="G426" i="26"/>
  <c r="G1555" i="26"/>
  <c r="L1554" i="26"/>
  <c r="G944" i="26"/>
  <c r="L943" i="26"/>
  <c r="G1226" i="26"/>
  <c r="L1225" i="26"/>
  <c r="G379" i="26"/>
  <c r="L1976" i="26"/>
  <c r="G1977" i="26"/>
  <c r="G1695" i="26"/>
  <c r="L1694" i="26"/>
  <c r="G191" i="26"/>
  <c r="L849" i="26"/>
  <c r="G850" i="26"/>
  <c r="B71" i="22"/>
  <c r="K2136" i="26"/>
  <c r="K2088" i="26"/>
  <c r="K2079" i="26"/>
  <c r="G1413" i="26"/>
  <c r="L1412" i="26"/>
  <c r="G1273" i="26"/>
  <c r="L1272" i="26"/>
  <c r="L1836" i="26"/>
  <c r="G1837" i="26"/>
  <c r="G520" i="26"/>
  <c r="G662" i="26"/>
  <c r="G1884" i="26"/>
  <c r="L1883" i="26"/>
  <c r="G285" i="26"/>
  <c r="G567" i="26"/>
  <c r="G990" i="26"/>
  <c r="L989" i="26"/>
  <c r="G1084" i="26"/>
  <c r="L1083" i="26"/>
  <c r="G1132" i="26"/>
  <c r="L1131" i="26"/>
  <c r="L1647" i="26"/>
  <c r="G1648" i="26"/>
  <c r="L1506" i="26"/>
  <c r="G1507" i="26"/>
  <c r="G1038" i="26"/>
  <c r="L1037" i="26"/>
  <c r="G1790" i="26"/>
  <c r="L1789" i="26"/>
  <c r="G474" i="26"/>
  <c r="C2359" i="26"/>
  <c r="G2025" i="26"/>
  <c r="K2137" i="26"/>
  <c r="K2120" i="26"/>
  <c r="L2071" i="26"/>
  <c r="K2132" i="26"/>
  <c r="K2135" i="26"/>
  <c r="K2141" i="26"/>
  <c r="K2142" i="26"/>
  <c r="K2130" i="26"/>
  <c r="K2129" i="26"/>
  <c r="K2126" i="26"/>
  <c r="K2131" i="26"/>
  <c r="G1791" i="26"/>
  <c r="L1790" i="26"/>
  <c r="G991" i="26"/>
  <c r="L990" i="26"/>
  <c r="G663" i="26"/>
  <c r="G1414" i="26"/>
  <c r="L1413" i="26"/>
  <c r="G334" i="26"/>
  <c r="G1603" i="26"/>
  <c r="L1602" i="26"/>
  <c r="G521" i="26"/>
  <c r="K2138" i="26"/>
  <c r="K2133" i="26"/>
  <c r="K2140" i="26"/>
  <c r="K2124" i="26"/>
  <c r="K2121" i="26"/>
  <c r="G192" i="26"/>
  <c r="G1227" i="26"/>
  <c r="L1226" i="26"/>
  <c r="G804" i="26"/>
  <c r="L804" i="26"/>
  <c r="G897" i="26"/>
  <c r="L896" i="26"/>
  <c r="G1039" i="26"/>
  <c r="L1038" i="26"/>
  <c r="L1132" i="26"/>
  <c r="G1133" i="26"/>
  <c r="G568" i="26"/>
  <c r="G2119" i="26"/>
  <c r="K2119" i="26"/>
  <c r="K2125" i="26"/>
  <c r="G1508" i="26"/>
  <c r="L1507" i="26"/>
  <c r="L1837" i="26"/>
  <c r="G1838" i="26"/>
  <c r="K2139" i="26"/>
  <c r="L1695" i="26"/>
  <c r="G1696" i="26"/>
  <c r="G945" i="26"/>
  <c r="L944" i="26"/>
  <c r="G1180" i="26"/>
  <c r="L1179" i="26"/>
  <c r="G145" i="26"/>
  <c r="G98" i="26"/>
  <c r="L1366" i="26"/>
  <c r="G1367" i="26"/>
  <c r="G2026" i="26"/>
  <c r="L2025" i="26"/>
  <c r="G286" i="26"/>
  <c r="K2123" i="26"/>
  <c r="G1978" i="26"/>
  <c r="L1977" i="26"/>
  <c r="L1320" i="26"/>
  <c r="G1321" i="26"/>
  <c r="L1648" i="26"/>
  <c r="G1649" i="26"/>
  <c r="B72" i="22"/>
  <c r="K2170" i="26"/>
  <c r="G1556" i="26"/>
  <c r="L1555" i="26"/>
  <c r="G615" i="26"/>
  <c r="G756" i="26"/>
  <c r="G240" i="26"/>
  <c r="G475" i="26"/>
  <c r="G1085" i="26"/>
  <c r="L1084" i="26"/>
  <c r="L1884" i="26"/>
  <c r="G1885" i="26"/>
  <c r="G1274" i="26"/>
  <c r="L1273" i="26"/>
  <c r="K2127" i="26"/>
  <c r="K2134" i="26"/>
  <c r="G851" i="26"/>
  <c r="L850" i="26"/>
  <c r="L1742" i="26"/>
  <c r="G1743" i="26"/>
  <c r="L1461" i="26"/>
  <c r="G1462" i="26"/>
  <c r="L2072" i="26"/>
  <c r="G2073" i="26"/>
  <c r="K2122" i="26"/>
  <c r="K2128" i="26"/>
  <c r="G380" i="26"/>
  <c r="G427" i="26"/>
  <c r="G710" i="26"/>
  <c r="G1931" i="26"/>
  <c r="L1930" i="26"/>
  <c r="C2407" i="26"/>
  <c r="K2187" i="26"/>
  <c r="K2172" i="26"/>
  <c r="K2171" i="26"/>
  <c r="K2186" i="26"/>
  <c r="K2175" i="26"/>
  <c r="K2180" i="26"/>
  <c r="K2190" i="26"/>
  <c r="K2179" i="26"/>
  <c r="K2185" i="26"/>
  <c r="K2173" i="26"/>
  <c r="K2177" i="26"/>
  <c r="K2184" i="26"/>
  <c r="K2189" i="26"/>
  <c r="G852" i="26"/>
  <c r="L851" i="26"/>
  <c r="G1886" i="26"/>
  <c r="L1885" i="26"/>
  <c r="G757" i="26"/>
  <c r="B73" i="22"/>
  <c r="K2228" i="26"/>
  <c r="L945" i="26"/>
  <c r="G946" i="26"/>
  <c r="L1414" i="26"/>
  <c r="G1415" i="26"/>
  <c r="G381" i="26"/>
  <c r="L2073" i="26"/>
  <c r="G2074" i="26"/>
  <c r="K2167" i="26"/>
  <c r="L1649" i="26"/>
  <c r="G1650" i="26"/>
  <c r="G99" i="26"/>
  <c r="G1697" i="26"/>
  <c r="L1696" i="26"/>
  <c r="L1039" i="26"/>
  <c r="G1040" i="26"/>
  <c r="G193" i="26"/>
  <c r="G1228" i="26"/>
  <c r="L1227" i="26"/>
  <c r="G522" i="26"/>
  <c r="G664" i="26"/>
  <c r="G1463" i="26"/>
  <c r="L1462" i="26"/>
  <c r="G1086" i="26"/>
  <c r="L1085" i="26"/>
  <c r="G616" i="26"/>
  <c r="G1322" i="26"/>
  <c r="L1321" i="26"/>
  <c r="L2119" i="26"/>
  <c r="G2120" i="26"/>
  <c r="L897" i="26"/>
  <c r="G898" i="26"/>
  <c r="G428" i="26"/>
  <c r="G1509" i="26"/>
  <c r="L1508" i="26"/>
  <c r="L1931" i="26"/>
  <c r="G1932" i="26"/>
  <c r="G476" i="26"/>
  <c r="K2168" i="26"/>
  <c r="K2176" i="26"/>
  <c r="G2167" i="26"/>
  <c r="G287" i="26"/>
  <c r="G146" i="26"/>
  <c r="L1838" i="26"/>
  <c r="G1839" i="26"/>
  <c r="G805" i="26"/>
  <c r="L805" i="26"/>
  <c r="G1604" i="26"/>
  <c r="L1603" i="26"/>
  <c r="G992" i="26"/>
  <c r="L991" i="26"/>
  <c r="G1275" i="26"/>
  <c r="L1274" i="26"/>
  <c r="G711" i="26"/>
  <c r="L1743" i="26"/>
  <c r="G1744" i="26"/>
  <c r="L1556" i="26"/>
  <c r="G1557" i="26"/>
  <c r="K2182" i="26"/>
  <c r="K2183" i="26"/>
  <c r="K2178" i="26"/>
  <c r="G569" i="26"/>
  <c r="G241" i="26"/>
  <c r="L1367" i="26"/>
  <c r="G1368" i="26"/>
  <c r="K2174" i="26"/>
  <c r="K2181" i="26"/>
  <c r="K2169" i="26"/>
  <c r="K2188" i="26"/>
  <c r="G1979" i="26"/>
  <c r="L1978" i="26"/>
  <c r="G2027" i="26"/>
  <c r="L2026" i="26"/>
  <c r="G1181" i="26"/>
  <c r="L1180" i="26"/>
  <c r="G1134" i="26"/>
  <c r="L1133" i="26"/>
  <c r="G335" i="26"/>
  <c r="G1792" i="26"/>
  <c r="L1791" i="26"/>
  <c r="C2455" i="26"/>
  <c r="K2222" i="26"/>
  <c r="K2235" i="26"/>
  <c r="K2229" i="26"/>
  <c r="K2220" i="26"/>
  <c r="K2219" i="26"/>
  <c r="G2215" i="26"/>
  <c r="G2216" i="26"/>
  <c r="K2236" i="26"/>
  <c r="K2237" i="26"/>
  <c r="K2238" i="26"/>
  <c r="K2225" i="26"/>
  <c r="K2227" i="26"/>
  <c r="K2218" i="26"/>
  <c r="K2217" i="26"/>
  <c r="K2230" i="26"/>
  <c r="G2028" i="26"/>
  <c r="L2027" i="26"/>
  <c r="G899" i="26"/>
  <c r="L898" i="26"/>
  <c r="G1369" i="26"/>
  <c r="L1368" i="26"/>
  <c r="G712" i="26"/>
  <c r="G806" i="26"/>
  <c r="L806" i="26"/>
  <c r="B74" i="22"/>
  <c r="K2285" i="26"/>
  <c r="K2223" i="26"/>
  <c r="K2216" i="26"/>
  <c r="K2233" i="26"/>
  <c r="K2215" i="26"/>
  <c r="K2224" i="26"/>
  <c r="K2232" i="26"/>
  <c r="K2221" i="26"/>
  <c r="G336" i="26"/>
  <c r="G1980" i="26"/>
  <c r="L1979" i="26"/>
  <c r="L1932" i="26"/>
  <c r="G1933" i="26"/>
  <c r="G2121" i="26"/>
  <c r="L2120" i="26"/>
  <c r="L1086" i="26"/>
  <c r="G1087" i="26"/>
  <c r="G947" i="26"/>
  <c r="L946" i="26"/>
  <c r="G617" i="26"/>
  <c r="G1041" i="26"/>
  <c r="L1040" i="26"/>
  <c r="G242" i="26"/>
  <c r="G1276" i="26"/>
  <c r="L1275" i="26"/>
  <c r="G1840" i="26"/>
  <c r="L1839" i="26"/>
  <c r="G1698" i="26"/>
  <c r="L1697" i="26"/>
  <c r="G2075" i="26"/>
  <c r="L2074" i="26"/>
  <c r="G758" i="26"/>
  <c r="G523" i="26"/>
  <c r="L1134" i="26"/>
  <c r="G1135" i="26"/>
  <c r="L1557" i="26"/>
  <c r="G1558" i="26"/>
  <c r="L2167" i="26"/>
  <c r="G2168" i="26"/>
  <c r="L1463" i="26"/>
  <c r="G1464" i="26"/>
  <c r="G1793" i="26"/>
  <c r="L1792" i="26"/>
  <c r="G570" i="26"/>
  <c r="G993" i="26"/>
  <c r="L992" i="26"/>
  <c r="G147" i="26"/>
  <c r="G1510" i="26"/>
  <c r="L1509" i="26"/>
  <c r="G1323" i="26"/>
  <c r="L1322" i="26"/>
  <c r="G1229" i="26"/>
  <c r="L1228" i="26"/>
  <c r="G100" i="26"/>
  <c r="G382" i="26"/>
  <c r="K2226" i="26"/>
  <c r="K2234" i="26"/>
  <c r="G1887" i="26"/>
  <c r="L1886" i="26"/>
  <c r="L1181" i="26"/>
  <c r="G1182" i="26"/>
  <c r="G1745" i="26"/>
  <c r="L1744" i="26"/>
  <c r="G665" i="26"/>
  <c r="G194" i="26"/>
  <c r="K2231" i="26"/>
  <c r="G1605" i="26"/>
  <c r="L1604" i="26"/>
  <c r="G288" i="26"/>
  <c r="G477" i="26"/>
  <c r="G429" i="26"/>
  <c r="L1650" i="26"/>
  <c r="G1651" i="26"/>
  <c r="L1415" i="26"/>
  <c r="G1416" i="26"/>
  <c r="G853" i="26"/>
  <c r="L852" i="26"/>
  <c r="C2503" i="26"/>
  <c r="L2215" i="26"/>
  <c r="K2286" i="26"/>
  <c r="K2283" i="26"/>
  <c r="K2268" i="26"/>
  <c r="K2266" i="26"/>
  <c r="K2277" i="26"/>
  <c r="K2279" i="26"/>
  <c r="K2267" i="26"/>
  <c r="K2282" i="26"/>
  <c r="K2264" i="26"/>
  <c r="K2278" i="26"/>
  <c r="K2276" i="26"/>
  <c r="K2281" i="26"/>
  <c r="K2273" i="26"/>
  <c r="K2274" i="26"/>
  <c r="G666" i="26"/>
  <c r="L853" i="26"/>
  <c r="G854" i="26"/>
  <c r="G1606" i="26"/>
  <c r="L1605" i="26"/>
  <c r="G524" i="26"/>
  <c r="L1840" i="26"/>
  <c r="G1841" i="26"/>
  <c r="G713" i="26"/>
  <c r="G430" i="26"/>
  <c r="G1746" i="26"/>
  <c r="L1745" i="26"/>
  <c r="G1230" i="26"/>
  <c r="L1229" i="26"/>
  <c r="G994" i="26"/>
  <c r="L993" i="26"/>
  <c r="G2169" i="26"/>
  <c r="L2168" i="26"/>
  <c r="G759" i="26"/>
  <c r="G1465" i="26"/>
  <c r="L1464" i="26"/>
  <c r="L1182" i="26"/>
  <c r="G1183" i="26"/>
  <c r="L2216" i="26"/>
  <c r="G2217" i="26"/>
  <c r="G571" i="26"/>
  <c r="G1277" i="26"/>
  <c r="L1276" i="26"/>
  <c r="G948" i="26"/>
  <c r="L947" i="26"/>
  <c r="G1981" i="26"/>
  <c r="L1980" i="26"/>
  <c r="G1370" i="26"/>
  <c r="L1369" i="26"/>
  <c r="G1934" i="26"/>
  <c r="L1933" i="26"/>
  <c r="L1323" i="26"/>
  <c r="G1324" i="26"/>
  <c r="G1559" i="26"/>
  <c r="L1558" i="26"/>
  <c r="G1088" i="26"/>
  <c r="L1087" i="26"/>
  <c r="G337" i="26"/>
  <c r="G148" i="26"/>
  <c r="G478" i="26"/>
  <c r="G2076" i="26"/>
  <c r="L2075" i="26"/>
  <c r="G243" i="26"/>
  <c r="B75" i="22"/>
  <c r="K2332" i="26"/>
  <c r="K2275" i="26"/>
  <c r="K2272" i="26"/>
  <c r="K2284" i="26"/>
  <c r="K2265" i="26"/>
  <c r="K2271" i="26"/>
  <c r="K2269" i="26"/>
  <c r="K2263" i="26"/>
  <c r="G2263" i="26"/>
  <c r="K2280" i="26"/>
  <c r="K2270" i="26"/>
  <c r="L899" i="26"/>
  <c r="G900" i="26"/>
  <c r="L1651" i="26"/>
  <c r="G1652" i="26"/>
  <c r="G1417" i="26"/>
  <c r="L1416" i="26"/>
  <c r="G289" i="26"/>
  <c r="G195" i="26"/>
  <c r="G1888" i="26"/>
  <c r="L1887" i="26"/>
  <c r="G383" i="26"/>
  <c r="G1511" i="26"/>
  <c r="L1510" i="26"/>
  <c r="L1793" i="26"/>
  <c r="G1794" i="26"/>
  <c r="G1136" i="26"/>
  <c r="L1135" i="26"/>
  <c r="G101" i="26"/>
  <c r="G618" i="26"/>
  <c r="G1699" i="26"/>
  <c r="L1698" i="26"/>
  <c r="G1042" i="26"/>
  <c r="L1041" i="26"/>
  <c r="L2121" i="26"/>
  <c r="G2122" i="26"/>
  <c r="G807" i="26"/>
  <c r="L807" i="26"/>
  <c r="L2028" i="26"/>
  <c r="G2029" i="26"/>
  <c r="C2551" i="26"/>
  <c r="K2320" i="26"/>
  <c r="K2315" i="26"/>
  <c r="G2311" i="26"/>
  <c r="L2311" i="26"/>
  <c r="K2311" i="26"/>
  <c r="K2316" i="26"/>
  <c r="K2334" i="26"/>
  <c r="K2328" i="26"/>
  <c r="K2324" i="26"/>
  <c r="K2322" i="26"/>
  <c r="K2318" i="26"/>
  <c r="K2327" i="26"/>
  <c r="K2331" i="26"/>
  <c r="K2325" i="26"/>
  <c r="K2312" i="26"/>
  <c r="K2326" i="26"/>
  <c r="G1795" i="26"/>
  <c r="L1794" i="26"/>
  <c r="G1700" i="26"/>
  <c r="L1699" i="26"/>
  <c r="G196" i="26"/>
  <c r="L2076" i="26"/>
  <c r="G2077" i="26"/>
  <c r="L1088" i="26"/>
  <c r="G1089" i="26"/>
  <c r="G1371" i="26"/>
  <c r="L1370" i="26"/>
  <c r="L1746" i="26"/>
  <c r="G1747" i="26"/>
  <c r="G901" i="26"/>
  <c r="L900" i="26"/>
  <c r="G808" i="26"/>
  <c r="L808" i="26"/>
  <c r="G290" i="26"/>
  <c r="G479" i="26"/>
  <c r="G2218" i="26"/>
  <c r="L2217" i="26"/>
  <c r="G431" i="26"/>
  <c r="G760" i="26"/>
  <c r="G619" i="26"/>
  <c r="G1512" i="26"/>
  <c r="L1511" i="26"/>
  <c r="G1560" i="26"/>
  <c r="L1559" i="26"/>
  <c r="L1981" i="26"/>
  <c r="G1982" i="26"/>
  <c r="L2169" i="26"/>
  <c r="G2170" i="26"/>
  <c r="G1607" i="26"/>
  <c r="L1606" i="26"/>
  <c r="G2123" i="26"/>
  <c r="L2122" i="26"/>
  <c r="G1325" i="26"/>
  <c r="L1324" i="26"/>
  <c r="L1183" i="26"/>
  <c r="G1184" i="26"/>
  <c r="G855" i="26"/>
  <c r="L854" i="26"/>
  <c r="G525" i="26"/>
  <c r="G102" i="26"/>
  <c r="G384" i="26"/>
  <c r="G1418" i="26"/>
  <c r="L1417" i="26"/>
  <c r="B76" i="22"/>
  <c r="K2359" i="26"/>
  <c r="K2321" i="26"/>
  <c r="K2330" i="26"/>
  <c r="K2317" i="26"/>
  <c r="K2319" i="26"/>
  <c r="K2314" i="26"/>
  <c r="K2329" i="26"/>
  <c r="K2323" i="26"/>
  <c r="K2333" i="26"/>
  <c r="K2313" i="26"/>
  <c r="G149" i="26"/>
  <c r="G949" i="26"/>
  <c r="L948" i="26"/>
  <c r="L994" i="26"/>
  <c r="G995" i="26"/>
  <c r="G714" i="26"/>
  <c r="G572" i="26"/>
  <c r="G1653" i="26"/>
  <c r="L1652" i="26"/>
  <c r="G338" i="26"/>
  <c r="G1842" i="26"/>
  <c r="L1841" i="26"/>
  <c r="G667" i="26"/>
  <c r="G2030" i="26"/>
  <c r="L2029" i="26"/>
  <c r="G1043" i="26"/>
  <c r="L1042" i="26"/>
  <c r="G1137" i="26"/>
  <c r="L1136" i="26"/>
  <c r="G1889" i="26"/>
  <c r="L1888" i="26"/>
  <c r="L2263" i="26"/>
  <c r="G2264" i="26"/>
  <c r="G244" i="26"/>
  <c r="G1935" i="26"/>
  <c r="L1934" i="26"/>
  <c r="G1278" i="26"/>
  <c r="L1277" i="26"/>
  <c r="G1466" i="26"/>
  <c r="L1465" i="26"/>
  <c r="G1231" i="26"/>
  <c r="L1230" i="26"/>
  <c r="C2599" i="26"/>
  <c r="G2312" i="26"/>
  <c r="L2312" i="26"/>
  <c r="K2368" i="26"/>
  <c r="K2360" i="26"/>
  <c r="K2363" i="26"/>
  <c r="K2380" i="26"/>
  <c r="K2379" i="26"/>
  <c r="K2362" i="26"/>
  <c r="K2375" i="26"/>
  <c r="K2373" i="26"/>
  <c r="K2361" i="26"/>
  <c r="K2377" i="26"/>
  <c r="K2376" i="26"/>
  <c r="K2371" i="26"/>
  <c r="K2381" i="26"/>
  <c r="K2365" i="26"/>
  <c r="K2372" i="26"/>
  <c r="K2378" i="26"/>
  <c r="K2370" i="26"/>
  <c r="K2382" i="26"/>
  <c r="K2367" i="26"/>
  <c r="K2369" i="26"/>
  <c r="K2364" i="26"/>
  <c r="K2366" i="26"/>
  <c r="K2374" i="26"/>
  <c r="G668" i="26"/>
  <c r="G385" i="26"/>
  <c r="L1607" i="26"/>
  <c r="G1608" i="26"/>
  <c r="L1512" i="26"/>
  <c r="G1513" i="26"/>
  <c r="L2218" i="26"/>
  <c r="G2219" i="26"/>
  <c r="L901" i="26"/>
  <c r="G902" i="26"/>
  <c r="L1278" i="26"/>
  <c r="G1279" i="26"/>
  <c r="L1889" i="26"/>
  <c r="G1890" i="26"/>
  <c r="G573" i="26"/>
  <c r="G150" i="26"/>
  <c r="G2171" i="26"/>
  <c r="L2170" i="26"/>
  <c r="G620" i="26"/>
  <c r="G480" i="26"/>
  <c r="G1748" i="26"/>
  <c r="L1747" i="26"/>
  <c r="G197" i="26"/>
  <c r="G1467" i="26"/>
  <c r="L1466" i="26"/>
  <c r="L1653" i="26"/>
  <c r="G1654" i="26"/>
  <c r="G2078" i="26"/>
  <c r="L2077" i="26"/>
  <c r="G1326" i="26"/>
  <c r="L1325" i="26"/>
  <c r="G1936" i="26"/>
  <c r="L1935" i="26"/>
  <c r="L1842" i="26"/>
  <c r="G1843" i="26"/>
  <c r="G715" i="26"/>
  <c r="G526" i="26"/>
  <c r="G1983" i="26"/>
  <c r="L1982" i="26"/>
  <c r="L949" i="26"/>
  <c r="G950" i="26"/>
  <c r="L1184" i="26"/>
  <c r="G1185" i="26"/>
  <c r="G1138" i="26"/>
  <c r="L1137" i="26"/>
  <c r="G245" i="26"/>
  <c r="G339" i="26"/>
  <c r="L995" i="26"/>
  <c r="G996" i="26"/>
  <c r="B77" i="22"/>
  <c r="K2427" i="26"/>
  <c r="G2359" i="26"/>
  <c r="G761" i="26"/>
  <c r="G291" i="26"/>
  <c r="G1372" i="26"/>
  <c r="L1371" i="26"/>
  <c r="G1701" i="26"/>
  <c r="L1700" i="26"/>
  <c r="G1232" i="26"/>
  <c r="L1231" i="26"/>
  <c r="G1044" i="26"/>
  <c r="L1043" i="26"/>
  <c r="G1090" i="26"/>
  <c r="L1089" i="26"/>
  <c r="G2031" i="26"/>
  <c r="L2030" i="26"/>
  <c r="G2265" i="26"/>
  <c r="L2264" i="26"/>
  <c r="L1418" i="26"/>
  <c r="G1419" i="26"/>
  <c r="G856" i="26"/>
  <c r="L855" i="26"/>
  <c r="L2123" i="26"/>
  <c r="G2124" i="26"/>
  <c r="L1560" i="26"/>
  <c r="G1561" i="26"/>
  <c r="G432" i="26"/>
  <c r="G809" i="26"/>
  <c r="L809" i="26"/>
  <c r="G1796" i="26"/>
  <c r="L1795" i="26"/>
  <c r="C2647" i="26"/>
  <c r="G2313" i="26"/>
  <c r="G2314" i="26"/>
  <c r="K2429" i="26"/>
  <c r="K2416" i="26"/>
  <c r="K2407" i="26"/>
  <c r="K2418" i="26"/>
  <c r="K2409" i="26"/>
  <c r="K2422" i="26"/>
  <c r="K2425" i="26"/>
  <c r="K2417" i="26"/>
  <c r="G2407" i="26"/>
  <c r="L2407" i="26"/>
  <c r="K2408" i="26"/>
  <c r="K2410" i="26"/>
  <c r="K2430" i="26"/>
  <c r="K2420" i="26"/>
  <c r="K2413" i="26"/>
  <c r="K2411" i="26"/>
  <c r="K2421" i="26"/>
  <c r="K2428" i="26"/>
  <c r="K2424" i="26"/>
  <c r="K2419" i="26"/>
  <c r="K2423" i="26"/>
  <c r="K2415" i="26"/>
  <c r="G857" i="26"/>
  <c r="L856" i="26"/>
  <c r="L1090" i="26"/>
  <c r="G1091" i="26"/>
  <c r="G1373" i="26"/>
  <c r="L1372" i="26"/>
  <c r="B78" i="22"/>
  <c r="K2470" i="26"/>
  <c r="G1139" i="26"/>
  <c r="L1138" i="26"/>
  <c r="G1937" i="26"/>
  <c r="L1936" i="26"/>
  <c r="G1468" i="26"/>
  <c r="L1467" i="26"/>
  <c r="G621" i="26"/>
  <c r="G1420" i="26"/>
  <c r="L1419" i="26"/>
  <c r="G292" i="26"/>
  <c r="L2359" i="26"/>
  <c r="G2360" i="26"/>
  <c r="G997" i="26"/>
  <c r="L996" i="26"/>
  <c r="G1186" i="26"/>
  <c r="L1185" i="26"/>
  <c r="G1280" i="26"/>
  <c r="L1279" i="26"/>
  <c r="G1609" i="26"/>
  <c r="L1608" i="26"/>
  <c r="G433" i="26"/>
  <c r="G1045" i="26"/>
  <c r="L1044" i="26"/>
  <c r="G527" i="26"/>
  <c r="L1326" i="26"/>
  <c r="G1327" i="26"/>
  <c r="G198" i="26"/>
  <c r="G2172" i="26"/>
  <c r="L2171" i="26"/>
  <c r="G810" i="26"/>
  <c r="L810" i="26"/>
  <c r="G1514" i="26"/>
  <c r="L1513" i="26"/>
  <c r="L1561" i="26"/>
  <c r="G1562" i="26"/>
  <c r="K2412" i="26"/>
  <c r="G340" i="26"/>
  <c r="G951" i="26"/>
  <c r="L950" i="26"/>
  <c r="G903" i="26"/>
  <c r="L902" i="26"/>
  <c r="G386" i="26"/>
  <c r="G2266" i="26"/>
  <c r="L2265" i="26"/>
  <c r="G1233" i="26"/>
  <c r="L1232" i="26"/>
  <c r="G762" i="26"/>
  <c r="K2414" i="26"/>
  <c r="G716" i="26"/>
  <c r="L2078" i="26"/>
  <c r="G2079" i="26"/>
  <c r="G1749" i="26"/>
  <c r="L1748" i="26"/>
  <c r="G2125" i="26"/>
  <c r="L2124" i="26"/>
  <c r="G1844" i="26"/>
  <c r="L1843" i="26"/>
  <c r="G1655" i="26"/>
  <c r="L1654" i="26"/>
  <c r="G481" i="26"/>
  <c r="G2220" i="26"/>
  <c r="L2219" i="26"/>
  <c r="G1891" i="26"/>
  <c r="L1890" i="26"/>
  <c r="G1797" i="26"/>
  <c r="L1796" i="26"/>
  <c r="G2032" i="26"/>
  <c r="L2031" i="26"/>
  <c r="G1702" i="26"/>
  <c r="L1701" i="26"/>
  <c r="K2426" i="26"/>
  <c r="G246" i="26"/>
  <c r="L1983" i="26"/>
  <c r="G1984" i="26"/>
  <c r="G574" i="26"/>
  <c r="G669" i="26"/>
  <c r="C2695" i="26"/>
  <c r="L2313" i="26"/>
  <c r="G2408" i="26"/>
  <c r="G2409" i="26"/>
  <c r="K2468" i="26"/>
  <c r="G2455" i="26"/>
  <c r="G2456" i="26"/>
  <c r="K2474" i="26"/>
  <c r="K2475" i="26"/>
  <c r="K2460" i="26"/>
  <c r="K2459" i="26"/>
  <c r="K2457" i="26"/>
  <c r="K2465" i="26"/>
  <c r="K2469" i="26"/>
  <c r="K2463" i="26"/>
  <c r="K2472" i="26"/>
  <c r="K2471" i="26"/>
  <c r="K2455" i="26"/>
  <c r="K2476" i="26"/>
  <c r="K2464" i="26"/>
  <c r="K2478" i="26"/>
  <c r="K2461" i="26"/>
  <c r="K2466" i="26"/>
  <c r="G622" i="26"/>
  <c r="G1750" i="26"/>
  <c r="L1749" i="26"/>
  <c r="G904" i="26"/>
  <c r="L903" i="26"/>
  <c r="G1328" i="26"/>
  <c r="L1327" i="26"/>
  <c r="G2361" i="26"/>
  <c r="L2360" i="26"/>
  <c r="B79" i="22"/>
  <c r="K2523" i="26"/>
  <c r="L1844" i="26"/>
  <c r="G1845" i="26"/>
  <c r="L1702" i="26"/>
  <c r="G1703" i="26"/>
  <c r="L2220" i="26"/>
  <c r="G2221" i="26"/>
  <c r="L2079" i="26"/>
  <c r="G2080" i="26"/>
  <c r="G1515" i="26"/>
  <c r="L1514" i="26"/>
  <c r="L1609" i="26"/>
  <c r="G1610" i="26"/>
  <c r="G1469" i="26"/>
  <c r="L1468" i="26"/>
  <c r="G998" i="26"/>
  <c r="L997" i="26"/>
  <c r="G482" i="26"/>
  <c r="L1233" i="26"/>
  <c r="G1234" i="26"/>
  <c r="G952" i="26"/>
  <c r="L951" i="26"/>
  <c r="G528" i="26"/>
  <c r="G293" i="26"/>
  <c r="G1374" i="26"/>
  <c r="L1373" i="26"/>
  <c r="G2033" i="26"/>
  <c r="L2032" i="26"/>
  <c r="G811" i="26"/>
  <c r="L811" i="26"/>
  <c r="G1281" i="26"/>
  <c r="L1280" i="26"/>
  <c r="L1937" i="26"/>
  <c r="G1938" i="26"/>
  <c r="L1091" i="26"/>
  <c r="G1092" i="26"/>
  <c r="L1984" i="26"/>
  <c r="G1985" i="26"/>
  <c r="G670" i="26"/>
  <c r="G2126" i="26"/>
  <c r="L2125" i="26"/>
  <c r="G717" i="26"/>
  <c r="L2266" i="26"/>
  <c r="G2267" i="26"/>
  <c r="G341" i="26"/>
  <c r="G763" i="26"/>
  <c r="G1798" i="26"/>
  <c r="L1797" i="26"/>
  <c r="G1656" i="26"/>
  <c r="L1655" i="26"/>
  <c r="G387" i="26"/>
  <c r="G2173" i="26"/>
  <c r="L2172" i="26"/>
  <c r="L1045" i="26"/>
  <c r="G1046" i="26"/>
  <c r="L1186" i="26"/>
  <c r="G1187" i="26"/>
  <c r="G1421" i="26"/>
  <c r="L1420" i="26"/>
  <c r="G1140" i="26"/>
  <c r="L1139" i="26"/>
  <c r="K2477" i="26"/>
  <c r="K2456" i="26"/>
  <c r="K2467" i="26"/>
  <c r="G1892" i="26"/>
  <c r="L1891" i="26"/>
  <c r="G434" i="26"/>
  <c r="G575" i="26"/>
  <c r="G2315" i="26"/>
  <c r="L2314" i="26"/>
  <c r="L1562" i="26"/>
  <c r="G1563" i="26"/>
  <c r="K2458" i="26"/>
  <c r="K2462" i="26"/>
  <c r="K2473" i="26"/>
  <c r="G858" i="26"/>
  <c r="L857" i="26"/>
  <c r="C2743" i="26"/>
  <c r="L2408" i="26"/>
  <c r="L2455" i="26"/>
  <c r="K2503" i="26"/>
  <c r="K2513" i="26"/>
  <c r="K2509" i="26"/>
  <c r="K2510" i="26"/>
  <c r="K2518" i="26"/>
  <c r="K2514" i="26"/>
  <c r="K2520" i="26"/>
  <c r="K2521" i="26"/>
  <c r="K2512" i="26"/>
  <c r="K2504" i="26"/>
  <c r="G2503" i="26"/>
  <c r="G2504" i="26"/>
  <c r="K2524" i="26"/>
  <c r="K2519" i="26"/>
  <c r="K2505" i="26"/>
  <c r="K2526" i="26"/>
  <c r="K2516" i="26"/>
  <c r="K2507" i="26"/>
  <c r="G718" i="26"/>
  <c r="L2221" i="26"/>
  <c r="G2222" i="26"/>
  <c r="G1329" i="26"/>
  <c r="L1328" i="26"/>
  <c r="G1564" i="26"/>
  <c r="L1563" i="26"/>
  <c r="G812" i="26"/>
  <c r="L812" i="26"/>
  <c r="L1421" i="26"/>
  <c r="G1422" i="26"/>
  <c r="G388" i="26"/>
  <c r="L2033" i="26"/>
  <c r="G2034" i="26"/>
  <c r="L952" i="26"/>
  <c r="G953" i="26"/>
  <c r="L1469" i="26"/>
  <c r="G1470" i="26"/>
  <c r="G2174" i="26"/>
  <c r="L2173" i="26"/>
  <c r="G999" i="26"/>
  <c r="L998" i="26"/>
  <c r="G2316" i="26"/>
  <c r="L2315" i="26"/>
  <c r="L1892" i="26"/>
  <c r="G1893" i="26"/>
  <c r="G1188" i="26"/>
  <c r="L1187" i="26"/>
  <c r="G2127" i="26"/>
  <c r="L2126" i="26"/>
  <c r="G1939" i="26"/>
  <c r="L1938" i="26"/>
  <c r="L1234" i="26"/>
  <c r="G1235" i="26"/>
  <c r="L1610" i="26"/>
  <c r="G1611" i="26"/>
  <c r="G1704" i="26"/>
  <c r="L1703" i="26"/>
  <c r="B80" i="22"/>
  <c r="K2517" i="26"/>
  <c r="K2506" i="26"/>
  <c r="K2511" i="26"/>
  <c r="K2508" i="26"/>
  <c r="K2525" i="26"/>
  <c r="K2515" i="26"/>
  <c r="G905" i="26"/>
  <c r="L904" i="26"/>
  <c r="G435" i="26"/>
  <c r="G859" i="26"/>
  <c r="L858" i="26"/>
  <c r="L1656" i="26"/>
  <c r="G1657" i="26"/>
  <c r="G342" i="26"/>
  <c r="L1374" i="26"/>
  <c r="G1375" i="26"/>
  <c r="G2457" i="26"/>
  <c r="L2456" i="26"/>
  <c r="G764" i="26"/>
  <c r="G529" i="26"/>
  <c r="G2410" i="26"/>
  <c r="L2409" i="26"/>
  <c r="G1047" i="26"/>
  <c r="L1046" i="26"/>
  <c r="G671" i="26"/>
  <c r="G483" i="26"/>
  <c r="L1845" i="26"/>
  <c r="G1846" i="26"/>
  <c r="K2522" i="26"/>
  <c r="G1751" i="26"/>
  <c r="L1750" i="26"/>
  <c r="L1140" i="26"/>
  <c r="G1141" i="26"/>
  <c r="G1799" i="26"/>
  <c r="L1798" i="26"/>
  <c r="G2268" i="26"/>
  <c r="L2267" i="26"/>
  <c r="G1986" i="26"/>
  <c r="L1985" i="26"/>
  <c r="G1282" i="26"/>
  <c r="L1281" i="26"/>
  <c r="G294" i="26"/>
  <c r="G1516" i="26"/>
  <c r="L1515" i="26"/>
  <c r="G1093" i="26"/>
  <c r="L1092" i="26"/>
  <c r="G576" i="26"/>
  <c r="G2081" i="26"/>
  <c r="L2080" i="26"/>
  <c r="G2362" i="26"/>
  <c r="L2361" i="26"/>
  <c r="G623" i="26"/>
  <c r="C2791" i="26"/>
  <c r="K2558" i="26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K631" i="26"/>
  <c r="L2503" i="26"/>
  <c r="K2572" i="26"/>
  <c r="K2553" i="26"/>
  <c r="K2567" i="26"/>
  <c r="K2566" i="26"/>
  <c r="K2568" i="26"/>
  <c r="K2560" i="26"/>
  <c r="K2563" i="26"/>
  <c r="K2564" i="26"/>
  <c r="G2363" i="26"/>
  <c r="L2362" i="26"/>
  <c r="G1283" i="26"/>
  <c r="L1282" i="26"/>
  <c r="L905" i="26"/>
  <c r="G906" i="26"/>
  <c r="L1611" i="26"/>
  <c r="G1612" i="26"/>
  <c r="G2035" i="26"/>
  <c r="L2034" i="26"/>
  <c r="G1658" i="26"/>
  <c r="L1657" i="26"/>
  <c r="K2551" i="26"/>
  <c r="K2570" i="26"/>
  <c r="G1189" i="26"/>
  <c r="L1188" i="26"/>
  <c r="G2175" i="26"/>
  <c r="L2174" i="26"/>
  <c r="G1565" i="26"/>
  <c r="L1564" i="26"/>
  <c r="L1093" i="26"/>
  <c r="G1094" i="26"/>
  <c r="L1986" i="26"/>
  <c r="G1987" i="26"/>
  <c r="L1751" i="26"/>
  <c r="G1752" i="26"/>
  <c r="G672" i="26"/>
  <c r="G765" i="26"/>
  <c r="K2557" i="26"/>
  <c r="K2559" i="26"/>
  <c r="G1236" i="26"/>
  <c r="L1235" i="26"/>
  <c r="G1894" i="26"/>
  <c r="L1893" i="26"/>
  <c r="G2505" i="26"/>
  <c r="L2504" i="26"/>
  <c r="G389" i="26"/>
  <c r="G1330" i="26"/>
  <c r="L1329" i="26"/>
  <c r="G2082" i="26"/>
  <c r="L2081" i="26"/>
  <c r="G1517" i="26"/>
  <c r="L1516" i="26"/>
  <c r="G2269" i="26"/>
  <c r="L2268" i="26"/>
  <c r="G1048" i="26"/>
  <c r="L1047" i="26"/>
  <c r="G2458" i="26"/>
  <c r="L2457" i="26"/>
  <c r="G860" i="26"/>
  <c r="L859" i="26"/>
  <c r="K2556" i="26"/>
  <c r="K2574" i="26"/>
  <c r="G2551" i="26"/>
  <c r="K2565" i="26"/>
  <c r="G1471" i="26"/>
  <c r="L1470" i="26"/>
  <c r="G1423" i="26"/>
  <c r="L1422" i="26"/>
  <c r="G2223" i="26"/>
  <c r="L2222" i="26"/>
  <c r="G577" i="26"/>
  <c r="L1846" i="26"/>
  <c r="G1847" i="26"/>
  <c r="K2605" i="26"/>
  <c r="K2554" i="26"/>
  <c r="K2561" i="26"/>
  <c r="K2571" i="26"/>
  <c r="K2569" i="26"/>
  <c r="G1940" i="26"/>
  <c r="L1939" i="26"/>
  <c r="G2317" i="26"/>
  <c r="L2316" i="26"/>
  <c r="G1376" i="26"/>
  <c r="L1375" i="26"/>
  <c r="G624" i="26"/>
  <c r="G1800" i="26"/>
  <c r="L1799" i="26"/>
  <c r="G2411" i="26"/>
  <c r="L2410" i="26"/>
  <c r="G436" i="26"/>
  <c r="K2562" i="26"/>
  <c r="K2555" i="26"/>
  <c r="G954" i="26"/>
  <c r="L953" i="26"/>
  <c r="G813" i="26"/>
  <c r="L813" i="26"/>
  <c r="G1142" i="26"/>
  <c r="L1141" i="26"/>
  <c r="G484" i="26"/>
  <c r="G530" i="26"/>
  <c r="K2552" i="26"/>
  <c r="K2573" i="26"/>
  <c r="L1704" i="26"/>
  <c r="G1705" i="26"/>
  <c r="G2128" i="26"/>
  <c r="L2127" i="26"/>
  <c r="L999" i="26"/>
  <c r="G1000" i="26"/>
  <c r="G719" i="26"/>
  <c r="C2839" i="26"/>
  <c r="K2606" i="26"/>
  <c r="K2619" i="26"/>
  <c r="K2614" i="26"/>
  <c r="K2607" i="26"/>
  <c r="K2621" i="26"/>
  <c r="K2620" i="26"/>
  <c r="K2618" i="26"/>
  <c r="K2613" i="26"/>
  <c r="K2603" i="26"/>
  <c r="G2599" i="26"/>
  <c r="G2600" i="26"/>
  <c r="K2608" i="26"/>
  <c r="K2617" i="26"/>
  <c r="K2601" i="26"/>
  <c r="K2622" i="26"/>
  <c r="K2612" i="26"/>
  <c r="K2610" i="26"/>
  <c r="K2616" i="26"/>
  <c r="K2599" i="26"/>
  <c r="K2615" i="26"/>
  <c r="G485" i="26"/>
  <c r="G2412" i="26"/>
  <c r="L2411" i="26"/>
  <c r="G2318" i="26"/>
  <c r="L2317" i="26"/>
  <c r="L2551" i="26"/>
  <c r="G2552" i="26"/>
  <c r="G673" i="26"/>
  <c r="G1566" i="26"/>
  <c r="L1565" i="26"/>
  <c r="G1001" i="26"/>
  <c r="L1000" i="26"/>
  <c r="G1049" i="26"/>
  <c r="L1048" i="26"/>
  <c r="G1331" i="26"/>
  <c r="L1330" i="26"/>
  <c r="G1237" i="26"/>
  <c r="L1236" i="26"/>
  <c r="G1753" i="26"/>
  <c r="L1752" i="26"/>
  <c r="G907" i="26"/>
  <c r="L906" i="26"/>
  <c r="G1143" i="26"/>
  <c r="L1142" i="26"/>
  <c r="G1801" i="26"/>
  <c r="L1800" i="26"/>
  <c r="G1941" i="26"/>
  <c r="L1940" i="26"/>
  <c r="G2224" i="26"/>
  <c r="L2223" i="26"/>
  <c r="G2176" i="26"/>
  <c r="L2175" i="26"/>
  <c r="G2083" i="26"/>
  <c r="L2082" i="26"/>
  <c r="G814" i="26"/>
  <c r="L814" i="26"/>
  <c r="L2269" i="26"/>
  <c r="G2270" i="26"/>
  <c r="G390" i="26"/>
  <c r="G1988" i="26"/>
  <c r="L1987" i="26"/>
  <c r="G578" i="26"/>
  <c r="G1895" i="26"/>
  <c r="L1894" i="26"/>
  <c r="G2129" i="26"/>
  <c r="L2128" i="26"/>
  <c r="G625" i="26"/>
  <c r="K2662" i="26"/>
  <c r="K2600" i="26"/>
  <c r="K2602" i="26"/>
  <c r="K2611" i="26"/>
  <c r="K2604" i="26"/>
  <c r="K2609" i="26"/>
  <c r="K2664" i="26"/>
  <c r="G1424" i="26"/>
  <c r="L1423" i="26"/>
  <c r="G1190" i="26"/>
  <c r="L1189" i="26"/>
  <c r="G1659" i="26"/>
  <c r="L1658" i="26"/>
  <c r="G1284" i="26"/>
  <c r="L1283" i="26"/>
  <c r="G720" i="26"/>
  <c r="G1613" i="26"/>
  <c r="L1612" i="26"/>
  <c r="L1705" i="26"/>
  <c r="G1706" i="26"/>
  <c r="G1848" i="26"/>
  <c r="L1847" i="26"/>
  <c r="G861" i="26"/>
  <c r="L860" i="26"/>
  <c r="G1518" i="26"/>
  <c r="L1517" i="26"/>
  <c r="L2505" i="26"/>
  <c r="G2506" i="26"/>
  <c r="G1095" i="26"/>
  <c r="L1094" i="26"/>
  <c r="L2458" i="26"/>
  <c r="G2459" i="26"/>
  <c r="G531" i="26"/>
  <c r="G955" i="26"/>
  <c r="L954" i="26"/>
  <c r="G437" i="26"/>
  <c r="G1377" i="26"/>
  <c r="L1376" i="26"/>
  <c r="G1472" i="26"/>
  <c r="L1471" i="26"/>
  <c r="G766" i="26"/>
  <c r="K2660" i="26"/>
  <c r="L2035" i="26"/>
  <c r="G2036" i="26"/>
  <c r="G2364" i="26"/>
  <c r="L2363" i="26"/>
  <c r="C2887" i="26"/>
  <c r="L2599" i="26"/>
  <c r="K2661" i="26"/>
  <c r="K2668" i="26"/>
  <c r="K2656" i="26"/>
  <c r="K2663" i="26"/>
  <c r="K2648" i="26"/>
  <c r="K2659" i="26"/>
  <c r="K2655" i="26"/>
  <c r="K2666" i="26"/>
  <c r="K2669" i="26"/>
  <c r="K2652" i="26"/>
  <c r="K2657" i="26"/>
  <c r="G1660" i="26"/>
  <c r="L1659" i="26"/>
  <c r="L1988" i="26"/>
  <c r="G1989" i="26"/>
  <c r="G815" i="26"/>
  <c r="L815" i="26"/>
  <c r="G1942" i="26"/>
  <c r="L1941" i="26"/>
  <c r="G1473" i="26"/>
  <c r="L1472" i="26"/>
  <c r="G532" i="26"/>
  <c r="G1754" i="26"/>
  <c r="L1753" i="26"/>
  <c r="G1002" i="26"/>
  <c r="L1001" i="26"/>
  <c r="L2318" i="26"/>
  <c r="G2319" i="26"/>
  <c r="G956" i="26"/>
  <c r="L955" i="26"/>
  <c r="G626" i="26"/>
  <c r="G2365" i="26"/>
  <c r="L2364" i="26"/>
  <c r="G2460" i="26"/>
  <c r="L2459" i="26"/>
  <c r="G1519" i="26"/>
  <c r="L1518" i="26"/>
  <c r="G1614" i="26"/>
  <c r="L1613" i="26"/>
  <c r="G1191" i="26"/>
  <c r="L1190" i="26"/>
  <c r="G2130" i="26"/>
  <c r="L2129" i="26"/>
  <c r="G2084" i="26"/>
  <c r="L2083" i="26"/>
  <c r="G1802" i="26"/>
  <c r="L1801" i="26"/>
  <c r="G767" i="26"/>
  <c r="L2036" i="26"/>
  <c r="G2037" i="26"/>
  <c r="G1378" i="26"/>
  <c r="L1377" i="26"/>
  <c r="G2271" i="26"/>
  <c r="L2270" i="26"/>
  <c r="G1238" i="26"/>
  <c r="L1237" i="26"/>
  <c r="L1566" i="26"/>
  <c r="G1567" i="26"/>
  <c r="L2412" i="26"/>
  <c r="G2413" i="26"/>
  <c r="L1706" i="26"/>
  <c r="G1707" i="26"/>
  <c r="G1050" i="26"/>
  <c r="L1049" i="26"/>
  <c r="G862" i="26"/>
  <c r="L861" i="26"/>
  <c r="G721" i="26"/>
  <c r="G1425" i="26"/>
  <c r="L1424" i="26"/>
  <c r="L1895" i="26"/>
  <c r="G1896" i="26"/>
  <c r="G2177" i="26"/>
  <c r="L2176" i="26"/>
  <c r="G1144" i="26"/>
  <c r="L1143" i="26"/>
  <c r="G674" i="26"/>
  <c r="L2506" i="26"/>
  <c r="G2507" i="26"/>
  <c r="G438" i="26"/>
  <c r="G2601" i="26"/>
  <c r="L2600" i="26"/>
  <c r="G1332" i="26"/>
  <c r="L1331" i="26"/>
  <c r="G486" i="26"/>
  <c r="L1095" i="26"/>
  <c r="G1096" i="26"/>
  <c r="G1849" i="26"/>
  <c r="L1848" i="26"/>
  <c r="G1285" i="26"/>
  <c r="L1284" i="26"/>
  <c r="K2703" i="26"/>
  <c r="G2647" i="26"/>
  <c r="K2665" i="26"/>
  <c r="K2670" i="26"/>
  <c r="K2658" i="26"/>
  <c r="K2650" i="26"/>
  <c r="K2649" i="26"/>
  <c r="K2653" i="26"/>
  <c r="K2654" i="26"/>
  <c r="K2647" i="26"/>
  <c r="K2651" i="26"/>
  <c r="G579" i="26"/>
  <c r="G2225" i="26"/>
  <c r="L2224" i="26"/>
  <c r="G908" i="26"/>
  <c r="L907" i="26"/>
  <c r="G2553" i="26"/>
  <c r="L2552" i="26"/>
  <c r="K2667" i="26"/>
  <c r="C2935" i="26"/>
  <c r="K2715" i="26"/>
  <c r="K2716" i="26"/>
  <c r="K2717" i="26"/>
  <c r="K2708" i="26"/>
  <c r="K2696" i="26"/>
  <c r="K2710" i="26"/>
  <c r="G2695" i="26"/>
  <c r="L2695" i="26"/>
  <c r="K2707" i="26"/>
  <c r="K2702" i="26"/>
  <c r="K2709" i="26"/>
  <c r="K2699" i="26"/>
  <c r="K2704" i="26"/>
  <c r="K2698" i="26"/>
  <c r="K2700" i="26"/>
  <c r="K2701" i="26"/>
  <c r="K2718" i="26"/>
  <c r="K2706" i="26"/>
  <c r="K2705" i="26"/>
  <c r="K2749" i="26"/>
  <c r="K2748" i="26"/>
  <c r="K2765" i="26"/>
  <c r="G1051" i="26"/>
  <c r="L1050" i="26"/>
  <c r="L1238" i="26"/>
  <c r="G1239" i="26"/>
  <c r="G1192" i="26"/>
  <c r="L1191" i="26"/>
  <c r="L2365" i="26"/>
  <c r="G2366" i="26"/>
  <c r="G1003" i="26"/>
  <c r="L1002" i="26"/>
  <c r="G1943" i="26"/>
  <c r="L1942" i="26"/>
  <c r="L2225" i="26"/>
  <c r="G2226" i="26"/>
  <c r="G1708" i="26"/>
  <c r="L1707" i="26"/>
  <c r="G909" i="26"/>
  <c r="L908" i="26"/>
  <c r="G1286" i="26"/>
  <c r="L1285" i="26"/>
  <c r="G1333" i="26"/>
  <c r="L1332" i="26"/>
  <c r="G675" i="26"/>
  <c r="G1426" i="26"/>
  <c r="L1425" i="26"/>
  <c r="G2272" i="26"/>
  <c r="L2271" i="26"/>
  <c r="L1802" i="26"/>
  <c r="G1803" i="26"/>
  <c r="L1614" i="26"/>
  <c r="G1615" i="26"/>
  <c r="G627" i="26"/>
  <c r="L1754" i="26"/>
  <c r="G1755" i="26"/>
  <c r="G816" i="26"/>
  <c r="L816" i="26"/>
  <c r="L2647" i="26"/>
  <c r="G2648" i="26"/>
  <c r="G2414" i="26"/>
  <c r="L2413" i="26"/>
  <c r="G1990" i="26"/>
  <c r="L1989" i="26"/>
  <c r="G2508" i="26"/>
  <c r="L2507" i="26"/>
  <c r="G1897" i="26"/>
  <c r="L1896" i="26"/>
  <c r="G768" i="26"/>
  <c r="G580" i="26"/>
  <c r="K2711" i="26"/>
  <c r="K2714" i="26"/>
  <c r="K2712" i="26"/>
  <c r="L1849" i="26"/>
  <c r="G1850" i="26"/>
  <c r="G2602" i="26"/>
  <c r="L2601" i="26"/>
  <c r="L1144" i="26"/>
  <c r="G1145" i="26"/>
  <c r="G722" i="26"/>
  <c r="L1378" i="26"/>
  <c r="G1379" i="26"/>
  <c r="G2085" i="26"/>
  <c r="L2084" i="26"/>
  <c r="G1520" i="26"/>
  <c r="L1519" i="26"/>
  <c r="L956" i="26"/>
  <c r="G957" i="26"/>
  <c r="G533" i="26"/>
  <c r="G2554" i="26"/>
  <c r="L2553" i="26"/>
  <c r="K2697" i="26"/>
  <c r="K2695" i="26"/>
  <c r="G1097" i="26"/>
  <c r="L1096" i="26"/>
  <c r="L1567" i="26"/>
  <c r="G1568" i="26"/>
  <c r="G2038" i="26"/>
  <c r="L2037" i="26"/>
  <c r="L2319" i="26"/>
  <c r="G2320" i="26"/>
  <c r="K2713" i="26"/>
  <c r="G2178" i="26"/>
  <c r="L2177" i="26"/>
  <c r="G863" i="26"/>
  <c r="L862" i="26"/>
  <c r="L2130" i="26"/>
  <c r="G2131" i="26"/>
  <c r="L2460" i="26"/>
  <c r="G2461" i="26"/>
  <c r="G1474" i="26"/>
  <c r="L1473" i="26"/>
  <c r="L1660" i="26"/>
  <c r="G1661" i="26"/>
  <c r="C2983" i="26"/>
  <c r="K2766" i="26"/>
  <c r="K2757" i="26"/>
  <c r="K2764" i="26"/>
  <c r="G2696" i="26"/>
  <c r="L2696" i="26"/>
  <c r="K2760" i="26"/>
  <c r="K2752" i="26"/>
  <c r="K2756" i="26"/>
  <c r="K2746" i="26"/>
  <c r="K2763" i="26"/>
  <c r="G2743" i="26"/>
  <c r="G2744" i="26"/>
  <c r="K2759" i="26"/>
  <c r="K2743" i="26"/>
  <c r="K2745" i="26"/>
  <c r="K2750" i="26"/>
  <c r="K2762" i="26"/>
  <c r="K2758" i="26"/>
  <c r="K2747" i="26"/>
  <c r="K2755" i="26"/>
  <c r="K2751" i="26"/>
  <c r="K2754" i="26"/>
  <c r="K2761" i="26"/>
  <c r="K2753" i="26"/>
  <c r="K2744" i="26"/>
  <c r="G1569" i="26"/>
  <c r="L1568" i="26"/>
  <c r="G2132" i="26"/>
  <c r="L2131" i="26"/>
  <c r="L1379" i="26"/>
  <c r="G1380" i="26"/>
  <c r="G1851" i="26"/>
  <c r="L1850" i="26"/>
  <c r="G581" i="26"/>
  <c r="L1990" i="26"/>
  <c r="G1991" i="26"/>
  <c r="G2273" i="26"/>
  <c r="L2272" i="26"/>
  <c r="G1287" i="26"/>
  <c r="L1286" i="26"/>
  <c r="G1240" i="26"/>
  <c r="L1239" i="26"/>
  <c r="G534" i="26"/>
  <c r="G769" i="26"/>
  <c r="G628" i="26"/>
  <c r="L1943" i="26"/>
  <c r="G1944" i="26"/>
  <c r="G1662" i="26"/>
  <c r="L1661" i="26"/>
  <c r="L1097" i="26"/>
  <c r="G1098" i="26"/>
  <c r="L957" i="26"/>
  <c r="G958" i="26"/>
  <c r="G2415" i="26"/>
  <c r="L2414" i="26"/>
  <c r="G1427" i="26"/>
  <c r="L1426" i="26"/>
  <c r="G864" i="26"/>
  <c r="L863" i="26"/>
  <c r="G2321" i="26"/>
  <c r="L2320" i="26"/>
  <c r="G723" i="26"/>
  <c r="G2649" i="26"/>
  <c r="L2648" i="26"/>
  <c r="G1616" i="26"/>
  <c r="L1615" i="26"/>
  <c r="L909" i="26"/>
  <c r="G910" i="26"/>
  <c r="L1003" i="26"/>
  <c r="G1004" i="26"/>
  <c r="G1052" i="26"/>
  <c r="L1051" i="26"/>
  <c r="G2086" i="26"/>
  <c r="L2085" i="26"/>
  <c r="L1145" i="26"/>
  <c r="G1146" i="26"/>
  <c r="G1898" i="26"/>
  <c r="L1897" i="26"/>
  <c r="G676" i="26"/>
  <c r="L2366" i="26"/>
  <c r="G2367" i="26"/>
  <c r="G2603" i="26"/>
  <c r="L2602" i="26"/>
  <c r="L1192" i="26"/>
  <c r="G1193" i="26"/>
  <c r="G1475" i="26"/>
  <c r="L1474" i="26"/>
  <c r="G2179" i="26"/>
  <c r="L2178" i="26"/>
  <c r="G1521" i="26"/>
  <c r="L1520" i="26"/>
  <c r="G817" i="26"/>
  <c r="L817" i="26"/>
  <c r="G1804" i="26"/>
  <c r="L1803" i="26"/>
  <c r="L1708" i="26"/>
  <c r="G1709" i="26"/>
  <c r="L2554" i="26"/>
  <c r="G2555" i="26"/>
  <c r="L1755" i="26"/>
  <c r="G1756" i="26"/>
  <c r="G2462" i="26"/>
  <c r="L2461" i="26"/>
  <c r="G2039" i="26"/>
  <c r="L2038" i="26"/>
  <c r="G2509" i="26"/>
  <c r="L2508" i="26"/>
  <c r="G1334" i="26"/>
  <c r="L1333" i="26"/>
  <c r="L2226" i="26"/>
  <c r="G2227" i="26"/>
  <c r="K2805" i="26"/>
  <c r="C3031" i="26"/>
  <c r="K2799" i="26"/>
  <c r="K2794" i="26"/>
  <c r="G2697" i="26"/>
  <c r="G2698" i="26"/>
  <c r="K2801" i="26"/>
  <c r="K2797" i="26"/>
  <c r="K2796" i="26"/>
  <c r="K2811" i="26"/>
  <c r="K2800" i="26"/>
  <c r="L2743" i="26"/>
  <c r="K2792" i="26"/>
  <c r="K2793" i="26"/>
  <c r="K2809" i="26"/>
  <c r="K2798" i="26"/>
  <c r="K2807" i="26"/>
  <c r="K2813" i="26"/>
  <c r="K2814" i="26"/>
  <c r="K2812" i="26"/>
  <c r="K2795" i="26"/>
  <c r="K2806" i="26"/>
  <c r="K2791" i="26"/>
  <c r="G2228" i="26"/>
  <c r="L2227" i="26"/>
  <c r="G2463" i="26"/>
  <c r="L2462" i="26"/>
  <c r="G1805" i="26"/>
  <c r="L1804" i="26"/>
  <c r="G1476" i="26"/>
  <c r="L1475" i="26"/>
  <c r="G677" i="26"/>
  <c r="G1053" i="26"/>
  <c r="L1052" i="26"/>
  <c r="L2649" i="26"/>
  <c r="G2650" i="26"/>
  <c r="L1427" i="26"/>
  <c r="G1428" i="26"/>
  <c r="G1663" i="26"/>
  <c r="L1662" i="26"/>
  <c r="G770" i="26"/>
  <c r="G1288" i="26"/>
  <c r="L1287" i="26"/>
  <c r="G1852" i="26"/>
  <c r="L1851" i="26"/>
  <c r="G1757" i="26"/>
  <c r="L1756" i="26"/>
  <c r="G1194" i="26"/>
  <c r="L1193" i="26"/>
  <c r="L1004" i="26"/>
  <c r="G1005" i="26"/>
  <c r="G2745" i="26"/>
  <c r="L2744" i="26"/>
  <c r="L1380" i="26"/>
  <c r="G1381" i="26"/>
  <c r="G1335" i="26"/>
  <c r="L1334" i="26"/>
  <c r="G818" i="26"/>
  <c r="L818" i="26"/>
  <c r="G1899" i="26"/>
  <c r="L1898" i="26"/>
  <c r="G724" i="26"/>
  <c r="G2416" i="26"/>
  <c r="L2415" i="26"/>
  <c r="G2274" i="26"/>
  <c r="L2273" i="26"/>
  <c r="G2556" i="26"/>
  <c r="L2555" i="26"/>
  <c r="G1147" i="26"/>
  <c r="L1146" i="26"/>
  <c r="G911" i="26"/>
  <c r="L910" i="26"/>
  <c r="G959" i="26"/>
  <c r="L958" i="26"/>
  <c r="L1944" i="26"/>
  <c r="G1945" i="26"/>
  <c r="L1991" i="26"/>
  <c r="G1992" i="26"/>
  <c r="G2510" i="26"/>
  <c r="L2509" i="26"/>
  <c r="G1522" i="26"/>
  <c r="L1521" i="26"/>
  <c r="G2604" i="26"/>
  <c r="L2603" i="26"/>
  <c r="G2322" i="26"/>
  <c r="L2321" i="26"/>
  <c r="G2133" i="26"/>
  <c r="L2132" i="26"/>
  <c r="L1709" i="26"/>
  <c r="G1710" i="26"/>
  <c r="L2367" i="26"/>
  <c r="G2368" i="26"/>
  <c r="G1099" i="26"/>
  <c r="L1098" i="26"/>
  <c r="K2851" i="26"/>
  <c r="K2804" i="26"/>
  <c r="K2810" i="26"/>
  <c r="K2803" i="26"/>
  <c r="K2808" i="26"/>
  <c r="K2802" i="26"/>
  <c r="G2791" i="26"/>
  <c r="G2040" i="26"/>
  <c r="L2039" i="26"/>
  <c r="G2180" i="26"/>
  <c r="L2179" i="26"/>
  <c r="G2087" i="26"/>
  <c r="L2086" i="26"/>
  <c r="G1617" i="26"/>
  <c r="L1616" i="26"/>
  <c r="G865" i="26"/>
  <c r="L864" i="26"/>
  <c r="G629" i="26"/>
  <c r="G1241" i="26"/>
  <c r="L1240" i="26"/>
  <c r="G582" i="26"/>
  <c r="G1570" i="26"/>
  <c r="L1569" i="26"/>
  <c r="C3079" i="26"/>
  <c r="L2697" i="26"/>
  <c r="K2854" i="26"/>
  <c r="K2862" i="26"/>
  <c r="K2840" i="26"/>
  <c r="K2859" i="26"/>
  <c r="K2850" i="26"/>
  <c r="K2839" i="26"/>
  <c r="K2861" i="26"/>
  <c r="K2855" i="26"/>
  <c r="K2844" i="26"/>
  <c r="K2845" i="26"/>
  <c r="K2858" i="26"/>
  <c r="K2843" i="26"/>
  <c r="K2849" i="26"/>
  <c r="K2848" i="26"/>
  <c r="G2839" i="26"/>
  <c r="G2840" i="26"/>
  <c r="K2842" i="26"/>
  <c r="K2853" i="26"/>
  <c r="K2847" i="26"/>
  <c r="K2841" i="26"/>
  <c r="K2852" i="26"/>
  <c r="K2857" i="26"/>
  <c r="K2860" i="26"/>
  <c r="K2846" i="26"/>
  <c r="K2856" i="26"/>
  <c r="G1946" i="26"/>
  <c r="L1945" i="26"/>
  <c r="G2605" i="26"/>
  <c r="L2604" i="26"/>
  <c r="G2557" i="26"/>
  <c r="L2556" i="26"/>
  <c r="L1899" i="26"/>
  <c r="G1900" i="26"/>
  <c r="G2746" i="26"/>
  <c r="L2745" i="26"/>
  <c r="G1853" i="26"/>
  <c r="L1852" i="26"/>
  <c r="G1477" i="26"/>
  <c r="L1476" i="26"/>
  <c r="G1571" i="26"/>
  <c r="L1570" i="26"/>
  <c r="G866" i="26"/>
  <c r="L865" i="26"/>
  <c r="G2041" i="26"/>
  <c r="L2040" i="26"/>
  <c r="G1006" i="26"/>
  <c r="L1005" i="26"/>
  <c r="G2651" i="26"/>
  <c r="L2650" i="26"/>
  <c r="K2890" i="26"/>
  <c r="G2134" i="26"/>
  <c r="L2133" i="26"/>
  <c r="L1522" i="26"/>
  <c r="G1523" i="26"/>
  <c r="L959" i="26"/>
  <c r="G960" i="26"/>
  <c r="G2275" i="26"/>
  <c r="L2274" i="26"/>
  <c r="G819" i="26"/>
  <c r="L819" i="26"/>
  <c r="G1289" i="26"/>
  <c r="L1288" i="26"/>
  <c r="G1806" i="26"/>
  <c r="L1805" i="26"/>
  <c r="G1618" i="26"/>
  <c r="L1617" i="26"/>
  <c r="G630" i="26"/>
  <c r="G2181" i="26"/>
  <c r="L2180" i="26"/>
  <c r="G1429" i="26"/>
  <c r="L1428" i="26"/>
  <c r="G1100" i="26"/>
  <c r="L1099" i="26"/>
  <c r="G2699" i="26"/>
  <c r="L2698" i="26"/>
  <c r="G2511" i="26"/>
  <c r="L2510" i="26"/>
  <c r="G912" i="26"/>
  <c r="L911" i="26"/>
  <c r="G2417" i="26"/>
  <c r="L2416" i="26"/>
  <c r="G1336" i="26"/>
  <c r="L1335" i="26"/>
  <c r="G1195" i="26"/>
  <c r="L1194" i="26"/>
  <c r="G771" i="26"/>
  <c r="L1053" i="26"/>
  <c r="G1054" i="26"/>
  <c r="G2464" i="26"/>
  <c r="L2463" i="26"/>
  <c r="G1711" i="26"/>
  <c r="L1710" i="26"/>
  <c r="G1242" i="26"/>
  <c r="L1241" i="26"/>
  <c r="L2087" i="26"/>
  <c r="G2088" i="26"/>
  <c r="G2369" i="26"/>
  <c r="L2368" i="26"/>
  <c r="G1993" i="26"/>
  <c r="L1992" i="26"/>
  <c r="G725" i="26"/>
  <c r="G1382" i="26"/>
  <c r="L1381" i="26"/>
  <c r="G678" i="26"/>
  <c r="L2791" i="26"/>
  <c r="G2792" i="26"/>
  <c r="G2323" i="26"/>
  <c r="L2322" i="26"/>
  <c r="G1148" i="26"/>
  <c r="L1147" i="26"/>
  <c r="L1757" i="26"/>
  <c r="G1758" i="26"/>
  <c r="G1664" i="26"/>
  <c r="L1663" i="26"/>
  <c r="G2229" i="26"/>
  <c r="L2228" i="26"/>
  <c r="C3127" i="26"/>
  <c r="K2903" i="26"/>
  <c r="K2895" i="26"/>
  <c r="K2894" i="26"/>
  <c r="K2905" i="26"/>
  <c r="K2900" i="26"/>
  <c r="L2839" i="26"/>
  <c r="K2887" i="26"/>
  <c r="K2910" i="26"/>
  <c r="K2902" i="26"/>
  <c r="K2908" i="26"/>
  <c r="K2904" i="26"/>
  <c r="K2899" i="26"/>
  <c r="G2887" i="26"/>
  <c r="L2887" i="26"/>
  <c r="K2909" i="26"/>
  <c r="K2901" i="26"/>
  <c r="K2893" i="26"/>
  <c r="K2906" i="26"/>
  <c r="K2907" i="26"/>
  <c r="K2892" i="26"/>
  <c r="K2891" i="26"/>
  <c r="K2897" i="26"/>
  <c r="K2898" i="26"/>
  <c r="K2896" i="26"/>
  <c r="K2888" i="26"/>
  <c r="K2889" i="26"/>
  <c r="G2230" i="26"/>
  <c r="L2229" i="26"/>
  <c r="G2324" i="26"/>
  <c r="L2323" i="26"/>
  <c r="G2418" i="26"/>
  <c r="L2417" i="26"/>
  <c r="G1101" i="26"/>
  <c r="L1100" i="26"/>
  <c r="G1007" i="26"/>
  <c r="L1006" i="26"/>
  <c r="L1571" i="26"/>
  <c r="G1572" i="26"/>
  <c r="G726" i="26"/>
  <c r="G772" i="26"/>
  <c r="G820" i="26"/>
  <c r="L820" i="26"/>
  <c r="G2135" i="26"/>
  <c r="L2134" i="26"/>
  <c r="G2841" i="26"/>
  <c r="L2840" i="26"/>
  <c r="G1665" i="26"/>
  <c r="L1664" i="26"/>
  <c r="G2793" i="26"/>
  <c r="L2792" i="26"/>
  <c r="G1243" i="26"/>
  <c r="L1242" i="26"/>
  <c r="G913" i="26"/>
  <c r="L912" i="26"/>
  <c r="G1478" i="26"/>
  <c r="L1477" i="26"/>
  <c r="L2557" i="26"/>
  <c r="G2558" i="26"/>
  <c r="G1901" i="26"/>
  <c r="L1900" i="26"/>
  <c r="L1993" i="26"/>
  <c r="G1994" i="26"/>
  <c r="G1619" i="26"/>
  <c r="L1618" i="26"/>
  <c r="L2275" i="26"/>
  <c r="G2276" i="26"/>
  <c r="G2089" i="26"/>
  <c r="L2088" i="26"/>
  <c r="G2182" i="26"/>
  <c r="L2181" i="26"/>
  <c r="L1758" i="26"/>
  <c r="G1759" i="26"/>
  <c r="L1711" i="26"/>
  <c r="G1712" i="26"/>
  <c r="G1196" i="26"/>
  <c r="L1195" i="26"/>
  <c r="L2511" i="26"/>
  <c r="G2512" i="26"/>
  <c r="G961" i="26"/>
  <c r="L960" i="26"/>
  <c r="K2958" i="26"/>
  <c r="L2041" i="26"/>
  <c r="G2042" i="26"/>
  <c r="L1853" i="26"/>
  <c r="G1854" i="26"/>
  <c r="L2605" i="26"/>
  <c r="G2606" i="26"/>
  <c r="G1055" i="26"/>
  <c r="L1054" i="26"/>
  <c r="L2369" i="26"/>
  <c r="G2370" i="26"/>
  <c r="G1430" i="26"/>
  <c r="L1429" i="26"/>
  <c r="L1806" i="26"/>
  <c r="G1807" i="26"/>
  <c r="G1383" i="26"/>
  <c r="L1382" i="26"/>
  <c r="L1289" i="26"/>
  <c r="G1290" i="26"/>
  <c r="L1148" i="26"/>
  <c r="G1149" i="26"/>
  <c r="G2465" i="26"/>
  <c r="L2464" i="26"/>
  <c r="L1336" i="26"/>
  <c r="G1337" i="26"/>
  <c r="G2700" i="26"/>
  <c r="L2699" i="26"/>
  <c r="G1524" i="26"/>
  <c r="L1523" i="26"/>
  <c r="G2652" i="26"/>
  <c r="L2651" i="26"/>
  <c r="G867" i="26"/>
  <c r="L866" i="26"/>
  <c r="G2747" i="26"/>
  <c r="L2746" i="26"/>
  <c r="G1947" i="26"/>
  <c r="L1946" i="26"/>
  <c r="C3175" i="26"/>
  <c r="K2936" i="26"/>
  <c r="K2944" i="26"/>
  <c r="G2888" i="26"/>
  <c r="L2888" i="26"/>
  <c r="K2953" i="26"/>
  <c r="K2952" i="26"/>
  <c r="K2939" i="26"/>
  <c r="K2947" i="26"/>
  <c r="G2935" i="26"/>
  <c r="L2935" i="26"/>
  <c r="K2951" i="26"/>
  <c r="K2938" i="26"/>
  <c r="K2942" i="26"/>
  <c r="K2941" i="26"/>
  <c r="K2946" i="26"/>
  <c r="K2935" i="26"/>
  <c r="K2955" i="26"/>
  <c r="K2937" i="26"/>
  <c r="K2940" i="26"/>
  <c r="K2943" i="26"/>
  <c r="K2950" i="26"/>
  <c r="K2948" i="26"/>
  <c r="L867" i="26"/>
  <c r="G868" i="26"/>
  <c r="L1383" i="26"/>
  <c r="G1384" i="26"/>
  <c r="G1056" i="26"/>
  <c r="L1055" i="26"/>
  <c r="G2183" i="26"/>
  <c r="L2182" i="26"/>
  <c r="G914" i="26"/>
  <c r="L913" i="26"/>
  <c r="G773" i="26"/>
  <c r="G1102" i="26"/>
  <c r="L1101" i="26"/>
  <c r="G1808" i="26"/>
  <c r="L1807" i="26"/>
  <c r="G2607" i="26"/>
  <c r="L2606" i="26"/>
  <c r="G1338" i="26"/>
  <c r="L1337" i="26"/>
  <c r="L2512" i="26"/>
  <c r="G2513" i="26"/>
  <c r="G2653" i="26"/>
  <c r="L2652" i="26"/>
  <c r="L2465" i="26"/>
  <c r="G2466" i="26"/>
  <c r="L1196" i="26"/>
  <c r="G1197" i="26"/>
  <c r="G2090" i="26"/>
  <c r="L2089" i="26"/>
  <c r="L1901" i="26"/>
  <c r="G1902" i="26"/>
  <c r="L1243" i="26"/>
  <c r="G1244" i="26"/>
  <c r="G2842" i="26"/>
  <c r="L2841" i="26"/>
  <c r="L2418" i="26"/>
  <c r="G2419" i="26"/>
  <c r="L1149" i="26"/>
  <c r="G1150" i="26"/>
  <c r="G1855" i="26"/>
  <c r="L1854" i="26"/>
  <c r="G1713" i="26"/>
  <c r="L1712" i="26"/>
  <c r="L2276" i="26"/>
  <c r="G2277" i="26"/>
  <c r="G2559" i="26"/>
  <c r="L2558" i="26"/>
  <c r="G1573" i="26"/>
  <c r="L1572" i="26"/>
  <c r="G1948" i="26"/>
  <c r="L1947" i="26"/>
  <c r="G1525" i="26"/>
  <c r="L1524" i="26"/>
  <c r="L1430" i="26"/>
  <c r="G1431" i="26"/>
  <c r="K2996" i="26"/>
  <c r="K2949" i="26"/>
  <c r="K2957" i="26"/>
  <c r="K2954" i="26"/>
  <c r="K2945" i="26"/>
  <c r="K2956" i="26"/>
  <c r="G2794" i="26"/>
  <c r="L2793" i="26"/>
  <c r="G2136" i="26"/>
  <c r="L2135" i="26"/>
  <c r="L2324" i="26"/>
  <c r="G2325" i="26"/>
  <c r="G1995" i="26"/>
  <c r="L1994" i="26"/>
  <c r="L1290" i="26"/>
  <c r="G1291" i="26"/>
  <c r="L2370" i="26"/>
  <c r="G2371" i="26"/>
  <c r="G2043" i="26"/>
  <c r="L2042" i="26"/>
  <c r="G1760" i="26"/>
  <c r="L1759" i="26"/>
  <c r="L2747" i="26"/>
  <c r="G2748" i="26"/>
  <c r="G2701" i="26"/>
  <c r="L2700" i="26"/>
  <c r="L961" i="26"/>
  <c r="G962" i="26"/>
  <c r="L1619" i="26"/>
  <c r="G1620" i="26"/>
  <c r="G1479" i="26"/>
  <c r="L1478" i="26"/>
  <c r="L1665" i="26"/>
  <c r="G1666" i="26"/>
  <c r="G821" i="26"/>
  <c r="L821" i="26"/>
  <c r="L1007" i="26"/>
  <c r="G1008" i="26"/>
  <c r="G2231" i="26"/>
  <c r="L2230" i="26"/>
  <c r="C3223" i="26"/>
  <c r="G2889" i="26"/>
  <c r="G2890" i="26"/>
  <c r="K2983" i="26"/>
  <c r="K2988" i="26"/>
  <c r="K3005" i="26"/>
  <c r="K2989" i="26"/>
  <c r="G2936" i="26"/>
  <c r="L2936" i="26"/>
  <c r="K2984" i="26"/>
  <c r="K2993" i="26"/>
  <c r="K3000" i="26"/>
  <c r="K2998" i="26"/>
  <c r="K3006" i="26"/>
  <c r="K3002" i="26"/>
  <c r="K3001" i="26"/>
  <c r="K2992" i="26"/>
  <c r="K2997" i="26"/>
  <c r="G2983" i="26"/>
  <c r="L2983" i="26"/>
  <c r="K3003" i="26"/>
  <c r="K2987" i="26"/>
  <c r="K2986" i="26"/>
  <c r="K2991" i="26"/>
  <c r="K2999" i="26"/>
  <c r="K2985" i="26"/>
  <c r="K2994" i="26"/>
  <c r="K2990" i="26"/>
  <c r="K2995" i="26"/>
  <c r="K3004" i="26"/>
  <c r="L2325" i="26"/>
  <c r="G2326" i="26"/>
  <c r="G2702" i="26"/>
  <c r="L2701" i="26"/>
  <c r="G2044" i="26"/>
  <c r="L2043" i="26"/>
  <c r="G1526" i="26"/>
  <c r="L1525" i="26"/>
  <c r="G2560" i="26"/>
  <c r="L2559" i="26"/>
  <c r="L2653" i="26"/>
  <c r="G2654" i="26"/>
  <c r="L1808" i="26"/>
  <c r="G1809" i="26"/>
  <c r="L2183" i="26"/>
  <c r="G2184" i="26"/>
  <c r="G2749" i="26"/>
  <c r="L2748" i="26"/>
  <c r="G2372" i="26"/>
  <c r="L2371" i="26"/>
  <c r="G2278" i="26"/>
  <c r="L2277" i="26"/>
  <c r="L2419" i="26"/>
  <c r="G2420" i="26"/>
  <c r="G2514" i="26"/>
  <c r="L2513" i="26"/>
  <c r="L1902" i="26"/>
  <c r="G1903" i="26"/>
  <c r="L2231" i="26"/>
  <c r="G2232" i="26"/>
  <c r="L1479" i="26"/>
  <c r="G1480" i="26"/>
  <c r="L2136" i="26"/>
  <c r="G2137" i="26"/>
  <c r="G1949" i="26"/>
  <c r="L1948" i="26"/>
  <c r="L2090" i="26"/>
  <c r="G2091" i="26"/>
  <c r="L1102" i="26"/>
  <c r="G1103" i="26"/>
  <c r="G1057" i="26"/>
  <c r="L1056" i="26"/>
  <c r="G1667" i="26"/>
  <c r="L1666" i="26"/>
  <c r="G1151" i="26"/>
  <c r="L1150" i="26"/>
  <c r="G1009" i="26"/>
  <c r="L1008" i="26"/>
  <c r="G1292" i="26"/>
  <c r="L1291" i="26"/>
  <c r="G1198" i="26"/>
  <c r="L1197" i="26"/>
  <c r="L1384" i="26"/>
  <c r="G1385" i="26"/>
  <c r="G1621" i="26"/>
  <c r="L1620" i="26"/>
  <c r="L2794" i="26"/>
  <c r="G2795" i="26"/>
  <c r="K3045" i="26"/>
  <c r="L1713" i="26"/>
  <c r="G1714" i="26"/>
  <c r="G2843" i="26"/>
  <c r="L2842" i="26"/>
  <c r="G1339" i="26"/>
  <c r="L1338" i="26"/>
  <c r="G774" i="26"/>
  <c r="G963" i="26"/>
  <c r="L962" i="26"/>
  <c r="L1431" i="26"/>
  <c r="G1432" i="26"/>
  <c r="L1244" i="26"/>
  <c r="G1245" i="26"/>
  <c r="G2467" i="26"/>
  <c r="L2466" i="26"/>
  <c r="L868" i="26"/>
  <c r="G869" i="26"/>
  <c r="G822" i="26"/>
  <c r="L822" i="26"/>
  <c r="G1761" i="26"/>
  <c r="L1760" i="26"/>
  <c r="L1995" i="26"/>
  <c r="G1996" i="26"/>
  <c r="G1574" i="26"/>
  <c r="L1573" i="26"/>
  <c r="G1856" i="26"/>
  <c r="L1855" i="26"/>
  <c r="G2608" i="26"/>
  <c r="L2607" i="26"/>
  <c r="G915" i="26"/>
  <c r="L914" i="26"/>
  <c r="C3271" i="26"/>
  <c r="L2889" i="26"/>
  <c r="K3044" i="26"/>
  <c r="G2937" i="26"/>
  <c r="G2938" i="26"/>
  <c r="K3038" i="26"/>
  <c r="G2984" i="26"/>
  <c r="G2985" i="26"/>
  <c r="K3048" i="26"/>
  <c r="K3034" i="26"/>
  <c r="K3033" i="26"/>
  <c r="G3031" i="26"/>
  <c r="L3031" i="26"/>
  <c r="K3050" i="26"/>
  <c r="K3049" i="26"/>
  <c r="K3043" i="26"/>
  <c r="K3051" i="26"/>
  <c r="K3054" i="26"/>
  <c r="K3036" i="26"/>
  <c r="K3040" i="26"/>
  <c r="K3031" i="26"/>
  <c r="K3037" i="26"/>
  <c r="K3053" i="26"/>
  <c r="K3035" i="26"/>
  <c r="K3042" i="26"/>
  <c r="K3039" i="26"/>
  <c r="K3041" i="26"/>
  <c r="K3046" i="26"/>
  <c r="K3032" i="26"/>
  <c r="G2092" i="26"/>
  <c r="L2091" i="26"/>
  <c r="G1433" i="26"/>
  <c r="L1432" i="26"/>
  <c r="K3102" i="26"/>
  <c r="G1199" i="26"/>
  <c r="L1198" i="26"/>
  <c r="G1152" i="26"/>
  <c r="L1151" i="26"/>
  <c r="L2278" i="26"/>
  <c r="G2279" i="26"/>
  <c r="G1857" i="26"/>
  <c r="L1856" i="26"/>
  <c r="G2844" i="26"/>
  <c r="L2843" i="26"/>
  <c r="L2795" i="26"/>
  <c r="G2796" i="26"/>
  <c r="G1904" i="26"/>
  <c r="L1903" i="26"/>
  <c r="L2654" i="26"/>
  <c r="G2655" i="26"/>
  <c r="G870" i="26"/>
  <c r="L870" i="26"/>
  <c r="L869" i="26"/>
  <c r="G1715" i="26"/>
  <c r="L1714" i="26"/>
  <c r="G1293" i="26"/>
  <c r="L1292" i="26"/>
  <c r="G1668" i="26"/>
  <c r="L1667" i="26"/>
  <c r="L1949" i="26"/>
  <c r="G1950" i="26"/>
  <c r="L2372" i="26"/>
  <c r="G2373" i="26"/>
  <c r="G2045" i="26"/>
  <c r="L2044" i="26"/>
  <c r="L963" i="26"/>
  <c r="G964" i="26"/>
  <c r="G2138" i="26"/>
  <c r="L2137" i="26"/>
  <c r="G1762" i="26"/>
  <c r="L1761" i="26"/>
  <c r="G1340" i="26"/>
  <c r="L1339" i="26"/>
  <c r="L2984" i="26"/>
  <c r="G1575" i="26"/>
  <c r="L1574" i="26"/>
  <c r="L1996" i="26"/>
  <c r="G1997" i="26"/>
  <c r="K3052" i="26"/>
  <c r="L1621" i="26"/>
  <c r="G1622" i="26"/>
  <c r="L1057" i="26"/>
  <c r="G1058" i="26"/>
  <c r="G2515" i="26"/>
  <c r="L2514" i="26"/>
  <c r="L2749" i="26"/>
  <c r="G2750" i="26"/>
  <c r="L2560" i="26"/>
  <c r="G2561" i="26"/>
  <c r="L2702" i="26"/>
  <c r="G2703" i="26"/>
  <c r="G2609" i="26"/>
  <c r="L2608" i="26"/>
  <c r="G2233" i="26"/>
  <c r="L2232" i="26"/>
  <c r="G916" i="26"/>
  <c r="L915" i="26"/>
  <c r="G2468" i="26"/>
  <c r="L2467" i="26"/>
  <c r="G2891" i="26"/>
  <c r="L2890" i="26"/>
  <c r="G1386" i="26"/>
  <c r="L1385" i="26"/>
  <c r="G1104" i="26"/>
  <c r="L1103" i="26"/>
  <c r="L1480" i="26"/>
  <c r="G1481" i="26"/>
  <c r="G2421" i="26"/>
  <c r="L2420" i="26"/>
  <c r="G2185" i="26"/>
  <c r="L2184" i="26"/>
  <c r="G2327" i="26"/>
  <c r="L2326" i="26"/>
  <c r="G1810" i="26"/>
  <c r="L1809" i="26"/>
  <c r="G1246" i="26"/>
  <c r="L1245" i="26"/>
  <c r="K3047" i="26"/>
  <c r="G1010" i="26"/>
  <c r="L1009" i="26"/>
  <c r="G1527" i="26"/>
  <c r="L1526" i="26"/>
  <c r="C3319" i="26"/>
  <c r="L2937" i="26"/>
  <c r="K3089" i="26"/>
  <c r="K3079" i="26"/>
  <c r="K3098" i="26"/>
  <c r="K3101" i="26"/>
  <c r="G3079" i="26"/>
  <c r="G3080" i="26"/>
  <c r="K3083" i="26"/>
  <c r="K3097" i="26"/>
  <c r="K3090" i="26"/>
  <c r="K3088" i="26"/>
  <c r="G3032" i="26"/>
  <c r="L3032" i="26"/>
  <c r="K3094" i="26"/>
  <c r="K3096" i="26"/>
  <c r="K3100" i="26"/>
  <c r="K3081" i="26"/>
  <c r="K3086" i="26"/>
  <c r="K3085" i="26"/>
  <c r="K3095" i="26"/>
  <c r="K3087" i="26"/>
  <c r="K3093" i="26"/>
  <c r="G1669" i="26"/>
  <c r="L1668" i="26"/>
  <c r="G2845" i="26"/>
  <c r="L2844" i="26"/>
  <c r="G1200" i="26"/>
  <c r="L1199" i="26"/>
  <c r="G2186" i="26"/>
  <c r="L2185" i="26"/>
  <c r="G1387" i="26"/>
  <c r="L1386" i="26"/>
  <c r="G2562" i="26"/>
  <c r="L2561" i="26"/>
  <c r="G1341" i="26"/>
  <c r="L1340" i="26"/>
  <c r="K3099" i="26"/>
  <c r="K3091" i="26"/>
  <c r="L916" i="26"/>
  <c r="G917" i="26"/>
  <c r="G2939" i="26"/>
  <c r="L2938" i="26"/>
  <c r="G1998" i="26"/>
  <c r="L1997" i="26"/>
  <c r="G2046" i="26"/>
  <c r="L2045" i="26"/>
  <c r="G1294" i="26"/>
  <c r="L1293" i="26"/>
  <c r="G1905" i="26"/>
  <c r="L1904" i="26"/>
  <c r="G1858" i="26"/>
  <c r="L1857" i="26"/>
  <c r="K3092" i="26"/>
  <c r="G1247" i="26"/>
  <c r="L1246" i="26"/>
  <c r="L2421" i="26"/>
  <c r="G2422" i="26"/>
  <c r="G2751" i="26"/>
  <c r="L2750" i="26"/>
  <c r="L1622" i="26"/>
  <c r="G1623" i="26"/>
  <c r="G1763" i="26"/>
  <c r="L1762" i="26"/>
  <c r="L2373" i="26"/>
  <c r="G2374" i="26"/>
  <c r="L2796" i="26"/>
  <c r="G2797" i="26"/>
  <c r="G2280" i="26"/>
  <c r="L2279" i="26"/>
  <c r="K3132" i="26"/>
  <c r="G1528" i="26"/>
  <c r="L1527" i="26"/>
  <c r="G1482" i="26"/>
  <c r="L1481" i="26"/>
  <c r="G2234" i="26"/>
  <c r="L2233" i="26"/>
  <c r="G1716" i="26"/>
  <c r="L1715" i="26"/>
  <c r="K3082" i="26"/>
  <c r="K3084" i="26"/>
  <c r="G1811" i="26"/>
  <c r="L1810" i="26"/>
  <c r="L1575" i="26"/>
  <c r="G1576" i="26"/>
  <c r="G2139" i="26"/>
  <c r="L2138" i="26"/>
  <c r="G1951" i="26"/>
  <c r="L1950" i="26"/>
  <c r="G1434" i="26"/>
  <c r="L1433" i="26"/>
  <c r="G2469" i="26"/>
  <c r="L2468" i="26"/>
  <c r="L1010" i="26"/>
  <c r="G1011" i="26"/>
  <c r="G2892" i="26"/>
  <c r="L2891" i="26"/>
  <c r="G2610" i="26"/>
  <c r="L2609" i="26"/>
  <c r="G2516" i="26"/>
  <c r="L2515" i="26"/>
  <c r="G1153" i="26"/>
  <c r="L1152" i="26"/>
  <c r="G2328" i="26"/>
  <c r="L2327" i="26"/>
  <c r="G1105" i="26"/>
  <c r="L1104" i="26"/>
  <c r="G2704" i="26"/>
  <c r="L2703" i="26"/>
  <c r="G1059" i="26"/>
  <c r="L1058" i="26"/>
  <c r="G2986" i="26"/>
  <c r="L2985" i="26"/>
  <c r="G965" i="26"/>
  <c r="L964" i="26"/>
  <c r="G2656" i="26"/>
  <c r="L2655" i="26"/>
  <c r="K3080" i="26"/>
  <c r="G2093" i="26"/>
  <c r="L2092" i="26"/>
  <c r="C3367" i="26"/>
  <c r="L3079" i="26"/>
  <c r="K3127" i="26"/>
  <c r="G3033" i="26"/>
  <c r="L3033" i="26"/>
  <c r="K3130" i="26"/>
  <c r="K3129" i="26"/>
  <c r="K3138" i="26"/>
  <c r="K3134" i="26"/>
  <c r="K3137" i="26"/>
  <c r="K3146" i="26"/>
  <c r="G3127" i="26"/>
  <c r="L3127" i="26"/>
  <c r="K3142" i="26"/>
  <c r="K3148" i="26"/>
  <c r="K3133" i="26"/>
  <c r="K3144" i="26"/>
  <c r="K3145" i="26"/>
  <c r="L1811" i="26"/>
  <c r="G1812" i="26"/>
  <c r="G2752" i="26"/>
  <c r="L2751" i="26"/>
  <c r="G1012" i="26"/>
  <c r="L1011" i="26"/>
  <c r="G1483" i="26"/>
  <c r="L1482" i="26"/>
  <c r="L2374" i="26"/>
  <c r="G2375" i="26"/>
  <c r="G2423" i="26"/>
  <c r="L2422" i="26"/>
  <c r="G1859" i="26"/>
  <c r="L1858" i="26"/>
  <c r="G1999" i="26"/>
  <c r="L1998" i="26"/>
  <c r="L2186" i="26"/>
  <c r="G2187" i="26"/>
  <c r="G2094" i="26"/>
  <c r="L2093" i="26"/>
  <c r="G966" i="26"/>
  <c r="L966" i="26"/>
  <c r="L965" i="26"/>
  <c r="G1106" i="26"/>
  <c r="L1105" i="26"/>
  <c r="G1154" i="26"/>
  <c r="L1153" i="26"/>
  <c r="G1952" i="26"/>
  <c r="L1951" i="26"/>
  <c r="L2704" i="26"/>
  <c r="G2705" i="26"/>
  <c r="G1529" i="26"/>
  <c r="L1528" i="26"/>
  <c r="G1906" i="26"/>
  <c r="L1905" i="26"/>
  <c r="G2940" i="26"/>
  <c r="L2939" i="26"/>
  <c r="G1342" i="26"/>
  <c r="L1341" i="26"/>
  <c r="G1201" i="26"/>
  <c r="L1200" i="26"/>
  <c r="G2657" i="26"/>
  <c r="L2656" i="26"/>
  <c r="G2987" i="26"/>
  <c r="L2986" i="26"/>
  <c r="G2329" i="26"/>
  <c r="L2328" i="26"/>
  <c r="L2516" i="26"/>
  <c r="G2517" i="26"/>
  <c r="G2470" i="26"/>
  <c r="L2469" i="26"/>
  <c r="G2140" i="26"/>
  <c r="L2139" i="26"/>
  <c r="K3186" i="26"/>
  <c r="K3141" i="26"/>
  <c r="K3140" i="26"/>
  <c r="K3135" i="26"/>
  <c r="K3139" i="26"/>
  <c r="K3150" i="26"/>
  <c r="K3131" i="26"/>
  <c r="K3149" i="26"/>
  <c r="K3128" i="26"/>
  <c r="K3143" i="26"/>
  <c r="K3147" i="26"/>
  <c r="G1764" i="26"/>
  <c r="L1763" i="26"/>
  <c r="L1247" i="26"/>
  <c r="G1248" i="26"/>
  <c r="G918" i="26"/>
  <c r="L918" i="26"/>
  <c r="L917" i="26"/>
  <c r="G2893" i="26"/>
  <c r="L2892" i="26"/>
  <c r="G1577" i="26"/>
  <c r="L1576" i="26"/>
  <c r="G1717" i="26"/>
  <c r="L1716" i="26"/>
  <c r="K3136" i="26"/>
  <c r="L1623" i="26"/>
  <c r="G1624" i="26"/>
  <c r="G1295" i="26"/>
  <c r="L1294" i="26"/>
  <c r="G2563" i="26"/>
  <c r="L2562" i="26"/>
  <c r="G2846" i="26"/>
  <c r="L2845" i="26"/>
  <c r="G1060" i="26"/>
  <c r="L1059" i="26"/>
  <c r="G2611" i="26"/>
  <c r="L2610" i="26"/>
  <c r="L1434" i="26"/>
  <c r="G1435" i="26"/>
  <c r="G2281" i="26"/>
  <c r="L2280" i="26"/>
  <c r="L3080" i="26"/>
  <c r="G3081" i="26"/>
  <c r="G2235" i="26"/>
  <c r="L2234" i="26"/>
  <c r="G2798" i="26"/>
  <c r="L2797" i="26"/>
  <c r="G2047" i="26"/>
  <c r="L2046" i="26"/>
  <c r="G1388" i="26"/>
  <c r="L1387" i="26"/>
  <c r="G1670" i="26"/>
  <c r="L1669" i="26"/>
  <c r="C3415" i="26"/>
  <c r="G3034" i="26"/>
  <c r="G3128" i="26"/>
  <c r="G3129" i="26"/>
  <c r="K3181" i="26"/>
  <c r="K3191" i="26"/>
  <c r="K3176" i="26"/>
  <c r="K3178" i="26"/>
  <c r="K3183" i="26"/>
  <c r="K3184" i="26"/>
  <c r="K3175" i="26"/>
  <c r="K3192" i="26"/>
  <c r="K3182" i="26"/>
  <c r="K3193" i="26"/>
  <c r="K3187" i="26"/>
  <c r="K3194" i="26"/>
  <c r="K3177" i="26"/>
  <c r="G2048" i="26"/>
  <c r="L2047" i="26"/>
  <c r="L1060" i="26"/>
  <c r="G1061" i="26"/>
  <c r="K3246" i="26"/>
  <c r="G3175" i="26"/>
  <c r="K3198" i="26"/>
  <c r="K3188" i="26"/>
  <c r="K3196" i="26"/>
  <c r="K3185" i="26"/>
  <c r="K3190" i="26"/>
  <c r="K3195" i="26"/>
  <c r="K3180" i="26"/>
  <c r="K3197" i="26"/>
  <c r="L1201" i="26"/>
  <c r="G1202" i="26"/>
  <c r="G1530" i="26"/>
  <c r="L1529" i="26"/>
  <c r="L1106" i="26"/>
  <c r="G1107" i="26"/>
  <c r="G2000" i="26"/>
  <c r="L1999" i="26"/>
  <c r="G1484" i="26"/>
  <c r="L1483" i="26"/>
  <c r="G2706" i="26"/>
  <c r="L2705" i="26"/>
  <c r="G3082" i="26"/>
  <c r="L3081" i="26"/>
  <c r="G2894" i="26"/>
  <c r="L2893" i="26"/>
  <c r="L2517" i="26"/>
  <c r="G2518" i="26"/>
  <c r="G2799" i="26"/>
  <c r="L2798" i="26"/>
  <c r="L2281" i="26"/>
  <c r="G2282" i="26"/>
  <c r="G2847" i="26"/>
  <c r="L2846" i="26"/>
  <c r="L1248" i="26"/>
  <c r="G1249" i="26"/>
  <c r="G2330" i="26"/>
  <c r="L2329" i="26"/>
  <c r="G1343" i="26"/>
  <c r="L1342" i="26"/>
  <c r="G1860" i="26"/>
  <c r="L1859" i="26"/>
  <c r="G1013" i="26"/>
  <c r="L1012" i="26"/>
  <c r="G1625" i="26"/>
  <c r="L1624" i="26"/>
  <c r="G1718" i="26"/>
  <c r="L1717" i="26"/>
  <c r="G1671" i="26"/>
  <c r="L1670" i="26"/>
  <c r="G1436" i="26"/>
  <c r="L1435" i="26"/>
  <c r="L2235" i="26"/>
  <c r="G2236" i="26"/>
  <c r="G2564" i="26"/>
  <c r="L2563" i="26"/>
  <c r="K3179" i="26"/>
  <c r="K3189" i="26"/>
  <c r="G2141" i="26"/>
  <c r="L2140" i="26"/>
  <c r="L2987" i="26"/>
  <c r="G2988" i="26"/>
  <c r="G2941" i="26"/>
  <c r="L2940" i="26"/>
  <c r="G1953" i="26"/>
  <c r="L1952" i="26"/>
  <c r="L2094" i="26"/>
  <c r="G2095" i="26"/>
  <c r="G2424" i="26"/>
  <c r="L2423" i="26"/>
  <c r="G2753" i="26"/>
  <c r="L2752" i="26"/>
  <c r="G1389" i="26"/>
  <c r="L1388" i="26"/>
  <c r="L1577" i="26"/>
  <c r="G1578" i="26"/>
  <c r="L1764" i="26"/>
  <c r="G1765" i="26"/>
  <c r="L2187" i="26"/>
  <c r="G2188" i="26"/>
  <c r="L2375" i="26"/>
  <c r="G2376" i="26"/>
  <c r="G1813" i="26"/>
  <c r="L1812" i="26"/>
  <c r="G3035" i="26"/>
  <c r="L3034" i="26"/>
  <c r="L2611" i="26"/>
  <c r="G2612" i="26"/>
  <c r="G1296" i="26"/>
  <c r="L1295" i="26"/>
  <c r="G2471" i="26"/>
  <c r="L2470" i="26"/>
  <c r="L2657" i="26"/>
  <c r="G2658" i="26"/>
  <c r="G1907" i="26"/>
  <c r="L1906" i="26"/>
  <c r="L1154" i="26"/>
  <c r="G1155" i="26"/>
  <c r="C3463" i="26"/>
  <c r="L3128" i="26"/>
  <c r="K3235" i="26"/>
  <c r="K3231" i="26"/>
  <c r="K3228" i="26"/>
  <c r="K3233" i="26"/>
  <c r="K3237" i="26"/>
  <c r="K3224" i="26"/>
  <c r="K3242" i="26"/>
  <c r="K3226" i="26"/>
  <c r="K3229" i="26"/>
  <c r="K3236" i="26"/>
  <c r="K3241" i="26"/>
  <c r="K3240" i="26"/>
  <c r="K3244" i="26"/>
  <c r="K3232" i="26"/>
  <c r="K3234" i="26"/>
  <c r="K3227" i="26"/>
  <c r="K3238" i="26"/>
  <c r="G3223" i="26"/>
  <c r="G3224" i="26"/>
  <c r="K3243" i="26"/>
  <c r="K3245" i="26"/>
  <c r="K3223" i="26"/>
  <c r="K3239" i="26"/>
  <c r="G1766" i="26"/>
  <c r="L1765" i="26"/>
  <c r="G2283" i="26"/>
  <c r="L2282" i="26"/>
  <c r="G1814" i="26"/>
  <c r="L1813" i="26"/>
  <c r="G2425" i="26"/>
  <c r="L2424" i="26"/>
  <c r="G2565" i="26"/>
  <c r="L2564" i="26"/>
  <c r="L1718" i="26"/>
  <c r="G1719" i="26"/>
  <c r="L1343" i="26"/>
  <c r="G1344" i="26"/>
  <c r="L3082" i="26"/>
  <c r="G3083" i="26"/>
  <c r="L2000" i="26"/>
  <c r="G2001" i="26"/>
  <c r="G2989" i="26"/>
  <c r="L2988" i="26"/>
  <c r="L1907" i="26"/>
  <c r="G1908" i="26"/>
  <c r="L2376" i="26"/>
  <c r="G2377" i="26"/>
  <c r="G1579" i="26"/>
  <c r="L1578" i="26"/>
  <c r="G2096" i="26"/>
  <c r="L2095" i="26"/>
  <c r="L2236" i="26"/>
  <c r="G2237" i="26"/>
  <c r="L1107" i="26"/>
  <c r="G1108" i="26"/>
  <c r="L2658" i="26"/>
  <c r="G2659" i="26"/>
  <c r="G1297" i="26"/>
  <c r="L1296" i="26"/>
  <c r="G2142" i="26"/>
  <c r="L2141" i="26"/>
  <c r="G1626" i="26"/>
  <c r="L1625" i="26"/>
  <c r="G2331" i="26"/>
  <c r="L2330" i="26"/>
  <c r="G2800" i="26"/>
  <c r="L2799" i="26"/>
  <c r="L2706" i="26"/>
  <c r="G2707" i="26"/>
  <c r="K3287" i="26"/>
  <c r="L2188" i="26"/>
  <c r="G2189" i="26"/>
  <c r="G1250" i="26"/>
  <c r="L1249" i="26"/>
  <c r="L2518" i="26"/>
  <c r="G2519" i="26"/>
  <c r="L1061" i="26"/>
  <c r="G1062" i="26"/>
  <c r="L1062" i="26"/>
  <c r="L2612" i="26"/>
  <c r="G2613" i="26"/>
  <c r="G1390" i="26"/>
  <c r="L1389" i="26"/>
  <c r="G1954" i="26"/>
  <c r="L1953" i="26"/>
  <c r="G1437" i="26"/>
  <c r="L1436" i="26"/>
  <c r="G1014" i="26"/>
  <c r="L1014" i="26"/>
  <c r="L1013" i="26"/>
  <c r="G3130" i="26"/>
  <c r="L3129" i="26"/>
  <c r="G1531" i="26"/>
  <c r="L1530" i="26"/>
  <c r="G2472" i="26"/>
  <c r="L2471" i="26"/>
  <c r="G1203" i="26"/>
  <c r="L1202" i="26"/>
  <c r="L3175" i="26"/>
  <c r="G3176" i="26"/>
  <c r="G1156" i="26"/>
  <c r="L1155" i="26"/>
  <c r="G3036" i="26"/>
  <c r="L3035" i="26"/>
  <c r="L2753" i="26"/>
  <c r="G2754" i="26"/>
  <c r="G2942" i="26"/>
  <c r="L2941" i="26"/>
  <c r="L1671" i="26"/>
  <c r="G1672" i="26"/>
  <c r="G1861" i="26"/>
  <c r="L1860" i="26"/>
  <c r="G2848" i="26"/>
  <c r="L2847" i="26"/>
  <c r="L2894" i="26"/>
  <c r="G2895" i="26"/>
  <c r="L1484" i="26"/>
  <c r="G1485" i="26"/>
  <c r="K3225" i="26"/>
  <c r="K3230" i="26"/>
  <c r="G2049" i="26"/>
  <c r="L2048" i="26"/>
  <c r="C3511" i="26"/>
  <c r="L3223" i="26"/>
  <c r="K3294" i="26"/>
  <c r="K3271" i="26"/>
  <c r="K3291" i="26"/>
  <c r="K3275" i="26"/>
  <c r="K3289" i="26"/>
  <c r="K3279" i="26"/>
  <c r="G3271" i="26"/>
  <c r="G3272" i="26"/>
  <c r="K3285" i="26"/>
  <c r="K3286" i="26"/>
  <c r="K3281" i="26"/>
  <c r="K3278" i="26"/>
  <c r="K3292" i="26"/>
  <c r="K3273" i="26"/>
  <c r="K3284" i="26"/>
  <c r="K3272" i="26"/>
  <c r="K3288" i="26"/>
  <c r="G2755" i="26"/>
  <c r="L2754" i="26"/>
  <c r="L3224" i="26"/>
  <c r="G3225" i="26"/>
  <c r="G1532" i="26"/>
  <c r="L1531" i="26"/>
  <c r="G1955" i="26"/>
  <c r="L1954" i="26"/>
  <c r="K3338" i="26"/>
  <c r="K3274" i="26"/>
  <c r="K3277" i="26"/>
  <c r="K3283" i="26"/>
  <c r="K3276" i="26"/>
  <c r="K3290" i="26"/>
  <c r="K3282" i="26"/>
  <c r="K3280" i="26"/>
  <c r="G1627" i="26"/>
  <c r="L1626" i="26"/>
  <c r="G2426" i="26"/>
  <c r="L2425" i="26"/>
  <c r="G2050" i="26"/>
  <c r="L2049" i="26"/>
  <c r="L2848" i="26"/>
  <c r="G2849" i="26"/>
  <c r="G2708" i="26"/>
  <c r="L2707" i="26"/>
  <c r="G2238" i="26"/>
  <c r="L2237" i="26"/>
  <c r="L1908" i="26"/>
  <c r="G1909" i="26"/>
  <c r="L1344" i="26"/>
  <c r="G1345" i="26"/>
  <c r="L2942" i="26"/>
  <c r="G2943" i="26"/>
  <c r="G1109" i="26"/>
  <c r="L1108" i="26"/>
  <c r="G3131" i="26"/>
  <c r="L3130" i="26"/>
  <c r="G1391" i="26"/>
  <c r="L1390" i="26"/>
  <c r="G1251" i="26"/>
  <c r="L1250" i="26"/>
  <c r="L2142" i="26"/>
  <c r="G2143" i="26"/>
  <c r="L1814" i="26"/>
  <c r="G1815" i="26"/>
  <c r="G2378" i="26"/>
  <c r="L2377" i="26"/>
  <c r="L3036" i="26"/>
  <c r="G3037" i="26"/>
  <c r="G1204" i="26"/>
  <c r="L1203" i="26"/>
  <c r="G2614" i="26"/>
  <c r="L2613" i="26"/>
  <c r="G2190" i="26"/>
  <c r="L2189" i="26"/>
  <c r="G1720" i="26"/>
  <c r="L1719" i="26"/>
  <c r="L2519" i="26"/>
  <c r="G2520" i="26"/>
  <c r="G1862" i="26"/>
  <c r="L1861" i="26"/>
  <c r="L1485" i="26"/>
  <c r="G1486" i="26"/>
  <c r="G1673" i="26"/>
  <c r="L1672" i="26"/>
  <c r="L2800" i="26"/>
  <c r="G2801" i="26"/>
  <c r="G1298" i="26"/>
  <c r="L1297" i="26"/>
  <c r="L2096" i="26"/>
  <c r="G2097" i="26"/>
  <c r="G2990" i="26"/>
  <c r="L2989" i="26"/>
  <c r="G2284" i="26"/>
  <c r="L2283" i="26"/>
  <c r="G1157" i="26"/>
  <c r="L1156" i="26"/>
  <c r="G2473" i="26"/>
  <c r="L2472" i="26"/>
  <c r="G2660" i="26"/>
  <c r="L2659" i="26"/>
  <c r="L2001" i="26"/>
  <c r="G2002" i="26"/>
  <c r="G3084" i="26"/>
  <c r="L3083" i="26"/>
  <c r="G2896" i="26"/>
  <c r="L2895" i="26"/>
  <c r="G3177" i="26"/>
  <c r="L3176" i="26"/>
  <c r="L1437" i="26"/>
  <c r="G1438" i="26"/>
  <c r="K3293" i="26"/>
  <c r="G2332" i="26"/>
  <c r="L2331" i="26"/>
  <c r="G1580" i="26"/>
  <c r="L1579" i="26"/>
  <c r="G2566" i="26"/>
  <c r="L2565" i="26"/>
  <c r="L1766" i="26"/>
  <c r="G1767" i="26"/>
  <c r="C3559" i="26"/>
  <c r="L3271" i="26"/>
  <c r="K3334" i="26"/>
  <c r="K3331" i="26"/>
  <c r="K3327" i="26"/>
  <c r="K3342" i="26"/>
  <c r="K3337" i="26"/>
  <c r="K3326" i="26"/>
  <c r="K3341" i="26"/>
  <c r="K3322" i="26"/>
  <c r="K3336" i="26"/>
  <c r="K3332" i="26"/>
  <c r="K3321" i="26"/>
  <c r="K3335" i="26"/>
  <c r="K3340" i="26"/>
  <c r="K3330" i="26"/>
  <c r="K3329" i="26"/>
  <c r="K3328" i="26"/>
  <c r="K3320" i="26"/>
  <c r="K3325" i="26"/>
  <c r="K3324" i="26"/>
  <c r="K3333" i="26"/>
  <c r="G3319" i="26"/>
  <c r="L3319" i="26"/>
  <c r="K3319" i="26"/>
  <c r="K3339" i="26"/>
  <c r="G2333" i="26"/>
  <c r="L2332" i="26"/>
  <c r="G1768" i="26"/>
  <c r="L1767" i="26"/>
  <c r="G2098" i="26"/>
  <c r="L2097" i="26"/>
  <c r="L2520" i="26"/>
  <c r="G2521" i="26"/>
  <c r="G2144" i="26"/>
  <c r="L2143" i="26"/>
  <c r="G1956" i="26"/>
  <c r="L1955" i="26"/>
  <c r="G2615" i="26"/>
  <c r="L2614" i="26"/>
  <c r="G3085" i="26"/>
  <c r="L3084" i="26"/>
  <c r="G2474" i="26"/>
  <c r="L2473" i="26"/>
  <c r="L1204" i="26"/>
  <c r="G1205" i="26"/>
  <c r="G1110" i="26"/>
  <c r="L1110" i="26"/>
  <c r="L1109" i="26"/>
  <c r="G2239" i="26"/>
  <c r="L2238" i="26"/>
  <c r="L2050" i="26"/>
  <c r="G2051" i="26"/>
  <c r="G1863" i="26"/>
  <c r="L1862" i="26"/>
  <c r="G1439" i="26"/>
  <c r="L1438" i="26"/>
  <c r="L2002" i="26"/>
  <c r="G2003" i="26"/>
  <c r="L3037" i="26"/>
  <c r="G3038" i="26"/>
  <c r="G2944" i="26"/>
  <c r="L2943" i="26"/>
  <c r="L1532" i="26"/>
  <c r="G1533" i="26"/>
  <c r="G3132" i="26"/>
  <c r="L3131" i="26"/>
  <c r="L2566" i="26"/>
  <c r="G2567" i="26"/>
  <c r="L1157" i="26"/>
  <c r="G1158" i="26"/>
  <c r="L1158" i="26"/>
  <c r="G1299" i="26"/>
  <c r="L1298" i="26"/>
  <c r="L1673" i="26"/>
  <c r="G1674" i="26"/>
  <c r="L1720" i="26"/>
  <c r="G1721" i="26"/>
  <c r="G1252" i="26"/>
  <c r="L1251" i="26"/>
  <c r="G2709" i="26"/>
  <c r="L2708" i="26"/>
  <c r="L2426" i="26"/>
  <c r="G2427" i="26"/>
  <c r="L3225" i="26"/>
  <c r="G3226" i="26"/>
  <c r="G2991" i="26"/>
  <c r="L2990" i="26"/>
  <c r="G2802" i="26"/>
  <c r="L2801" i="26"/>
  <c r="L1486" i="26"/>
  <c r="G1487" i="26"/>
  <c r="G1346" i="26"/>
  <c r="L1345" i="26"/>
  <c r="G3273" i="26"/>
  <c r="L3272" i="26"/>
  <c r="G2897" i="26"/>
  <c r="L2896" i="26"/>
  <c r="G1581" i="26"/>
  <c r="L1580" i="26"/>
  <c r="G3178" i="26"/>
  <c r="L3177" i="26"/>
  <c r="L2660" i="26"/>
  <c r="G2661" i="26"/>
  <c r="G2285" i="26"/>
  <c r="L2284" i="26"/>
  <c r="G2191" i="26"/>
  <c r="L2190" i="26"/>
  <c r="L2378" i="26"/>
  <c r="G2379" i="26"/>
  <c r="L1391" i="26"/>
  <c r="G1392" i="26"/>
  <c r="G1628" i="26"/>
  <c r="L1627" i="26"/>
  <c r="G1816" i="26"/>
  <c r="L1815" i="26"/>
  <c r="G1910" i="26"/>
  <c r="L1909" i="26"/>
  <c r="G2850" i="26"/>
  <c r="L2849" i="26"/>
  <c r="K3385" i="26"/>
  <c r="K3323" i="26"/>
  <c r="G2756" i="26"/>
  <c r="L2755" i="26"/>
  <c r="C3607" i="26"/>
  <c r="K3368" i="26"/>
  <c r="K3384" i="26"/>
  <c r="K3383" i="26"/>
  <c r="K3387" i="26"/>
  <c r="K3389" i="26"/>
  <c r="K3381" i="26"/>
  <c r="K3390" i="26"/>
  <c r="K3378" i="26"/>
  <c r="K3379" i="26"/>
  <c r="K3371" i="26"/>
  <c r="K3380" i="26"/>
  <c r="K3388" i="26"/>
  <c r="K3373" i="26"/>
  <c r="K3376" i="26"/>
  <c r="K3367" i="26"/>
  <c r="K3370" i="26"/>
  <c r="G3320" i="26"/>
  <c r="G3321" i="26"/>
  <c r="G1534" i="26"/>
  <c r="L1533" i="26"/>
  <c r="L2521" i="26"/>
  <c r="G2522" i="26"/>
  <c r="K3415" i="26"/>
  <c r="K3382" i="26"/>
  <c r="K3369" i="26"/>
  <c r="K3375" i="26"/>
  <c r="G3367" i="26"/>
  <c r="K3372" i="26"/>
  <c r="K3377" i="26"/>
  <c r="K3386" i="26"/>
  <c r="G1629" i="26"/>
  <c r="L1628" i="26"/>
  <c r="G2286" i="26"/>
  <c r="L2285" i="26"/>
  <c r="G2898" i="26"/>
  <c r="L2897" i="26"/>
  <c r="L2802" i="26"/>
  <c r="G2803" i="26"/>
  <c r="G2710" i="26"/>
  <c r="L2709" i="26"/>
  <c r="G1300" i="26"/>
  <c r="L1299" i="26"/>
  <c r="L1439" i="26"/>
  <c r="G1440" i="26"/>
  <c r="G2616" i="26"/>
  <c r="L2615" i="26"/>
  <c r="G1393" i="26"/>
  <c r="L1392" i="26"/>
  <c r="G2662" i="26"/>
  <c r="L2661" i="26"/>
  <c r="L1205" i="26"/>
  <c r="G1206" i="26"/>
  <c r="L1206" i="26"/>
  <c r="G2851" i="26"/>
  <c r="L2850" i="26"/>
  <c r="G3274" i="26"/>
  <c r="L3273" i="26"/>
  <c r="G2992" i="26"/>
  <c r="L2991" i="26"/>
  <c r="G1253" i="26"/>
  <c r="L1252" i="26"/>
  <c r="G2945" i="26"/>
  <c r="L2944" i="26"/>
  <c r="G1864" i="26"/>
  <c r="L1863" i="26"/>
  <c r="G1957" i="26"/>
  <c r="L1956" i="26"/>
  <c r="G2099" i="26"/>
  <c r="L2098" i="26"/>
  <c r="L2756" i="26"/>
  <c r="G2757" i="26"/>
  <c r="G2380" i="26"/>
  <c r="L2379" i="26"/>
  <c r="G3227" i="26"/>
  <c r="L3226" i="26"/>
  <c r="L1721" i="26"/>
  <c r="G1722" i="26"/>
  <c r="G2568" i="26"/>
  <c r="L2567" i="26"/>
  <c r="G3039" i="26"/>
  <c r="L3038" i="26"/>
  <c r="G2052" i="26"/>
  <c r="L2051" i="26"/>
  <c r="L1910" i="26"/>
  <c r="G1911" i="26"/>
  <c r="G3179" i="26"/>
  <c r="L3178" i="26"/>
  <c r="L1346" i="26"/>
  <c r="G1347" i="26"/>
  <c r="G2475" i="26"/>
  <c r="L2474" i="26"/>
  <c r="L1768" i="26"/>
  <c r="G1769" i="26"/>
  <c r="G1488" i="26"/>
  <c r="L1487" i="26"/>
  <c r="G2428" i="26"/>
  <c r="L2427" i="26"/>
  <c r="L1674" i="26"/>
  <c r="G1675" i="26"/>
  <c r="G2004" i="26"/>
  <c r="L2003" i="26"/>
  <c r="K3374" i="26"/>
  <c r="G1817" i="26"/>
  <c r="L1816" i="26"/>
  <c r="G2192" i="26"/>
  <c r="L2191" i="26"/>
  <c r="L1581" i="26"/>
  <c r="G1582" i="26"/>
  <c r="G3133" i="26"/>
  <c r="L3132" i="26"/>
  <c r="G2240" i="26"/>
  <c r="L2239" i="26"/>
  <c r="L3085" i="26"/>
  <c r="G3086" i="26"/>
  <c r="G2145" i="26"/>
  <c r="L2144" i="26"/>
  <c r="L2333" i="26"/>
  <c r="G2334" i="26"/>
  <c r="C3655" i="26"/>
  <c r="L3320" i="26"/>
  <c r="K3429" i="26"/>
  <c r="K3437" i="26"/>
  <c r="K3438" i="26"/>
  <c r="K3431" i="26"/>
  <c r="K3418" i="26"/>
  <c r="K3425" i="26"/>
  <c r="K3421" i="26"/>
  <c r="K3423" i="26"/>
  <c r="K3422" i="26"/>
  <c r="K3428" i="26"/>
  <c r="K3426" i="26"/>
  <c r="K3435" i="26"/>
  <c r="K3436" i="26"/>
  <c r="K3434" i="26"/>
  <c r="K3430" i="26"/>
  <c r="K3419" i="26"/>
  <c r="K3433" i="26"/>
  <c r="K3416" i="26"/>
  <c r="G1818" i="26"/>
  <c r="L1817" i="26"/>
  <c r="G2335" i="26"/>
  <c r="L2334" i="26"/>
  <c r="L1488" i="26"/>
  <c r="G1489" i="26"/>
  <c r="G3180" i="26"/>
  <c r="L3179" i="26"/>
  <c r="G3040" i="26"/>
  <c r="L3039" i="26"/>
  <c r="G2381" i="26"/>
  <c r="L2380" i="26"/>
  <c r="G1865" i="26"/>
  <c r="L1864" i="26"/>
  <c r="G3275" i="26"/>
  <c r="L3274" i="26"/>
  <c r="G1394" i="26"/>
  <c r="L1393" i="26"/>
  <c r="G2711" i="26"/>
  <c r="L2710" i="26"/>
  <c r="G1630" i="26"/>
  <c r="L1629" i="26"/>
  <c r="K3424" i="26"/>
  <c r="G3134" i="26"/>
  <c r="L3133" i="26"/>
  <c r="G1770" i="26"/>
  <c r="L1769" i="26"/>
  <c r="G1912" i="26"/>
  <c r="L1911" i="26"/>
  <c r="L2757" i="26"/>
  <c r="G2758" i="26"/>
  <c r="G2804" i="26"/>
  <c r="L2803" i="26"/>
  <c r="G1583" i="26"/>
  <c r="L1582" i="26"/>
  <c r="G2005" i="26"/>
  <c r="L2004" i="26"/>
  <c r="G2569" i="26"/>
  <c r="L2568" i="26"/>
  <c r="G2946" i="26"/>
  <c r="L2945" i="26"/>
  <c r="G2852" i="26"/>
  <c r="L2851" i="26"/>
  <c r="G2617" i="26"/>
  <c r="L2616" i="26"/>
  <c r="K3480" i="26"/>
  <c r="K3476" i="26"/>
  <c r="G3463" i="26"/>
  <c r="K3468" i="26"/>
  <c r="K3481" i="26"/>
  <c r="K3470" i="26"/>
  <c r="K3472" i="26"/>
  <c r="K3471" i="26"/>
  <c r="K3473" i="26"/>
  <c r="G2146" i="26"/>
  <c r="L2145" i="26"/>
  <c r="L1675" i="26"/>
  <c r="G1676" i="26"/>
  <c r="L1722" i="26"/>
  <c r="G1723" i="26"/>
  <c r="G1441" i="26"/>
  <c r="L1440" i="26"/>
  <c r="K3420" i="26"/>
  <c r="L2522" i="26"/>
  <c r="G2523" i="26"/>
  <c r="G3087" i="26"/>
  <c r="L3086" i="26"/>
  <c r="L2475" i="26"/>
  <c r="G2476" i="26"/>
  <c r="G3322" i="26"/>
  <c r="L3321" i="26"/>
  <c r="L2099" i="26"/>
  <c r="G2100" i="26"/>
  <c r="G1254" i="26"/>
  <c r="L1254" i="26"/>
  <c r="L1253" i="26"/>
  <c r="G2899" i="26"/>
  <c r="L2898" i="26"/>
  <c r="L3367" i="26"/>
  <c r="G3368" i="26"/>
  <c r="G2241" i="26"/>
  <c r="L2240" i="26"/>
  <c r="G2193" i="26"/>
  <c r="L2192" i="26"/>
  <c r="G1348" i="26"/>
  <c r="L1347" i="26"/>
  <c r="K3427" i="26"/>
  <c r="K3432" i="26"/>
  <c r="K3417" i="26"/>
  <c r="G2429" i="26"/>
  <c r="L2428" i="26"/>
  <c r="L2052" i="26"/>
  <c r="G2053" i="26"/>
  <c r="G3228" i="26"/>
  <c r="L3227" i="26"/>
  <c r="G1958" i="26"/>
  <c r="L1957" i="26"/>
  <c r="G2993" i="26"/>
  <c r="L2992" i="26"/>
  <c r="L2662" i="26"/>
  <c r="G2663" i="26"/>
  <c r="G1301" i="26"/>
  <c r="L1300" i="26"/>
  <c r="G2287" i="26"/>
  <c r="L2286" i="26"/>
  <c r="G3415" i="26"/>
  <c r="G1535" i="26"/>
  <c r="L1534" i="26"/>
  <c r="C3703" i="26"/>
  <c r="K3465" i="26"/>
  <c r="K3482" i="26"/>
  <c r="K3474" i="26"/>
  <c r="K3486" i="26"/>
  <c r="K3479" i="26"/>
  <c r="K3478" i="26"/>
  <c r="K3469" i="26"/>
  <c r="K3484" i="26"/>
  <c r="K3463" i="26"/>
  <c r="K3467" i="26"/>
  <c r="K3477" i="26"/>
  <c r="K3464" i="26"/>
  <c r="K3483" i="26"/>
  <c r="K3475" i="26"/>
  <c r="K3485" i="26"/>
  <c r="K3466" i="26"/>
  <c r="G2194" i="26"/>
  <c r="L2193" i="26"/>
  <c r="G3088" i="26"/>
  <c r="L3087" i="26"/>
  <c r="G1677" i="26"/>
  <c r="L1676" i="26"/>
  <c r="L2617" i="26"/>
  <c r="G2618" i="26"/>
  <c r="L2005" i="26"/>
  <c r="G2006" i="26"/>
  <c r="G3276" i="26"/>
  <c r="L3275" i="26"/>
  <c r="G3181" i="26"/>
  <c r="L3180" i="26"/>
  <c r="G2994" i="26"/>
  <c r="L2993" i="26"/>
  <c r="G2430" i="26"/>
  <c r="L2429" i="26"/>
  <c r="L2100" i="26"/>
  <c r="G2101" i="26"/>
  <c r="G2524" i="26"/>
  <c r="L2523" i="26"/>
  <c r="G3464" i="26"/>
  <c r="G1913" i="26"/>
  <c r="L1912" i="26"/>
  <c r="G1490" i="26"/>
  <c r="L1489" i="26"/>
  <c r="L2241" i="26"/>
  <c r="G2242" i="26"/>
  <c r="G2853" i="26"/>
  <c r="L2852" i="26"/>
  <c r="G1584" i="26"/>
  <c r="L1583" i="26"/>
  <c r="G1631" i="26"/>
  <c r="L1630" i="26"/>
  <c r="L1865" i="26"/>
  <c r="G1866" i="26"/>
  <c r="G2147" i="26"/>
  <c r="L2146" i="26"/>
  <c r="L1770" i="26"/>
  <c r="G1771" i="26"/>
  <c r="L2287" i="26"/>
  <c r="G2288" i="26"/>
  <c r="G1959" i="26"/>
  <c r="L1958" i="26"/>
  <c r="L3368" i="26"/>
  <c r="G3369" i="26"/>
  <c r="G3323" i="26"/>
  <c r="L3322" i="26"/>
  <c r="L2946" i="26"/>
  <c r="G2947" i="26"/>
  <c r="G2712" i="26"/>
  <c r="L2711" i="26"/>
  <c r="G2382" i="26"/>
  <c r="L2381" i="26"/>
  <c r="G2336" i="26"/>
  <c r="L2335" i="26"/>
  <c r="L1535" i="26"/>
  <c r="G1536" i="26"/>
  <c r="G1302" i="26"/>
  <c r="L1302" i="26"/>
  <c r="L1301" i="26"/>
  <c r="L3228" i="26"/>
  <c r="G3229" i="26"/>
  <c r="G2477" i="26"/>
  <c r="L2476" i="26"/>
  <c r="G1442" i="26"/>
  <c r="L1441" i="26"/>
  <c r="L2804" i="26"/>
  <c r="G2805" i="26"/>
  <c r="L3134" i="26"/>
  <c r="G3135" i="26"/>
  <c r="L3415" i="26"/>
  <c r="G3416" i="26"/>
  <c r="L2663" i="26"/>
  <c r="G2664" i="26"/>
  <c r="G2054" i="26"/>
  <c r="L2053" i="26"/>
  <c r="G1349" i="26"/>
  <c r="L1348" i="26"/>
  <c r="G2900" i="26"/>
  <c r="L2899" i="26"/>
  <c r="L1723" i="26"/>
  <c r="G1724" i="26"/>
  <c r="K3513" i="26"/>
  <c r="G2570" i="26"/>
  <c r="L2569" i="26"/>
  <c r="L2758" i="26"/>
  <c r="G2759" i="26"/>
  <c r="G1395" i="26"/>
  <c r="L1394" i="26"/>
  <c r="G3041" i="26"/>
  <c r="L3040" i="26"/>
  <c r="G1819" i="26"/>
  <c r="L1818" i="26"/>
  <c r="C3751" i="26"/>
  <c r="K3516" i="26"/>
  <c r="K3512" i="26"/>
  <c r="K3533" i="26"/>
  <c r="K3534" i="26"/>
  <c r="K3520" i="26"/>
  <c r="K3527" i="26"/>
  <c r="K3526" i="26"/>
  <c r="K3524" i="26"/>
  <c r="K3511" i="26"/>
  <c r="K3532" i="26"/>
  <c r="K3528" i="26"/>
  <c r="K3518" i="26"/>
  <c r="K3523" i="26"/>
  <c r="G3511" i="26"/>
  <c r="K3519" i="26"/>
  <c r="K3531" i="26"/>
  <c r="K3514" i="26"/>
  <c r="K3517" i="26"/>
  <c r="G3230" i="26"/>
  <c r="L3229" i="26"/>
  <c r="G3370" i="26"/>
  <c r="L3369" i="26"/>
  <c r="G1350" i="26"/>
  <c r="L1350" i="26"/>
  <c r="L1349" i="26"/>
  <c r="G2383" i="26"/>
  <c r="L2382" i="26"/>
  <c r="G2148" i="26"/>
  <c r="L2147" i="26"/>
  <c r="G2854" i="26"/>
  <c r="L2853" i="26"/>
  <c r="G2995" i="26"/>
  <c r="L2994" i="26"/>
  <c r="L1395" i="26"/>
  <c r="G1396" i="26"/>
  <c r="L2805" i="26"/>
  <c r="G2806" i="26"/>
  <c r="L1866" i="26"/>
  <c r="G1867" i="26"/>
  <c r="G2243" i="26"/>
  <c r="L2242" i="26"/>
  <c r="G2760" i="26"/>
  <c r="L2759" i="26"/>
  <c r="K3569" i="26"/>
  <c r="K3515" i="26"/>
  <c r="K3529" i="26"/>
  <c r="K3530" i="26"/>
  <c r="K3525" i="26"/>
  <c r="K3521" i="26"/>
  <c r="K3522" i="26"/>
  <c r="G2055" i="26"/>
  <c r="L2054" i="26"/>
  <c r="G2713" i="26"/>
  <c r="L2712" i="26"/>
  <c r="G1960" i="26"/>
  <c r="L1959" i="26"/>
  <c r="G2525" i="26"/>
  <c r="L2524" i="26"/>
  <c r="G3182" i="26"/>
  <c r="L3181" i="26"/>
  <c r="L1677" i="26"/>
  <c r="G1678" i="26"/>
  <c r="G1725" i="26"/>
  <c r="L1724" i="26"/>
  <c r="L2664" i="26"/>
  <c r="G2665" i="26"/>
  <c r="G1537" i="26"/>
  <c r="L1536" i="26"/>
  <c r="L2947" i="26"/>
  <c r="G2948" i="26"/>
  <c r="G2289" i="26"/>
  <c r="L2288" i="26"/>
  <c r="G2102" i="26"/>
  <c r="L2101" i="26"/>
  <c r="G3042" i="26"/>
  <c r="L3041" i="26"/>
  <c r="L1442" i="26"/>
  <c r="G1443" i="26"/>
  <c r="G1632" i="26"/>
  <c r="L1631" i="26"/>
  <c r="G1491" i="26"/>
  <c r="L1490" i="26"/>
  <c r="L3276" i="26"/>
  <c r="G3277" i="26"/>
  <c r="L3088" i="26"/>
  <c r="G3089" i="26"/>
  <c r="G2619" i="26"/>
  <c r="L2618" i="26"/>
  <c r="G1820" i="26"/>
  <c r="L1819" i="26"/>
  <c r="L2570" i="26"/>
  <c r="G2571" i="26"/>
  <c r="G3417" i="26"/>
  <c r="L3416" i="26"/>
  <c r="L1771" i="26"/>
  <c r="G1772" i="26"/>
  <c r="G2007" i="26"/>
  <c r="L2006" i="26"/>
  <c r="G3136" i="26"/>
  <c r="L3135" i="26"/>
  <c r="G3465" i="26"/>
  <c r="G2901" i="26"/>
  <c r="L2900" i="26"/>
  <c r="L2477" i="26"/>
  <c r="G2478" i="26"/>
  <c r="G2337" i="26"/>
  <c r="L2336" i="26"/>
  <c r="G3324" i="26"/>
  <c r="L3323" i="26"/>
  <c r="G1585" i="26"/>
  <c r="L1584" i="26"/>
  <c r="G1914" i="26"/>
  <c r="L1913" i="26"/>
  <c r="L2430" i="26"/>
  <c r="G2431" i="26"/>
  <c r="G2195" i="26"/>
  <c r="L2194" i="26"/>
  <c r="C3799" i="26"/>
  <c r="K3579" i="26"/>
  <c r="K3580" i="26"/>
  <c r="K3564" i="26"/>
  <c r="K3562" i="26"/>
  <c r="K3567" i="26"/>
  <c r="K3559" i="26"/>
  <c r="K3576" i="26"/>
  <c r="K3577" i="26"/>
  <c r="K3568" i="26"/>
  <c r="G3559" i="26"/>
  <c r="K3560" i="26"/>
  <c r="K3582" i="26"/>
  <c r="K3565" i="26"/>
  <c r="K3578" i="26"/>
  <c r="K3575" i="26"/>
  <c r="K3566" i="26"/>
  <c r="K3573" i="26"/>
  <c r="K3581" i="26"/>
  <c r="K3572" i="26"/>
  <c r="K3561" i="26"/>
  <c r="K3563" i="26"/>
  <c r="K3571" i="26"/>
  <c r="K3570" i="26"/>
  <c r="K3574" i="26"/>
  <c r="G3512" i="26"/>
  <c r="G2949" i="26"/>
  <c r="L2948" i="26"/>
  <c r="G1679" i="26"/>
  <c r="L1678" i="26"/>
  <c r="L2243" i="26"/>
  <c r="G2244" i="26"/>
  <c r="G2384" i="26"/>
  <c r="L2383" i="26"/>
  <c r="G2572" i="26"/>
  <c r="L2571" i="26"/>
  <c r="L1725" i="26"/>
  <c r="G1726" i="26"/>
  <c r="G1586" i="26"/>
  <c r="L1585" i="26"/>
  <c r="L2901" i="26"/>
  <c r="G2902" i="26"/>
  <c r="G2008" i="26"/>
  <c r="L2007" i="26"/>
  <c r="G2714" i="26"/>
  <c r="L2713" i="26"/>
  <c r="G1868" i="26"/>
  <c r="L1867" i="26"/>
  <c r="G3278" i="26"/>
  <c r="L3277" i="26"/>
  <c r="L1960" i="26"/>
  <c r="G1961" i="26"/>
  <c r="G1773" i="26"/>
  <c r="L1772" i="26"/>
  <c r="L1820" i="26"/>
  <c r="G1821" i="26"/>
  <c r="G1492" i="26"/>
  <c r="L1491" i="26"/>
  <c r="L2995" i="26"/>
  <c r="G2996" i="26"/>
  <c r="L2195" i="26"/>
  <c r="G2196" i="26"/>
  <c r="G3325" i="26"/>
  <c r="L3324" i="26"/>
  <c r="G3043" i="26"/>
  <c r="L3042" i="26"/>
  <c r="G1538" i="26"/>
  <c r="L1537" i="26"/>
  <c r="G3183" i="26"/>
  <c r="L3182" i="26"/>
  <c r="G2056" i="26"/>
  <c r="L2055" i="26"/>
  <c r="G2807" i="26"/>
  <c r="L2806" i="26"/>
  <c r="L1914" i="26"/>
  <c r="G1915" i="26"/>
  <c r="G2290" i="26"/>
  <c r="L2289" i="26"/>
  <c r="L1396" i="26"/>
  <c r="G1397" i="26"/>
  <c r="G2432" i="26"/>
  <c r="L2431" i="26"/>
  <c r="G2620" i="26"/>
  <c r="L2619" i="26"/>
  <c r="G1633" i="26"/>
  <c r="L1632" i="26"/>
  <c r="G2666" i="26"/>
  <c r="L2665" i="26"/>
  <c r="K3625" i="26"/>
  <c r="L2854" i="26"/>
  <c r="G2855" i="26"/>
  <c r="G3371" i="26"/>
  <c r="L3370" i="26"/>
  <c r="L3136" i="26"/>
  <c r="G3137" i="26"/>
  <c r="G2338" i="26"/>
  <c r="L2337" i="26"/>
  <c r="G3466" i="26"/>
  <c r="G3418" i="26"/>
  <c r="L3417" i="26"/>
  <c r="L3089" i="26"/>
  <c r="G3090" i="26"/>
  <c r="L1443" i="26"/>
  <c r="G1444" i="26"/>
  <c r="L2102" i="26"/>
  <c r="G2103" i="26"/>
  <c r="G2526" i="26"/>
  <c r="L2525" i="26"/>
  <c r="L2478" i="26"/>
  <c r="G2479" i="26"/>
  <c r="L2760" i="26"/>
  <c r="G2761" i="26"/>
  <c r="L2148" i="26"/>
  <c r="G2149" i="26"/>
  <c r="G3231" i="26"/>
  <c r="L3230" i="26"/>
  <c r="C3847" i="26"/>
  <c r="G3560" i="26"/>
  <c r="G3561" i="26"/>
  <c r="G3513" i="26"/>
  <c r="G3514" i="26"/>
  <c r="K3622" i="26"/>
  <c r="K3615" i="26"/>
  <c r="K3628" i="26"/>
  <c r="G3607" i="26"/>
  <c r="K3618" i="26"/>
  <c r="K3609" i="26"/>
  <c r="K3627" i="26"/>
  <c r="K3612" i="26"/>
  <c r="K3623" i="26"/>
  <c r="K3617" i="26"/>
  <c r="K3613" i="26"/>
  <c r="K3620" i="26"/>
  <c r="K3614" i="26"/>
  <c r="K3611" i="26"/>
  <c r="K3629" i="26"/>
  <c r="K3608" i="26"/>
  <c r="G2762" i="26"/>
  <c r="L2761" i="26"/>
  <c r="K3674" i="26"/>
  <c r="K3626" i="26"/>
  <c r="K3621" i="26"/>
  <c r="K3616" i="26"/>
  <c r="K3624" i="26"/>
  <c r="K3607" i="26"/>
  <c r="K3610" i="26"/>
  <c r="L2432" i="26"/>
  <c r="G2433" i="26"/>
  <c r="G2808" i="26"/>
  <c r="L2807" i="26"/>
  <c r="G3044" i="26"/>
  <c r="L3043" i="26"/>
  <c r="L1492" i="26"/>
  <c r="G1493" i="26"/>
  <c r="L3278" i="26"/>
  <c r="G3279" i="26"/>
  <c r="G2385" i="26"/>
  <c r="L2384" i="26"/>
  <c r="G2527" i="26"/>
  <c r="L2526" i="26"/>
  <c r="G3419" i="26"/>
  <c r="L3418" i="26"/>
  <c r="G3372" i="26"/>
  <c r="L3371" i="26"/>
  <c r="G1398" i="26"/>
  <c r="L1398" i="26"/>
  <c r="L1397" i="26"/>
  <c r="G1822" i="26"/>
  <c r="L1821" i="26"/>
  <c r="L2244" i="26"/>
  <c r="G2245" i="26"/>
  <c r="G2104" i="26"/>
  <c r="L2103" i="26"/>
  <c r="G3467" i="26"/>
  <c r="G2856" i="26"/>
  <c r="L2855" i="26"/>
  <c r="G2667" i="26"/>
  <c r="L2666" i="26"/>
  <c r="G2057" i="26"/>
  <c r="L2056" i="26"/>
  <c r="G3326" i="26"/>
  <c r="L3325" i="26"/>
  <c r="G1869" i="26"/>
  <c r="L1868" i="26"/>
  <c r="L1586" i="26"/>
  <c r="G1587" i="26"/>
  <c r="G2197" i="26"/>
  <c r="L2196" i="26"/>
  <c r="G1727" i="26"/>
  <c r="L1726" i="26"/>
  <c r="L2479" i="26"/>
  <c r="G2480" i="26"/>
  <c r="L1444" i="26"/>
  <c r="G1445" i="26"/>
  <c r="K3630" i="26"/>
  <c r="G1634" i="26"/>
  <c r="L1633" i="26"/>
  <c r="G2291" i="26"/>
  <c r="L2290" i="26"/>
  <c r="G3184" i="26"/>
  <c r="L3183" i="26"/>
  <c r="L1773" i="26"/>
  <c r="G1774" i="26"/>
  <c r="L2714" i="26"/>
  <c r="G2715" i="26"/>
  <c r="G1680" i="26"/>
  <c r="L1679" i="26"/>
  <c r="G2903" i="26"/>
  <c r="L2902" i="26"/>
  <c r="G3232" i="26"/>
  <c r="L3231" i="26"/>
  <c r="L2338" i="26"/>
  <c r="G2339" i="26"/>
  <c r="G1916" i="26"/>
  <c r="L1915" i="26"/>
  <c r="G2997" i="26"/>
  <c r="L2996" i="26"/>
  <c r="G1962" i="26"/>
  <c r="L1961" i="26"/>
  <c r="L2149" i="26"/>
  <c r="G2150" i="26"/>
  <c r="G3091" i="26"/>
  <c r="L3090" i="26"/>
  <c r="L3137" i="26"/>
  <c r="G3138" i="26"/>
  <c r="K3619" i="26"/>
  <c r="G2621" i="26"/>
  <c r="L2620" i="26"/>
  <c r="G1539" i="26"/>
  <c r="L1538" i="26"/>
  <c r="L2008" i="26"/>
  <c r="G2009" i="26"/>
  <c r="L2572" i="26"/>
  <c r="G2573" i="26"/>
  <c r="G2950" i="26"/>
  <c r="L2949" i="26"/>
  <c r="C3895" i="26"/>
  <c r="G3608" i="26"/>
  <c r="G3609" i="26"/>
  <c r="K3657" i="26"/>
  <c r="G3655" i="26"/>
  <c r="L3655" i="26"/>
  <c r="K3667" i="26"/>
  <c r="K3670" i="26"/>
  <c r="K3668" i="26"/>
  <c r="K3678" i="26"/>
  <c r="K3666" i="26"/>
  <c r="K3656" i="26"/>
  <c r="K3664" i="26"/>
  <c r="K3675" i="26"/>
  <c r="K3673" i="26"/>
  <c r="K3662" i="26"/>
  <c r="K3671" i="26"/>
  <c r="K3676" i="26"/>
  <c r="K3677" i="26"/>
  <c r="K3658" i="26"/>
  <c r="K3672" i="26"/>
  <c r="K3661" i="26"/>
  <c r="K3669" i="26"/>
  <c r="K3660" i="26"/>
  <c r="K3663" i="26"/>
  <c r="K3659" i="26"/>
  <c r="K3665" i="26"/>
  <c r="K3655" i="26"/>
  <c r="G1540" i="26"/>
  <c r="L1539" i="26"/>
  <c r="G2151" i="26"/>
  <c r="L2150" i="26"/>
  <c r="L1680" i="26"/>
  <c r="G1681" i="26"/>
  <c r="L2291" i="26"/>
  <c r="G2292" i="26"/>
  <c r="G2481" i="26"/>
  <c r="L2480" i="26"/>
  <c r="G1588" i="26"/>
  <c r="L1587" i="26"/>
  <c r="L3279" i="26"/>
  <c r="G3280" i="26"/>
  <c r="G2434" i="26"/>
  <c r="L2433" i="26"/>
  <c r="L2057" i="26"/>
  <c r="G2058" i="26"/>
  <c r="L2950" i="26"/>
  <c r="G2951" i="26"/>
  <c r="L2621" i="26"/>
  <c r="G2622" i="26"/>
  <c r="G2340" i="26"/>
  <c r="L2339" i="26"/>
  <c r="L2715" i="26"/>
  <c r="G2716" i="26"/>
  <c r="G2668" i="26"/>
  <c r="L2667" i="26"/>
  <c r="G3562" i="26"/>
  <c r="G3373" i="26"/>
  <c r="L3372" i="26"/>
  <c r="G2574" i="26"/>
  <c r="L2573" i="26"/>
  <c r="G1635" i="26"/>
  <c r="L1634" i="26"/>
  <c r="G2246" i="26"/>
  <c r="L2245" i="26"/>
  <c r="G1494" i="26"/>
  <c r="L1494" i="26"/>
  <c r="L1493" i="26"/>
  <c r="K3720" i="26"/>
  <c r="L3091" i="26"/>
  <c r="G3092" i="26"/>
  <c r="G2386" i="26"/>
  <c r="L2385" i="26"/>
  <c r="G1963" i="26"/>
  <c r="L1962" i="26"/>
  <c r="L1774" i="26"/>
  <c r="G1775" i="26"/>
  <c r="G1728" i="26"/>
  <c r="L1727" i="26"/>
  <c r="L1869" i="26"/>
  <c r="G1870" i="26"/>
  <c r="L2856" i="26"/>
  <c r="G2857" i="26"/>
  <c r="G3420" i="26"/>
  <c r="L3419" i="26"/>
  <c r="G1917" i="26"/>
  <c r="L1916" i="26"/>
  <c r="G3515" i="26"/>
  <c r="G2809" i="26"/>
  <c r="L2808" i="26"/>
  <c r="L2009" i="26"/>
  <c r="G2010" i="26"/>
  <c r="G3139" i="26"/>
  <c r="L3138" i="26"/>
  <c r="G3233" i="26"/>
  <c r="L3232" i="26"/>
  <c r="G2105" i="26"/>
  <c r="L2104" i="26"/>
  <c r="L2997" i="26"/>
  <c r="G2998" i="26"/>
  <c r="L2197" i="26"/>
  <c r="G2198" i="26"/>
  <c r="L3326" i="26"/>
  <c r="G3327" i="26"/>
  <c r="G3468" i="26"/>
  <c r="G1823" i="26"/>
  <c r="L1822" i="26"/>
  <c r="G2528" i="26"/>
  <c r="L2527" i="26"/>
  <c r="G3045" i="26"/>
  <c r="L3044" i="26"/>
  <c r="G2904" i="26"/>
  <c r="L2903" i="26"/>
  <c r="L3184" i="26"/>
  <c r="G3185" i="26"/>
  <c r="L1445" i="26"/>
  <c r="G1446" i="26"/>
  <c r="L1446" i="26"/>
  <c r="G2763" i="26"/>
  <c r="L2762" i="26"/>
  <c r="C3943" i="26"/>
  <c r="G3656" i="26"/>
  <c r="L3656" i="26"/>
  <c r="K3722" i="26"/>
  <c r="K3726" i="26"/>
  <c r="K3703" i="26"/>
  <c r="K3704" i="26"/>
  <c r="K3705" i="26"/>
  <c r="K3721" i="26"/>
  <c r="K3723" i="26"/>
  <c r="K3714" i="26"/>
  <c r="K3712" i="26"/>
  <c r="G3703" i="26"/>
  <c r="L3703" i="26"/>
  <c r="K3706" i="26"/>
  <c r="K3717" i="26"/>
  <c r="K3724" i="26"/>
  <c r="K3711" i="26"/>
  <c r="K3725" i="26"/>
  <c r="K3718" i="26"/>
  <c r="K3715" i="26"/>
  <c r="K3716" i="26"/>
  <c r="K3719" i="26"/>
  <c r="K3708" i="26"/>
  <c r="G2764" i="26"/>
  <c r="L2763" i="26"/>
  <c r="G1776" i="26"/>
  <c r="L1775" i="26"/>
  <c r="G3374" i="26"/>
  <c r="L3373" i="26"/>
  <c r="G2341" i="26"/>
  <c r="L2340" i="26"/>
  <c r="L2434" i="26"/>
  <c r="G2435" i="26"/>
  <c r="G2293" i="26"/>
  <c r="L2292" i="26"/>
  <c r="G3469" i="26"/>
  <c r="G2106" i="26"/>
  <c r="L2105" i="26"/>
  <c r="L2809" i="26"/>
  <c r="G2810" i="26"/>
  <c r="G3421" i="26"/>
  <c r="L3420" i="26"/>
  <c r="G3563" i="26"/>
  <c r="G2623" i="26"/>
  <c r="L2622" i="26"/>
  <c r="G3281" i="26"/>
  <c r="L3280" i="26"/>
  <c r="G1682" i="26"/>
  <c r="L1681" i="26"/>
  <c r="G3657" i="26"/>
  <c r="G3328" i="26"/>
  <c r="L3327" i="26"/>
  <c r="G2858" i="26"/>
  <c r="L2857" i="26"/>
  <c r="G2247" i="26"/>
  <c r="L2246" i="26"/>
  <c r="L1823" i="26"/>
  <c r="G1824" i="26"/>
  <c r="G3610" i="26"/>
  <c r="G1729" i="26"/>
  <c r="L1728" i="26"/>
  <c r="G3186" i="26"/>
  <c r="L3185" i="26"/>
  <c r="G3046" i="26"/>
  <c r="L3045" i="26"/>
  <c r="G3234" i="26"/>
  <c r="L3233" i="26"/>
  <c r="G3516" i="26"/>
  <c r="G1964" i="26"/>
  <c r="L1963" i="26"/>
  <c r="L2951" i="26"/>
  <c r="G2952" i="26"/>
  <c r="G2199" i="26"/>
  <c r="L2198" i="26"/>
  <c r="G1871" i="26"/>
  <c r="L1870" i="26"/>
  <c r="L1635" i="26"/>
  <c r="G1636" i="26"/>
  <c r="L2668" i="26"/>
  <c r="G2669" i="26"/>
  <c r="G1589" i="26"/>
  <c r="L1588" i="26"/>
  <c r="G2152" i="26"/>
  <c r="L2151" i="26"/>
  <c r="G2529" i="26"/>
  <c r="L2528" i="26"/>
  <c r="G3140" i="26"/>
  <c r="L3139" i="26"/>
  <c r="G1918" i="26"/>
  <c r="L1917" i="26"/>
  <c r="L2386" i="26"/>
  <c r="G2387" i="26"/>
  <c r="L2716" i="26"/>
  <c r="G2717" i="26"/>
  <c r="L2058" i="26"/>
  <c r="G2059" i="26"/>
  <c r="G2905" i="26"/>
  <c r="L2904" i="26"/>
  <c r="G2999" i="26"/>
  <c r="L2998" i="26"/>
  <c r="G2011" i="26"/>
  <c r="L2010" i="26"/>
  <c r="G3093" i="26"/>
  <c r="L3092" i="26"/>
  <c r="K3751" i="26"/>
  <c r="K3709" i="26"/>
  <c r="K3713" i="26"/>
  <c r="K3710" i="26"/>
  <c r="K3772" i="26"/>
  <c r="K3707" i="26"/>
  <c r="G2575" i="26"/>
  <c r="L2574" i="26"/>
  <c r="G2482" i="26"/>
  <c r="L2481" i="26"/>
  <c r="L1540" i="26"/>
  <c r="G1541" i="26"/>
  <c r="C3991" i="26"/>
  <c r="K3766" i="26"/>
  <c r="K3759" i="26"/>
  <c r="K3764" i="26"/>
  <c r="K3773" i="26"/>
  <c r="K3769" i="26"/>
  <c r="K3767" i="26"/>
  <c r="K3761" i="26"/>
  <c r="K3762" i="26"/>
  <c r="K3753" i="26"/>
  <c r="K3771" i="26"/>
  <c r="K3755" i="26"/>
  <c r="K3774" i="26"/>
  <c r="K3758" i="26"/>
  <c r="K3752" i="26"/>
  <c r="K3754" i="26"/>
  <c r="G3751" i="26"/>
  <c r="G3752" i="26"/>
  <c r="K3768" i="26"/>
  <c r="K3760" i="26"/>
  <c r="K3756" i="26"/>
  <c r="K3763" i="26"/>
  <c r="K3765" i="26"/>
  <c r="K3770" i="26"/>
  <c r="G3704" i="26"/>
  <c r="L3704" i="26"/>
  <c r="G2060" i="26"/>
  <c r="L2059" i="26"/>
  <c r="L2669" i="26"/>
  <c r="G2670" i="26"/>
  <c r="G2576" i="26"/>
  <c r="L2575" i="26"/>
  <c r="G3094" i="26"/>
  <c r="L3093" i="26"/>
  <c r="G3141" i="26"/>
  <c r="L3140" i="26"/>
  <c r="L2199" i="26"/>
  <c r="G2200" i="26"/>
  <c r="G3235" i="26"/>
  <c r="L3234" i="26"/>
  <c r="G3611" i="26"/>
  <c r="G3329" i="26"/>
  <c r="L3328" i="26"/>
  <c r="G2624" i="26"/>
  <c r="L2623" i="26"/>
  <c r="G2107" i="26"/>
  <c r="L2106" i="26"/>
  <c r="G2342" i="26"/>
  <c r="L2341" i="26"/>
  <c r="G2718" i="26"/>
  <c r="L2717" i="26"/>
  <c r="L1636" i="26"/>
  <c r="G1637" i="26"/>
  <c r="G2953" i="26"/>
  <c r="L2952" i="26"/>
  <c r="G1825" i="26"/>
  <c r="L1824" i="26"/>
  <c r="L3657" i="26"/>
  <c r="G3658" i="26"/>
  <c r="G2012" i="26"/>
  <c r="L2011" i="26"/>
  <c r="L2529" i="26"/>
  <c r="G2530" i="26"/>
  <c r="G3047" i="26"/>
  <c r="L3046" i="26"/>
  <c r="G3564" i="26"/>
  <c r="G3470" i="26"/>
  <c r="L3374" i="26"/>
  <c r="G3375" i="26"/>
  <c r="G1542" i="26"/>
  <c r="L1542" i="26"/>
  <c r="L1541" i="26"/>
  <c r="L2387" i="26"/>
  <c r="G2388" i="26"/>
  <c r="G3000" i="26"/>
  <c r="L2999" i="26"/>
  <c r="L2152" i="26"/>
  <c r="G2153" i="26"/>
  <c r="L1964" i="26"/>
  <c r="G1965" i="26"/>
  <c r="L3186" i="26"/>
  <c r="G3187" i="26"/>
  <c r="G2248" i="26"/>
  <c r="L2247" i="26"/>
  <c r="L1682" i="26"/>
  <c r="G1683" i="26"/>
  <c r="G3422" i="26"/>
  <c r="L3421" i="26"/>
  <c r="L2293" i="26"/>
  <c r="G2294" i="26"/>
  <c r="G1777" i="26"/>
  <c r="L1776" i="26"/>
  <c r="G2811" i="26"/>
  <c r="L2810" i="26"/>
  <c r="G2436" i="26"/>
  <c r="L2435" i="26"/>
  <c r="G2483" i="26"/>
  <c r="L2482" i="26"/>
  <c r="K3812" i="26"/>
  <c r="K3757" i="26"/>
  <c r="G2906" i="26"/>
  <c r="L2905" i="26"/>
  <c r="L1918" i="26"/>
  <c r="G1919" i="26"/>
  <c r="G1590" i="26"/>
  <c r="L1590" i="26"/>
  <c r="L1589" i="26"/>
  <c r="L1871" i="26"/>
  <c r="G1872" i="26"/>
  <c r="G3517" i="26"/>
  <c r="L1729" i="26"/>
  <c r="G1730" i="26"/>
  <c r="G2859" i="26"/>
  <c r="L2858" i="26"/>
  <c r="G3282" i="26"/>
  <c r="L3281" i="26"/>
  <c r="G2765" i="26"/>
  <c r="L2764" i="26"/>
  <c r="C4039" i="26"/>
  <c r="L3751" i="26"/>
  <c r="G3705" i="26"/>
  <c r="L3705" i="26"/>
  <c r="K3805" i="26"/>
  <c r="K3800" i="26"/>
  <c r="K3813" i="26"/>
  <c r="K3821" i="26"/>
  <c r="K3815" i="26"/>
  <c r="K3817" i="26"/>
  <c r="K3802" i="26"/>
  <c r="K3806" i="26"/>
  <c r="G3799" i="26"/>
  <c r="G3800" i="26"/>
  <c r="K3814" i="26"/>
  <c r="K3818" i="26"/>
  <c r="K3822" i="26"/>
  <c r="K3808" i="26"/>
  <c r="K3807" i="26"/>
  <c r="K3809" i="26"/>
  <c r="K3816" i="26"/>
  <c r="K3811" i="26"/>
  <c r="K3799" i="26"/>
  <c r="K3803" i="26"/>
  <c r="K3820" i="26"/>
  <c r="K3804" i="26"/>
  <c r="K3801" i="26"/>
  <c r="K3810" i="26"/>
  <c r="G2860" i="26"/>
  <c r="L2859" i="26"/>
  <c r="K3870" i="26"/>
  <c r="K3859" i="26"/>
  <c r="K3848" i="26"/>
  <c r="K3847" i="26"/>
  <c r="K3856" i="26"/>
  <c r="L1777" i="26"/>
  <c r="G1778" i="26"/>
  <c r="G2249" i="26"/>
  <c r="L2248" i="26"/>
  <c r="L3000" i="26"/>
  <c r="G3001" i="26"/>
  <c r="L1825" i="26"/>
  <c r="G1826" i="26"/>
  <c r="G2343" i="26"/>
  <c r="L2342" i="26"/>
  <c r="G3612" i="26"/>
  <c r="L3094" i="26"/>
  <c r="G3095" i="26"/>
  <c r="L1730" i="26"/>
  <c r="G1731" i="26"/>
  <c r="G1920" i="26"/>
  <c r="L1919" i="26"/>
  <c r="G2295" i="26"/>
  <c r="L2294" i="26"/>
  <c r="G3188" i="26"/>
  <c r="L3187" i="26"/>
  <c r="G2531" i="26"/>
  <c r="L2530" i="26"/>
  <c r="G2484" i="26"/>
  <c r="L2483" i="26"/>
  <c r="G3471" i="26"/>
  <c r="L2012" i="26"/>
  <c r="G2013" i="26"/>
  <c r="G2954" i="26"/>
  <c r="L2953" i="26"/>
  <c r="L2107" i="26"/>
  <c r="G2108" i="26"/>
  <c r="G3236" i="26"/>
  <c r="L3235" i="26"/>
  <c r="G2577" i="26"/>
  <c r="L2576" i="26"/>
  <c r="L1965" i="26"/>
  <c r="G1966" i="26"/>
  <c r="G2389" i="26"/>
  <c r="L2388" i="26"/>
  <c r="L3752" i="26"/>
  <c r="G3753" i="26"/>
  <c r="L1637" i="26"/>
  <c r="G1638" i="26"/>
  <c r="L1638" i="26"/>
  <c r="G2201" i="26"/>
  <c r="L2200" i="26"/>
  <c r="G2671" i="26"/>
  <c r="L2670" i="26"/>
  <c r="G2766" i="26"/>
  <c r="L2765" i="26"/>
  <c r="G3518" i="26"/>
  <c r="G2907" i="26"/>
  <c r="L2906" i="26"/>
  <c r="K3819" i="26"/>
  <c r="G2437" i="26"/>
  <c r="L2436" i="26"/>
  <c r="G3423" i="26"/>
  <c r="L3422" i="26"/>
  <c r="G3565" i="26"/>
  <c r="G2625" i="26"/>
  <c r="L2624" i="26"/>
  <c r="G1873" i="26"/>
  <c r="L1872" i="26"/>
  <c r="G1684" i="26"/>
  <c r="L1683" i="26"/>
  <c r="L2153" i="26"/>
  <c r="G2154" i="26"/>
  <c r="G3659" i="26"/>
  <c r="L3658" i="26"/>
  <c r="G3376" i="26"/>
  <c r="L3375" i="26"/>
  <c r="G3283" i="26"/>
  <c r="L3282" i="26"/>
  <c r="L2811" i="26"/>
  <c r="G2812" i="26"/>
  <c r="L3047" i="26"/>
  <c r="G3048" i="26"/>
  <c r="G2719" i="26"/>
  <c r="L2718" i="26"/>
  <c r="G3330" i="26"/>
  <c r="L3329" i="26"/>
  <c r="L3141" i="26"/>
  <c r="G3142" i="26"/>
  <c r="L2060" i="26"/>
  <c r="G2061" i="26"/>
  <c r="C4087" i="26"/>
  <c r="G3706" i="26"/>
  <c r="G3847" i="26"/>
  <c r="G3848" i="26"/>
  <c r="K3850" i="26"/>
  <c r="K3851" i="26"/>
  <c r="K3864" i="26"/>
  <c r="K3854" i="26"/>
  <c r="K3866" i="26"/>
  <c r="K3860" i="26"/>
  <c r="K3857" i="26"/>
  <c r="K3852" i="26"/>
  <c r="K3855" i="26"/>
  <c r="K3869" i="26"/>
  <c r="K3865" i="26"/>
  <c r="K3849" i="26"/>
  <c r="K3863" i="26"/>
  <c r="K3861" i="26"/>
  <c r="K3858" i="26"/>
  <c r="K3867" i="26"/>
  <c r="K3853" i="26"/>
  <c r="K3862" i="26"/>
  <c r="K3868" i="26"/>
  <c r="L3799" i="26"/>
  <c r="G2485" i="26"/>
  <c r="L2484" i="26"/>
  <c r="G3284" i="26"/>
  <c r="L3283" i="26"/>
  <c r="G1685" i="26"/>
  <c r="L1684" i="26"/>
  <c r="G2014" i="26"/>
  <c r="L2013" i="26"/>
  <c r="L1731" i="26"/>
  <c r="G1732" i="26"/>
  <c r="G1827" i="26"/>
  <c r="L1826" i="26"/>
  <c r="G2202" i="26"/>
  <c r="L2201" i="26"/>
  <c r="G2720" i="26"/>
  <c r="L2719" i="26"/>
  <c r="G3424" i="26"/>
  <c r="L3423" i="26"/>
  <c r="G3519" i="26"/>
  <c r="L2577" i="26"/>
  <c r="G2578" i="26"/>
  <c r="G2532" i="26"/>
  <c r="L2531" i="26"/>
  <c r="G2955" i="26"/>
  <c r="L2954" i="26"/>
  <c r="G2062" i="26"/>
  <c r="L2061" i="26"/>
  <c r="G3049" i="26"/>
  <c r="L3048" i="26"/>
  <c r="L3376" i="26"/>
  <c r="G3377" i="26"/>
  <c r="G3754" i="26"/>
  <c r="L3753" i="26"/>
  <c r="L3095" i="26"/>
  <c r="G3096" i="26"/>
  <c r="G3002" i="26"/>
  <c r="L3001" i="26"/>
  <c r="K3912" i="26"/>
  <c r="L3330" i="26"/>
  <c r="G3331" i="26"/>
  <c r="G1874" i="26"/>
  <c r="L1873" i="26"/>
  <c r="G2438" i="26"/>
  <c r="L2437" i="26"/>
  <c r="G2767" i="26"/>
  <c r="L2766" i="26"/>
  <c r="G3237" i="26"/>
  <c r="L3236" i="26"/>
  <c r="G3472" i="26"/>
  <c r="G3189" i="26"/>
  <c r="L3188" i="26"/>
  <c r="G3801" i="26"/>
  <c r="L3800" i="26"/>
  <c r="G2908" i="26"/>
  <c r="L2907" i="26"/>
  <c r="G2344" i="26"/>
  <c r="L2343" i="26"/>
  <c r="G3143" i="26"/>
  <c r="L3142" i="26"/>
  <c r="G2813" i="26"/>
  <c r="L2812" i="26"/>
  <c r="G3660" i="26"/>
  <c r="L3659" i="26"/>
  <c r="G2109" i="26"/>
  <c r="L2108" i="26"/>
  <c r="G3707" i="26"/>
  <c r="L3706" i="26"/>
  <c r="G2155" i="26"/>
  <c r="L2154" i="26"/>
  <c r="G2626" i="26"/>
  <c r="L2625" i="26"/>
  <c r="G2672" i="26"/>
  <c r="L2671" i="26"/>
  <c r="G2390" i="26"/>
  <c r="L2389" i="26"/>
  <c r="G2296" i="26"/>
  <c r="L2295" i="26"/>
  <c r="G3613" i="26"/>
  <c r="L2249" i="26"/>
  <c r="G2250" i="26"/>
  <c r="G3566" i="26"/>
  <c r="G1921" i="26"/>
  <c r="L1920" i="26"/>
  <c r="G1967" i="26"/>
  <c r="L1966" i="26"/>
  <c r="L1778" i="26"/>
  <c r="G1779" i="26"/>
  <c r="L2860" i="26"/>
  <c r="G2861" i="26"/>
  <c r="C4135" i="26"/>
  <c r="L3847" i="26"/>
  <c r="K3900" i="26"/>
  <c r="K3901" i="26"/>
  <c r="K3905" i="26"/>
  <c r="K3908" i="26"/>
  <c r="K3911" i="26"/>
  <c r="K3903" i="26"/>
  <c r="K3898" i="26"/>
  <c r="K3916" i="26"/>
  <c r="K3902" i="26"/>
  <c r="K3914" i="26"/>
  <c r="K3895" i="26"/>
  <c r="K3918" i="26"/>
  <c r="K3909" i="26"/>
  <c r="G3895" i="26"/>
  <c r="L3895" i="26"/>
  <c r="K3899" i="26"/>
  <c r="K3910" i="26"/>
  <c r="K3897" i="26"/>
  <c r="G2156" i="26"/>
  <c r="L2155" i="26"/>
  <c r="G3567" i="26"/>
  <c r="G2814" i="26"/>
  <c r="L2813" i="26"/>
  <c r="G2909" i="26"/>
  <c r="L2908" i="26"/>
  <c r="G3238" i="26"/>
  <c r="L3237" i="26"/>
  <c r="K3961" i="26"/>
  <c r="K3915" i="26"/>
  <c r="K3907" i="26"/>
  <c r="K3950" i="26"/>
  <c r="K3913" i="26"/>
  <c r="G2533" i="26"/>
  <c r="L2532" i="26"/>
  <c r="G2721" i="26"/>
  <c r="L2720" i="26"/>
  <c r="G2015" i="26"/>
  <c r="L2014" i="26"/>
  <c r="L2296" i="26"/>
  <c r="G2297" i="26"/>
  <c r="G3332" i="26"/>
  <c r="L3331" i="26"/>
  <c r="G3378" i="26"/>
  <c r="L3377" i="26"/>
  <c r="G1780" i="26"/>
  <c r="L1779" i="26"/>
  <c r="G2391" i="26"/>
  <c r="L2390" i="26"/>
  <c r="G2579" i="26"/>
  <c r="L2578" i="26"/>
  <c r="G2251" i="26"/>
  <c r="L2250" i="26"/>
  <c r="G3708" i="26"/>
  <c r="L3707" i="26"/>
  <c r="L3143" i="26"/>
  <c r="G3144" i="26"/>
  <c r="L3801" i="26"/>
  <c r="G3802" i="26"/>
  <c r="G2768" i="26"/>
  <c r="L2767" i="26"/>
  <c r="G3003" i="26"/>
  <c r="L3002" i="26"/>
  <c r="G3050" i="26"/>
  <c r="L3049" i="26"/>
  <c r="L2202" i="26"/>
  <c r="G2203" i="26"/>
  <c r="G1686" i="26"/>
  <c r="L1686" i="26"/>
  <c r="L1685" i="26"/>
  <c r="G2673" i="26"/>
  <c r="L2672" i="26"/>
  <c r="G3849" i="26"/>
  <c r="L3848" i="26"/>
  <c r="K3906" i="26"/>
  <c r="K3917" i="26"/>
  <c r="K3896" i="26"/>
  <c r="K3904" i="26"/>
  <c r="G3097" i="26"/>
  <c r="L3096" i="26"/>
  <c r="G3520" i="26"/>
  <c r="G1968" i="26"/>
  <c r="L1967" i="26"/>
  <c r="G2110" i="26"/>
  <c r="L2109" i="26"/>
  <c r="G3190" i="26"/>
  <c r="L3189" i="26"/>
  <c r="G2439" i="26"/>
  <c r="L2438" i="26"/>
  <c r="G2063" i="26"/>
  <c r="L2062" i="26"/>
  <c r="G1828" i="26"/>
  <c r="L1827" i="26"/>
  <c r="G3285" i="26"/>
  <c r="L3284" i="26"/>
  <c r="G2627" i="26"/>
  <c r="L2626" i="26"/>
  <c r="G3473" i="26"/>
  <c r="G3614" i="26"/>
  <c r="G1733" i="26"/>
  <c r="L1732" i="26"/>
  <c r="L2861" i="26"/>
  <c r="G2862" i="26"/>
  <c r="L1921" i="26"/>
  <c r="G1922" i="26"/>
  <c r="L3660" i="26"/>
  <c r="G3661" i="26"/>
  <c r="G2345" i="26"/>
  <c r="L2344" i="26"/>
  <c r="G1875" i="26"/>
  <c r="L1874" i="26"/>
  <c r="G3755" i="26"/>
  <c r="L3754" i="26"/>
  <c r="L2955" i="26"/>
  <c r="G2956" i="26"/>
  <c r="L3424" i="26"/>
  <c r="G3425" i="26"/>
  <c r="G2486" i="26"/>
  <c r="L2485" i="26"/>
  <c r="G3896" i="26"/>
  <c r="L3896" i="26"/>
  <c r="K3945" i="26"/>
  <c r="K3944" i="26"/>
  <c r="K3949" i="26"/>
  <c r="K3962" i="26"/>
  <c r="K3960" i="26"/>
  <c r="K3955" i="26"/>
  <c r="K3957" i="26"/>
  <c r="K3948" i="26"/>
  <c r="K3943" i="26"/>
  <c r="K3964" i="26"/>
  <c r="K3952" i="26"/>
  <c r="K3966" i="26"/>
  <c r="K3954" i="26"/>
  <c r="G3943" i="26"/>
  <c r="G3944" i="26"/>
  <c r="K3947" i="26"/>
  <c r="K3953" i="26"/>
  <c r="K3959" i="26"/>
  <c r="K3951" i="26"/>
  <c r="K3958" i="26"/>
  <c r="K3946" i="26"/>
  <c r="G3426" i="26"/>
  <c r="L3425" i="26"/>
  <c r="L2862" i="26"/>
  <c r="G2863" i="26"/>
  <c r="G3521" i="26"/>
  <c r="G2204" i="26"/>
  <c r="L2203" i="26"/>
  <c r="G3803" i="26"/>
  <c r="L3802" i="26"/>
  <c r="G2910" i="26"/>
  <c r="L2909" i="26"/>
  <c r="G2769" i="26"/>
  <c r="L2768" i="26"/>
  <c r="L2721" i="26"/>
  <c r="G2722" i="26"/>
  <c r="G1876" i="26"/>
  <c r="L1875" i="26"/>
  <c r="G2628" i="26"/>
  <c r="L2627" i="26"/>
  <c r="G2440" i="26"/>
  <c r="L2439" i="26"/>
  <c r="G2580" i="26"/>
  <c r="L2579" i="26"/>
  <c r="G3333" i="26"/>
  <c r="L3332" i="26"/>
  <c r="L2533" i="26"/>
  <c r="G2534" i="26"/>
  <c r="G2957" i="26"/>
  <c r="L2956" i="26"/>
  <c r="L3144" i="26"/>
  <c r="G3145" i="26"/>
  <c r="G2298" i="26"/>
  <c r="L2297" i="26"/>
  <c r="G2815" i="26"/>
  <c r="L2814" i="26"/>
  <c r="G2064" i="26"/>
  <c r="L2063" i="26"/>
  <c r="G3379" i="26"/>
  <c r="L3378" i="26"/>
  <c r="G2346" i="26"/>
  <c r="L2345" i="26"/>
  <c r="G1734" i="26"/>
  <c r="L1734" i="26"/>
  <c r="L1733" i="26"/>
  <c r="G3286" i="26"/>
  <c r="L3285" i="26"/>
  <c r="G3191" i="26"/>
  <c r="L3190" i="26"/>
  <c r="G3098" i="26"/>
  <c r="L3097" i="26"/>
  <c r="G3850" i="26"/>
  <c r="L3849" i="26"/>
  <c r="L3050" i="26"/>
  <c r="G3051" i="26"/>
  <c r="G2392" i="26"/>
  <c r="L2391" i="26"/>
  <c r="G2487" i="26"/>
  <c r="L2486" i="26"/>
  <c r="L1968" i="26"/>
  <c r="G1969" i="26"/>
  <c r="G2252" i="26"/>
  <c r="L2251" i="26"/>
  <c r="G3662" i="26"/>
  <c r="L3661" i="26"/>
  <c r="G3615" i="26"/>
  <c r="K4006" i="26"/>
  <c r="K3956" i="26"/>
  <c r="K3963" i="26"/>
  <c r="K3965" i="26"/>
  <c r="G3568" i="26"/>
  <c r="G3756" i="26"/>
  <c r="L3755" i="26"/>
  <c r="G1829" i="26"/>
  <c r="L1828" i="26"/>
  <c r="L2110" i="26"/>
  <c r="G2111" i="26"/>
  <c r="G2674" i="26"/>
  <c r="L2673" i="26"/>
  <c r="G3004" i="26"/>
  <c r="L3003" i="26"/>
  <c r="G3709" i="26"/>
  <c r="L3708" i="26"/>
  <c r="L1780" i="26"/>
  <c r="G1781" i="26"/>
  <c r="G2016" i="26"/>
  <c r="L2015" i="26"/>
  <c r="G1923" i="26"/>
  <c r="L1922" i="26"/>
  <c r="G3474" i="26"/>
  <c r="G3239" i="26"/>
  <c r="L3238" i="26"/>
  <c r="G2157" i="26"/>
  <c r="L2156" i="26"/>
  <c r="G3897" i="26"/>
  <c r="L3897" i="26"/>
  <c r="L3943" i="26"/>
  <c r="K4010" i="26"/>
  <c r="K3999" i="26"/>
  <c r="K3993" i="26"/>
  <c r="K4004" i="26"/>
  <c r="K4003" i="26"/>
  <c r="K4008" i="26"/>
  <c r="K4012" i="26"/>
  <c r="K3995" i="26"/>
  <c r="K3997" i="26"/>
  <c r="K4007" i="26"/>
  <c r="K4009" i="26"/>
  <c r="K3998" i="26"/>
  <c r="G3991" i="26"/>
  <c r="L3991" i="26"/>
  <c r="K3992" i="26"/>
  <c r="K4011" i="26"/>
  <c r="K3994" i="26"/>
  <c r="K4013" i="26"/>
  <c r="K4000" i="26"/>
  <c r="K3996" i="26"/>
  <c r="K3991" i="26"/>
  <c r="K4014" i="26"/>
  <c r="L3051" i="26"/>
  <c r="G3052" i="26"/>
  <c r="G3475" i="26"/>
  <c r="G2253" i="26"/>
  <c r="L2252" i="26"/>
  <c r="G3287" i="26"/>
  <c r="L3286" i="26"/>
  <c r="G2065" i="26"/>
  <c r="L2064" i="26"/>
  <c r="G2958" i="26"/>
  <c r="L2957" i="26"/>
  <c r="G2441" i="26"/>
  <c r="L2440" i="26"/>
  <c r="G2770" i="26"/>
  <c r="L2769" i="26"/>
  <c r="G2205" i="26"/>
  <c r="L2204" i="26"/>
  <c r="G1970" i="26"/>
  <c r="L1969" i="26"/>
  <c r="L2534" i="26"/>
  <c r="G2535" i="26"/>
  <c r="G1924" i="26"/>
  <c r="L1923" i="26"/>
  <c r="L3709" i="26"/>
  <c r="G3710" i="26"/>
  <c r="L1829" i="26"/>
  <c r="G1830" i="26"/>
  <c r="L1830" i="26"/>
  <c r="G4039" i="26"/>
  <c r="K4005" i="26"/>
  <c r="K4001" i="26"/>
  <c r="G3851" i="26"/>
  <c r="L3850" i="26"/>
  <c r="G2816" i="26"/>
  <c r="L2815" i="26"/>
  <c r="L2628" i="26"/>
  <c r="G2629" i="26"/>
  <c r="L2910" i="26"/>
  <c r="G2911" i="26"/>
  <c r="G3522" i="26"/>
  <c r="G1782" i="26"/>
  <c r="L1782" i="26"/>
  <c r="L1781" i="26"/>
  <c r="G3945" i="26"/>
  <c r="L3944" i="26"/>
  <c r="G2864" i="26"/>
  <c r="L2863" i="26"/>
  <c r="G2112" i="26"/>
  <c r="L2111" i="26"/>
  <c r="G2158" i="26"/>
  <c r="L2157" i="26"/>
  <c r="G3005" i="26"/>
  <c r="L3004" i="26"/>
  <c r="G3757" i="26"/>
  <c r="L3756" i="26"/>
  <c r="G3616" i="26"/>
  <c r="G2488" i="26"/>
  <c r="L2487" i="26"/>
  <c r="L3098" i="26"/>
  <c r="G3099" i="26"/>
  <c r="G2347" i="26"/>
  <c r="L2346" i="26"/>
  <c r="G2299" i="26"/>
  <c r="L2298" i="26"/>
  <c r="G3334" i="26"/>
  <c r="L3333" i="26"/>
  <c r="G1877" i="26"/>
  <c r="L1876" i="26"/>
  <c r="G3146" i="26"/>
  <c r="L3145" i="26"/>
  <c r="G2723" i="26"/>
  <c r="L2722" i="26"/>
  <c r="G3240" i="26"/>
  <c r="L3239" i="26"/>
  <c r="G2017" i="26"/>
  <c r="L2016" i="26"/>
  <c r="G2675" i="26"/>
  <c r="L2674" i="26"/>
  <c r="G3569" i="26"/>
  <c r="K4002" i="26"/>
  <c r="G3663" i="26"/>
  <c r="L3662" i="26"/>
  <c r="G2393" i="26"/>
  <c r="L2392" i="26"/>
  <c r="G3192" i="26"/>
  <c r="L3191" i="26"/>
  <c r="G3380" i="26"/>
  <c r="L3379" i="26"/>
  <c r="G2581" i="26"/>
  <c r="L2580" i="26"/>
  <c r="G3804" i="26"/>
  <c r="L3803" i="26"/>
  <c r="G3427" i="26"/>
  <c r="L3426" i="26"/>
  <c r="G3898" i="26"/>
  <c r="L3898" i="26"/>
  <c r="G3992" i="26"/>
  <c r="L3992" i="26"/>
  <c r="K4043" i="26"/>
  <c r="K4051" i="26"/>
  <c r="K4049" i="26"/>
  <c r="K4044" i="26"/>
  <c r="K4055" i="26"/>
  <c r="K4057" i="26"/>
  <c r="K4041" i="26"/>
  <c r="K4039" i="26"/>
  <c r="K4054" i="26"/>
  <c r="K4045" i="26"/>
  <c r="K4056" i="26"/>
  <c r="K4061" i="26"/>
  <c r="K4048" i="26"/>
  <c r="K4047" i="26"/>
  <c r="K4058" i="26"/>
  <c r="K4060" i="26"/>
  <c r="K4050" i="26"/>
  <c r="K4059" i="26"/>
  <c r="K4040" i="26"/>
  <c r="K4052" i="26"/>
  <c r="K4053" i="26"/>
  <c r="G2676" i="26"/>
  <c r="L2675" i="26"/>
  <c r="G3946" i="26"/>
  <c r="L3945" i="26"/>
  <c r="L4039" i="26"/>
  <c r="G4040" i="26"/>
  <c r="G2536" i="26"/>
  <c r="L2535" i="26"/>
  <c r="G2348" i="26"/>
  <c r="L2347" i="26"/>
  <c r="K4108" i="26"/>
  <c r="G2771" i="26"/>
  <c r="L2770" i="26"/>
  <c r="G3288" i="26"/>
  <c r="L3287" i="26"/>
  <c r="L2581" i="26"/>
  <c r="G2582" i="26"/>
  <c r="L3663" i="26"/>
  <c r="G3664" i="26"/>
  <c r="G2018" i="26"/>
  <c r="L2017" i="26"/>
  <c r="G3100" i="26"/>
  <c r="L3099" i="26"/>
  <c r="G2159" i="26"/>
  <c r="L2158" i="26"/>
  <c r="G2817" i="26"/>
  <c r="L2816" i="26"/>
  <c r="G1878" i="26"/>
  <c r="L1878" i="26"/>
  <c r="L1877" i="26"/>
  <c r="L1970" i="26"/>
  <c r="G1971" i="26"/>
  <c r="L2441" i="26"/>
  <c r="G2442" i="26"/>
  <c r="G2254" i="26"/>
  <c r="L2253" i="26"/>
  <c r="L2393" i="26"/>
  <c r="G2394" i="26"/>
  <c r="L3380" i="26"/>
  <c r="G3381" i="26"/>
  <c r="L3240" i="26"/>
  <c r="G3241" i="26"/>
  <c r="G3758" i="26"/>
  <c r="L3757" i="26"/>
  <c r="G2113" i="26"/>
  <c r="L2112" i="26"/>
  <c r="G3523" i="26"/>
  <c r="G3852" i="26"/>
  <c r="L3851" i="26"/>
  <c r="G3711" i="26"/>
  <c r="L3710" i="26"/>
  <c r="G3476" i="26"/>
  <c r="G3570" i="26"/>
  <c r="G3335" i="26"/>
  <c r="L3334" i="26"/>
  <c r="G2489" i="26"/>
  <c r="L2488" i="26"/>
  <c r="G2912" i="26"/>
  <c r="L2911" i="26"/>
  <c r="L2958" i="26"/>
  <c r="G2959" i="26"/>
  <c r="L3804" i="26"/>
  <c r="G3805" i="26"/>
  <c r="L3427" i="26"/>
  <c r="G3428" i="26"/>
  <c r="G3193" i="26"/>
  <c r="L3192" i="26"/>
  <c r="L2723" i="26"/>
  <c r="G2724" i="26"/>
  <c r="L3005" i="26"/>
  <c r="G3006" i="26"/>
  <c r="G2865" i="26"/>
  <c r="L2864" i="26"/>
  <c r="K4046" i="26"/>
  <c r="L3052" i="26"/>
  <c r="G3053" i="26"/>
  <c r="G3147" i="26"/>
  <c r="L3146" i="26"/>
  <c r="G2300" i="26"/>
  <c r="L2299" i="26"/>
  <c r="G3617" i="26"/>
  <c r="G3899" i="26"/>
  <c r="G2630" i="26"/>
  <c r="L2629" i="26"/>
  <c r="K4062" i="26"/>
  <c r="K4042" i="26"/>
  <c r="L1924" i="26"/>
  <c r="G1925" i="26"/>
  <c r="G2206" i="26"/>
  <c r="L2205" i="26"/>
  <c r="G2066" i="26"/>
  <c r="L2065" i="26"/>
  <c r="G3993" i="26"/>
  <c r="K4092" i="26"/>
  <c r="K4103" i="26"/>
  <c r="K4105" i="26"/>
  <c r="K4093" i="26"/>
  <c r="K4101" i="26"/>
  <c r="K4094" i="26"/>
  <c r="K4096" i="26"/>
  <c r="K4102" i="26"/>
  <c r="K4089" i="26"/>
  <c r="K4107" i="26"/>
  <c r="K4098" i="26"/>
  <c r="K4088" i="26"/>
  <c r="K4104" i="26"/>
  <c r="K4090" i="26"/>
  <c r="K4091" i="26"/>
  <c r="K4099" i="26"/>
  <c r="K4097" i="26"/>
  <c r="K4106" i="26"/>
  <c r="G4087" i="26"/>
  <c r="G4088" i="26"/>
  <c r="G3336" i="26"/>
  <c r="L3335" i="26"/>
  <c r="G3712" i="26"/>
  <c r="L3711" i="26"/>
  <c r="G3759" i="26"/>
  <c r="L3758" i="26"/>
  <c r="G2255" i="26"/>
  <c r="L2254" i="26"/>
  <c r="L2817" i="26"/>
  <c r="G2818" i="26"/>
  <c r="L2536" i="26"/>
  <c r="G2537" i="26"/>
  <c r="L2066" i="26"/>
  <c r="G2067" i="26"/>
  <c r="G2631" i="26"/>
  <c r="L2630" i="26"/>
  <c r="G3148" i="26"/>
  <c r="L3147" i="26"/>
  <c r="G2725" i="26"/>
  <c r="L2724" i="26"/>
  <c r="G2960" i="26"/>
  <c r="L2959" i="26"/>
  <c r="G3242" i="26"/>
  <c r="L3241" i="26"/>
  <c r="G2443" i="26"/>
  <c r="L2442" i="26"/>
  <c r="L2582" i="26"/>
  <c r="G2583" i="26"/>
  <c r="L4040" i="26"/>
  <c r="G4041" i="26"/>
  <c r="G2301" i="26"/>
  <c r="L2300" i="26"/>
  <c r="G3054" i="26"/>
  <c r="L3053" i="26"/>
  <c r="G3571" i="26"/>
  <c r="L3852" i="26"/>
  <c r="G3853" i="26"/>
  <c r="L2159" i="26"/>
  <c r="G2160" i="26"/>
  <c r="G3900" i="26"/>
  <c r="L3899" i="26"/>
  <c r="G3382" i="26"/>
  <c r="L3381" i="26"/>
  <c r="G1972" i="26"/>
  <c r="L1971" i="26"/>
  <c r="G3007" i="26"/>
  <c r="L3006" i="26"/>
  <c r="G3806" i="26"/>
  <c r="L3805" i="26"/>
  <c r="G2207" i="26"/>
  <c r="L2206" i="26"/>
  <c r="G1926" i="26"/>
  <c r="L1926" i="26"/>
  <c r="L1925" i="26"/>
  <c r="G3618" i="26"/>
  <c r="G3194" i="26"/>
  <c r="L3193" i="26"/>
  <c r="G2913" i="26"/>
  <c r="L2912" i="26"/>
  <c r="G3477" i="26"/>
  <c r="G3524" i="26"/>
  <c r="G3101" i="26"/>
  <c r="L3100" i="26"/>
  <c r="G3289" i="26"/>
  <c r="L3288" i="26"/>
  <c r="K4142" i="26"/>
  <c r="K4110" i="26"/>
  <c r="K4109" i="26"/>
  <c r="K4087" i="26"/>
  <c r="K4100" i="26"/>
  <c r="K4095" i="26"/>
  <c r="G3947" i="26"/>
  <c r="L3946" i="26"/>
  <c r="G3665" i="26"/>
  <c r="L3664" i="26"/>
  <c r="L3428" i="26"/>
  <c r="G3429" i="26"/>
  <c r="G2395" i="26"/>
  <c r="L2394" i="26"/>
  <c r="L2865" i="26"/>
  <c r="G2866" i="26"/>
  <c r="L2489" i="26"/>
  <c r="G2490" i="26"/>
  <c r="G3994" i="26"/>
  <c r="L3993" i="26"/>
  <c r="L2113" i="26"/>
  <c r="G2114" i="26"/>
  <c r="L2018" i="26"/>
  <c r="G2019" i="26"/>
  <c r="L2771" i="26"/>
  <c r="G2772" i="26"/>
  <c r="L2348" i="26"/>
  <c r="G2349" i="26"/>
  <c r="G2677" i="26"/>
  <c r="L2676" i="26"/>
  <c r="K4148" i="26"/>
  <c r="G4135" i="26"/>
  <c r="L4135" i="26"/>
  <c r="K4139" i="26"/>
  <c r="K4140" i="26"/>
  <c r="L4087" i="26"/>
  <c r="K4150" i="26"/>
  <c r="K4141" i="26"/>
  <c r="K4146" i="26"/>
  <c r="K4147" i="26"/>
  <c r="K4143" i="26"/>
  <c r="K4152" i="26"/>
  <c r="K4158" i="26"/>
  <c r="K4145" i="26"/>
  <c r="K4151" i="26"/>
  <c r="K4138" i="26"/>
  <c r="K4157" i="26"/>
  <c r="K4149" i="26"/>
  <c r="K4135" i="26"/>
  <c r="K4156" i="26"/>
  <c r="K4137" i="26"/>
  <c r="K4154" i="26"/>
  <c r="K4136" i="26"/>
  <c r="G3948" i="26"/>
  <c r="L3947" i="26"/>
  <c r="G3478" i="26"/>
  <c r="G1973" i="26"/>
  <c r="L1972" i="26"/>
  <c r="G3243" i="26"/>
  <c r="L3242" i="26"/>
  <c r="G2632" i="26"/>
  <c r="L2631" i="26"/>
  <c r="G2256" i="26"/>
  <c r="L2255" i="26"/>
  <c r="G3854" i="26"/>
  <c r="L3853" i="26"/>
  <c r="G2115" i="26"/>
  <c r="L2114" i="26"/>
  <c r="G3572" i="26"/>
  <c r="L4088" i="26"/>
  <c r="G4089" i="26"/>
  <c r="G2068" i="26"/>
  <c r="L2067" i="26"/>
  <c r="G2678" i="26"/>
  <c r="L2677" i="26"/>
  <c r="L2395" i="26"/>
  <c r="G2396" i="26"/>
  <c r="K4155" i="26"/>
  <c r="G3290" i="26"/>
  <c r="L3289" i="26"/>
  <c r="G2914" i="26"/>
  <c r="L2913" i="26"/>
  <c r="L2207" i="26"/>
  <c r="G2208" i="26"/>
  <c r="G3383" i="26"/>
  <c r="L3382" i="26"/>
  <c r="G2961" i="26"/>
  <c r="L2960" i="26"/>
  <c r="G3760" i="26"/>
  <c r="L3759" i="26"/>
  <c r="G2020" i="26"/>
  <c r="L2019" i="26"/>
  <c r="G4042" i="26"/>
  <c r="L4041" i="26"/>
  <c r="L3429" i="26"/>
  <c r="G3430" i="26"/>
  <c r="G2584" i="26"/>
  <c r="L2583" i="26"/>
  <c r="L2537" i="26"/>
  <c r="G2538" i="26"/>
  <c r="G2867" i="26"/>
  <c r="L2866" i="26"/>
  <c r="G2350" i="26"/>
  <c r="L2349" i="26"/>
  <c r="G3995" i="26"/>
  <c r="L3994" i="26"/>
  <c r="G3102" i="26"/>
  <c r="L3101" i="26"/>
  <c r="G3195" i="26"/>
  <c r="L3194" i="26"/>
  <c r="G3807" i="26"/>
  <c r="L3806" i="26"/>
  <c r="G3901" i="26"/>
  <c r="L3900" i="26"/>
  <c r="G3055" i="26"/>
  <c r="L3054" i="26"/>
  <c r="G2726" i="26"/>
  <c r="L2725" i="26"/>
  <c r="G3713" i="26"/>
  <c r="L3712" i="26"/>
  <c r="L2772" i="26"/>
  <c r="G2773" i="26"/>
  <c r="G2491" i="26"/>
  <c r="L2490" i="26"/>
  <c r="K4144" i="26"/>
  <c r="G3525" i="26"/>
  <c r="L2160" i="26"/>
  <c r="G2161" i="26"/>
  <c r="G2819" i="26"/>
  <c r="L2818" i="26"/>
  <c r="G3666" i="26"/>
  <c r="L3665" i="26"/>
  <c r="K4153" i="26"/>
  <c r="G3619" i="26"/>
  <c r="G3008" i="26"/>
  <c r="L3007" i="26"/>
  <c r="G2302" i="26"/>
  <c r="L2301" i="26"/>
  <c r="G2444" i="26"/>
  <c r="L2443" i="26"/>
  <c r="G3149" i="26"/>
  <c r="L3148" i="26"/>
  <c r="L3336" i="26"/>
  <c r="G3337" i="26"/>
  <c r="G4136" i="26"/>
  <c r="G3526" i="26"/>
  <c r="G2539" i="26"/>
  <c r="L2538" i="26"/>
  <c r="G4043" i="26"/>
  <c r="L4042" i="26"/>
  <c r="G3384" i="26"/>
  <c r="L3383" i="26"/>
  <c r="G2397" i="26"/>
  <c r="L2396" i="26"/>
  <c r="G2303" i="26"/>
  <c r="L2302" i="26"/>
  <c r="L3713" i="26"/>
  <c r="G3714" i="26"/>
  <c r="L3807" i="26"/>
  <c r="G3808" i="26"/>
  <c r="G2209" i="26"/>
  <c r="L2208" i="26"/>
  <c r="G3573" i="26"/>
  <c r="G2633" i="26"/>
  <c r="L2632" i="26"/>
  <c r="L3337" i="26"/>
  <c r="G3338" i="26"/>
  <c r="G3667" i="26"/>
  <c r="L3666" i="26"/>
  <c r="L2020" i="26"/>
  <c r="G2021" i="26"/>
  <c r="G2445" i="26"/>
  <c r="L2444" i="26"/>
  <c r="L2726" i="26"/>
  <c r="G2727" i="26"/>
  <c r="G3196" i="26"/>
  <c r="L3195" i="26"/>
  <c r="L3995" i="26"/>
  <c r="G3996" i="26"/>
  <c r="G2585" i="26"/>
  <c r="L2584" i="26"/>
  <c r="G2679" i="26"/>
  <c r="L2678" i="26"/>
  <c r="L2115" i="26"/>
  <c r="G2116" i="26"/>
  <c r="G3244" i="26"/>
  <c r="L3243" i="26"/>
  <c r="G4137" i="26"/>
  <c r="L4136" i="26"/>
  <c r="G2868" i="26"/>
  <c r="L2867" i="26"/>
  <c r="G2257" i="26"/>
  <c r="L2256" i="26"/>
  <c r="L3008" i="26"/>
  <c r="G3009" i="26"/>
  <c r="G3620" i="26"/>
  <c r="G2820" i="26"/>
  <c r="L2819" i="26"/>
  <c r="G3761" i="26"/>
  <c r="L3760" i="26"/>
  <c r="G2915" i="26"/>
  <c r="L2914" i="26"/>
  <c r="L3901" i="26"/>
  <c r="G3902" i="26"/>
  <c r="G3479" i="26"/>
  <c r="L3149" i="26"/>
  <c r="G3150" i="26"/>
  <c r="L2161" i="26"/>
  <c r="G2162" i="26"/>
  <c r="G2492" i="26"/>
  <c r="L2491" i="26"/>
  <c r="L3055" i="26"/>
  <c r="G3056" i="26"/>
  <c r="G3103" i="26"/>
  <c r="L3102" i="26"/>
  <c r="L2350" i="26"/>
  <c r="G2351" i="26"/>
  <c r="G3431" i="26"/>
  <c r="L3430" i="26"/>
  <c r="G2069" i="26"/>
  <c r="L2068" i="26"/>
  <c r="G3855" i="26"/>
  <c r="L3854" i="26"/>
  <c r="G1974" i="26"/>
  <c r="L1974" i="26"/>
  <c r="L1973" i="26"/>
  <c r="L2773" i="26"/>
  <c r="G2774" i="26"/>
  <c r="G2962" i="26"/>
  <c r="L2961" i="26"/>
  <c r="G3291" i="26"/>
  <c r="L3290" i="26"/>
  <c r="G4090" i="26"/>
  <c r="L4089" i="26"/>
  <c r="G3949" i="26"/>
  <c r="L3948" i="26"/>
  <c r="G3621" i="26"/>
  <c r="G3339" i="26"/>
  <c r="L3338" i="26"/>
  <c r="L3808" i="26"/>
  <c r="G3809" i="26"/>
  <c r="G3432" i="26"/>
  <c r="L3431" i="26"/>
  <c r="G2493" i="26"/>
  <c r="L2492" i="26"/>
  <c r="G4138" i="26"/>
  <c r="L4137" i="26"/>
  <c r="L2585" i="26"/>
  <c r="G2586" i="26"/>
  <c r="G2446" i="26"/>
  <c r="L2445" i="26"/>
  <c r="G3385" i="26"/>
  <c r="L3384" i="26"/>
  <c r="G3903" i="26"/>
  <c r="L3902" i="26"/>
  <c r="G4091" i="26"/>
  <c r="L4090" i="26"/>
  <c r="G2352" i="26"/>
  <c r="L2351" i="26"/>
  <c r="L2162" i="26"/>
  <c r="G2163" i="26"/>
  <c r="G3010" i="26"/>
  <c r="L3009" i="26"/>
  <c r="L3996" i="26"/>
  <c r="G3997" i="26"/>
  <c r="L3714" i="26"/>
  <c r="G3715" i="26"/>
  <c r="L2915" i="26"/>
  <c r="G2916" i="26"/>
  <c r="G3245" i="26"/>
  <c r="L3244" i="26"/>
  <c r="G2634" i="26"/>
  <c r="L2633" i="26"/>
  <c r="G4044" i="26"/>
  <c r="L4043" i="26"/>
  <c r="G3292" i="26"/>
  <c r="L3291" i="26"/>
  <c r="G3151" i="26"/>
  <c r="L3150" i="26"/>
  <c r="G2117" i="26"/>
  <c r="L2116" i="26"/>
  <c r="L2021" i="26"/>
  <c r="G2022" i="26"/>
  <c r="L2022" i="26"/>
  <c r="L3949" i="26"/>
  <c r="G3950" i="26"/>
  <c r="G3856" i="26"/>
  <c r="L3855" i="26"/>
  <c r="G3104" i="26"/>
  <c r="L3103" i="26"/>
  <c r="L3761" i="26"/>
  <c r="G3762" i="26"/>
  <c r="G2258" i="26"/>
  <c r="L2257" i="26"/>
  <c r="G3197" i="26"/>
  <c r="L3196" i="26"/>
  <c r="G3574" i="26"/>
  <c r="G2304" i="26"/>
  <c r="L2303" i="26"/>
  <c r="G2540" i="26"/>
  <c r="L2539" i="26"/>
  <c r="L2962" i="26"/>
  <c r="G2963" i="26"/>
  <c r="G3057" i="26"/>
  <c r="L3056" i="26"/>
  <c r="G2728" i="26"/>
  <c r="L2727" i="26"/>
  <c r="L2774" i="26"/>
  <c r="G2775" i="26"/>
  <c r="G2070" i="26"/>
  <c r="L2070" i="26"/>
  <c r="L2069" i="26"/>
  <c r="G3480" i="26"/>
  <c r="G2821" i="26"/>
  <c r="L2820" i="26"/>
  <c r="G2869" i="26"/>
  <c r="L2868" i="26"/>
  <c r="G2680" i="26"/>
  <c r="L2679" i="26"/>
  <c r="G3668" i="26"/>
  <c r="L3667" i="26"/>
  <c r="G2210" i="26"/>
  <c r="L2209" i="26"/>
  <c r="G2398" i="26"/>
  <c r="L2397" i="26"/>
  <c r="G3527" i="26"/>
  <c r="L3950" i="26"/>
  <c r="G3951" i="26"/>
  <c r="G3669" i="26"/>
  <c r="L3668" i="26"/>
  <c r="G3481" i="26"/>
  <c r="G2541" i="26"/>
  <c r="L2540" i="26"/>
  <c r="L2258" i="26"/>
  <c r="G2259" i="26"/>
  <c r="G3293" i="26"/>
  <c r="L3292" i="26"/>
  <c r="G2353" i="26"/>
  <c r="L2352" i="26"/>
  <c r="G2447" i="26"/>
  <c r="L2446" i="26"/>
  <c r="G3433" i="26"/>
  <c r="L3432" i="26"/>
  <c r="L3762" i="26"/>
  <c r="G3763" i="26"/>
  <c r="G3998" i="26"/>
  <c r="L3997" i="26"/>
  <c r="G2587" i="26"/>
  <c r="L2586" i="26"/>
  <c r="L3809" i="26"/>
  <c r="G3810" i="26"/>
  <c r="G3528" i="26"/>
  <c r="L2728" i="26"/>
  <c r="G2729" i="26"/>
  <c r="L2304" i="26"/>
  <c r="G2305" i="26"/>
  <c r="G4045" i="26"/>
  <c r="L4044" i="26"/>
  <c r="G3246" i="26"/>
  <c r="L3245" i="26"/>
  <c r="L4091" i="26"/>
  <c r="G4092" i="26"/>
  <c r="G2917" i="26"/>
  <c r="L2916" i="26"/>
  <c r="G2822" i="26"/>
  <c r="L2821" i="26"/>
  <c r="G2681" i="26"/>
  <c r="L2680" i="26"/>
  <c r="G2399" i="26"/>
  <c r="L2398" i="26"/>
  <c r="G2776" i="26"/>
  <c r="L2775" i="26"/>
  <c r="G3058" i="26"/>
  <c r="L3057" i="26"/>
  <c r="G3575" i="26"/>
  <c r="G3105" i="26"/>
  <c r="L3104" i="26"/>
  <c r="G2118" i="26"/>
  <c r="L2118" i="26"/>
  <c r="L2117" i="26"/>
  <c r="G2635" i="26"/>
  <c r="L2634" i="26"/>
  <c r="G3011" i="26"/>
  <c r="L3010" i="26"/>
  <c r="G3904" i="26"/>
  <c r="L3903" i="26"/>
  <c r="L4138" i="26"/>
  <c r="G4139" i="26"/>
  <c r="G3340" i="26"/>
  <c r="L3339" i="26"/>
  <c r="G2870" i="26"/>
  <c r="L2869" i="26"/>
  <c r="G2964" i="26"/>
  <c r="L2963" i="26"/>
  <c r="G3716" i="26"/>
  <c r="L3715" i="26"/>
  <c r="G2164" i="26"/>
  <c r="L2163" i="26"/>
  <c r="G3622" i="26"/>
  <c r="G2211" i="26"/>
  <c r="L2210" i="26"/>
  <c r="L3197" i="26"/>
  <c r="G3198" i="26"/>
  <c r="L3856" i="26"/>
  <c r="G3857" i="26"/>
  <c r="L3151" i="26"/>
  <c r="G3152" i="26"/>
  <c r="L3385" i="26"/>
  <c r="G3386" i="26"/>
  <c r="G2494" i="26"/>
  <c r="L2493" i="26"/>
  <c r="L3857" i="26"/>
  <c r="G3858" i="26"/>
  <c r="G3106" i="26"/>
  <c r="L3105" i="26"/>
  <c r="G2400" i="26"/>
  <c r="L2399" i="26"/>
  <c r="G3999" i="26"/>
  <c r="L3998" i="26"/>
  <c r="G2354" i="26"/>
  <c r="L2353" i="26"/>
  <c r="G2542" i="26"/>
  <c r="L2541" i="26"/>
  <c r="G2871" i="26"/>
  <c r="L2870" i="26"/>
  <c r="G3341" i="26"/>
  <c r="L3340" i="26"/>
  <c r="G3576" i="26"/>
  <c r="G3764" i="26"/>
  <c r="L3763" i="26"/>
  <c r="G3482" i="26"/>
  <c r="G2495" i="26"/>
  <c r="L2494" i="26"/>
  <c r="G3199" i="26"/>
  <c r="L3198" i="26"/>
  <c r="G4140" i="26"/>
  <c r="L4139" i="26"/>
  <c r="L2681" i="26"/>
  <c r="G2682" i="26"/>
  <c r="L3246" i="26"/>
  <c r="G3247" i="26"/>
  <c r="G3529" i="26"/>
  <c r="G3012" i="26"/>
  <c r="L3011" i="26"/>
  <c r="G2730" i="26"/>
  <c r="L2729" i="26"/>
  <c r="L3386" i="26"/>
  <c r="G3387" i="26"/>
  <c r="G3623" i="26"/>
  <c r="G3811" i="26"/>
  <c r="L3810" i="26"/>
  <c r="G3717" i="26"/>
  <c r="L3716" i="26"/>
  <c r="G2636" i="26"/>
  <c r="L2635" i="26"/>
  <c r="G3059" i="26"/>
  <c r="L3058" i="26"/>
  <c r="L2822" i="26"/>
  <c r="G2823" i="26"/>
  <c r="G4046" i="26"/>
  <c r="L4045" i="26"/>
  <c r="G3434" i="26"/>
  <c r="L3433" i="26"/>
  <c r="G3294" i="26"/>
  <c r="L3293" i="26"/>
  <c r="G3670" i="26"/>
  <c r="L3669" i="26"/>
  <c r="G2212" i="26"/>
  <c r="L2211" i="26"/>
  <c r="G4093" i="26"/>
  <c r="L4092" i="26"/>
  <c r="G2165" i="26"/>
  <c r="L2164" i="26"/>
  <c r="L2964" i="26"/>
  <c r="G2965" i="26"/>
  <c r="G3905" i="26"/>
  <c r="L3904" i="26"/>
  <c r="G2306" i="26"/>
  <c r="L2305" i="26"/>
  <c r="L2259" i="26"/>
  <c r="G2260" i="26"/>
  <c r="G3952" i="26"/>
  <c r="L3951" i="26"/>
  <c r="L3152" i="26"/>
  <c r="G3153" i="26"/>
  <c r="G2777" i="26"/>
  <c r="L2776" i="26"/>
  <c r="L2917" i="26"/>
  <c r="G2918" i="26"/>
  <c r="G2588" i="26"/>
  <c r="L2587" i="26"/>
  <c r="G2448" i="26"/>
  <c r="L2447" i="26"/>
  <c r="G3671" i="26"/>
  <c r="L3670" i="26"/>
  <c r="G2778" i="26"/>
  <c r="L2777" i="26"/>
  <c r="L3811" i="26"/>
  <c r="G3812" i="26"/>
  <c r="G3013" i="26"/>
  <c r="L3012" i="26"/>
  <c r="G4000" i="26"/>
  <c r="L3999" i="26"/>
  <c r="G3483" i="26"/>
  <c r="G3154" i="26"/>
  <c r="L3153" i="26"/>
  <c r="G2307" i="26"/>
  <c r="L2306" i="26"/>
  <c r="G3295" i="26"/>
  <c r="L3294" i="26"/>
  <c r="G3624" i="26"/>
  <c r="L3247" i="26"/>
  <c r="G3248" i="26"/>
  <c r="G2449" i="26"/>
  <c r="L2448" i="26"/>
  <c r="G3060" i="26"/>
  <c r="L3059" i="26"/>
  <c r="L3199" i="26"/>
  <c r="G3200" i="26"/>
  <c r="G3765" i="26"/>
  <c r="L3764" i="26"/>
  <c r="G2872" i="26"/>
  <c r="L2871" i="26"/>
  <c r="G2401" i="26"/>
  <c r="L2400" i="26"/>
  <c r="G3906" i="26"/>
  <c r="L3905" i="26"/>
  <c r="G4094" i="26"/>
  <c r="L4093" i="26"/>
  <c r="L3387" i="26"/>
  <c r="G3388" i="26"/>
  <c r="G2683" i="26"/>
  <c r="L2682" i="26"/>
  <c r="G3577" i="26"/>
  <c r="G2824" i="26"/>
  <c r="L2823" i="26"/>
  <c r="G2589" i="26"/>
  <c r="L2588" i="26"/>
  <c r="G3953" i="26"/>
  <c r="L3952" i="26"/>
  <c r="G2966" i="26"/>
  <c r="L2965" i="26"/>
  <c r="G3435" i="26"/>
  <c r="L3434" i="26"/>
  <c r="L2636" i="26"/>
  <c r="G2637" i="26"/>
  <c r="G2496" i="26"/>
  <c r="L2495" i="26"/>
  <c r="G2543" i="26"/>
  <c r="L2542" i="26"/>
  <c r="L3106" i="26"/>
  <c r="G3107" i="26"/>
  <c r="G3530" i="26"/>
  <c r="G2919" i="26"/>
  <c r="L2918" i="26"/>
  <c r="G2261" i="26"/>
  <c r="L2260" i="26"/>
  <c r="L2212" i="26"/>
  <c r="G2213" i="26"/>
  <c r="G3859" i="26"/>
  <c r="L3858" i="26"/>
  <c r="G2166" i="26"/>
  <c r="L2166" i="26"/>
  <c r="L2165" i="26"/>
  <c r="G4047" i="26"/>
  <c r="L4046" i="26"/>
  <c r="G3718" i="26"/>
  <c r="L3717" i="26"/>
  <c r="G2731" i="26"/>
  <c r="L2730" i="26"/>
  <c r="L4140" i="26"/>
  <c r="G4141" i="26"/>
  <c r="G3342" i="26"/>
  <c r="L3341" i="26"/>
  <c r="G2355" i="26"/>
  <c r="L2354" i="26"/>
  <c r="G3531" i="26"/>
  <c r="G3389" i="26"/>
  <c r="L3388" i="26"/>
  <c r="G3719" i="26"/>
  <c r="L3718" i="26"/>
  <c r="G2590" i="26"/>
  <c r="L2589" i="26"/>
  <c r="G2402" i="26"/>
  <c r="L2401" i="26"/>
  <c r="G3061" i="26"/>
  <c r="L3060" i="26"/>
  <c r="G3296" i="26"/>
  <c r="L3295" i="26"/>
  <c r="L3013" i="26"/>
  <c r="G3014" i="26"/>
  <c r="G2214" i="26"/>
  <c r="L2214" i="26"/>
  <c r="L2213" i="26"/>
  <c r="G3108" i="26"/>
  <c r="L3107" i="26"/>
  <c r="G3813" i="26"/>
  <c r="L3812" i="26"/>
  <c r="G3484" i="26"/>
  <c r="G2356" i="26"/>
  <c r="L2355" i="26"/>
  <c r="G4048" i="26"/>
  <c r="L4047" i="26"/>
  <c r="G3436" i="26"/>
  <c r="L3435" i="26"/>
  <c r="G2825" i="26"/>
  <c r="L2824" i="26"/>
  <c r="G4095" i="26"/>
  <c r="L4094" i="26"/>
  <c r="G2873" i="26"/>
  <c r="L2872" i="26"/>
  <c r="L2449" i="26"/>
  <c r="G2450" i="26"/>
  <c r="G3249" i="26"/>
  <c r="L3248" i="26"/>
  <c r="G2638" i="26"/>
  <c r="L2637" i="26"/>
  <c r="L3342" i="26"/>
  <c r="G3343" i="26"/>
  <c r="G2262" i="26"/>
  <c r="L2262" i="26"/>
  <c r="L2261" i="26"/>
  <c r="G2544" i="26"/>
  <c r="L2543" i="26"/>
  <c r="G2967" i="26"/>
  <c r="L2966" i="26"/>
  <c r="G3578" i="26"/>
  <c r="L3906" i="26"/>
  <c r="G3907" i="26"/>
  <c r="G3766" i="26"/>
  <c r="L3765" i="26"/>
  <c r="L2307" i="26"/>
  <c r="G2308" i="26"/>
  <c r="G4001" i="26"/>
  <c r="L4000" i="26"/>
  <c r="G2779" i="26"/>
  <c r="L2778" i="26"/>
  <c r="G4142" i="26"/>
  <c r="L4141" i="26"/>
  <c r="G3201" i="26"/>
  <c r="L3200" i="26"/>
  <c r="G2732" i="26"/>
  <c r="L2731" i="26"/>
  <c r="G3860" i="26"/>
  <c r="L3859" i="26"/>
  <c r="L2919" i="26"/>
  <c r="G2920" i="26"/>
  <c r="G2497" i="26"/>
  <c r="L2496" i="26"/>
  <c r="G3954" i="26"/>
  <c r="L3953" i="26"/>
  <c r="G2684" i="26"/>
  <c r="L2683" i="26"/>
  <c r="G3625" i="26"/>
  <c r="G3155" i="26"/>
  <c r="L3154" i="26"/>
  <c r="G3672" i="26"/>
  <c r="L3671" i="26"/>
  <c r="L3155" i="26"/>
  <c r="G3156" i="26"/>
  <c r="G3955" i="26"/>
  <c r="L3954" i="26"/>
  <c r="G2733" i="26"/>
  <c r="L2732" i="26"/>
  <c r="G3814" i="26"/>
  <c r="L3813" i="26"/>
  <c r="G4002" i="26"/>
  <c r="L4001" i="26"/>
  <c r="G3579" i="26"/>
  <c r="G2639" i="26"/>
  <c r="L2638" i="26"/>
  <c r="G4096" i="26"/>
  <c r="L4095" i="26"/>
  <c r="G3062" i="26"/>
  <c r="L3061" i="26"/>
  <c r="G3720" i="26"/>
  <c r="L3719" i="26"/>
  <c r="G4049" i="26"/>
  <c r="L4048" i="26"/>
  <c r="G3626" i="26"/>
  <c r="G2498" i="26"/>
  <c r="L2497" i="26"/>
  <c r="G2309" i="26"/>
  <c r="L2308" i="26"/>
  <c r="G2874" i="26"/>
  <c r="L2873" i="26"/>
  <c r="G2921" i="26"/>
  <c r="L2920" i="26"/>
  <c r="G2968" i="26"/>
  <c r="L2967" i="26"/>
  <c r="G3250" i="26"/>
  <c r="L3249" i="26"/>
  <c r="G2826" i="26"/>
  <c r="L2825" i="26"/>
  <c r="G2403" i="26"/>
  <c r="L2402" i="26"/>
  <c r="L3201" i="26"/>
  <c r="G3202" i="26"/>
  <c r="G3673" i="26"/>
  <c r="L3672" i="26"/>
  <c r="G2451" i="26"/>
  <c r="L2450" i="26"/>
  <c r="L2356" i="26"/>
  <c r="G2357" i="26"/>
  <c r="G3015" i="26"/>
  <c r="L3014" i="26"/>
  <c r="L3389" i="26"/>
  <c r="G3390" i="26"/>
  <c r="G2780" i="26"/>
  <c r="L2779" i="26"/>
  <c r="G4143" i="26"/>
  <c r="L4142" i="26"/>
  <c r="G3767" i="26"/>
  <c r="L3766" i="26"/>
  <c r="G2545" i="26"/>
  <c r="L2544" i="26"/>
  <c r="G3437" i="26"/>
  <c r="L3436" i="26"/>
  <c r="G3485" i="26"/>
  <c r="G2591" i="26"/>
  <c r="L2590" i="26"/>
  <c r="G3297" i="26"/>
  <c r="L3296" i="26"/>
  <c r="G2685" i="26"/>
  <c r="L2684" i="26"/>
  <c r="G3861" i="26"/>
  <c r="L3860" i="26"/>
  <c r="L3907" i="26"/>
  <c r="G3908" i="26"/>
  <c r="G3344" i="26"/>
  <c r="L3343" i="26"/>
  <c r="G3109" i="26"/>
  <c r="L3108" i="26"/>
  <c r="G3532" i="26"/>
  <c r="G3345" i="26"/>
  <c r="L3344" i="26"/>
  <c r="G3438" i="26"/>
  <c r="L3437" i="26"/>
  <c r="G3768" i="26"/>
  <c r="L3767" i="26"/>
  <c r="G2781" i="26"/>
  <c r="L2780" i="26"/>
  <c r="G2969" i="26"/>
  <c r="L2968" i="26"/>
  <c r="L2498" i="26"/>
  <c r="G2499" i="26"/>
  <c r="G3063" i="26"/>
  <c r="L3062" i="26"/>
  <c r="L2357" i="26"/>
  <c r="G2358" i="26"/>
  <c r="L2358" i="26"/>
  <c r="G2640" i="26"/>
  <c r="L2639" i="26"/>
  <c r="L3908" i="26"/>
  <c r="G3909" i="26"/>
  <c r="G3391" i="26"/>
  <c r="L3390" i="26"/>
  <c r="G3580" i="26"/>
  <c r="G2734" i="26"/>
  <c r="L2733" i="26"/>
  <c r="L3297" i="26"/>
  <c r="G3298" i="26"/>
  <c r="G4144" i="26"/>
  <c r="L4143" i="26"/>
  <c r="L2451" i="26"/>
  <c r="G2452" i="26"/>
  <c r="G2404" i="26"/>
  <c r="L2403" i="26"/>
  <c r="L2921" i="26"/>
  <c r="G2922" i="26"/>
  <c r="G3627" i="26"/>
  <c r="G4003" i="26"/>
  <c r="L4002" i="26"/>
  <c r="L3955" i="26"/>
  <c r="G3956" i="26"/>
  <c r="G3533" i="26"/>
  <c r="G2592" i="26"/>
  <c r="L2591" i="26"/>
  <c r="L3015" i="26"/>
  <c r="G3016" i="26"/>
  <c r="L2826" i="26"/>
  <c r="G2827" i="26"/>
  <c r="G2875" i="26"/>
  <c r="L2874" i="26"/>
  <c r="G4050" i="26"/>
  <c r="L4049" i="26"/>
  <c r="G3157" i="26"/>
  <c r="L3156" i="26"/>
  <c r="G3203" i="26"/>
  <c r="L3202" i="26"/>
  <c r="L3861" i="26"/>
  <c r="G3862" i="26"/>
  <c r="L4096" i="26"/>
  <c r="G4097" i="26"/>
  <c r="G3815" i="26"/>
  <c r="L3814" i="26"/>
  <c r="G3110" i="26"/>
  <c r="L3109" i="26"/>
  <c r="G2686" i="26"/>
  <c r="L2685" i="26"/>
  <c r="G3486" i="26"/>
  <c r="L2545" i="26"/>
  <c r="G2546" i="26"/>
  <c r="G3674" i="26"/>
  <c r="L3673" i="26"/>
  <c r="G3251" i="26"/>
  <c r="L3250" i="26"/>
  <c r="L2309" i="26"/>
  <c r="G2310" i="26"/>
  <c r="L2310" i="26"/>
  <c r="G3721" i="26"/>
  <c r="L3720" i="26"/>
  <c r="G3675" i="26"/>
  <c r="L3674" i="26"/>
  <c r="L3157" i="26"/>
  <c r="G3158" i="26"/>
  <c r="G4004" i="26"/>
  <c r="L4003" i="26"/>
  <c r="G3299" i="26"/>
  <c r="L3298" i="26"/>
  <c r="G3392" i="26"/>
  <c r="L3391" i="26"/>
  <c r="G2641" i="26"/>
  <c r="L2640" i="26"/>
  <c r="G2970" i="26"/>
  <c r="L2969" i="26"/>
  <c r="G3111" i="26"/>
  <c r="L3110" i="26"/>
  <c r="G3628" i="26"/>
  <c r="G3439" i="26"/>
  <c r="L3438" i="26"/>
  <c r="G3722" i="26"/>
  <c r="L3721" i="26"/>
  <c r="L4050" i="26"/>
  <c r="G4051" i="26"/>
  <c r="G2593" i="26"/>
  <c r="L2592" i="26"/>
  <c r="L4144" i="26"/>
  <c r="G4145" i="26"/>
  <c r="L2781" i="26"/>
  <c r="G2782" i="26"/>
  <c r="L3815" i="26"/>
  <c r="G3816" i="26"/>
  <c r="G3863" i="26"/>
  <c r="L3862" i="26"/>
  <c r="G2923" i="26"/>
  <c r="L2922" i="26"/>
  <c r="L2734" i="26"/>
  <c r="G2735" i="26"/>
  <c r="G3017" i="26"/>
  <c r="L3016" i="26"/>
  <c r="G2453" i="26"/>
  <c r="L2452" i="26"/>
  <c r="G4098" i="26"/>
  <c r="L4097" i="26"/>
  <c r="G2876" i="26"/>
  <c r="L2875" i="26"/>
  <c r="G3534" i="26"/>
  <c r="L3063" i="26"/>
  <c r="G3064" i="26"/>
  <c r="G3769" i="26"/>
  <c r="L3768" i="26"/>
  <c r="G2687" i="26"/>
  <c r="L2686" i="26"/>
  <c r="G2547" i="26"/>
  <c r="L2546" i="26"/>
  <c r="G3487" i="26"/>
  <c r="G2828" i="26"/>
  <c r="L2827" i="26"/>
  <c r="G3957" i="26"/>
  <c r="L3956" i="26"/>
  <c r="G3581" i="26"/>
  <c r="G3910" i="26"/>
  <c r="L3909" i="26"/>
  <c r="G2500" i="26"/>
  <c r="L2499" i="26"/>
  <c r="L3345" i="26"/>
  <c r="G3346" i="26"/>
  <c r="G3252" i="26"/>
  <c r="L3251" i="26"/>
  <c r="G3204" i="26"/>
  <c r="L3203" i="26"/>
  <c r="L2404" i="26"/>
  <c r="G2405" i="26"/>
  <c r="G3958" i="26"/>
  <c r="L3957" i="26"/>
  <c r="G2971" i="26"/>
  <c r="L2970" i="26"/>
  <c r="G4005" i="26"/>
  <c r="L4004" i="26"/>
  <c r="G2501" i="26"/>
  <c r="L2500" i="26"/>
  <c r="G2688" i="26"/>
  <c r="L2687" i="26"/>
  <c r="G3535" i="26"/>
  <c r="G2924" i="26"/>
  <c r="L2923" i="26"/>
  <c r="G2594" i="26"/>
  <c r="L2593" i="26"/>
  <c r="G3159" i="26"/>
  <c r="L3158" i="26"/>
  <c r="L2547" i="26"/>
  <c r="G2548" i="26"/>
  <c r="G3205" i="26"/>
  <c r="L3204" i="26"/>
  <c r="L2453" i="26"/>
  <c r="G2454" i="26"/>
  <c r="L2454" i="26"/>
  <c r="G2783" i="26"/>
  <c r="L2782" i="26"/>
  <c r="G4052" i="26"/>
  <c r="L4051" i="26"/>
  <c r="G3629" i="26"/>
  <c r="G2642" i="26"/>
  <c r="L2641" i="26"/>
  <c r="G3911" i="26"/>
  <c r="L3910" i="26"/>
  <c r="G2829" i="26"/>
  <c r="L2828" i="26"/>
  <c r="L3769" i="26"/>
  <c r="G3770" i="26"/>
  <c r="G3864" i="26"/>
  <c r="L3863" i="26"/>
  <c r="G3253" i="26"/>
  <c r="L3252" i="26"/>
  <c r="G3582" i="26"/>
  <c r="G3065" i="26"/>
  <c r="L3064" i="26"/>
  <c r="G2877" i="26"/>
  <c r="L2876" i="26"/>
  <c r="L3017" i="26"/>
  <c r="G3018" i="26"/>
  <c r="G3817" i="26"/>
  <c r="L3816" i="26"/>
  <c r="G4146" i="26"/>
  <c r="L4145" i="26"/>
  <c r="G3112" i="26"/>
  <c r="L3111" i="26"/>
  <c r="G3393" i="26"/>
  <c r="L3392" i="26"/>
  <c r="G3676" i="26"/>
  <c r="L3675" i="26"/>
  <c r="G2406" i="26"/>
  <c r="L2406" i="26"/>
  <c r="L2405" i="26"/>
  <c r="G3347" i="26"/>
  <c r="L3346" i="26"/>
  <c r="G3488" i="26"/>
  <c r="G2736" i="26"/>
  <c r="L2735" i="26"/>
  <c r="G3723" i="26"/>
  <c r="L3722" i="26"/>
  <c r="G3440" i="26"/>
  <c r="L3439" i="26"/>
  <c r="G4099" i="26"/>
  <c r="L4098" i="26"/>
  <c r="G3300" i="26"/>
  <c r="L3299" i="26"/>
  <c r="G4100" i="26"/>
  <c r="L4099" i="26"/>
  <c r="L2736" i="26"/>
  <c r="G2737" i="26"/>
  <c r="L4146" i="26"/>
  <c r="G4147" i="26"/>
  <c r="G3066" i="26"/>
  <c r="L3065" i="26"/>
  <c r="G3630" i="26"/>
  <c r="G3206" i="26"/>
  <c r="L3205" i="26"/>
  <c r="L2594" i="26"/>
  <c r="G2595" i="26"/>
  <c r="G2689" i="26"/>
  <c r="L2688" i="26"/>
  <c r="L2971" i="26"/>
  <c r="G2972" i="26"/>
  <c r="G3489" i="26"/>
  <c r="G3441" i="26"/>
  <c r="L3440" i="26"/>
  <c r="G3677" i="26"/>
  <c r="L3676" i="26"/>
  <c r="G3818" i="26"/>
  <c r="L3817" i="26"/>
  <c r="G3583" i="26"/>
  <c r="G2830" i="26"/>
  <c r="L2829" i="26"/>
  <c r="G4053" i="26"/>
  <c r="L4052" i="26"/>
  <c r="G2502" i="26"/>
  <c r="L2502" i="26"/>
  <c r="L2501" i="26"/>
  <c r="L3018" i="26"/>
  <c r="G3019" i="26"/>
  <c r="G2549" i="26"/>
  <c r="L2548" i="26"/>
  <c r="G3301" i="26"/>
  <c r="L3300" i="26"/>
  <c r="G3348" i="26"/>
  <c r="L3347" i="26"/>
  <c r="G3394" i="26"/>
  <c r="L3393" i="26"/>
  <c r="L3253" i="26"/>
  <c r="G3254" i="26"/>
  <c r="G3912" i="26"/>
  <c r="L3911" i="26"/>
  <c r="G2784" i="26"/>
  <c r="L2783" i="26"/>
  <c r="G2925" i="26"/>
  <c r="L2924" i="26"/>
  <c r="G3771" i="26"/>
  <c r="L3770" i="26"/>
  <c r="G3724" i="26"/>
  <c r="L3723" i="26"/>
  <c r="G3113" i="26"/>
  <c r="L3112" i="26"/>
  <c r="G2878" i="26"/>
  <c r="L2877" i="26"/>
  <c r="G3865" i="26"/>
  <c r="L3864" i="26"/>
  <c r="L2642" i="26"/>
  <c r="G2643" i="26"/>
  <c r="G3160" i="26"/>
  <c r="L3159" i="26"/>
  <c r="G3536" i="26"/>
  <c r="L4005" i="26"/>
  <c r="G4006" i="26"/>
  <c r="G3959" i="26"/>
  <c r="L3958" i="26"/>
  <c r="L3865" i="26"/>
  <c r="G3866" i="26"/>
  <c r="G2926" i="26"/>
  <c r="L2925" i="26"/>
  <c r="G3395" i="26"/>
  <c r="L3394" i="26"/>
  <c r="L2830" i="26"/>
  <c r="G2831" i="26"/>
  <c r="G3442" i="26"/>
  <c r="L3441" i="26"/>
  <c r="G3490" i="26"/>
  <c r="G3537" i="26"/>
  <c r="G4148" i="26"/>
  <c r="L4147" i="26"/>
  <c r="G2879" i="26"/>
  <c r="L2878" i="26"/>
  <c r="G3772" i="26"/>
  <c r="L3771" i="26"/>
  <c r="G2785" i="26"/>
  <c r="L2784" i="26"/>
  <c r="L3348" i="26"/>
  <c r="G3349" i="26"/>
  <c r="L2549" i="26"/>
  <c r="G2550" i="26"/>
  <c r="L2550" i="26"/>
  <c r="G3584" i="26"/>
  <c r="G3207" i="26"/>
  <c r="L3206" i="26"/>
  <c r="L4006" i="26"/>
  <c r="G4007" i="26"/>
  <c r="G3020" i="26"/>
  <c r="L3019" i="26"/>
  <c r="G2973" i="26"/>
  <c r="L2972" i="26"/>
  <c r="G2738" i="26"/>
  <c r="L2737" i="26"/>
  <c r="G3161" i="26"/>
  <c r="L3160" i="26"/>
  <c r="G3114" i="26"/>
  <c r="L3113" i="26"/>
  <c r="G3913" i="26"/>
  <c r="L3912" i="26"/>
  <c r="G3819" i="26"/>
  <c r="L3818" i="26"/>
  <c r="G3631" i="26"/>
  <c r="G2596" i="26"/>
  <c r="L2595" i="26"/>
  <c r="G2644" i="26"/>
  <c r="L2643" i="26"/>
  <c r="L3254" i="26"/>
  <c r="G3255" i="26"/>
  <c r="G3960" i="26"/>
  <c r="L3959" i="26"/>
  <c r="G3725" i="26"/>
  <c r="L3724" i="26"/>
  <c r="G3302" i="26"/>
  <c r="L3301" i="26"/>
  <c r="L4053" i="26"/>
  <c r="G4054" i="26"/>
  <c r="G3678" i="26"/>
  <c r="L3677" i="26"/>
  <c r="G2690" i="26"/>
  <c r="L2689" i="26"/>
  <c r="L3066" i="26"/>
  <c r="G3067" i="26"/>
  <c r="G4101" i="26"/>
  <c r="L4100" i="26"/>
  <c r="G2645" i="26"/>
  <c r="L2644" i="26"/>
  <c r="G3491" i="26"/>
  <c r="G4055" i="26"/>
  <c r="L4054" i="26"/>
  <c r="L2973" i="26"/>
  <c r="G2974" i="26"/>
  <c r="G2880" i="26"/>
  <c r="L2879" i="26"/>
  <c r="L3395" i="26"/>
  <c r="G3396" i="26"/>
  <c r="G3726" i="26"/>
  <c r="L3725" i="26"/>
  <c r="L2596" i="26"/>
  <c r="G2597" i="26"/>
  <c r="G3350" i="26"/>
  <c r="L3349" i="26"/>
  <c r="L2690" i="26"/>
  <c r="G2691" i="26"/>
  <c r="G3820" i="26"/>
  <c r="L3819" i="26"/>
  <c r="G3115" i="26"/>
  <c r="L3114" i="26"/>
  <c r="L3020" i="26"/>
  <c r="G3021" i="26"/>
  <c r="L3207" i="26"/>
  <c r="G3208" i="26"/>
  <c r="G4149" i="26"/>
  <c r="L4148" i="26"/>
  <c r="G2927" i="26"/>
  <c r="L2926" i="26"/>
  <c r="G3961" i="26"/>
  <c r="L3960" i="26"/>
  <c r="G3585" i="26"/>
  <c r="G3679" i="26"/>
  <c r="L3678" i="26"/>
  <c r="G3256" i="26"/>
  <c r="L3255" i="26"/>
  <c r="G3162" i="26"/>
  <c r="L3161" i="26"/>
  <c r="G2786" i="26"/>
  <c r="L2785" i="26"/>
  <c r="L3442" i="26"/>
  <c r="G3443" i="26"/>
  <c r="G3068" i="26"/>
  <c r="L3067" i="26"/>
  <c r="G3303" i="26"/>
  <c r="L3302" i="26"/>
  <c r="G3632" i="26"/>
  <c r="G4008" i="26"/>
  <c r="L4007" i="26"/>
  <c r="G3538" i="26"/>
  <c r="G2832" i="26"/>
  <c r="L2831" i="26"/>
  <c r="L3866" i="26"/>
  <c r="G3867" i="26"/>
  <c r="G4102" i="26"/>
  <c r="L4101" i="26"/>
  <c r="G3914" i="26"/>
  <c r="L3913" i="26"/>
  <c r="G2739" i="26"/>
  <c r="L2738" i="26"/>
  <c r="L3772" i="26"/>
  <c r="G3773" i="26"/>
  <c r="G3539" i="26"/>
  <c r="G3304" i="26"/>
  <c r="L3303" i="26"/>
  <c r="G3586" i="26"/>
  <c r="G4150" i="26"/>
  <c r="L4149" i="26"/>
  <c r="G3821" i="26"/>
  <c r="L3820" i="26"/>
  <c r="G3351" i="26"/>
  <c r="L3350" i="26"/>
  <c r="L2880" i="26"/>
  <c r="G2881" i="26"/>
  <c r="G4056" i="26"/>
  <c r="L4055" i="26"/>
  <c r="L4102" i="26"/>
  <c r="G4103" i="26"/>
  <c r="G4009" i="26"/>
  <c r="L4008" i="26"/>
  <c r="G3209" i="26"/>
  <c r="L3208" i="26"/>
  <c r="G2598" i="26"/>
  <c r="L2598" i="26"/>
  <c r="L2597" i="26"/>
  <c r="G2975" i="26"/>
  <c r="L2974" i="26"/>
  <c r="G2740" i="26"/>
  <c r="L2739" i="26"/>
  <c r="L3867" i="26"/>
  <c r="G3868" i="26"/>
  <c r="G3069" i="26"/>
  <c r="L3068" i="26"/>
  <c r="G2787" i="26"/>
  <c r="L2786" i="26"/>
  <c r="G3257" i="26"/>
  <c r="L3256" i="26"/>
  <c r="L3961" i="26"/>
  <c r="G3962" i="26"/>
  <c r="G3492" i="26"/>
  <c r="G3022" i="26"/>
  <c r="L3021" i="26"/>
  <c r="G2692" i="26"/>
  <c r="L2691" i="26"/>
  <c r="G3915" i="26"/>
  <c r="L3914" i="26"/>
  <c r="G3727" i="26"/>
  <c r="L3726" i="26"/>
  <c r="G3774" i="26"/>
  <c r="L3773" i="26"/>
  <c r="G2833" i="26"/>
  <c r="L2832" i="26"/>
  <c r="G3444" i="26"/>
  <c r="L3443" i="26"/>
  <c r="G3397" i="26"/>
  <c r="L3396" i="26"/>
  <c r="G3633" i="26"/>
  <c r="G3163" i="26"/>
  <c r="L3162" i="26"/>
  <c r="G3680" i="26"/>
  <c r="L3679" i="26"/>
  <c r="G2928" i="26"/>
  <c r="L2927" i="26"/>
  <c r="G3116" i="26"/>
  <c r="L3115" i="26"/>
  <c r="G2646" i="26"/>
  <c r="L2646" i="26"/>
  <c r="L2645" i="26"/>
  <c r="G2929" i="26"/>
  <c r="L2928" i="26"/>
  <c r="G3398" i="26"/>
  <c r="L3397" i="26"/>
  <c r="G3023" i="26"/>
  <c r="L3022" i="26"/>
  <c r="G2788" i="26"/>
  <c r="L2787" i="26"/>
  <c r="G2976" i="26"/>
  <c r="L2975" i="26"/>
  <c r="L4009" i="26"/>
  <c r="G4010" i="26"/>
  <c r="G3352" i="26"/>
  <c r="L3351" i="26"/>
  <c r="G4104" i="26"/>
  <c r="L4103" i="26"/>
  <c r="G3681" i="26"/>
  <c r="L3680" i="26"/>
  <c r="L3444" i="26"/>
  <c r="G3445" i="26"/>
  <c r="G3493" i="26"/>
  <c r="G3070" i="26"/>
  <c r="L3069" i="26"/>
  <c r="G3822" i="26"/>
  <c r="L3821" i="26"/>
  <c r="L3304" i="26"/>
  <c r="G3305" i="26"/>
  <c r="G3963" i="26"/>
  <c r="L3962" i="26"/>
  <c r="G3869" i="26"/>
  <c r="L3868" i="26"/>
  <c r="G3164" i="26"/>
  <c r="L3163" i="26"/>
  <c r="G2834" i="26"/>
  <c r="L2833" i="26"/>
  <c r="G3728" i="26"/>
  <c r="L3727" i="26"/>
  <c r="G4057" i="26"/>
  <c r="L4056" i="26"/>
  <c r="G4151" i="26"/>
  <c r="L4150" i="26"/>
  <c r="G3634" i="26"/>
  <c r="G2882" i="26"/>
  <c r="L2881" i="26"/>
  <c r="G3587" i="26"/>
  <c r="G3117" i="26"/>
  <c r="L3116" i="26"/>
  <c r="G3775" i="26"/>
  <c r="L3774" i="26"/>
  <c r="L3915" i="26"/>
  <c r="G3916" i="26"/>
  <c r="G2693" i="26"/>
  <c r="L2692" i="26"/>
  <c r="L3257" i="26"/>
  <c r="G3258" i="26"/>
  <c r="G2741" i="26"/>
  <c r="L2740" i="26"/>
  <c r="G3210" i="26"/>
  <c r="L3209" i="26"/>
  <c r="G3540" i="26"/>
  <c r="G2883" i="26"/>
  <c r="L2882" i="26"/>
  <c r="L3258" i="26"/>
  <c r="G3259" i="26"/>
  <c r="L3305" i="26"/>
  <c r="G3306" i="26"/>
  <c r="L3117" i="26"/>
  <c r="G3118" i="26"/>
  <c r="L4151" i="26"/>
  <c r="G4152" i="26"/>
  <c r="L3728" i="26"/>
  <c r="G3729" i="26"/>
  <c r="L3869" i="26"/>
  <c r="G3870" i="26"/>
  <c r="G4105" i="26"/>
  <c r="L4104" i="26"/>
  <c r="G3353" i="26"/>
  <c r="L3352" i="26"/>
  <c r="G3024" i="26"/>
  <c r="L3023" i="26"/>
  <c r="G3399" i="26"/>
  <c r="L3398" i="26"/>
  <c r="L4010" i="26"/>
  <c r="G4011" i="26"/>
  <c r="G3682" i="26"/>
  <c r="L3681" i="26"/>
  <c r="G3541" i="26"/>
  <c r="G3635" i="26"/>
  <c r="G4058" i="26"/>
  <c r="L4057" i="26"/>
  <c r="G2835" i="26"/>
  <c r="L2834" i="26"/>
  <c r="G3964" i="26"/>
  <c r="L3963" i="26"/>
  <c r="G3823" i="26"/>
  <c r="L3822" i="26"/>
  <c r="L2929" i="26"/>
  <c r="G2930" i="26"/>
  <c r="G2742" i="26"/>
  <c r="L2742" i="26"/>
  <c r="L2741" i="26"/>
  <c r="G2789" i="26"/>
  <c r="L2788" i="26"/>
  <c r="G2694" i="26"/>
  <c r="L2694" i="26"/>
  <c r="L2693" i="26"/>
  <c r="G3917" i="26"/>
  <c r="L3916" i="26"/>
  <c r="G3446" i="26"/>
  <c r="L3445" i="26"/>
  <c r="G3776" i="26"/>
  <c r="L3775" i="26"/>
  <c r="G3211" i="26"/>
  <c r="L3210" i="26"/>
  <c r="G3588" i="26"/>
  <c r="G3165" i="26"/>
  <c r="L3164" i="26"/>
  <c r="G3071" i="26"/>
  <c r="L3070" i="26"/>
  <c r="G2977" i="26"/>
  <c r="L2976" i="26"/>
  <c r="G3494" i="26"/>
  <c r="G3495" i="26"/>
  <c r="L3211" i="26"/>
  <c r="G3212" i="26"/>
  <c r="G4059" i="26"/>
  <c r="L4058" i="26"/>
  <c r="G3354" i="26"/>
  <c r="L3353" i="26"/>
  <c r="L2930" i="26"/>
  <c r="G2931" i="26"/>
  <c r="L4152" i="26"/>
  <c r="G4153" i="26"/>
  <c r="G3307" i="26"/>
  <c r="L3306" i="26"/>
  <c r="G3166" i="26"/>
  <c r="L3165" i="26"/>
  <c r="G3447" i="26"/>
  <c r="L3446" i="26"/>
  <c r="G2790" i="26"/>
  <c r="L2790" i="26"/>
  <c r="L2789" i="26"/>
  <c r="G3824" i="26"/>
  <c r="L3823" i="26"/>
  <c r="G3636" i="26"/>
  <c r="G4106" i="26"/>
  <c r="L4105" i="26"/>
  <c r="G4012" i="26"/>
  <c r="L4011" i="26"/>
  <c r="G3260" i="26"/>
  <c r="L3259" i="26"/>
  <c r="G2978" i="26"/>
  <c r="L2977" i="26"/>
  <c r="G3965" i="26"/>
  <c r="L3964" i="26"/>
  <c r="G3542" i="26"/>
  <c r="G3400" i="26"/>
  <c r="L3399" i="26"/>
  <c r="G3730" i="26"/>
  <c r="L3729" i="26"/>
  <c r="G3871" i="26"/>
  <c r="L3870" i="26"/>
  <c r="G3119" i="26"/>
  <c r="L3118" i="26"/>
  <c r="L3071" i="26"/>
  <c r="G3072" i="26"/>
  <c r="G3589" i="26"/>
  <c r="G3777" i="26"/>
  <c r="L3776" i="26"/>
  <c r="L3917" i="26"/>
  <c r="G3918" i="26"/>
  <c r="L2835" i="26"/>
  <c r="G2836" i="26"/>
  <c r="L3682" i="26"/>
  <c r="G3683" i="26"/>
  <c r="G3025" i="26"/>
  <c r="L3024" i="26"/>
  <c r="G2884" i="26"/>
  <c r="L2883" i="26"/>
  <c r="L3212" i="26"/>
  <c r="G3213" i="26"/>
  <c r="G3026" i="26"/>
  <c r="L3025" i="26"/>
  <c r="G3872" i="26"/>
  <c r="L3871" i="26"/>
  <c r="G3401" i="26"/>
  <c r="L3400" i="26"/>
  <c r="L2978" i="26"/>
  <c r="G2979" i="26"/>
  <c r="G4107" i="26"/>
  <c r="L4106" i="26"/>
  <c r="G3684" i="26"/>
  <c r="L3683" i="26"/>
  <c r="G3778" i="26"/>
  <c r="L3777" i="26"/>
  <c r="L3730" i="26"/>
  <c r="G3731" i="26"/>
  <c r="G3543" i="26"/>
  <c r="G3448" i="26"/>
  <c r="L3447" i="26"/>
  <c r="L3307" i="26"/>
  <c r="G3308" i="26"/>
  <c r="G3355" i="26"/>
  <c r="L3354" i="26"/>
  <c r="G2837" i="26"/>
  <c r="L2836" i="26"/>
  <c r="G3590" i="26"/>
  <c r="G4154" i="26"/>
  <c r="L4153" i="26"/>
  <c r="L3965" i="26"/>
  <c r="G3966" i="26"/>
  <c r="G3261" i="26"/>
  <c r="L3260" i="26"/>
  <c r="G3637" i="26"/>
  <c r="G4060" i="26"/>
  <c r="L4059" i="26"/>
  <c r="G3496" i="26"/>
  <c r="L3072" i="26"/>
  <c r="G3073" i="26"/>
  <c r="G2932" i="26"/>
  <c r="L2931" i="26"/>
  <c r="G3919" i="26"/>
  <c r="L3918" i="26"/>
  <c r="L2884" i="26"/>
  <c r="G2885" i="26"/>
  <c r="G3120" i="26"/>
  <c r="L3119" i="26"/>
  <c r="G4013" i="26"/>
  <c r="L4012" i="26"/>
  <c r="G3825" i="26"/>
  <c r="L3824" i="26"/>
  <c r="G3167" i="26"/>
  <c r="L3166" i="26"/>
  <c r="G3591" i="26"/>
  <c r="L2885" i="26"/>
  <c r="G2886" i="26"/>
  <c r="L2886" i="26"/>
  <c r="L3731" i="26"/>
  <c r="G3732" i="26"/>
  <c r="G3779" i="26"/>
  <c r="L3778" i="26"/>
  <c r="G3402" i="26"/>
  <c r="L3401" i="26"/>
  <c r="G3544" i="26"/>
  <c r="G3638" i="26"/>
  <c r="G2838" i="26"/>
  <c r="L2838" i="26"/>
  <c r="L2837" i="26"/>
  <c r="L3448" i="26"/>
  <c r="G3449" i="26"/>
  <c r="G3168" i="26"/>
  <c r="L3167" i="26"/>
  <c r="G4108" i="26"/>
  <c r="L4107" i="26"/>
  <c r="L3872" i="26"/>
  <c r="G3873" i="26"/>
  <c r="G3920" i="26"/>
  <c r="L3919" i="26"/>
  <c r="L3261" i="26"/>
  <c r="G3262" i="26"/>
  <c r="L4154" i="26"/>
  <c r="G4155" i="26"/>
  <c r="G2980" i="26"/>
  <c r="L2979" i="26"/>
  <c r="G3497" i="26"/>
  <c r="G3826" i="26"/>
  <c r="L3825" i="26"/>
  <c r="L3966" i="26"/>
  <c r="G3967" i="26"/>
  <c r="L3684" i="26"/>
  <c r="G3685" i="26"/>
  <c r="L3026" i="26"/>
  <c r="G3027" i="26"/>
  <c r="L2932" i="26"/>
  <c r="G2933" i="26"/>
  <c r="G4061" i="26"/>
  <c r="L4060" i="26"/>
  <c r="G3356" i="26"/>
  <c r="L3355" i="26"/>
  <c r="G3214" i="26"/>
  <c r="L3213" i="26"/>
  <c r="L4013" i="26"/>
  <c r="G4014" i="26"/>
  <c r="G3121" i="26"/>
  <c r="L3120" i="26"/>
  <c r="L3073" i="26"/>
  <c r="G3074" i="26"/>
  <c r="L3308" i="26"/>
  <c r="G3309" i="26"/>
  <c r="G3263" i="26"/>
  <c r="L3262" i="26"/>
  <c r="L3214" i="26"/>
  <c r="G3215" i="26"/>
  <c r="G3075" i="26"/>
  <c r="L3074" i="26"/>
  <c r="G3028" i="26"/>
  <c r="L3027" i="26"/>
  <c r="L3121" i="26"/>
  <c r="G3122" i="26"/>
  <c r="L3356" i="26"/>
  <c r="G3357" i="26"/>
  <c r="L2980" i="26"/>
  <c r="G2981" i="26"/>
  <c r="G3921" i="26"/>
  <c r="L3920" i="26"/>
  <c r="G3169" i="26"/>
  <c r="L3168" i="26"/>
  <c r="G3545" i="26"/>
  <c r="G3780" i="26"/>
  <c r="L3779" i="26"/>
  <c r="G4015" i="26"/>
  <c r="L4014" i="26"/>
  <c r="G3686" i="26"/>
  <c r="L3685" i="26"/>
  <c r="G3874" i="26"/>
  <c r="L3873" i="26"/>
  <c r="G3827" i="26"/>
  <c r="L3826" i="26"/>
  <c r="G3639" i="26"/>
  <c r="G3968" i="26"/>
  <c r="L3967" i="26"/>
  <c r="G3310" i="26"/>
  <c r="L3309" i="26"/>
  <c r="G3498" i="26"/>
  <c r="G4156" i="26"/>
  <c r="L4155" i="26"/>
  <c r="G3450" i="26"/>
  <c r="L3449" i="26"/>
  <c r="G3733" i="26"/>
  <c r="L3732" i="26"/>
  <c r="G2934" i="26"/>
  <c r="L2934" i="26"/>
  <c r="L2933" i="26"/>
  <c r="G4062" i="26"/>
  <c r="L4061" i="26"/>
  <c r="L4108" i="26"/>
  <c r="G4109" i="26"/>
  <c r="L3402" i="26"/>
  <c r="G3403" i="26"/>
  <c r="G3592" i="26"/>
  <c r="G4063" i="26"/>
  <c r="L4062" i="26"/>
  <c r="G3734" i="26"/>
  <c r="L3733" i="26"/>
  <c r="G3499" i="26"/>
  <c r="G3828" i="26"/>
  <c r="L3827" i="26"/>
  <c r="G3875" i="26"/>
  <c r="L3874" i="26"/>
  <c r="G4016" i="26"/>
  <c r="L4015" i="26"/>
  <c r="G3029" i="26"/>
  <c r="L3028" i="26"/>
  <c r="G4110" i="26"/>
  <c r="L4109" i="26"/>
  <c r="L3357" i="26"/>
  <c r="G3358" i="26"/>
  <c r="G3404" i="26"/>
  <c r="L3403" i="26"/>
  <c r="L3310" i="26"/>
  <c r="G3311" i="26"/>
  <c r="G3170" i="26"/>
  <c r="L3169" i="26"/>
  <c r="G3216" i="26"/>
  <c r="L3215" i="26"/>
  <c r="G3451" i="26"/>
  <c r="L3450" i="26"/>
  <c r="G3640" i="26"/>
  <c r="G3687" i="26"/>
  <c r="L3686" i="26"/>
  <c r="L3780" i="26"/>
  <c r="G3781" i="26"/>
  <c r="G3922" i="26"/>
  <c r="L3921" i="26"/>
  <c r="L3075" i="26"/>
  <c r="G3076" i="26"/>
  <c r="G3593" i="26"/>
  <c r="L2981" i="26"/>
  <c r="G2982" i="26"/>
  <c r="L2982" i="26"/>
  <c r="L3122" i="26"/>
  <c r="G3123" i="26"/>
  <c r="L4156" i="26"/>
  <c r="G4157" i="26"/>
  <c r="G3969" i="26"/>
  <c r="L3968" i="26"/>
  <c r="G3546" i="26"/>
  <c r="G3264" i="26"/>
  <c r="L3263" i="26"/>
  <c r="G3782" i="26"/>
  <c r="L3781" i="26"/>
  <c r="G3594" i="26"/>
  <c r="G4111" i="26"/>
  <c r="L4110" i="26"/>
  <c r="L3076" i="26"/>
  <c r="G3077" i="26"/>
  <c r="G3359" i="26"/>
  <c r="L3358" i="26"/>
  <c r="G3547" i="26"/>
  <c r="G4158" i="26"/>
  <c r="L4157" i="26"/>
  <c r="G3688" i="26"/>
  <c r="L3687" i="26"/>
  <c r="G3452" i="26"/>
  <c r="L3451" i="26"/>
  <c r="L3170" i="26"/>
  <c r="G3171" i="26"/>
  <c r="G4017" i="26"/>
  <c r="L4016" i="26"/>
  <c r="G3500" i="26"/>
  <c r="L3311" i="26"/>
  <c r="G3312" i="26"/>
  <c r="G3124" i="26"/>
  <c r="L3123" i="26"/>
  <c r="G3265" i="26"/>
  <c r="L3264" i="26"/>
  <c r="L3969" i="26"/>
  <c r="G3970" i="26"/>
  <c r="G3030" i="26"/>
  <c r="L3030" i="26"/>
  <c r="L3029" i="26"/>
  <c r="G3876" i="26"/>
  <c r="L3875" i="26"/>
  <c r="G3735" i="26"/>
  <c r="L3734" i="26"/>
  <c r="L3922" i="26"/>
  <c r="G3923" i="26"/>
  <c r="G3641" i="26"/>
  <c r="G3217" i="26"/>
  <c r="L3216" i="26"/>
  <c r="G3405" i="26"/>
  <c r="L3404" i="26"/>
  <c r="G3829" i="26"/>
  <c r="L3828" i="26"/>
  <c r="G4064" i="26"/>
  <c r="L4063" i="26"/>
  <c r="G4065" i="26"/>
  <c r="L4064" i="26"/>
  <c r="G3406" i="26"/>
  <c r="L3405" i="26"/>
  <c r="G3877" i="26"/>
  <c r="L3876" i="26"/>
  <c r="L4158" i="26"/>
  <c r="G4159" i="26"/>
  <c r="G3360" i="26"/>
  <c r="L3359" i="26"/>
  <c r="G3595" i="26"/>
  <c r="G3971" i="26"/>
  <c r="L3970" i="26"/>
  <c r="G3078" i="26"/>
  <c r="L3078" i="26"/>
  <c r="L3077" i="26"/>
  <c r="G3172" i="26"/>
  <c r="L3171" i="26"/>
  <c r="G3218" i="26"/>
  <c r="L3217" i="26"/>
  <c r="G3501" i="26"/>
  <c r="G3453" i="26"/>
  <c r="L3452" i="26"/>
  <c r="G4112" i="26"/>
  <c r="L4111" i="26"/>
  <c r="G3548" i="26"/>
  <c r="G3830" i="26"/>
  <c r="L3829" i="26"/>
  <c r="G3642" i="26"/>
  <c r="G4018" i="26"/>
  <c r="L4017" i="26"/>
  <c r="G3689" i="26"/>
  <c r="L3688" i="26"/>
  <c r="L3782" i="26"/>
  <c r="G3783" i="26"/>
  <c r="L3312" i="26"/>
  <c r="G3313" i="26"/>
  <c r="G3924" i="26"/>
  <c r="L3923" i="26"/>
  <c r="G3736" i="26"/>
  <c r="L3735" i="26"/>
  <c r="G3266" i="26"/>
  <c r="L3265" i="26"/>
  <c r="L3124" i="26"/>
  <c r="G3125" i="26"/>
  <c r="G3737" i="26"/>
  <c r="L3736" i="26"/>
  <c r="G3831" i="26"/>
  <c r="L3830" i="26"/>
  <c r="G4113" i="26"/>
  <c r="L4112" i="26"/>
  <c r="L3360" i="26"/>
  <c r="G3361" i="26"/>
  <c r="G3878" i="26"/>
  <c r="L3877" i="26"/>
  <c r="L4159" i="26"/>
  <c r="G4160" i="26"/>
  <c r="G3643" i="26"/>
  <c r="G3219" i="26"/>
  <c r="L3218" i="26"/>
  <c r="G3972" i="26"/>
  <c r="L3971" i="26"/>
  <c r="K251" i="26"/>
  <c r="K308" i="26"/>
  <c r="K449" i="26"/>
  <c r="K597" i="26"/>
  <c r="G3784" i="26"/>
  <c r="L3783" i="26"/>
  <c r="G3126" i="26"/>
  <c r="L3126" i="26"/>
  <c r="L3125" i="26"/>
  <c r="G3596" i="26"/>
  <c r="G3267" i="26"/>
  <c r="L3266" i="26"/>
  <c r="G3925" i="26"/>
  <c r="L3924" i="26"/>
  <c r="G3690" i="26"/>
  <c r="L3689" i="26"/>
  <c r="G3549" i="26"/>
  <c r="G3454" i="26"/>
  <c r="L3453" i="26"/>
  <c r="G3173" i="26"/>
  <c r="L3172" i="26"/>
  <c r="G3407" i="26"/>
  <c r="L3406" i="26"/>
  <c r="L3313" i="26"/>
  <c r="G3314" i="26"/>
  <c r="G4019" i="26"/>
  <c r="L4018" i="26"/>
  <c r="G3502" i="26"/>
  <c r="L4065" i="26"/>
  <c r="G4066" i="26"/>
  <c r="G3455" i="26"/>
  <c r="L3454" i="26"/>
  <c r="L3925" i="26"/>
  <c r="G3926" i="26"/>
  <c r="G3597" i="26"/>
  <c r="L3831" i="26"/>
  <c r="G3832" i="26"/>
  <c r="G4161" i="26"/>
  <c r="L4160" i="26"/>
  <c r="G3503" i="26"/>
  <c r="G3550" i="26"/>
  <c r="L3267" i="26"/>
  <c r="G3268" i="26"/>
  <c r="L3361" i="26"/>
  <c r="G3362" i="26"/>
  <c r="G3315" i="26"/>
  <c r="L3314" i="26"/>
  <c r="L3407" i="26"/>
  <c r="G3408" i="26"/>
  <c r="G3973" i="26"/>
  <c r="L3972" i="26"/>
  <c r="G3644" i="26"/>
  <c r="G3738" i="26"/>
  <c r="L3737" i="26"/>
  <c r="L4019" i="26"/>
  <c r="G4020" i="26"/>
  <c r="L4066" i="26"/>
  <c r="G4067" i="26"/>
  <c r="G3174" i="26"/>
  <c r="L3174" i="26"/>
  <c r="L3173" i="26"/>
  <c r="G3691" i="26"/>
  <c r="L3690" i="26"/>
  <c r="L3784" i="26"/>
  <c r="G3785" i="26"/>
  <c r="G3220" i="26"/>
  <c r="L3219" i="26"/>
  <c r="L3878" i="26"/>
  <c r="G3879" i="26"/>
  <c r="G4114" i="26"/>
  <c r="L4113" i="26"/>
  <c r="G4115" i="26"/>
  <c r="L4114" i="26"/>
  <c r="G3504" i="26"/>
  <c r="G3598" i="26"/>
  <c r="L3785" i="26"/>
  <c r="G3786" i="26"/>
  <c r="L4067" i="26"/>
  <c r="G4068" i="26"/>
  <c r="G3409" i="26"/>
  <c r="L3408" i="26"/>
  <c r="G3880" i="26"/>
  <c r="L3879" i="26"/>
  <c r="L4020" i="26"/>
  <c r="G4021" i="26"/>
  <c r="L3926" i="26"/>
  <c r="G3927" i="26"/>
  <c r="G3692" i="26"/>
  <c r="L3691" i="26"/>
  <c r="G3645" i="26"/>
  <c r="G4162" i="26"/>
  <c r="L4161" i="26"/>
  <c r="G3269" i="26"/>
  <c r="L3268" i="26"/>
  <c r="G3739" i="26"/>
  <c r="L3738" i="26"/>
  <c r="G3974" i="26"/>
  <c r="L3973" i="26"/>
  <c r="L3455" i="26"/>
  <c r="G3456" i="26"/>
  <c r="G3363" i="26"/>
  <c r="L3362" i="26"/>
  <c r="G3551" i="26"/>
  <c r="G3833" i="26"/>
  <c r="L3832" i="26"/>
  <c r="G3316" i="26"/>
  <c r="L3315" i="26"/>
  <c r="G3221" i="26"/>
  <c r="L3220" i="26"/>
  <c r="L3786" i="26"/>
  <c r="G3787" i="26"/>
  <c r="G3834" i="26"/>
  <c r="L3833" i="26"/>
  <c r="G3646" i="26"/>
  <c r="L3880" i="26"/>
  <c r="G3881" i="26"/>
  <c r="G3222" i="26"/>
  <c r="L3222" i="26"/>
  <c r="L3221" i="26"/>
  <c r="G3270" i="26"/>
  <c r="L3270" i="26"/>
  <c r="L3269" i="26"/>
  <c r="G3599" i="26"/>
  <c r="G3505" i="26"/>
  <c r="G3552" i="26"/>
  <c r="G3975" i="26"/>
  <c r="L3974" i="26"/>
  <c r="G4163" i="26"/>
  <c r="L4162" i="26"/>
  <c r="G3693" i="26"/>
  <c r="L3692" i="26"/>
  <c r="G3410" i="26"/>
  <c r="L3409" i="26"/>
  <c r="G3457" i="26"/>
  <c r="L3456" i="26"/>
  <c r="G3928" i="26"/>
  <c r="L3927" i="26"/>
  <c r="L4021" i="26"/>
  <c r="G4022" i="26"/>
  <c r="G4069" i="26"/>
  <c r="L4068" i="26"/>
  <c r="L3316" i="26"/>
  <c r="G3317" i="26"/>
  <c r="G3364" i="26"/>
  <c r="L3363" i="26"/>
  <c r="G3740" i="26"/>
  <c r="L3739" i="26"/>
  <c r="G4116" i="26"/>
  <c r="L4115" i="26"/>
  <c r="L4116" i="26"/>
  <c r="G4117" i="26"/>
  <c r="G4070" i="26"/>
  <c r="L4069" i="26"/>
  <c r="G3694" i="26"/>
  <c r="L3693" i="26"/>
  <c r="G3553" i="26"/>
  <c r="G3835" i="26"/>
  <c r="L3834" i="26"/>
  <c r="G4023" i="26"/>
  <c r="L4022" i="26"/>
  <c r="G3600" i="26"/>
  <c r="G3318" i="26"/>
  <c r="L3318" i="26"/>
  <c r="L3317" i="26"/>
  <c r="G4164" i="26"/>
  <c r="L4163" i="26"/>
  <c r="G3647" i="26"/>
  <c r="G3506" i="26"/>
  <c r="G3788" i="26"/>
  <c r="L3787" i="26"/>
  <c r="L3740" i="26"/>
  <c r="G3741" i="26"/>
  <c r="L3928" i="26"/>
  <c r="G3929" i="26"/>
  <c r="L3410" i="26"/>
  <c r="G3411" i="26"/>
  <c r="G3976" i="26"/>
  <c r="L3975" i="26"/>
  <c r="G3882" i="26"/>
  <c r="L3881" i="26"/>
  <c r="L3364" i="26"/>
  <c r="G3365" i="26"/>
  <c r="G3458" i="26"/>
  <c r="L3457" i="26"/>
  <c r="G3789" i="26"/>
  <c r="L3788" i="26"/>
  <c r="G3554" i="26"/>
  <c r="L3929" i="26"/>
  <c r="G3930" i="26"/>
  <c r="G3648" i="26"/>
  <c r="L4023" i="26"/>
  <c r="G4024" i="26"/>
  <c r="G3695" i="26"/>
  <c r="L3694" i="26"/>
  <c r="G3366" i="26"/>
  <c r="L3366" i="26"/>
  <c r="L3365" i="26"/>
  <c r="G3459" i="26"/>
  <c r="L3458" i="26"/>
  <c r="G3507" i="26"/>
  <c r="L4164" i="26"/>
  <c r="G4165" i="26"/>
  <c r="L3835" i="26"/>
  <c r="G3836" i="26"/>
  <c r="G4071" i="26"/>
  <c r="L4070" i="26"/>
  <c r="G3412" i="26"/>
  <c r="L3411" i="26"/>
  <c r="G3742" i="26"/>
  <c r="L3741" i="26"/>
  <c r="G4118" i="26"/>
  <c r="L4117" i="26"/>
  <c r="L3882" i="26"/>
  <c r="G3883" i="26"/>
  <c r="G3977" i="26"/>
  <c r="L3976" i="26"/>
  <c r="G3601" i="26"/>
  <c r="L3836" i="26"/>
  <c r="G3837" i="26"/>
  <c r="G3602" i="26"/>
  <c r="L3695" i="26"/>
  <c r="G3696" i="26"/>
  <c r="L4024" i="26"/>
  <c r="G4025" i="26"/>
  <c r="G3555" i="26"/>
  <c r="L3742" i="26"/>
  <c r="G3743" i="26"/>
  <c r="L3789" i="26"/>
  <c r="G3790" i="26"/>
  <c r="L4165" i="26"/>
  <c r="G4166" i="26"/>
  <c r="G3649" i="26"/>
  <c r="L3930" i="26"/>
  <c r="G3931" i="26"/>
  <c r="G3978" i="26"/>
  <c r="L3977" i="26"/>
  <c r="L3412" i="26"/>
  <c r="G3413" i="26"/>
  <c r="L3459" i="26"/>
  <c r="G3460" i="26"/>
  <c r="G3884" i="26"/>
  <c r="L3883" i="26"/>
  <c r="G3508" i="26"/>
  <c r="G4119" i="26"/>
  <c r="L4118" i="26"/>
  <c r="G4072" i="26"/>
  <c r="L4071" i="26"/>
  <c r="G3979" i="26"/>
  <c r="L3978" i="26"/>
  <c r="G3556" i="26"/>
  <c r="L3790" i="26"/>
  <c r="G3791" i="26"/>
  <c r="G3509" i="26"/>
  <c r="G3461" i="26"/>
  <c r="L3460" i="26"/>
  <c r="G3932" i="26"/>
  <c r="L3931" i="26"/>
  <c r="G4026" i="26"/>
  <c r="L4025" i="26"/>
  <c r="G3697" i="26"/>
  <c r="L3696" i="26"/>
  <c r="G3603" i="26"/>
  <c r="G4073" i="26"/>
  <c r="L4072" i="26"/>
  <c r="G3414" i="26"/>
  <c r="L3414" i="26"/>
  <c r="L3413" i="26"/>
  <c r="G3650" i="26"/>
  <c r="G3838" i="26"/>
  <c r="L3837" i="26"/>
  <c r="G4120" i="26"/>
  <c r="L4119" i="26"/>
  <c r="L3884" i="26"/>
  <c r="G3885" i="26"/>
  <c r="G3744" i="26"/>
  <c r="L3743" i="26"/>
  <c r="L4166" i="26"/>
  <c r="G4167" i="26"/>
  <c r="G3651" i="26"/>
  <c r="G4074" i="26"/>
  <c r="L4073" i="26"/>
  <c r="G3886" i="26"/>
  <c r="L3885" i="26"/>
  <c r="G3604" i="26"/>
  <c r="G3792" i="26"/>
  <c r="L3791" i="26"/>
  <c r="G4168" i="26"/>
  <c r="L4167" i="26"/>
  <c r="G3839" i="26"/>
  <c r="L3838" i="26"/>
  <c r="L3932" i="26"/>
  <c r="G3933" i="26"/>
  <c r="G3980" i="26"/>
  <c r="L3979" i="26"/>
  <c r="G3557" i="26"/>
  <c r="L3744" i="26"/>
  <c r="G3745" i="26"/>
  <c r="G4121" i="26"/>
  <c r="L4120" i="26"/>
  <c r="G3698" i="26"/>
  <c r="L3697" i="26"/>
  <c r="G3462" i="26"/>
  <c r="L3462" i="26"/>
  <c r="L3461" i="26"/>
  <c r="G3510" i="26"/>
  <c r="G4027" i="26"/>
  <c r="L4026" i="26"/>
  <c r="G3652" i="26"/>
  <c r="L4121" i="26"/>
  <c r="G4122" i="26"/>
  <c r="G3558" i="26"/>
  <c r="G3840" i="26"/>
  <c r="L3839" i="26"/>
  <c r="G4169" i="26"/>
  <c r="L4168" i="26"/>
  <c r="G3746" i="26"/>
  <c r="L3745" i="26"/>
  <c r="G3793" i="26"/>
  <c r="L3792" i="26"/>
  <c r="G3605" i="26"/>
  <c r="L3980" i="26"/>
  <c r="G3981" i="26"/>
  <c r="L3933" i="26"/>
  <c r="G3934" i="26"/>
  <c r="G4028" i="26"/>
  <c r="L4027" i="26"/>
  <c r="G3699" i="26"/>
  <c r="L3698" i="26"/>
  <c r="G3887" i="26"/>
  <c r="L3886" i="26"/>
  <c r="L4074" i="26"/>
  <c r="G4075" i="26"/>
  <c r="G3794" i="26"/>
  <c r="L3793" i="26"/>
  <c r="G4170" i="26"/>
  <c r="L4169" i="26"/>
  <c r="G4076" i="26"/>
  <c r="L4075" i="26"/>
  <c r="G3935" i="26"/>
  <c r="L3934" i="26"/>
  <c r="L3887" i="26"/>
  <c r="G3888" i="26"/>
  <c r="L3746" i="26"/>
  <c r="G3747" i="26"/>
  <c r="G3841" i="26"/>
  <c r="L3840" i="26"/>
  <c r="G3982" i="26"/>
  <c r="L3981" i="26"/>
  <c r="G3606" i="26"/>
  <c r="G3653" i="26"/>
  <c r="G4123" i="26"/>
  <c r="L4122" i="26"/>
  <c r="G3700" i="26"/>
  <c r="L3699" i="26"/>
  <c r="G4029" i="26"/>
  <c r="L4028" i="26"/>
  <c r="G4124" i="26"/>
  <c r="L4123" i="26"/>
  <c r="L4170" i="26"/>
  <c r="G4171" i="26"/>
  <c r="G3654" i="26"/>
  <c r="L3935" i="26"/>
  <c r="G3936" i="26"/>
  <c r="G3842" i="26"/>
  <c r="L3841" i="26"/>
  <c r="G4077" i="26"/>
  <c r="L4076" i="26"/>
  <c r="G3795" i="26"/>
  <c r="L3794" i="26"/>
  <c r="G3748" i="26"/>
  <c r="L3747" i="26"/>
  <c r="G3889" i="26"/>
  <c r="L3888" i="26"/>
  <c r="G4030" i="26"/>
  <c r="L4029" i="26"/>
  <c r="G3701" i="26"/>
  <c r="L3700" i="26"/>
  <c r="L3982" i="26"/>
  <c r="G3983" i="26"/>
  <c r="G3749" i="26"/>
  <c r="L3748" i="26"/>
  <c r="G3937" i="26"/>
  <c r="L3936" i="26"/>
  <c r="G3702" i="26"/>
  <c r="L3702" i="26"/>
  <c r="L3701" i="26"/>
  <c r="G3843" i="26"/>
  <c r="L3842" i="26"/>
  <c r="G4172" i="26"/>
  <c r="L4171" i="26"/>
  <c r="G4125" i="26"/>
  <c r="L4124" i="26"/>
  <c r="G3796" i="26"/>
  <c r="L3795" i="26"/>
  <c r="L3983" i="26"/>
  <c r="G3984" i="26"/>
  <c r="G4031" i="26"/>
  <c r="L4030" i="26"/>
  <c r="G3890" i="26"/>
  <c r="L3889" i="26"/>
  <c r="G4078" i="26"/>
  <c r="L4077" i="26"/>
  <c r="G4079" i="26"/>
  <c r="L4078" i="26"/>
  <c r="L3796" i="26"/>
  <c r="G3797" i="26"/>
  <c r="G3891" i="26"/>
  <c r="L3890" i="26"/>
  <c r="G4173" i="26"/>
  <c r="L4172" i="26"/>
  <c r="G3750" i="26"/>
  <c r="L3750" i="26"/>
  <c r="L3749" i="26"/>
  <c r="G3938" i="26"/>
  <c r="L3937" i="26"/>
  <c r="G4126" i="26"/>
  <c r="L4125" i="26"/>
  <c r="G3985" i="26"/>
  <c r="L3984" i="26"/>
  <c r="G4032" i="26"/>
  <c r="L4031" i="26"/>
  <c r="G3844" i="26"/>
  <c r="L3843" i="26"/>
  <c r="L3938" i="26"/>
  <c r="G3939" i="26"/>
  <c r="L4173" i="26"/>
  <c r="G4174" i="26"/>
  <c r="G4080" i="26"/>
  <c r="L4079" i="26"/>
  <c r="G3986" i="26"/>
  <c r="L3985" i="26"/>
  <c r="G3845" i="26"/>
  <c r="L3844" i="26"/>
  <c r="G3798" i="26"/>
  <c r="L3798" i="26"/>
  <c r="L3797" i="26"/>
  <c r="G4127" i="26"/>
  <c r="L4126" i="26"/>
  <c r="G3892" i="26"/>
  <c r="L3891" i="26"/>
  <c r="G4033" i="26"/>
  <c r="L4032" i="26"/>
  <c r="G3940" i="26"/>
  <c r="L3939" i="26"/>
  <c r="G4034" i="26"/>
  <c r="L4033" i="26"/>
  <c r="G4128" i="26"/>
  <c r="L4127" i="26"/>
  <c r="G3846" i="26"/>
  <c r="L3846" i="26"/>
  <c r="L3845" i="26"/>
  <c r="G4081" i="26"/>
  <c r="L4080" i="26"/>
  <c r="L3986" i="26"/>
  <c r="G3987" i="26"/>
  <c r="G4175" i="26"/>
  <c r="L4174" i="26"/>
  <c r="G3893" i="26"/>
  <c r="L3892" i="26"/>
  <c r="G4035" i="26"/>
  <c r="L4034" i="26"/>
  <c r="G3894" i="26"/>
  <c r="L3894" i="26"/>
  <c r="L3893" i="26"/>
  <c r="G4176" i="26"/>
  <c r="L4175" i="26"/>
  <c r="G3941" i="26"/>
  <c r="L3940" i="26"/>
  <c r="G3988" i="26"/>
  <c r="L3987" i="26"/>
  <c r="G4082" i="26"/>
  <c r="L4081" i="26"/>
  <c r="G4129" i="26"/>
  <c r="L4128" i="26"/>
  <c r="G3942" i="26"/>
  <c r="L3942" i="26"/>
  <c r="L3941" i="26"/>
  <c r="G4036" i="26"/>
  <c r="L4035" i="26"/>
  <c r="G4177" i="26"/>
  <c r="L4176" i="26"/>
  <c r="G4130" i="26"/>
  <c r="L4129" i="26"/>
  <c r="L4082" i="26"/>
  <c r="G4083" i="26"/>
  <c r="G3989" i="26"/>
  <c r="L3988" i="26"/>
  <c r="G4131" i="26"/>
  <c r="L4130" i="26"/>
  <c r="L3989" i="26"/>
  <c r="G3990" i="26"/>
  <c r="L3990" i="26"/>
  <c r="G4178" i="26"/>
  <c r="L4177" i="26"/>
  <c r="G4084" i="26"/>
  <c r="L4083" i="26"/>
  <c r="L4036" i="26"/>
  <c r="G4037" i="26"/>
  <c r="G4038" i="26"/>
  <c r="L4038" i="26"/>
  <c r="L4037" i="26"/>
  <c r="G4085" i="26"/>
  <c r="L4084" i="26"/>
  <c r="L4178" i="26"/>
  <c r="G4179" i="26"/>
  <c r="G4132" i="26"/>
  <c r="L4131" i="26"/>
  <c r="G4086" i="26"/>
  <c r="L4086" i="26"/>
  <c r="L4085" i="26"/>
  <c r="G4133" i="26"/>
  <c r="L4132" i="26"/>
  <c r="G4180" i="26"/>
  <c r="L4179" i="26"/>
  <c r="G4134" i="26"/>
  <c r="L4134" i="26"/>
  <c r="L4133" i="26"/>
  <c r="G4181" i="26"/>
  <c r="L4180" i="26"/>
  <c r="G4182" i="26"/>
  <c r="L4182" i="26"/>
  <c r="L4181" i="26"/>
</calcChain>
</file>

<file path=xl/sharedStrings.xml><?xml version="1.0" encoding="utf-8"?>
<sst xmlns="http://schemas.openxmlformats.org/spreadsheetml/2006/main" count="6807" uniqueCount="326">
  <si>
    <t>COM_FR</t>
  </si>
  <si>
    <t>Year</t>
  </si>
  <si>
    <t>Attribute</t>
  </si>
  <si>
    <t>TimeSlice</t>
  </si>
  <si>
    <t>Cset_CN</t>
  </si>
  <si>
    <t>AllRegions</t>
  </si>
  <si>
    <t>AGRMAC</t>
  </si>
  <si>
    <t>TRARPPC</t>
  </si>
  <si>
    <t>TRARPMO</t>
  </si>
  <si>
    <t>TRARPBU</t>
  </si>
  <si>
    <t>TRARHDV</t>
  </si>
  <si>
    <t>TRARLDV</t>
  </si>
  <si>
    <t>TRARAILP</t>
  </si>
  <si>
    <t>TRARAILF</t>
  </si>
  <si>
    <t>TRANAVP</t>
  </si>
  <si>
    <t>TRANELUB</t>
  </si>
  <si>
    <t>CommName</t>
  </si>
  <si>
    <t>CommDesc</t>
  </si>
  <si>
    <t>Agriculture Demands</t>
  </si>
  <si>
    <t>Agricultural Machinery</t>
  </si>
  <si>
    <t>Transport Demands</t>
  </si>
  <si>
    <t>Road Private Car</t>
  </si>
  <si>
    <t>Road Moto</t>
  </si>
  <si>
    <t>Road Freight HDV</t>
  </si>
  <si>
    <t>Road Freight LDV</t>
  </si>
  <si>
    <t>Rail passenger</t>
  </si>
  <si>
    <t>Rail freight</t>
  </si>
  <si>
    <t>Lubricants</t>
  </si>
  <si>
    <t>Industrial Demands</t>
  </si>
  <si>
    <t>Agriculture</t>
  </si>
  <si>
    <t>Tertiary</t>
  </si>
  <si>
    <t>Residential</t>
  </si>
  <si>
    <t>LimType</t>
  </si>
  <si>
    <t>YEAR</t>
  </si>
  <si>
    <t>UP</t>
  </si>
  <si>
    <t>Demand/Timeslice</t>
  </si>
  <si>
    <t>RN</t>
  </si>
  <si>
    <t>RL</t>
  </si>
  <si>
    <t>RM</t>
  </si>
  <si>
    <t>RD</t>
  </si>
  <si>
    <t>RE</t>
  </si>
  <si>
    <t>SN</t>
  </si>
  <si>
    <t>SL</t>
  </si>
  <si>
    <t>SM</t>
  </si>
  <si>
    <t>SD</t>
  </si>
  <si>
    <t>SE</t>
  </si>
  <si>
    <t>FN</t>
  </si>
  <si>
    <t>FL</t>
  </si>
  <si>
    <t>FM</t>
  </si>
  <si>
    <t>FD</t>
  </si>
  <si>
    <t>FE</t>
  </si>
  <si>
    <t>WN</t>
  </si>
  <si>
    <t>WL</t>
  </si>
  <si>
    <t>WM</t>
  </si>
  <si>
    <t>WD</t>
  </si>
  <si>
    <t>WE</t>
  </si>
  <si>
    <t>RSD_*_WH</t>
  </si>
  <si>
    <t>RSD_*_SC</t>
  </si>
  <si>
    <t>RSD_*_SH</t>
  </si>
  <si>
    <t>RSD_*_LI</t>
  </si>
  <si>
    <t>RSD_*_AP</t>
  </si>
  <si>
    <t>RSD_*_CK</t>
  </si>
  <si>
    <t>RSD_*_CW</t>
  </si>
  <si>
    <t>RSD_*_DW</t>
  </si>
  <si>
    <t>RSD_*_RF</t>
  </si>
  <si>
    <t>Mapping_With_Fractions</t>
  </si>
  <si>
    <t>Dem_Sel</t>
  </si>
  <si>
    <t>Col_N</t>
  </si>
  <si>
    <t>a</t>
  </si>
  <si>
    <t>COM_SL</t>
  </si>
  <si>
    <t>Street lighting</t>
  </si>
  <si>
    <t>Proxy</t>
  </si>
  <si>
    <t>Industry</t>
  </si>
  <si>
    <t xml:space="preserve"> </t>
  </si>
  <si>
    <t>Top_Check</t>
  </si>
  <si>
    <t>O</t>
  </si>
  <si>
    <t>Pset_CI</t>
  </si>
  <si>
    <t>~TFM_INS</t>
  </si>
  <si>
    <t>AGRSTA</t>
  </si>
  <si>
    <t>Agricultural Stationary Uses</t>
  </si>
  <si>
    <t>Tertiary Sector Demands</t>
  </si>
  <si>
    <t>Residential Sector Demands</t>
  </si>
  <si>
    <t>RSD_DTNO</t>
  </si>
  <si>
    <t>Detached - North</t>
  </si>
  <si>
    <t>RSD_APNO</t>
  </si>
  <si>
    <t>Appartment - North</t>
  </si>
  <si>
    <t>RSD_DTCE</t>
  </si>
  <si>
    <t>Detached - Centre</t>
  </si>
  <si>
    <t>RSD_APCE</t>
  </si>
  <si>
    <t>Appartment - Centre</t>
  </si>
  <si>
    <t>RSD_DTCH</t>
  </si>
  <si>
    <t>Detached - Chisinau</t>
  </si>
  <si>
    <t>RSD_APCH</t>
  </si>
  <si>
    <t>Appartment-Chisinau</t>
  </si>
  <si>
    <t>RSD_DTSO</t>
  </si>
  <si>
    <t>Detached - South</t>
  </si>
  <si>
    <t>RSD_APSO</t>
  </si>
  <si>
    <t>Appartment-South</t>
  </si>
  <si>
    <t>Road Busses</t>
  </si>
  <si>
    <t>Waterways</t>
  </si>
  <si>
    <t>Detached - North Space Heating</t>
  </si>
  <si>
    <t>AGRMAC,AGRSTA</t>
  </si>
  <si>
    <t>AGR</t>
  </si>
  <si>
    <t>TRA</t>
  </si>
  <si>
    <t>IND</t>
  </si>
  <si>
    <t>Shares for the Agriculture and Industrial Demands</t>
  </si>
  <si>
    <t>Shares for the Residential and Tertiary Demands</t>
  </si>
  <si>
    <t>Update this from the Callibration Excel</t>
  </si>
  <si>
    <t xml:space="preserve">Heat Demand Load Shape </t>
  </si>
  <si>
    <t>RA</t>
  </si>
  <si>
    <t>SA</t>
  </si>
  <si>
    <t>FA</t>
  </si>
  <si>
    <t>WA</t>
  </si>
  <si>
    <t>INDFBT,INDNED,INDONM,INDOTH, INDCEM, INDFST, INDCOP, INDZNC, INDLED, INDONF, INDGLA, INDCRM, INDFER, INDPCH, INDACH, INDOCH, INDMIQ</t>
  </si>
  <si>
    <t>RSD_DTA1_SH</t>
  </si>
  <si>
    <t>RSD_APA1_SH</t>
  </si>
  <si>
    <t>RSD_DTA1_WH</t>
  </si>
  <si>
    <t>RSD_APA1_WH</t>
  </si>
  <si>
    <t>RSD_DTA1_SC</t>
  </si>
  <si>
    <t>RSD_APA1_SC</t>
  </si>
  <si>
    <t>RSD_DTA1_CK</t>
  </si>
  <si>
    <t>RSD_APA1_CK</t>
  </si>
  <si>
    <t>RSD_DTA1_LI</t>
  </si>
  <si>
    <t>RSD_APA1_LI</t>
  </si>
  <si>
    <t>RSD_DTA1_RF</t>
  </si>
  <si>
    <t>RSD_APA1_RF</t>
  </si>
  <si>
    <t>RSD_DTA1_CW</t>
  </si>
  <si>
    <t>RSD_APA1_CW</t>
  </si>
  <si>
    <t>RSD_DTA1_DW</t>
  </si>
  <si>
    <t>RSD_APA1_DW</t>
  </si>
  <si>
    <t>RSD_DTA1_AP</t>
  </si>
  <si>
    <t>RSD_APA1_AP</t>
  </si>
  <si>
    <t>RSD_DTA2_SH</t>
  </si>
  <si>
    <t>RSD_APA2_SH</t>
  </si>
  <si>
    <t>RSD_DTA2_WH</t>
  </si>
  <si>
    <t>RSD_APA2_WH</t>
  </si>
  <si>
    <t>RSD_DTA2_SC</t>
  </si>
  <si>
    <t>RSD_APA2_SC</t>
  </si>
  <si>
    <t>RSD_DTA2_CK</t>
  </si>
  <si>
    <t>RSD_APA2_CK</t>
  </si>
  <si>
    <t>RSD_DTA2_LI</t>
  </si>
  <si>
    <t>RSD_APA2_LI</t>
  </si>
  <si>
    <t>RSD_DTA2_RF</t>
  </si>
  <si>
    <t>RSD_APA2_RF</t>
  </si>
  <si>
    <t>RSD_DTA2_CW</t>
  </si>
  <si>
    <t>RSD_APA2_CW</t>
  </si>
  <si>
    <t>RSD_DTA2_DW</t>
  </si>
  <si>
    <t>RSD_APA2_DW</t>
  </si>
  <si>
    <t>RSD_DTA2_AP</t>
  </si>
  <si>
    <t>RSD_APA2_AP</t>
  </si>
  <si>
    <t>RSD_DTA3_SH</t>
  </si>
  <si>
    <t>RSD_APA3_SH</t>
  </si>
  <si>
    <t>RSD_DTA3_WH</t>
  </si>
  <si>
    <t>RSD_APA3_WH</t>
  </si>
  <si>
    <t>RSD_DTA3_SC</t>
  </si>
  <si>
    <t>RSD_APA3_SC</t>
  </si>
  <si>
    <t>RSD_DTA3_CK</t>
  </si>
  <si>
    <t>RSD_APA3_CK</t>
  </si>
  <si>
    <t>RSD_DTA3_LI</t>
  </si>
  <si>
    <t>RSD_APA3_LI</t>
  </si>
  <si>
    <t>RSD_DTA3_RF</t>
  </si>
  <si>
    <t>RSD_APA3_RF</t>
  </si>
  <si>
    <t>RSD_DTA3_CW</t>
  </si>
  <si>
    <t>RSD_APA3_CW</t>
  </si>
  <si>
    <t>RSD_DTA3_DW</t>
  </si>
  <si>
    <t>RSD_APA3_DW</t>
  </si>
  <si>
    <t>RSD_DTA3_AP</t>
  </si>
  <si>
    <t>RSD_APA3_AP</t>
  </si>
  <si>
    <t>RSD_DTA4_SH</t>
  </si>
  <si>
    <t>RSD_APA4_SH</t>
  </si>
  <si>
    <t>RSD_DTA4_WH</t>
  </si>
  <si>
    <t>RSD_APA4_WH</t>
  </si>
  <si>
    <t>RSD_DTA4_SC</t>
  </si>
  <si>
    <t>RSD_APA4_SC</t>
  </si>
  <si>
    <t>RSD_DTA4_CK</t>
  </si>
  <si>
    <t>RSD_APA4_CK</t>
  </si>
  <si>
    <t>RSD_DTA4_LI</t>
  </si>
  <si>
    <t>RSD_APA4_LI</t>
  </si>
  <si>
    <t>RSD_DTA4_RF</t>
  </si>
  <si>
    <t>RSD_APA4_RF</t>
  </si>
  <si>
    <t>RSD_DTA4_CW</t>
  </si>
  <si>
    <t>RSD_APA4_CW</t>
  </si>
  <si>
    <t>RSD_DTA4_DW</t>
  </si>
  <si>
    <t>RSD_APA4_DW</t>
  </si>
  <si>
    <t>RSD_DTA4_AP</t>
  </si>
  <si>
    <t>RSD_APA4_AP</t>
  </si>
  <si>
    <t>Detached - A1 Water Heating</t>
  </si>
  <si>
    <t>Detached - A1 Space Cooling</t>
  </si>
  <si>
    <t>Detached - A1 Cooking</t>
  </si>
  <si>
    <t>Detached - A1 Lighting</t>
  </si>
  <si>
    <t>Detached - A1 Refrigerating</t>
  </si>
  <si>
    <t>Detached - A1 Cloth Washing</t>
  </si>
  <si>
    <t>Detached - A1 Dish Washing</t>
  </si>
  <si>
    <t>Detached - A1 Other Appliances</t>
  </si>
  <si>
    <t>Detached - A2 Space Heating</t>
  </si>
  <si>
    <t>Detached - A2 Water Heating</t>
  </si>
  <si>
    <t>Detached - A2 Space Cooling</t>
  </si>
  <si>
    <t>Detached - A2 Cooking</t>
  </si>
  <si>
    <t>Detached - A2 Lighting</t>
  </si>
  <si>
    <t>Detached - A2 Refrigerating</t>
  </si>
  <si>
    <t>Detached - A2 Cloth Washing</t>
  </si>
  <si>
    <t>Detached - A2 Dish Washing</t>
  </si>
  <si>
    <t>Detached - A2 Other Appliances</t>
  </si>
  <si>
    <t>Detached - A3 Space Heating</t>
  </si>
  <si>
    <t>Detached - A3 Water Heating</t>
  </si>
  <si>
    <t>Detached - A3 Space Cooling</t>
  </si>
  <si>
    <t>Detached - A3 Cooking</t>
  </si>
  <si>
    <t>Detached - A3 Lighting</t>
  </si>
  <si>
    <t>Detached - A3 Refrigerating</t>
  </si>
  <si>
    <t>Detached - A3 Cloth Washing</t>
  </si>
  <si>
    <t>Detached - A3 Dish Washing</t>
  </si>
  <si>
    <t>Detached - A3 Other Appliances</t>
  </si>
  <si>
    <t>Detached - A4 Space Heating</t>
  </si>
  <si>
    <t>Detached - A4 Water Heating</t>
  </si>
  <si>
    <t>Detached - A4 Cooking</t>
  </si>
  <si>
    <t>Detached - A4 Lighting</t>
  </si>
  <si>
    <t>Detached - A4 Refrigerating</t>
  </si>
  <si>
    <t>Detached - A4 Cloth Washing</t>
  </si>
  <si>
    <t>Detached - A4 Dish Washing</t>
  </si>
  <si>
    <t>Detached - A4 Other Appliances</t>
  </si>
  <si>
    <t>Apartment - A1 Space Heating</t>
  </si>
  <si>
    <t>Apartment - A2 Space Heating</t>
  </si>
  <si>
    <t>Apartment-A3 Space Heating</t>
  </si>
  <si>
    <t>Apartment-A4 Space Heating</t>
  </si>
  <si>
    <t>Apartment - A1 Water Heating</t>
  </si>
  <si>
    <t>Apartment - A2 Water Heating</t>
  </si>
  <si>
    <t>Apartment-A3 Water Heating</t>
  </si>
  <si>
    <t>Apartment-A4 Water Heating</t>
  </si>
  <si>
    <t>Apartment - A1 Space Cooling</t>
  </si>
  <si>
    <t>Apartment - A2 Space Cooling</t>
  </si>
  <si>
    <t>Apartment-A4 Space Cooling</t>
  </si>
  <si>
    <t>Apartment - A1 Cooking</t>
  </si>
  <si>
    <t>Apartment - A2 Cooking</t>
  </si>
  <si>
    <t>Apartment-A3 Cooking</t>
  </si>
  <si>
    <t>Apartment-A4 Cooking</t>
  </si>
  <si>
    <t>Apartment - A1 Lighting</t>
  </si>
  <si>
    <t>Apartment - A2 Lighting</t>
  </si>
  <si>
    <t>Apartment-A3 Lighting</t>
  </si>
  <si>
    <t>Apartment-A4 Lighting</t>
  </si>
  <si>
    <t>Apartment - A1 Refrigerating</t>
  </si>
  <si>
    <t>Apartment - A2 Refrigerating</t>
  </si>
  <si>
    <t>Apartment-A3 Refrigerating</t>
  </si>
  <si>
    <t>Apartment-A4 Refrigerating</t>
  </si>
  <si>
    <t>Apartment - A1 Cloth Washing</t>
  </si>
  <si>
    <t>Apartment - A2 Cloth Washing</t>
  </si>
  <si>
    <t>Apartment-A3 Cloth Washing</t>
  </si>
  <si>
    <t>Apartment-A4 Cloth Washing</t>
  </si>
  <si>
    <t>Apartment - A1 Dish Washing</t>
  </si>
  <si>
    <t>Apartment - A2 Dish Washing</t>
  </si>
  <si>
    <t>Apartment-A3 Dish Washing</t>
  </si>
  <si>
    <t>Apartment-A4 Dish Washing</t>
  </si>
  <si>
    <t>Apartment - A1 Other Appliances</t>
  </si>
  <si>
    <t>Apartment - A2 Other Appliances</t>
  </si>
  <si>
    <t>Apartment-A3 Other Appliances</t>
  </si>
  <si>
    <t>Apartment-A4 Other Appliances</t>
  </si>
  <si>
    <t>Apartment - A3 Space Cooling</t>
  </si>
  <si>
    <t>IND*</t>
  </si>
  <si>
    <t>R</t>
  </si>
  <si>
    <t>S</t>
  </si>
  <si>
    <t>F</t>
  </si>
  <si>
    <t>W</t>
  </si>
  <si>
    <t>N</t>
  </si>
  <si>
    <t>L</t>
  </si>
  <si>
    <t>M</t>
  </si>
  <si>
    <t>D</t>
  </si>
  <si>
    <t>A</t>
  </si>
  <si>
    <t>E</t>
  </si>
  <si>
    <t>RDM: basic settings</t>
  </si>
  <si>
    <t>Season\Period of Day</t>
  </si>
  <si>
    <t>Number of Hours</t>
  </si>
  <si>
    <t>TRAAVDOM</t>
  </si>
  <si>
    <t>Domestic Aviation</t>
  </si>
  <si>
    <t>Hours</t>
  </si>
  <si>
    <t>GWh-2017</t>
  </si>
  <si>
    <t>MAX</t>
  </si>
  <si>
    <t>MIN</t>
  </si>
  <si>
    <t>Day on Decembre 2017</t>
  </si>
  <si>
    <t>TER_CP_WH</t>
  </si>
  <si>
    <t>TER_CP_SC</t>
  </si>
  <si>
    <t>TER_CP_SH</t>
  </si>
  <si>
    <t>TER_CP_LI</t>
  </si>
  <si>
    <t>TER_CP_AP</t>
  </si>
  <si>
    <t>TER_CP_CK</t>
  </si>
  <si>
    <t>TER_CP_RF</t>
  </si>
  <si>
    <t>TER_CS_WH</t>
  </si>
  <si>
    <t>TER_CS_SC</t>
  </si>
  <si>
    <t>TER_CS_SH</t>
  </si>
  <si>
    <t>TER_CS_LI</t>
  </si>
  <si>
    <t>TER_CS_AP</t>
  </si>
  <si>
    <t>TER_CS_CK</t>
  </si>
  <si>
    <t>TER_CS_RF</t>
  </si>
  <si>
    <t>TER_SL</t>
  </si>
  <si>
    <t>TERELC,TERLTH,TERGASNAT,TERCOABCO,TERCOASUB,TERCOABKB,TERCOABIC,TERBIOLOG,TERBIOPLT,TEROILDSL,TEROILHFO,TEROILLPG</t>
  </si>
  <si>
    <t>COM_TP</t>
  </si>
  <si>
    <t>COM_TS</t>
  </si>
  <si>
    <t>Private (Commercial)</t>
  </si>
  <si>
    <t>Services (Public)</t>
  </si>
  <si>
    <t>TER_TP_SH</t>
  </si>
  <si>
    <t>TER_TS_SH</t>
  </si>
  <si>
    <t>TER_TP_WH</t>
  </si>
  <si>
    <t>TER_TS_WH</t>
  </si>
  <si>
    <t>TER_TP_SC</t>
  </si>
  <si>
    <t>TER_TS_SC</t>
  </si>
  <si>
    <t>TER_TP_CK</t>
  </si>
  <si>
    <t>TER_TS_CK</t>
  </si>
  <si>
    <t>TER_TP_LI</t>
  </si>
  <si>
    <t>TER_TS_LI</t>
  </si>
  <si>
    <t>TER_TP_RF</t>
  </si>
  <si>
    <t>TER_TS_RF</t>
  </si>
  <si>
    <t>TER_TP_AP</t>
  </si>
  <si>
    <t>TER_TS_AP</t>
  </si>
  <si>
    <t>Private (Commercial) Space Heating</t>
  </si>
  <si>
    <t>Private (Commercial) Water Heating</t>
  </si>
  <si>
    <t>Private (Commercial) Space Cooling</t>
  </si>
  <si>
    <t>Private (Commercial) Cooking</t>
  </si>
  <si>
    <t>Private (Commercial) Lighting</t>
  </si>
  <si>
    <t>Private (Commercial)Refrigerating</t>
  </si>
  <si>
    <t>Private (Commercial) Other Electric</t>
  </si>
  <si>
    <t>Services (Public) Space Heating</t>
  </si>
  <si>
    <t>Services (Public) Water Heating</t>
  </si>
  <si>
    <t>Services (Public) Space Cooling</t>
  </si>
  <si>
    <t>Services (Public) Cooking</t>
  </si>
  <si>
    <t>Services (Public) Lighting</t>
  </si>
  <si>
    <t>Services (Public) Refrigerating</t>
  </si>
  <si>
    <t>Services (Public) Other Electric</t>
  </si>
  <si>
    <t>RSDELC,RSDLTHA1,RSDLTHA2,RSDLTHA3,RSDLTHA4,RSDGASNAT,RSDCOABIC,RSDCOABCO,RSDBIOLOG,RSDBIOPLT,RSDOILLPG, RSDOILDSL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</si>
</sst>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\Te\x\t"/>
    <numFmt numFmtId="166" formatCode="0.000"/>
    <numFmt numFmtId="167" formatCode="0.000%"/>
    <numFmt numFmtId="168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charset val="16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charset val="161"/>
    </font>
    <font>
      <i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 applyFill="1"/>
    <xf numFmtId="0" fontId="3" fillId="0" borderId="0" xfId="0" applyFont="1" applyFill="1"/>
    <xf numFmtId="0" fontId="3" fillId="0" borderId="0" xfId="0" quotePrefix="1" applyFont="1" applyFill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5" fillId="0" borderId="3" xfId="0" applyFont="1" applyFill="1" applyBorder="1"/>
    <xf numFmtId="0" fontId="5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Alignment="1">
      <alignment vertical="center"/>
    </xf>
    <xf numFmtId="0" fontId="6" fillId="0" borderId="0" xfId="0" quotePrefix="1" applyFont="1" applyFill="1"/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0" fontId="3" fillId="0" borderId="4" xfId="0" applyFont="1" applyFill="1" applyBorder="1"/>
    <xf numFmtId="166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Alignment="1"/>
    <xf numFmtId="1" fontId="3" fillId="0" borderId="0" xfId="0" applyNumberFormat="1" applyFont="1" applyFill="1" applyAlignment="1">
      <alignment horizontal="center"/>
    </xf>
    <xf numFmtId="165" fontId="7" fillId="0" borderId="2" xfId="0" applyNumberFormat="1" applyFont="1" applyFill="1" applyBorder="1" applyAlignment="1">
      <alignment horizontal="left"/>
    </xf>
    <xf numFmtId="165" fontId="7" fillId="0" borderId="2" xfId="0" applyNumberFormat="1" applyFont="1" applyFill="1" applyBorder="1" applyAlignment="1">
      <alignment horizontal="center"/>
    </xf>
    <xf numFmtId="165" fontId="7" fillId="0" borderId="2" xfId="0" applyNumberFormat="1" applyFont="1" applyFill="1" applyBorder="1" applyAlignment="1"/>
    <xf numFmtId="0" fontId="8" fillId="0" borderId="0" xfId="0" applyFont="1" applyFill="1" applyAlignment="1"/>
    <xf numFmtId="165" fontId="8" fillId="0" borderId="1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165" fontId="8" fillId="0" borderId="1" xfId="0" applyNumberFormat="1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Fill="1" applyBorder="1"/>
    <xf numFmtId="0" fontId="9" fillId="0" borderId="0" xfId="0" applyFont="1" applyFill="1"/>
    <xf numFmtId="0" fontId="3" fillId="0" borderId="8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10" fontId="1" fillId="0" borderId="0" xfId="1" applyNumberFormat="1" applyFont="1" applyFill="1" applyBorder="1"/>
    <xf numFmtId="1" fontId="3" fillId="0" borderId="0" xfId="1" applyNumberFormat="1" applyFont="1" applyFill="1" applyBorder="1"/>
    <xf numFmtId="0" fontId="3" fillId="0" borderId="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Fill="1"/>
    <xf numFmtId="2" fontId="10" fillId="0" borderId="0" xfId="0" applyNumberFormat="1" applyFont="1" applyFill="1"/>
    <xf numFmtId="166" fontId="3" fillId="0" borderId="0" xfId="0" applyNumberFormat="1" applyFont="1" applyFill="1"/>
    <xf numFmtId="0" fontId="3" fillId="0" borderId="11" xfId="0" applyFont="1" applyFill="1" applyBorder="1" applyAlignment="1">
      <alignment horizontal="center"/>
    </xf>
    <xf numFmtId="2" fontId="3" fillId="0" borderId="4" xfId="0" applyNumberFormat="1" applyFont="1" applyFill="1" applyBorder="1"/>
    <xf numFmtId="2" fontId="10" fillId="0" borderId="4" xfId="0" applyNumberFormat="1" applyFont="1" applyFill="1" applyBorder="1"/>
    <xf numFmtId="166" fontId="3" fillId="0" borderId="4" xfId="0" applyNumberFormat="1" applyFont="1" applyFill="1" applyBorder="1"/>
    <xf numFmtId="0" fontId="11" fillId="0" borderId="0" xfId="0" applyFont="1" applyFill="1"/>
    <xf numFmtId="9" fontId="3" fillId="0" borderId="0" xfId="0" applyNumberFormat="1" applyFont="1" applyFill="1" applyAlignment="1">
      <alignment horizontal="right"/>
    </xf>
    <xf numFmtId="9" fontId="3" fillId="0" borderId="0" xfId="0" applyNumberFormat="1" applyFont="1" applyFill="1"/>
    <xf numFmtId="167" fontId="3" fillId="0" borderId="0" xfId="0" applyNumberFormat="1" applyFont="1" applyFill="1"/>
    <xf numFmtId="168" fontId="3" fillId="0" borderId="0" xfId="0" applyNumberFormat="1" applyFont="1" applyFill="1"/>
    <xf numFmtId="0" fontId="3" fillId="0" borderId="0" xfId="0" applyFont="1" applyFill="1" applyAlignment="1">
      <alignment horizontal="right"/>
    </xf>
    <xf numFmtId="9" fontId="3" fillId="0" borderId="0" xfId="0" applyNumberFormat="1" applyFont="1" applyFill="1" applyAlignment="1">
      <alignment horizontal="right"/>
    </xf>
    <xf numFmtId="10" fontId="3" fillId="0" borderId="0" xfId="0" applyNumberFormat="1" applyFont="1" applyFill="1"/>
    <xf numFmtId="10" fontId="3" fillId="0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Elaborations_Calibration!$C$66:$Z$66</c:f>
              <c:numCache>
                <c:formatCode>0.000</c:formatCode>
                <c:ptCount val="24"/>
                <c:pt idx="0">
                  <c:v>9.2132742746463059</c:v>
                </c:pt>
                <c:pt idx="1">
                  <c:v>12.935601141084664</c:v>
                </c:pt>
                <c:pt idx="2">
                  <c:v>11.906715588858635</c:v>
                </c:pt>
                <c:pt idx="3">
                  <c:v>11.444659634235347</c:v>
                </c:pt>
                <c:pt idx="4">
                  <c:v>12.080097117112061</c:v>
                </c:pt>
                <c:pt idx="5">
                  <c:v>11.24204760940658</c:v>
                </c:pt>
                <c:pt idx="6">
                  <c:v>6.5690421061643836</c:v>
                </c:pt>
                <c:pt idx="7">
                  <c:v>10.142925647706971</c:v>
                </c:pt>
                <c:pt idx="8">
                  <c:v>9.2758004573965156</c:v>
                </c:pt>
                <c:pt idx="9">
                  <c:v>8.9152690760869593</c:v>
                </c:pt>
                <c:pt idx="10">
                  <c:v>9.4261268463371053</c:v>
                </c:pt>
                <c:pt idx="11">
                  <c:v>8.6523251363348717</c:v>
                </c:pt>
                <c:pt idx="12">
                  <c:v>9.2132742746463059</c:v>
                </c:pt>
                <c:pt idx="13">
                  <c:v>12.935601141084664</c:v>
                </c:pt>
                <c:pt idx="14">
                  <c:v>11.906715588858635</c:v>
                </c:pt>
                <c:pt idx="15">
                  <c:v>11.444659634235347</c:v>
                </c:pt>
                <c:pt idx="16">
                  <c:v>12.080097117112061</c:v>
                </c:pt>
                <c:pt idx="17">
                  <c:v>11.24204760940658</c:v>
                </c:pt>
                <c:pt idx="18">
                  <c:v>10.539254236596209</c:v>
                </c:pt>
                <c:pt idx="19">
                  <c:v>14.35202339369954</c:v>
                </c:pt>
                <c:pt idx="20">
                  <c:v>13.224581859379256</c:v>
                </c:pt>
                <c:pt idx="21">
                  <c:v>12.700669873333032</c:v>
                </c:pt>
                <c:pt idx="22">
                  <c:v>13.412010227478907</c:v>
                </c:pt>
                <c:pt idx="23">
                  <c:v>12.53481636620589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0-4411-BE0E-7181FBF3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933920"/>
        <c:axId val="874716720"/>
      </c:lineChart>
      <c:catAx>
        <c:axId val="87693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16720"/>
        <c:crosses val="autoZero"/>
        <c:auto val="1"/>
        <c:lblAlgn val="ctr"/>
        <c:lblOffset val="100"/>
        <c:noMultiLvlLbl val="0"/>
      </c:catAx>
      <c:valAx>
        <c:axId val="8747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1183822</xdr:colOff>
      <xdr:row>67</xdr:row>
      <xdr:rowOff>9524</xdr:rowOff>
    </xdr:from>
    <xdr:to>
      <xdr:col>8</xdr:col>
      <xdr:colOff>394607</xdr:colOff>
      <xdr:row>83</xdr:row>
      <xdr:rowOff>140153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EC715-5BF9-4281-A6DE-8F6F8830D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108856</xdr:colOff>
      <xdr:row>67</xdr:row>
      <xdr:rowOff>122464</xdr:rowOff>
    </xdr:from>
    <xdr:to>
      <xdr:col>21</xdr:col>
      <xdr:colOff>136070</xdr:colOff>
      <xdr:row>85</xdr:row>
      <xdr:rowOff>95250</xdr:rowOff>
    </xdr:to>
    <xdr:pic>
      <xdr:nvPicPr>
        <xdr:cNvPr id="3" name="Рисунок 1">
          <a:extLst>
            <a:ext uri="{FF2B5EF4-FFF2-40B4-BE49-F238E27FC236}">
              <a16:creationId xmlns:a16="http://schemas.microsoft.com/office/drawing/2014/main" id="{1A68FEC0-03B2-43FA-9872-2196DF48549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5999" y="11144250"/>
          <a:ext cx="4476750" cy="2911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832"/>
  <sheetViews>
    <sheetView zoomScale="70" zoomScaleNormal="70" workbookViewId="0">
      <selection sqref="A1:XFD1048576"/>
    </sheetView>
  </sheetViews>
  <sheetFormatPr defaultRowHeight="13.2" x14ac:dyDescent="0.25"/>
  <cols>
    <col min="1" max="2" width="8.88671875" style="2"/>
    <col min="3" max="3" width="24.5546875" style="2" customWidth="1"/>
    <col min="4" max="4" width="16.109375" style="2" customWidth="1"/>
    <col min="5" max="5" width="8.88671875" style="2"/>
    <col min="6" max="6" width="47.6640625" style="10" customWidth="1"/>
    <col min="7" max="7" width="16.33203125" style="11" customWidth="1"/>
    <col min="8" max="16384" width="8.88671875" style="2"/>
  </cols>
  <sheetData>
    <row r="1" spans="1:9" ht="17.399999999999999" x14ac:dyDescent="0.3">
      <c r="A1" s="1" t="s">
        <v>105</v>
      </c>
      <c r="B1" s="1"/>
      <c r="C1" s="1"/>
      <c r="D1" s="1"/>
      <c r="E1" s="1"/>
      <c r="F1" s="1"/>
      <c r="G1" s="1"/>
      <c r="H1" s="1"/>
    </row>
    <row r="3" spans="1:9" x14ac:dyDescent="0.25">
      <c r="C3" s="3" t="s">
        <v>77</v>
      </c>
      <c r="F3" s="4"/>
      <c r="G3" s="5"/>
    </row>
    <row r="4" spans="1:9" ht="13.8" thickBot="1" x14ac:dyDescent="0.3">
      <c r="C4" s="6" t="s">
        <v>3</v>
      </c>
      <c r="D4" s="6" t="s">
        <v>2</v>
      </c>
      <c r="E4" s="6" t="s">
        <v>1</v>
      </c>
      <c r="F4" s="7" t="s">
        <v>4</v>
      </c>
      <c r="G4" s="8" t="s">
        <v>5</v>
      </c>
      <c r="I4" s="2" t="s">
        <v>73</v>
      </c>
    </row>
    <row r="5" spans="1:9" x14ac:dyDescent="0.25">
      <c r="A5" s="2" t="s">
        <v>29</v>
      </c>
      <c r="C5" s="9" t="s">
        <v>36</v>
      </c>
      <c r="D5" s="2" t="s">
        <v>0</v>
      </c>
      <c r="F5" s="10" t="s">
        <v>101</v>
      </c>
      <c r="G5" s="11">
        <f>HLOOKUP(C5,Fractions!$C$2:$Z$29,27,FALSE)</f>
        <v>8.7043378995433802E-3</v>
      </c>
    </row>
    <row r="6" spans="1:9" x14ac:dyDescent="0.25">
      <c r="C6" s="9" t="s">
        <v>37</v>
      </c>
      <c r="D6" s="2" t="s">
        <v>0</v>
      </c>
      <c r="F6" s="10" t="s">
        <v>101</v>
      </c>
      <c r="G6" s="11">
        <f>HLOOKUP(C6,Fractions!$C$2:$Z$29,27,FALSE)</f>
        <v>2.9594748858447491E-2</v>
      </c>
    </row>
    <row r="7" spans="1:9" x14ac:dyDescent="0.25">
      <c r="C7" s="9" t="s">
        <v>38</v>
      </c>
      <c r="D7" s="2" t="s">
        <v>0</v>
      </c>
      <c r="F7" s="10" t="s">
        <v>101</v>
      </c>
      <c r="G7" s="11">
        <f>HLOOKUP(C7,Fractions!$C$2:$Z$29,27,FALSE)</f>
        <v>4.5262557077625568E-2</v>
      </c>
    </row>
    <row r="8" spans="1:9" x14ac:dyDescent="0.25">
      <c r="C8" s="9" t="s">
        <v>39</v>
      </c>
      <c r="D8" s="2" t="s">
        <v>0</v>
      </c>
      <c r="F8" s="10" t="s">
        <v>101</v>
      </c>
      <c r="G8" s="11">
        <f>HLOOKUP(C8,Fractions!$C$2:$Z$29,27,FALSE)</f>
        <v>4.8744292237442928E-2</v>
      </c>
    </row>
    <row r="9" spans="1:9" x14ac:dyDescent="0.25">
      <c r="C9" s="9" t="s">
        <v>109</v>
      </c>
      <c r="D9" s="2" t="s">
        <v>0</v>
      </c>
      <c r="F9" s="10" t="s">
        <v>101</v>
      </c>
      <c r="G9" s="11">
        <f>HLOOKUP(C9,Fractions!$C$2:$Z$29,27,FALSE)</f>
        <v>2.7853881278538814E-2</v>
      </c>
    </row>
    <row r="10" spans="1:9" x14ac:dyDescent="0.25">
      <c r="C10" s="9" t="s">
        <v>40</v>
      </c>
      <c r="D10" s="2" t="s">
        <v>0</v>
      </c>
      <c r="F10" s="10" t="s">
        <v>101</v>
      </c>
      <c r="G10" s="11">
        <f>HLOOKUP(C10,Fractions!$C$2:$Z$29,27,FALSE)</f>
        <v>6.9634703196347035E-3</v>
      </c>
    </row>
    <row r="11" spans="1:9" x14ac:dyDescent="0.25">
      <c r="C11" s="9" t="s">
        <v>41</v>
      </c>
      <c r="D11" s="2" t="s">
        <v>0</v>
      </c>
      <c r="E11" s="12"/>
      <c r="F11" s="10" t="s">
        <v>101</v>
      </c>
      <c r="G11" s="11">
        <f>HLOOKUP(C11,Fractions!$C$2:$Z$29,27,FALSE)</f>
        <v>1.312785388127854E-2</v>
      </c>
    </row>
    <row r="12" spans="1:9" x14ac:dyDescent="0.25">
      <c r="C12" s="9" t="s">
        <v>42</v>
      </c>
      <c r="D12" s="2" t="s">
        <v>0</v>
      </c>
      <c r="E12" s="12"/>
      <c r="F12" s="10" t="s">
        <v>101</v>
      </c>
      <c r="G12" s="11">
        <f>HLOOKUP(C12,Fractions!$C$2:$Z$29,27,FALSE)</f>
        <v>4.4634703196347041E-2</v>
      </c>
    </row>
    <row r="13" spans="1:9" x14ac:dyDescent="0.25">
      <c r="C13" s="9" t="s">
        <v>43</v>
      </c>
      <c r="D13" s="2" t="s">
        <v>0</v>
      </c>
      <c r="E13" s="12"/>
      <c r="F13" s="10" t="s">
        <v>101</v>
      </c>
      <c r="G13" s="11">
        <f>HLOOKUP(C13,Fractions!$C$2:$Z$29,27,FALSE)</f>
        <v>6.8264840182648404E-2</v>
      </c>
    </row>
    <row r="14" spans="1:9" x14ac:dyDescent="0.25">
      <c r="C14" s="9" t="s">
        <v>44</v>
      </c>
      <c r="D14" s="2" t="s">
        <v>0</v>
      </c>
      <c r="E14" s="12"/>
      <c r="F14" s="10" t="s">
        <v>101</v>
      </c>
      <c r="G14" s="11">
        <f>HLOOKUP(C14,Fractions!$C$2:$Z$29,27,FALSE)</f>
        <v>7.351598173515983E-2</v>
      </c>
    </row>
    <row r="15" spans="1:9" x14ac:dyDescent="0.25">
      <c r="C15" s="9" t="s">
        <v>110</v>
      </c>
      <c r="D15" s="2" t="s">
        <v>0</v>
      </c>
      <c r="E15" s="12"/>
      <c r="F15" s="10" t="s">
        <v>101</v>
      </c>
      <c r="G15" s="11">
        <f>HLOOKUP(C15,Fractions!$C$2:$Z$29,27,FALSE)</f>
        <v>4.2009132420091327E-2</v>
      </c>
    </row>
    <row r="16" spans="1:9" x14ac:dyDescent="0.25">
      <c r="C16" s="9" t="s">
        <v>45</v>
      </c>
      <c r="D16" s="2" t="s">
        <v>0</v>
      </c>
      <c r="E16" s="12"/>
      <c r="F16" s="10" t="s">
        <v>101</v>
      </c>
      <c r="G16" s="11">
        <f>HLOOKUP(C16,Fractions!$C$2:$Z$29,27,FALSE)</f>
        <v>1.0502283105022832E-2</v>
      </c>
    </row>
    <row r="17" spans="1:7" x14ac:dyDescent="0.25">
      <c r="C17" s="9" t="s">
        <v>46</v>
      </c>
      <c r="D17" s="2" t="s">
        <v>0</v>
      </c>
      <c r="E17" s="12"/>
      <c r="F17" s="10" t="s">
        <v>101</v>
      </c>
      <c r="G17" s="11">
        <f>HLOOKUP(C17,Fractions!$C$2:$Z$29,27,FALSE)</f>
        <v>8.7043378995433802E-3</v>
      </c>
    </row>
    <row r="18" spans="1:7" x14ac:dyDescent="0.25">
      <c r="C18" s="9" t="s">
        <v>47</v>
      </c>
      <c r="D18" s="2" t="s">
        <v>0</v>
      </c>
      <c r="E18" s="12"/>
      <c r="F18" s="10" t="s">
        <v>101</v>
      </c>
      <c r="G18" s="11">
        <f>HLOOKUP(C18,Fractions!$C$2:$Z$29,27,FALSE)</f>
        <v>2.9594748858447491E-2</v>
      </c>
    </row>
    <row r="19" spans="1:7" x14ac:dyDescent="0.25">
      <c r="C19" s="9" t="s">
        <v>48</v>
      </c>
      <c r="D19" s="2" t="s">
        <v>0</v>
      </c>
      <c r="E19" s="12"/>
      <c r="F19" s="10" t="s">
        <v>101</v>
      </c>
      <c r="G19" s="11">
        <f>HLOOKUP(C19,Fractions!$C$2:$Z$29,27,FALSE)</f>
        <v>4.5262557077625568E-2</v>
      </c>
    </row>
    <row r="20" spans="1:7" x14ac:dyDescent="0.25">
      <c r="C20" s="9" t="s">
        <v>49</v>
      </c>
      <c r="D20" s="2" t="s">
        <v>0</v>
      </c>
      <c r="E20" s="12"/>
      <c r="F20" s="10" t="s">
        <v>101</v>
      </c>
      <c r="G20" s="11">
        <f>HLOOKUP(C20,Fractions!$C$2:$Z$29,27,FALSE)</f>
        <v>4.8744292237442928E-2</v>
      </c>
    </row>
    <row r="21" spans="1:7" x14ac:dyDescent="0.25">
      <c r="C21" s="9" t="s">
        <v>111</v>
      </c>
      <c r="D21" s="2" t="s">
        <v>0</v>
      </c>
      <c r="E21" s="12"/>
      <c r="F21" s="10" t="s">
        <v>101</v>
      </c>
      <c r="G21" s="11">
        <f>HLOOKUP(C21,Fractions!$C$2:$Z$29,27,FALSE)</f>
        <v>2.7853881278538814E-2</v>
      </c>
    </row>
    <row r="22" spans="1:7" x14ac:dyDescent="0.25">
      <c r="C22" s="9" t="s">
        <v>50</v>
      </c>
      <c r="D22" s="2" t="s">
        <v>0</v>
      </c>
      <c r="E22" s="12"/>
      <c r="F22" s="10" t="s">
        <v>101</v>
      </c>
      <c r="G22" s="11">
        <f>HLOOKUP(C22,Fractions!$C$2:$Z$29,27,FALSE)</f>
        <v>6.9634703196347035E-3</v>
      </c>
    </row>
    <row r="23" spans="1:7" x14ac:dyDescent="0.25">
      <c r="C23" s="9" t="s">
        <v>51</v>
      </c>
      <c r="D23" s="2" t="s">
        <v>0</v>
      </c>
      <c r="E23" s="12"/>
      <c r="F23" s="10" t="s">
        <v>101</v>
      </c>
      <c r="G23" s="11">
        <f>HLOOKUP(C23,Fractions!$C$2:$Z$29,27,FALSE)</f>
        <v>2.1546803652968037E-2</v>
      </c>
    </row>
    <row r="24" spans="1:7" x14ac:dyDescent="0.25">
      <c r="C24" s="9" t="s">
        <v>52</v>
      </c>
      <c r="D24" s="2" t="s">
        <v>0</v>
      </c>
      <c r="E24" s="12"/>
      <c r="F24" s="10" t="s">
        <v>101</v>
      </c>
      <c r="G24" s="11">
        <f>HLOOKUP(C24,Fractions!$C$2:$Z$29,27,FALSE)</f>
        <v>7.3259132420091327E-2</v>
      </c>
    </row>
    <row r="25" spans="1:7" x14ac:dyDescent="0.25">
      <c r="C25" s="9" t="s">
        <v>53</v>
      </c>
      <c r="D25" s="2" t="s">
        <v>0</v>
      </c>
      <c r="E25" s="12"/>
      <c r="F25" s="10" t="s">
        <v>101</v>
      </c>
      <c r="G25" s="11">
        <f>HLOOKUP(C25,Fractions!$C$2:$Z$29,27,FALSE)</f>
        <v>0.11204337899543379</v>
      </c>
    </row>
    <row r="26" spans="1:7" x14ac:dyDescent="0.25">
      <c r="C26" s="9" t="s">
        <v>54</v>
      </c>
      <c r="D26" s="2" t="s">
        <v>0</v>
      </c>
      <c r="E26" s="12"/>
      <c r="F26" s="10" t="s">
        <v>101</v>
      </c>
      <c r="G26" s="11">
        <f>HLOOKUP(C26,Fractions!$C$2:$Z$29,27,FALSE)</f>
        <v>0.12066210045662101</v>
      </c>
    </row>
    <row r="27" spans="1:7" x14ac:dyDescent="0.25">
      <c r="C27" s="9" t="s">
        <v>112</v>
      </c>
      <c r="D27" s="2" t="s">
        <v>0</v>
      </c>
      <c r="E27" s="12"/>
      <c r="F27" s="10" t="s">
        <v>101</v>
      </c>
      <c r="G27" s="11">
        <f>HLOOKUP(C27,Fractions!$C$2:$Z$29,27,FALSE)</f>
        <v>6.8949771689497716E-2</v>
      </c>
    </row>
    <row r="28" spans="1:7" x14ac:dyDescent="0.25">
      <c r="C28" s="9" t="s">
        <v>55</v>
      </c>
      <c r="D28" s="2" t="s">
        <v>0</v>
      </c>
      <c r="E28" s="12"/>
      <c r="F28" s="10" t="s">
        <v>101</v>
      </c>
      <c r="G28" s="11">
        <f>HLOOKUP(C28,Fractions!$C$2:$Z$29,27,FALSE)</f>
        <v>1.7237442922374429E-2</v>
      </c>
    </row>
    <row r="29" spans="1:7" x14ac:dyDescent="0.25">
      <c r="A29" s="2" t="s">
        <v>72</v>
      </c>
      <c r="C29" s="9" t="s">
        <v>36</v>
      </c>
      <c r="D29" s="2" t="s">
        <v>0</v>
      </c>
      <c r="E29" s="12"/>
      <c r="F29" s="4" t="s">
        <v>113</v>
      </c>
      <c r="G29" s="11">
        <f>HLOOKUP(C29,Fractions!$C$2:$Z$29,26,FALSE)</f>
        <v>3.4817351598173521E-2</v>
      </c>
    </row>
    <row r="30" spans="1:7" x14ac:dyDescent="0.25">
      <c r="C30" s="9" t="s">
        <v>37</v>
      </c>
      <c r="D30" s="2" t="s">
        <v>0</v>
      </c>
      <c r="E30" s="12"/>
      <c r="F30" s="4" t="str">
        <f>F29</f>
        <v>INDFBT,INDNED,INDONM,INDOTH, INDCEM, INDFST, INDCOP, INDZNC, INDLED, INDONF, INDGLA, INDCRM, INDFER, INDPCH, INDACH, INDOCH, INDMIQ</v>
      </c>
      <c r="G30" s="11">
        <f>HLOOKUP(C30,Fractions!$C$2:$Z$29,26,FALSE)</f>
        <v>2.0890410958904111E-2</v>
      </c>
    </row>
    <row r="31" spans="1:7" x14ac:dyDescent="0.25">
      <c r="C31" s="9" t="s">
        <v>38</v>
      </c>
      <c r="D31" s="2" t="s">
        <v>0</v>
      </c>
      <c r="E31" s="12"/>
      <c r="F31" s="4" t="str">
        <f t="shared" ref="F31:F52" si="0">F30</f>
        <v>INDFBT,INDNED,INDONM,INDOTH, INDCEM, INDFST, INDCOP, INDZNC, INDLED, INDONF, INDGLA, INDCRM, INDFER, INDPCH, INDACH, INDOCH, INDMIQ</v>
      </c>
      <c r="G31" s="11">
        <f>HLOOKUP(C31,Fractions!$C$2:$Z$29,26,FALSE)</f>
        <v>2.7853881278538814E-2</v>
      </c>
    </row>
    <row r="32" spans="1:7" x14ac:dyDescent="0.25">
      <c r="C32" s="9" t="s">
        <v>39</v>
      </c>
      <c r="D32" s="2" t="s">
        <v>0</v>
      </c>
      <c r="E32" s="12"/>
      <c r="F32" s="4" t="str">
        <f t="shared" si="0"/>
        <v>INDFBT,INDNED,INDONM,INDOTH, INDCEM, INDFST, INDCOP, INDZNC, INDLED, INDONF, INDGLA, INDCRM, INDFER, INDPCH, INDACH, INDOCH, INDMIQ</v>
      </c>
      <c r="G32" s="11">
        <f>HLOOKUP(C32,Fractions!$C$2:$Z$29,26,FALSE)</f>
        <v>3.4817351598173521E-2</v>
      </c>
    </row>
    <row r="33" spans="3:7" x14ac:dyDescent="0.25">
      <c r="C33" s="9" t="s">
        <v>109</v>
      </c>
      <c r="D33" s="2" t="s">
        <v>0</v>
      </c>
      <c r="E33" s="12"/>
      <c r="F33" s="4" t="str">
        <f t="shared" si="0"/>
        <v>INDFBT,INDNED,INDONM,INDOTH, INDCEM, INDFST, INDCOP, INDZNC, INDLED, INDONF, INDGLA, INDCRM, INDFER, INDPCH, INDACH, INDOCH, INDMIQ</v>
      </c>
      <c r="G33" s="11">
        <f>HLOOKUP(C33,Fractions!$C$2:$Z$29,26,FALSE)</f>
        <v>2.0890410958904111E-2</v>
      </c>
    </row>
    <row r="34" spans="3:7" x14ac:dyDescent="0.25">
      <c r="C34" s="9" t="s">
        <v>40</v>
      </c>
      <c r="D34" s="2" t="s">
        <v>0</v>
      </c>
      <c r="E34" s="12"/>
      <c r="F34" s="4" t="str">
        <f t="shared" si="0"/>
        <v>INDFBT,INDNED,INDONM,INDOTH, INDCEM, INDFST, INDCOP, INDZNC, INDLED, INDONF, INDGLA, INDCRM, INDFER, INDPCH, INDACH, INDOCH, INDMIQ</v>
      </c>
      <c r="G34" s="11">
        <f>HLOOKUP(C34,Fractions!$C$2:$Z$29,26,FALSE)</f>
        <v>2.7853881278538814E-2</v>
      </c>
    </row>
    <row r="35" spans="3:7" x14ac:dyDescent="0.25">
      <c r="C35" s="9" t="s">
        <v>41</v>
      </c>
      <c r="D35" s="2" t="s">
        <v>0</v>
      </c>
      <c r="E35" s="12"/>
      <c r="F35" s="4" t="str">
        <f t="shared" si="0"/>
        <v>INDFBT,INDNED,INDONM,INDOTH, INDCEM, INDFST, INDCOP, INDZNC, INDLED, INDONF, INDGLA, INDCRM, INDFER, INDPCH, INDACH, INDOCH, INDMIQ</v>
      </c>
      <c r="G35" s="11">
        <f>HLOOKUP(C35,Fractions!$C$2:$Z$29,26,FALSE)</f>
        <v>3.9383561643835621E-2</v>
      </c>
    </row>
    <row r="36" spans="3:7" x14ac:dyDescent="0.25">
      <c r="C36" s="9" t="s">
        <v>42</v>
      </c>
      <c r="D36" s="2" t="s">
        <v>0</v>
      </c>
      <c r="E36" s="12"/>
      <c r="F36" s="4" t="str">
        <f t="shared" si="0"/>
        <v>INDFBT,INDNED,INDONM,INDOTH, INDCEM, INDFST, INDCOP, INDZNC, INDLED, INDONF, INDGLA, INDCRM, INDFER, INDPCH, INDACH, INDOCH, INDMIQ</v>
      </c>
      <c r="G36" s="11">
        <f>HLOOKUP(C36,Fractions!$C$2:$Z$29,26,FALSE)</f>
        <v>2.363013698630137E-2</v>
      </c>
    </row>
    <row r="37" spans="3:7" x14ac:dyDescent="0.25">
      <c r="C37" s="9" t="s">
        <v>43</v>
      </c>
      <c r="D37" s="2" t="s">
        <v>0</v>
      </c>
      <c r="E37" s="12"/>
      <c r="F37" s="4" t="str">
        <f t="shared" si="0"/>
        <v>INDFBT,INDNED,INDONM,INDOTH, INDCEM, INDFST, INDCOP, INDZNC, INDLED, INDONF, INDGLA, INDCRM, INDFER, INDPCH, INDACH, INDOCH, INDMIQ</v>
      </c>
      <c r="G37" s="11">
        <f>HLOOKUP(C37,Fractions!$C$2:$Z$29,26,FALSE)</f>
        <v>3.1506849315068489E-2</v>
      </c>
    </row>
    <row r="38" spans="3:7" x14ac:dyDescent="0.25">
      <c r="C38" s="9" t="s">
        <v>44</v>
      </c>
      <c r="D38" s="2" t="s">
        <v>0</v>
      </c>
      <c r="E38" s="12"/>
      <c r="F38" s="4" t="str">
        <f t="shared" si="0"/>
        <v>INDFBT,INDNED,INDONM,INDOTH, INDCEM, INDFST, INDCOP, INDZNC, INDLED, INDONF, INDGLA, INDCRM, INDFER, INDPCH, INDACH, INDOCH, INDMIQ</v>
      </c>
      <c r="G38" s="11">
        <f>HLOOKUP(C38,Fractions!$C$2:$Z$29,26,FALSE)</f>
        <v>3.9383561643835621E-2</v>
      </c>
    </row>
    <row r="39" spans="3:7" x14ac:dyDescent="0.25">
      <c r="C39" s="9" t="s">
        <v>110</v>
      </c>
      <c r="D39" s="2" t="s">
        <v>0</v>
      </c>
      <c r="E39" s="12"/>
      <c r="F39" s="4" t="str">
        <f t="shared" si="0"/>
        <v>INDFBT,INDNED,INDONM,INDOTH, INDCEM, INDFST, INDCOP, INDZNC, INDLED, INDONF, INDGLA, INDCRM, INDFER, INDPCH, INDACH, INDOCH, INDMIQ</v>
      </c>
      <c r="G39" s="11">
        <f>HLOOKUP(C39,Fractions!$C$2:$Z$29,26,FALSE)</f>
        <v>2.363013698630137E-2</v>
      </c>
    </row>
    <row r="40" spans="3:7" x14ac:dyDescent="0.25">
      <c r="C40" s="9" t="s">
        <v>45</v>
      </c>
      <c r="D40" s="2" t="s">
        <v>0</v>
      </c>
      <c r="E40" s="12"/>
      <c r="F40" s="4" t="str">
        <f t="shared" si="0"/>
        <v>INDFBT,INDNED,INDONM,INDOTH, INDCEM, INDFST, INDCOP, INDZNC, INDLED, INDONF, INDGLA, INDCRM, INDFER, INDPCH, INDACH, INDOCH, INDMIQ</v>
      </c>
      <c r="G40" s="11">
        <f>HLOOKUP(C40,Fractions!$C$2:$Z$29,26,FALSE)</f>
        <v>3.1506849315068489E-2</v>
      </c>
    </row>
    <row r="41" spans="3:7" x14ac:dyDescent="0.25">
      <c r="C41" s="9" t="s">
        <v>46</v>
      </c>
      <c r="D41" s="2" t="s">
        <v>0</v>
      </c>
      <c r="E41" s="12"/>
      <c r="F41" s="4" t="str">
        <f t="shared" si="0"/>
        <v>INDFBT,INDNED,INDONM,INDOTH, INDCEM, INDFST, INDCOP, INDZNC, INDLED, INDONF, INDGLA, INDCRM, INDFER, INDPCH, INDACH, INDOCH, INDMIQ</v>
      </c>
      <c r="G41" s="11">
        <f>HLOOKUP(C41,Fractions!$C$2:$Z$29,26,FALSE)</f>
        <v>3.4817351598173521E-2</v>
      </c>
    </row>
    <row r="42" spans="3:7" x14ac:dyDescent="0.25">
      <c r="C42" s="9" t="s">
        <v>47</v>
      </c>
      <c r="D42" s="2" t="s">
        <v>0</v>
      </c>
      <c r="E42" s="12"/>
      <c r="F42" s="4" t="str">
        <f t="shared" si="0"/>
        <v>INDFBT,INDNED,INDONM,INDOTH, INDCEM, INDFST, INDCOP, INDZNC, INDLED, INDONF, INDGLA, INDCRM, INDFER, INDPCH, INDACH, INDOCH, INDMIQ</v>
      </c>
      <c r="G42" s="11">
        <f>HLOOKUP(C42,Fractions!$C$2:$Z$29,26,FALSE)</f>
        <v>2.0890410958904111E-2</v>
      </c>
    </row>
    <row r="43" spans="3:7" x14ac:dyDescent="0.25">
      <c r="C43" s="9" t="s">
        <v>48</v>
      </c>
      <c r="D43" s="2" t="s">
        <v>0</v>
      </c>
      <c r="E43" s="12"/>
      <c r="F43" s="4" t="str">
        <f t="shared" si="0"/>
        <v>INDFBT,INDNED,INDONM,INDOTH, INDCEM, INDFST, INDCOP, INDZNC, INDLED, INDONF, INDGLA, INDCRM, INDFER, INDPCH, INDACH, INDOCH, INDMIQ</v>
      </c>
      <c r="G43" s="11">
        <f>HLOOKUP(C43,Fractions!$C$2:$Z$29,26,FALSE)</f>
        <v>2.7853881278538814E-2</v>
      </c>
    </row>
    <row r="44" spans="3:7" x14ac:dyDescent="0.25">
      <c r="C44" s="9" t="s">
        <v>49</v>
      </c>
      <c r="D44" s="2" t="s">
        <v>0</v>
      </c>
      <c r="E44" s="12"/>
      <c r="F44" s="4" t="str">
        <f t="shared" si="0"/>
        <v>INDFBT,INDNED,INDONM,INDOTH, INDCEM, INDFST, INDCOP, INDZNC, INDLED, INDONF, INDGLA, INDCRM, INDFER, INDPCH, INDACH, INDOCH, INDMIQ</v>
      </c>
      <c r="G44" s="11">
        <f>HLOOKUP(C44,Fractions!$C$2:$Z$29,26,FALSE)</f>
        <v>3.4817351598173521E-2</v>
      </c>
    </row>
    <row r="45" spans="3:7" x14ac:dyDescent="0.25">
      <c r="C45" s="9" t="s">
        <v>111</v>
      </c>
      <c r="D45" s="2" t="s">
        <v>0</v>
      </c>
      <c r="E45" s="12"/>
      <c r="F45" s="4" t="str">
        <f t="shared" si="0"/>
        <v>INDFBT,INDNED,INDONM,INDOTH, INDCEM, INDFST, INDCOP, INDZNC, INDLED, INDONF, INDGLA, INDCRM, INDFER, INDPCH, INDACH, INDOCH, INDMIQ</v>
      </c>
      <c r="G45" s="11">
        <f>HLOOKUP(C45,Fractions!$C$2:$Z$29,26,FALSE)</f>
        <v>2.0890410958904111E-2</v>
      </c>
    </row>
    <row r="46" spans="3:7" x14ac:dyDescent="0.25">
      <c r="C46" s="9" t="s">
        <v>50</v>
      </c>
      <c r="D46" s="2" t="s">
        <v>0</v>
      </c>
      <c r="E46" s="12"/>
      <c r="F46" s="4" t="str">
        <f t="shared" si="0"/>
        <v>INDFBT,INDNED,INDONM,INDOTH, INDCEM, INDFST, INDCOP, INDZNC, INDLED, INDONF, INDGLA, INDCRM, INDFER, INDPCH, INDACH, INDOCH, INDMIQ</v>
      </c>
      <c r="G46" s="11">
        <f>HLOOKUP(C46,Fractions!$C$2:$Z$29,26,FALSE)</f>
        <v>2.7853881278538814E-2</v>
      </c>
    </row>
    <row r="47" spans="3:7" x14ac:dyDescent="0.25">
      <c r="C47" s="9" t="s">
        <v>51</v>
      </c>
      <c r="D47" s="2" t="s">
        <v>0</v>
      </c>
      <c r="E47" s="12"/>
      <c r="F47" s="4" t="str">
        <f t="shared" si="0"/>
        <v>INDFBT,INDNED,INDONM,INDOTH, INDCEM, INDFST, INDCOP, INDZNC, INDLED, INDONF, INDGLA, INDCRM, INDFER, INDPCH, INDACH, INDOCH, INDMIQ</v>
      </c>
      <c r="G47" s="11">
        <f>HLOOKUP(C47,Fractions!$C$2:$Z$29,26,FALSE)</f>
        <v>9.9315068493150693E-2</v>
      </c>
    </row>
    <row r="48" spans="3:7" x14ac:dyDescent="0.25">
      <c r="C48" s="9" t="s">
        <v>52</v>
      </c>
      <c r="D48" s="2" t="s">
        <v>0</v>
      </c>
      <c r="E48" s="12"/>
      <c r="F48" s="4" t="str">
        <f t="shared" si="0"/>
        <v>INDFBT,INDNED,INDONM,INDOTH, INDCEM, INDFST, INDCOP, INDZNC, INDLED, INDONF, INDGLA, INDCRM, INDFER, INDPCH, INDACH, INDOCH, INDMIQ</v>
      </c>
      <c r="G48" s="11">
        <f>HLOOKUP(C48,Fractions!$C$2:$Z$29,26,FALSE)</f>
        <v>5.9589041095890416E-2</v>
      </c>
    </row>
    <row r="49" spans="2:8" x14ac:dyDescent="0.25">
      <c r="C49" s="9" t="s">
        <v>53</v>
      </c>
      <c r="D49" s="2" t="s">
        <v>0</v>
      </c>
      <c r="E49" s="12"/>
      <c r="F49" s="4" t="str">
        <f t="shared" si="0"/>
        <v>INDFBT,INDNED,INDONM,INDOTH, INDCEM, INDFST, INDCOP, INDZNC, INDLED, INDONF, INDGLA, INDCRM, INDFER, INDPCH, INDACH, INDOCH, INDMIQ</v>
      </c>
      <c r="G49" s="11">
        <f>HLOOKUP(C49,Fractions!$C$2:$Z$29,26,FALSE)</f>
        <v>7.9452054794520555E-2</v>
      </c>
    </row>
    <row r="50" spans="2:8" x14ac:dyDescent="0.25">
      <c r="C50" s="9" t="s">
        <v>54</v>
      </c>
      <c r="D50" s="2" t="s">
        <v>0</v>
      </c>
      <c r="E50" s="12"/>
      <c r="F50" s="4" t="str">
        <f t="shared" si="0"/>
        <v>INDFBT,INDNED,INDONM,INDOTH, INDCEM, INDFST, INDCOP, INDZNC, INDLED, INDONF, INDGLA, INDCRM, INDFER, INDPCH, INDACH, INDOCH, INDMIQ</v>
      </c>
      <c r="G50" s="11">
        <f>HLOOKUP(C50,Fractions!$C$2:$Z$29,26,FALSE)</f>
        <v>9.9315068493150693E-2</v>
      </c>
    </row>
    <row r="51" spans="2:8" x14ac:dyDescent="0.25">
      <c r="C51" s="9" t="s">
        <v>112</v>
      </c>
      <c r="D51" s="2" t="s">
        <v>0</v>
      </c>
      <c r="E51" s="12"/>
      <c r="F51" s="4" t="str">
        <f t="shared" si="0"/>
        <v>INDFBT,INDNED,INDONM,INDOTH, INDCEM, INDFST, INDCOP, INDZNC, INDLED, INDONF, INDGLA, INDCRM, INDFER, INDPCH, INDACH, INDOCH, INDMIQ</v>
      </c>
      <c r="G51" s="11">
        <f>HLOOKUP(C51,Fractions!$C$2:$Z$29,26,FALSE)</f>
        <v>5.9589041095890416E-2</v>
      </c>
    </row>
    <row r="52" spans="2:8" x14ac:dyDescent="0.25">
      <c r="C52" s="9" t="s">
        <v>55</v>
      </c>
      <c r="D52" s="2" t="s">
        <v>0</v>
      </c>
      <c r="E52" s="12"/>
      <c r="F52" s="4" t="str">
        <f t="shared" si="0"/>
        <v>INDFBT,INDNED,INDONM,INDOTH, INDCEM, INDFST, INDCOP, INDZNC, INDLED, INDONF, INDGLA, INDCRM, INDFER, INDPCH, INDACH, INDOCH, INDMIQ</v>
      </c>
      <c r="G52" s="11">
        <f>HLOOKUP(C52,Fractions!$C$2:$Z$29,26,FALSE)</f>
        <v>7.9452054794520555E-2</v>
      </c>
    </row>
    <row r="53" spans="2:8" x14ac:dyDescent="0.25">
      <c r="B53" s="12"/>
      <c r="C53" s="12"/>
      <c r="D53" s="12"/>
      <c r="E53" s="12"/>
      <c r="F53" s="4"/>
      <c r="G53" s="5"/>
      <c r="H53" s="12"/>
    </row>
    <row r="54" spans="2:8" x14ac:dyDescent="0.25">
      <c r="B54" s="12"/>
      <c r="C54" s="12"/>
      <c r="D54" s="12"/>
      <c r="E54" s="12"/>
      <c r="F54" s="4"/>
      <c r="G54" s="5"/>
      <c r="H54" s="12"/>
    </row>
    <row r="55" spans="2:8" x14ac:dyDescent="0.25">
      <c r="B55" s="12"/>
      <c r="C55" s="12"/>
      <c r="D55" s="12"/>
      <c r="E55" s="12"/>
      <c r="F55" s="4"/>
      <c r="G55" s="5"/>
      <c r="H55" s="12"/>
    </row>
    <row r="56" spans="2:8" x14ac:dyDescent="0.25">
      <c r="B56" s="12"/>
      <c r="C56" s="12"/>
      <c r="D56" s="12"/>
      <c r="E56" s="12"/>
      <c r="F56" s="4"/>
      <c r="G56" s="5"/>
      <c r="H56" s="12"/>
    </row>
    <row r="57" spans="2:8" x14ac:dyDescent="0.25">
      <c r="B57" s="12"/>
      <c r="C57" s="12"/>
      <c r="D57" s="12"/>
      <c r="E57" s="12"/>
      <c r="F57" s="4"/>
      <c r="G57" s="5"/>
      <c r="H57" s="12"/>
    </row>
    <row r="58" spans="2:8" x14ac:dyDescent="0.25">
      <c r="B58" s="12"/>
      <c r="C58" s="12"/>
      <c r="D58" s="12"/>
      <c r="E58" s="12"/>
      <c r="F58" s="4"/>
      <c r="G58" s="5"/>
      <c r="H58" s="12"/>
    </row>
    <row r="59" spans="2:8" x14ac:dyDescent="0.25">
      <c r="B59" s="12"/>
      <c r="C59" s="12"/>
      <c r="D59" s="12"/>
      <c r="E59" s="12"/>
      <c r="F59" s="4"/>
      <c r="G59" s="5"/>
      <c r="H59" s="12"/>
    </row>
    <row r="60" spans="2:8" x14ac:dyDescent="0.25">
      <c r="B60" s="12"/>
      <c r="C60" s="12"/>
      <c r="D60" s="12"/>
      <c r="E60" s="12"/>
      <c r="F60" s="4"/>
      <c r="G60" s="5"/>
      <c r="H60" s="12"/>
    </row>
    <row r="61" spans="2:8" x14ac:dyDescent="0.25">
      <c r="B61" s="12"/>
      <c r="C61" s="12"/>
      <c r="D61" s="12"/>
      <c r="E61" s="12"/>
      <c r="F61" s="4"/>
      <c r="G61" s="5"/>
      <c r="H61" s="12"/>
    </row>
    <row r="62" spans="2:8" x14ac:dyDescent="0.25">
      <c r="B62" s="12"/>
      <c r="C62" s="12"/>
      <c r="D62" s="12"/>
      <c r="E62" s="12"/>
      <c r="F62" s="4"/>
      <c r="G62" s="5"/>
      <c r="H62" s="12"/>
    </row>
    <row r="63" spans="2:8" x14ac:dyDescent="0.25">
      <c r="B63" s="12"/>
      <c r="C63" s="12"/>
      <c r="D63" s="12"/>
      <c r="E63" s="12"/>
      <c r="F63" s="4"/>
      <c r="G63" s="5"/>
      <c r="H63" s="12"/>
    </row>
    <row r="64" spans="2:8" x14ac:dyDescent="0.25">
      <c r="B64" s="12"/>
      <c r="C64" s="12"/>
      <c r="D64" s="12"/>
      <c r="E64" s="12"/>
      <c r="F64" s="4"/>
      <c r="G64" s="5"/>
      <c r="H64" s="12"/>
    </row>
    <row r="65" spans="2:8" x14ac:dyDescent="0.25">
      <c r="B65" s="12"/>
      <c r="C65" s="12"/>
      <c r="D65" s="12"/>
      <c r="E65" s="12"/>
      <c r="F65" s="4"/>
      <c r="G65" s="5"/>
      <c r="H65" s="12"/>
    </row>
    <row r="66" spans="2:8" x14ac:dyDescent="0.25">
      <c r="B66" s="12"/>
      <c r="C66" s="12"/>
      <c r="D66" s="12"/>
      <c r="E66" s="12"/>
      <c r="F66" s="4"/>
      <c r="G66" s="5"/>
      <c r="H66" s="12"/>
    </row>
    <row r="67" spans="2:8" x14ac:dyDescent="0.25">
      <c r="B67" s="12"/>
      <c r="C67" s="12"/>
      <c r="D67" s="12"/>
      <c r="E67" s="12"/>
      <c r="F67" s="4"/>
      <c r="G67" s="5"/>
      <c r="H67" s="12"/>
    </row>
    <row r="68" spans="2:8" x14ac:dyDescent="0.25">
      <c r="B68" s="12"/>
      <c r="C68" s="12"/>
      <c r="D68" s="12"/>
      <c r="E68" s="12"/>
      <c r="F68" s="4"/>
      <c r="G68" s="5"/>
      <c r="H68" s="12"/>
    </row>
    <row r="69" spans="2:8" x14ac:dyDescent="0.25">
      <c r="B69" s="12"/>
      <c r="C69" s="12"/>
      <c r="D69" s="12"/>
      <c r="E69" s="12"/>
      <c r="F69" s="4"/>
      <c r="G69" s="5"/>
      <c r="H69" s="12"/>
    </row>
    <row r="70" spans="2:8" x14ac:dyDescent="0.25">
      <c r="B70" s="12"/>
      <c r="C70" s="12"/>
      <c r="D70" s="12"/>
      <c r="E70" s="12"/>
      <c r="F70" s="4"/>
      <c r="G70" s="5"/>
      <c r="H70" s="12"/>
    </row>
    <row r="71" spans="2:8" x14ac:dyDescent="0.25">
      <c r="B71" s="12"/>
      <c r="C71" s="12"/>
      <c r="D71" s="12"/>
      <c r="E71" s="12"/>
      <c r="F71" s="4"/>
      <c r="G71" s="5"/>
      <c r="H71" s="12"/>
    </row>
    <row r="72" spans="2:8" x14ac:dyDescent="0.25">
      <c r="B72" s="12"/>
      <c r="C72" s="12"/>
      <c r="D72" s="12"/>
      <c r="E72" s="12"/>
      <c r="F72" s="4"/>
      <c r="G72" s="5"/>
      <c r="H72" s="12"/>
    </row>
    <row r="73" spans="2:8" x14ac:dyDescent="0.25">
      <c r="B73" s="12"/>
      <c r="C73" s="12"/>
      <c r="D73" s="12"/>
      <c r="E73" s="12"/>
      <c r="F73" s="4"/>
      <c r="G73" s="5"/>
      <c r="H73" s="12"/>
    </row>
    <row r="74" spans="2:8" x14ac:dyDescent="0.25">
      <c r="B74" s="12"/>
      <c r="C74" s="12"/>
      <c r="D74" s="12"/>
      <c r="E74" s="12"/>
      <c r="F74" s="4"/>
      <c r="G74" s="5"/>
      <c r="H74" s="12"/>
    </row>
    <row r="75" spans="2:8" x14ac:dyDescent="0.25">
      <c r="B75" s="12"/>
      <c r="C75" s="12"/>
      <c r="D75" s="12"/>
      <c r="E75" s="12"/>
      <c r="F75" s="4"/>
      <c r="G75" s="5"/>
      <c r="H75" s="12"/>
    </row>
    <row r="76" spans="2:8" x14ac:dyDescent="0.25">
      <c r="B76" s="12"/>
      <c r="C76" s="12"/>
      <c r="D76" s="12"/>
      <c r="E76" s="12"/>
      <c r="F76" s="4"/>
      <c r="G76" s="5"/>
      <c r="H76" s="12"/>
    </row>
    <row r="77" spans="2:8" x14ac:dyDescent="0.25">
      <c r="B77" s="12"/>
      <c r="C77" s="12"/>
      <c r="D77" s="12"/>
      <c r="E77" s="12"/>
      <c r="F77" s="4"/>
      <c r="G77" s="5"/>
      <c r="H77" s="12"/>
    </row>
    <row r="78" spans="2:8" x14ac:dyDescent="0.25">
      <c r="B78" s="12"/>
      <c r="C78" s="12"/>
      <c r="D78" s="12"/>
      <c r="E78" s="12"/>
      <c r="F78" s="4"/>
      <c r="G78" s="5"/>
      <c r="H78" s="12"/>
    </row>
    <row r="79" spans="2:8" x14ac:dyDescent="0.25">
      <c r="B79" s="12"/>
      <c r="C79" s="12"/>
      <c r="D79" s="12"/>
      <c r="E79" s="12"/>
      <c r="F79" s="4"/>
      <c r="G79" s="5"/>
      <c r="H79" s="12"/>
    </row>
    <row r="80" spans="2:8" x14ac:dyDescent="0.25">
      <c r="B80" s="12"/>
      <c r="C80" s="12"/>
      <c r="D80" s="12"/>
      <c r="E80" s="12"/>
      <c r="F80" s="4"/>
      <c r="G80" s="5"/>
      <c r="H80" s="12"/>
    </row>
    <row r="81" spans="2:8" x14ac:dyDescent="0.25">
      <c r="B81" s="12"/>
      <c r="C81" s="12"/>
      <c r="D81" s="12"/>
      <c r="E81" s="12"/>
      <c r="F81" s="4"/>
      <c r="G81" s="5"/>
      <c r="H81" s="12"/>
    </row>
    <row r="82" spans="2:8" x14ac:dyDescent="0.25">
      <c r="B82" s="12"/>
      <c r="C82" s="12"/>
      <c r="D82" s="12"/>
      <c r="E82" s="12"/>
      <c r="F82" s="4"/>
      <c r="G82" s="5"/>
      <c r="H82" s="12"/>
    </row>
    <row r="83" spans="2:8" x14ac:dyDescent="0.25">
      <c r="B83" s="12"/>
      <c r="C83" s="12"/>
      <c r="D83" s="12"/>
      <c r="E83" s="12"/>
      <c r="F83" s="4"/>
      <c r="G83" s="5"/>
      <c r="H83" s="12"/>
    </row>
    <row r="84" spans="2:8" x14ac:dyDescent="0.25">
      <c r="B84" s="12"/>
      <c r="C84" s="12"/>
      <c r="D84" s="12"/>
      <c r="E84" s="12"/>
      <c r="F84" s="4"/>
      <c r="G84" s="5"/>
      <c r="H84" s="12"/>
    </row>
    <row r="85" spans="2:8" x14ac:dyDescent="0.25">
      <c r="B85" s="12"/>
      <c r="C85" s="12"/>
      <c r="D85" s="12"/>
      <c r="E85" s="12"/>
      <c r="F85" s="4"/>
      <c r="G85" s="5"/>
      <c r="H85" s="12"/>
    </row>
    <row r="86" spans="2:8" x14ac:dyDescent="0.25">
      <c r="B86" s="12"/>
      <c r="C86" s="12"/>
      <c r="D86" s="12"/>
      <c r="E86" s="12"/>
      <c r="F86" s="4"/>
      <c r="G86" s="5"/>
      <c r="H86" s="12"/>
    </row>
    <row r="87" spans="2:8" x14ac:dyDescent="0.25">
      <c r="B87" s="12"/>
      <c r="C87" s="12"/>
      <c r="D87" s="12"/>
      <c r="E87" s="12"/>
      <c r="F87" s="4"/>
      <c r="G87" s="5"/>
      <c r="H87" s="12"/>
    </row>
    <row r="88" spans="2:8" x14ac:dyDescent="0.25">
      <c r="B88" s="12"/>
      <c r="C88" s="12"/>
      <c r="D88" s="12"/>
      <c r="E88" s="12"/>
      <c r="F88" s="4"/>
      <c r="G88" s="5"/>
      <c r="H88" s="12"/>
    </row>
    <row r="89" spans="2:8" x14ac:dyDescent="0.25">
      <c r="B89" s="12"/>
      <c r="C89" s="12"/>
      <c r="D89" s="12"/>
      <c r="E89" s="12"/>
      <c r="F89" s="4"/>
      <c r="G89" s="5"/>
      <c r="H89" s="12"/>
    </row>
    <row r="90" spans="2:8" x14ac:dyDescent="0.25">
      <c r="B90" s="12"/>
      <c r="C90" s="12"/>
      <c r="D90" s="12"/>
      <c r="E90" s="12"/>
      <c r="F90" s="4"/>
      <c r="G90" s="5"/>
      <c r="H90" s="12"/>
    </row>
    <row r="91" spans="2:8" x14ac:dyDescent="0.25">
      <c r="B91" s="12"/>
      <c r="C91" s="12"/>
      <c r="D91" s="12"/>
      <c r="E91" s="12"/>
      <c r="F91" s="4"/>
      <c r="G91" s="5"/>
      <c r="H91" s="12"/>
    </row>
    <row r="92" spans="2:8" x14ac:dyDescent="0.25">
      <c r="B92" s="12"/>
      <c r="C92" s="12"/>
      <c r="D92" s="12"/>
      <c r="E92" s="12"/>
      <c r="F92" s="4"/>
      <c r="G92" s="5"/>
      <c r="H92" s="12"/>
    </row>
    <row r="93" spans="2:8" x14ac:dyDescent="0.25">
      <c r="B93" s="12"/>
      <c r="C93" s="12"/>
      <c r="D93" s="12"/>
      <c r="E93" s="12"/>
      <c r="F93" s="4"/>
      <c r="G93" s="5"/>
      <c r="H93" s="12"/>
    </row>
    <row r="94" spans="2:8" x14ac:dyDescent="0.25">
      <c r="B94" s="12"/>
      <c r="C94" s="12"/>
      <c r="D94" s="12"/>
      <c r="E94" s="12"/>
      <c r="F94" s="4"/>
      <c r="G94" s="5"/>
      <c r="H94" s="12"/>
    </row>
    <row r="95" spans="2:8" x14ac:dyDescent="0.25">
      <c r="B95" s="12"/>
      <c r="C95" s="12"/>
      <c r="D95" s="12"/>
      <c r="E95" s="12"/>
      <c r="F95" s="4"/>
      <c r="G95" s="5"/>
      <c r="H95" s="12"/>
    </row>
    <row r="96" spans="2:8" x14ac:dyDescent="0.25">
      <c r="B96" s="12"/>
      <c r="C96" s="12"/>
      <c r="D96" s="12"/>
      <c r="E96" s="12"/>
      <c r="F96" s="4"/>
      <c r="G96" s="5"/>
      <c r="H96" s="12"/>
    </row>
    <row r="97" spans="2:8" x14ac:dyDescent="0.25">
      <c r="B97" s="12"/>
      <c r="C97" s="12"/>
      <c r="D97" s="12"/>
      <c r="E97" s="12"/>
      <c r="F97" s="4"/>
      <c r="G97" s="5"/>
      <c r="H97" s="12"/>
    </row>
    <row r="98" spans="2:8" x14ac:dyDescent="0.25">
      <c r="B98" s="12"/>
      <c r="C98" s="12"/>
      <c r="D98" s="12"/>
      <c r="E98" s="12"/>
      <c r="F98" s="4"/>
      <c r="G98" s="5"/>
      <c r="H98" s="12"/>
    </row>
    <row r="99" spans="2:8" x14ac:dyDescent="0.25">
      <c r="B99" s="12"/>
      <c r="C99" s="12"/>
      <c r="D99" s="12"/>
      <c r="E99" s="12"/>
      <c r="F99" s="4"/>
      <c r="G99" s="5"/>
      <c r="H99" s="12"/>
    </row>
    <row r="100" spans="2:8" x14ac:dyDescent="0.25">
      <c r="B100" s="12"/>
      <c r="C100" s="12"/>
      <c r="D100" s="12"/>
      <c r="E100" s="12"/>
      <c r="F100" s="4"/>
      <c r="G100" s="5"/>
      <c r="H100" s="12"/>
    </row>
    <row r="101" spans="2:8" x14ac:dyDescent="0.25">
      <c r="B101" s="12"/>
      <c r="C101" s="12"/>
      <c r="D101" s="12"/>
      <c r="E101" s="12"/>
      <c r="F101" s="4"/>
      <c r="G101" s="5"/>
      <c r="H101" s="12"/>
    </row>
    <row r="102" spans="2:8" x14ac:dyDescent="0.25">
      <c r="B102" s="12"/>
      <c r="C102" s="12"/>
      <c r="D102" s="12"/>
      <c r="E102" s="12"/>
      <c r="F102" s="4"/>
      <c r="G102" s="5"/>
      <c r="H102" s="12"/>
    </row>
    <row r="103" spans="2:8" x14ac:dyDescent="0.25">
      <c r="B103" s="12"/>
      <c r="C103" s="12"/>
      <c r="D103" s="12"/>
      <c r="E103" s="12"/>
      <c r="F103" s="4"/>
      <c r="G103" s="5"/>
      <c r="H103" s="12"/>
    </row>
    <row r="104" spans="2:8" x14ac:dyDescent="0.25">
      <c r="B104" s="12"/>
      <c r="C104" s="12"/>
      <c r="D104" s="12"/>
      <c r="E104" s="12"/>
      <c r="F104" s="4"/>
      <c r="G104" s="5"/>
      <c r="H104" s="12"/>
    </row>
    <row r="105" spans="2:8" x14ac:dyDescent="0.25">
      <c r="B105" s="12"/>
      <c r="C105" s="12"/>
      <c r="D105" s="12"/>
      <c r="E105" s="12"/>
      <c r="F105" s="4"/>
      <c r="G105" s="5"/>
      <c r="H105" s="12"/>
    </row>
    <row r="106" spans="2:8" x14ac:dyDescent="0.25">
      <c r="B106" s="12"/>
      <c r="C106" s="12"/>
      <c r="D106" s="12"/>
      <c r="E106" s="12"/>
      <c r="F106" s="4"/>
      <c r="G106" s="5"/>
      <c r="H106" s="12"/>
    </row>
    <row r="107" spans="2:8" x14ac:dyDescent="0.25">
      <c r="B107" s="12"/>
      <c r="C107" s="12"/>
      <c r="D107" s="12"/>
      <c r="E107" s="12"/>
      <c r="F107" s="4"/>
      <c r="G107" s="5"/>
      <c r="H107" s="12"/>
    </row>
    <row r="108" spans="2:8" x14ac:dyDescent="0.25">
      <c r="B108" s="12"/>
      <c r="C108" s="12"/>
      <c r="D108" s="12"/>
      <c r="E108" s="12"/>
      <c r="F108" s="4"/>
      <c r="G108" s="5"/>
      <c r="H108" s="12"/>
    </row>
    <row r="109" spans="2:8" x14ac:dyDescent="0.25">
      <c r="B109" s="12"/>
      <c r="C109" s="12"/>
      <c r="D109" s="12"/>
      <c r="E109" s="12"/>
      <c r="F109" s="4"/>
      <c r="G109" s="5"/>
      <c r="H109" s="12"/>
    </row>
    <row r="110" spans="2:8" x14ac:dyDescent="0.25">
      <c r="B110" s="12"/>
      <c r="C110" s="12"/>
      <c r="D110" s="12"/>
      <c r="E110" s="12"/>
      <c r="F110" s="4"/>
      <c r="G110" s="5"/>
      <c r="H110" s="12"/>
    </row>
    <row r="111" spans="2:8" x14ac:dyDescent="0.25">
      <c r="B111" s="12"/>
      <c r="C111" s="12"/>
      <c r="D111" s="12"/>
      <c r="E111" s="12"/>
      <c r="F111" s="4"/>
      <c r="G111" s="5"/>
      <c r="H111" s="12"/>
    </row>
    <row r="112" spans="2:8" x14ac:dyDescent="0.25">
      <c r="B112" s="12"/>
      <c r="C112" s="12"/>
      <c r="D112" s="12"/>
      <c r="E112" s="12"/>
      <c r="F112" s="4"/>
      <c r="G112" s="5"/>
      <c r="H112" s="12"/>
    </row>
    <row r="113" spans="2:8" x14ac:dyDescent="0.25">
      <c r="B113" s="12"/>
      <c r="C113" s="12"/>
      <c r="D113" s="12"/>
      <c r="E113" s="12"/>
      <c r="F113" s="4"/>
      <c r="G113" s="5"/>
      <c r="H113" s="12"/>
    </row>
    <row r="114" spans="2:8" x14ac:dyDescent="0.25">
      <c r="B114" s="12"/>
      <c r="C114" s="12"/>
      <c r="D114" s="12"/>
      <c r="E114" s="12"/>
      <c r="F114" s="4"/>
      <c r="G114" s="5"/>
      <c r="H114" s="12"/>
    </row>
    <row r="115" spans="2:8" x14ac:dyDescent="0.25">
      <c r="B115" s="12"/>
      <c r="C115" s="12"/>
      <c r="D115" s="12"/>
      <c r="E115" s="12"/>
      <c r="F115" s="4"/>
      <c r="G115" s="5"/>
      <c r="H115" s="12"/>
    </row>
    <row r="116" spans="2:8" x14ac:dyDescent="0.25">
      <c r="B116" s="12"/>
      <c r="C116" s="12"/>
      <c r="D116" s="12"/>
      <c r="E116" s="12"/>
      <c r="F116" s="4"/>
      <c r="G116" s="5"/>
      <c r="H116" s="12"/>
    </row>
    <row r="117" spans="2:8" x14ac:dyDescent="0.25">
      <c r="B117" s="12"/>
      <c r="C117" s="12"/>
      <c r="D117" s="12"/>
      <c r="E117" s="12"/>
      <c r="F117" s="4"/>
      <c r="G117" s="5"/>
      <c r="H117" s="12"/>
    </row>
    <row r="118" spans="2:8" x14ac:dyDescent="0.25">
      <c r="B118" s="12"/>
      <c r="C118" s="12"/>
      <c r="D118" s="12"/>
      <c r="E118" s="12"/>
      <c r="F118" s="4"/>
      <c r="G118" s="5"/>
      <c r="H118" s="12"/>
    </row>
    <row r="119" spans="2:8" x14ac:dyDescent="0.25">
      <c r="B119" s="12"/>
      <c r="C119" s="12"/>
      <c r="D119" s="12"/>
      <c r="E119" s="12"/>
      <c r="F119" s="4"/>
      <c r="G119" s="5"/>
      <c r="H119" s="12"/>
    </row>
    <row r="120" spans="2:8" x14ac:dyDescent="0.25">
      <c r="B120" s="12"/>
      <c r="C120" s="12"/>
      <c r="D120" s="12"/>
      <c r="E120" s="12"/>
      <c r="F120" s="4"/>
      <c r="G120" s="5"/>
      <c r="H120" s="12"/>
    </row>
    <row r="121" spans="2:8" x14ac:dyDescent="0.25">
      <c r="B121" s="12"/>
      <c r="C121" s="12"/>
      <c r="D121" s="12"/>
      <c r="E121" s="12"/>
      <c r="F121" s="4"/>
      <c r="G121" s="5"/>
      <c r="H121" s="12"/>
    </row>
    <row r="122" spans="2:8" x14ac:dyDescent="0.25">
      <c r="B122" s="12"/>
      <c r="C122" s="12"/>
      <c r="D122" s="12"/>
      <c r="E122" s="12"/>
      <c r="F122" s="4"/>
      <c r="G122" s="5"/>
      <c r="H122" s="12"/>
    </row>
    <row r="123" spans="2:8" x14ac:dyDescent="0.25">
      <c r="B123" s="12"/>
      <c r="C123" s="12"/>
      <c r="D123" s="12"/>
      <c r="E123" s="12"/>
      <c r="F123" s="4"/>
      <c r="G123" s="5"/>
      <c r="H123" s="12"/>
    </row>
    <row r="124" spans="2:8" x14ac:dyDescent="0.25">
      <c r="B124" s="12"/>
      <c r="C124" s="12"/>
      <c r="D124" s="12"/>
      <c r="E124" s="12"/>
      <c r="F124" s="4"/>
      <c r="G124" s="5"/>
      <c r="H124" s="12"/>
    </row>
    <row r="125" spans="2:8" x14ac:dyDescent="0.25">
      <c r="B125" s="12"/>
      <c r="C125" s="12"/>
      <c r="D125" s="12"/>
      <c r="E125" s="12"/>
      <c r="F125" s="4"/>
      <c r="G125" s="5"/>
      <c r="H125" s="12"/>
    </row>
    <row r="126" spans="2:8" x14ac:dyDescent="0.25">
      <c r="B126" s="12"/>
      <c r="C126" s="12"/>
      <c r="D126" s="12"/>
      <c r="E126" s="12"/>
      <c r="F126" s="4"/>
      <c r="G126" s="5"/>
      <c r="H126" s="12"/>
    </row>
    <row r="127" spans="2:8" x14ac:dyDescent="0.25">
      <c r="B127" s="12"/>
      <c r="C127" s="12"/>
      <c r="D127" s="12"/>
      <c r="E127" s="12"/>
      <c r="F127" s="4"/>
      <c r="G127" s="5"/>
      <c r="H127" s="12"/>
    </row>
    <row r="128" spans="2:8" x14ac:dyDescent="0.25">
      <c r="B128" s="12"/>
      <c r="C128" s="12"/>
      <c r="D128" s="12"/>
      <c r="E128" s="12"/>
      <c r="F128" s="4"/>
      <c r="G128" s="5"/>
      <c r="H128" s="12"/>
    </row>
    <row r="129" spans="2:8" x14ac:dyDescent="0.25">
      <c r="B129" s="12"/>
      <c r="C129" s="12"/>
      <c r="D129" s="12"/>
      <c r="E129" s="12"/>
      <c r="F129" s="4"/>
      <c r="G129" s="5"/>
      <c r="H129" s="12"/>
    </row>
    <row r="130" spans="2:8" x14ac:dyDescent="0.25">
      <c r="B130" s="12"/>
      <c r="C130" s="12"/>
      <c r="D130" s="12"/>
      <c r="E130" s="12"/>
      <c r="F130" s="4"/>
      <c r="G130" s="5"/>
      <c r="H130" s="12"/>
    </row>
    <row r="131" spans="2:8" x14ac:dyDescent="0.25">
      <c r="B131" s="12"/>
      <c r="C131" s="12"/>
      <c r="D131" s="12"/>
      <c r="E131" s="12"/>
      <c r="F131" s="4"/>
      <c r="G131" s="5"/>
      <c r="H131" s="12"/>
    </row>
    <row r="132" spans="2:8" x14ac:dyDescent="0.25">
      <c r="B132" s="12"/>
      <c r="C132" s="12"/>
      <c r="D132" s="12"/>
      <c r="E132" s="12"/>
      <c r="F132" s="4"/>
      <c r="G132" s="5"/>
      <c r="H132" s="12"/>
    </row>
    <row r="133" spans="2:8" x14ac:dyDescent="0.25">
      <c r="B133" s="12"/>
      <c r="C133" s="12"/>
      <c r="D133" s="12"/>
      <c r="E133" s="12"/>
      <c r="F133" s="4"/>
      <c r="G133" s="5"/>
      <c r="H133" s="12"/>
    </row>
    <row r="134" spans="2:8" x14ac:dyDescent="0.25">
      <c r="B134" s="12"/>
      <c r="C134" s="12"/>
      <c r="D134" s="12"/>
      <c r="E134" s="12"/>
      <c r="F134" s="4"/>
      <c r="G134" s="5"/>
      <c r="H134" s="12"/>
    </row>
    <row r="135" spans="2:8" x14ac:dyDescent="0.25">
      <c r="B135" s="12"/>
      <c r="C135" s="12"/>
      <c r="D135" s="12"/>
      <c r="E135" s="12"/>
      <c r="F135" s="4"/>
      <c r="G135" s="5"/>
      <c r="H135" s="12"/>
    </row>
    <row r="136" spans="2:8" x14ac:dyDescent="0.25">
      <c r="B136" s="12"/>
      <c r="C136" s="12"/>
      <c r="D136" s="12"/>
      <c r="E136" s="12"/>
      <c r="F136" s="4"/>
      <c r="G136" s="5"/>
      <c r="H136" s="12"/>
    </row>
    <row r="137" spans="2:8" x14ac:dyDescent="0.25">
      <c r="B137" s="12"/>
      <c r="C137" s="12"/>
      <c r="D137" s="12"/>
      <c r="E137" s="12"/>
      <c r="F137" s="4"/>
      <c r="G137" s="5"/>
      <c r="H137" s="12"/>
    </row>
    <row r="138" spans="2:8" x14ac:dyDescent="0.25">
      <c r="B138" s="12"/>
      <c r="C138" s="12"/>
      <c r="D138" s="12"/>
      <c r="E138" s="12"/>
      <c r="F138" s="4"/>
      <c r="G138" s="5"/>
      <c r="H138" s="12"/>
    </row>
    <row r="139" spans="2:8" x14ac:dyDescent="0.25">
      <c r="B139" s="12"/>
      <c r="C139" s="12"/>
      <c r="D139" s="12"/>
      <c r="E139" s="12"/>
      <c r="F139" s="4"/>
      <c r="G139" s="5"/>
      <c r="H139" s="12"/>
    </row>
    <row r="140" spans="2:8" x14ac:dyDescent="0.25">
      <c r="B140" s="12"/>
      <c r="C140" s="12"/>
      <c r="D140" s="12"/>
      <c r="E140" s="12"/>
      <c r="F140" s="4"/>
      <c r="G140" s="5"/>
      <c r="H140" s="12"/>
    </row>
    <row r="141" spans="2:8" x14ac:dyDescent="0.25">
      <c r="B141" s="12"/>
      <c r="C141" s="12"/>
      <c r="D141" s="12"/>
      <c r="E141" s="12"/>
      <c r="F141" s="4"/>
      <c r="G141" s="5"/>
      <c r="H141" s="12"/>
    </row>
    <row r="142" spans="2:8" x14ac:dyDescent="0.25">
      <c r="B142" s="12"/>
      <c r="C142" s="12"/>
      <c r="D142" s="12"/>
      <c r="E142" s="12"/>
      <c r="F142" s="4"/>
      <c r="G142" s="5"/>
      <c r="H142" s="12"/>
    </row>
    <row r="143" spans="2:8" x14ac:dyDescent="0.25">
      <c r="B143" s="12"/>
      <c r="C143" s="12"/>
      <c r="D143" s="12"/>
      <c r="E143" s="12"/>
      <c r="F143" s="4"/>
      <c r="G143" s="5"/>
      <c r="H143" s="12"/>
    </row>
    <row r="144" spans="2:8" x14ac:dyDescent="0.25">
      <c r="B144" s="12"/>
      <c r="C144" s="12"/>
      <c r="D144" s="12"/>
      <c r="E144" s="12"/>
      <c r="F144" s="4"/>
      <c r="G144" s="5"/>
      <c r="H144" s="12"/>
    </row>
    <row r="145" spans="2:8" x14ac:dyDescent="0.25">
      <c r="B145" s="12"/>
      <c r="C145" s="12"/>
      <c r="D145" s="12"/>
      <c r="E145" s="12"/>
      <c r="F145" s="4"/>
      <c r="G145" s="5"/>
      <c r="H145" s="12"/>
    </row>
    <row r="146" spans="2:8" x14ac:dyDescent="0.25">
      <c r="B146" s="12"/>
      <c r="C146" s="12"/>
      <c r="D146" s="12"/>
      <c r="E146" s="12"/>
      <c r="F146" s="4"/>
      <c r="G146" s="5"/>
      <c r="H146" s="12"/>
    </row>
    <row r="147" spans="2:8" x14ac:dyDescent="0.25">
      <c r="B147" s="12"/>
      <c r="C147" s="12"/>
      <c r="D147" s="12"/>
      <c r="E147" s="12"/>
      <c r="F147" s="4"/>
      <c r="G147" s="5"/>
      <c r="H147" s="12"/>
    </row>
    <row r="148" spans="2:8" x14ac:dyDescent="0.25">
      <c r="B148" s="12"/>
      <c r="C148" s="12"/>
      <c r="D148" s="12"/>
      <c r="E148" s="12"/>
      <c r="F148" s="4"/>
      <c r="G148" s="5"/>
      <c r="H148" s="12"/>
    </row>
    <row r="149" spans="2:8" x14ac:dyDescent="0.25">
      <c r="B149" s="12"/>
      <c r="C149" s="12"/>
      <c r="D149" s="12"/>
      <c r="E149" s="12"/>
      <c r="F149" s="4"/>
      <c r="G149" s="5"/>
      <c r="H149" s="12"/>
    </row>
    <row r="150" spans="2:8" x14ac:dyDescent="0.25">
      <c r="B150" s="12"/>
      <c r="C150" s="12"/>
      <c r="D150" s="12"/>
      <c r="E150" s="12"/>
      <c r="F150" s="4"/>
      <c r="G150" s="5"/>
      <c r="H150" s="12"/>
    </row>
    <row r="151" spans="2:8" x14ac:dyDescent="0.25">
      <c r="B151" s="12"/>
      <c r="C151" s="12"/>
      <c r="D151" s="12"/>
      <c r="E151" s="12"/>
      <c r="F151" s="4"/>
      <c r="G151" s="5"/>
      <c r="H151" s="12"/>
    </row>
    <row r="152" spans="2:8" x14ac:dyDescent="0.25">
      <c r="B152" s="12"/>
      <c r="C152" s="12"/>
      <c r="D152" s="12"/>
      <c r="E152" s="12"/>
      <c r="F152" s="4"/>
      <c r="G152" s="5"/>
      <c r="H152" s="12"/>
    </row>
    <row r="153" spans="2:8" x14ac:dyDescent="0.25">
      <c r="B153" s="12"/>
      <c r="C153" s="12"/>
      <c r="D153" s="12"/>
      <c r="E153" s="12"/>
      <c r="F153" s="4"/>
      <c r="G153" s="5"/>
      <c r="H153" s="12"/>
    </row>
    <row r="154" spans="2:8" x14ac:dyDescent="0.25">
      <c r="B154" s="12"/>
      <c r="C154" s="12"/>
      <c r="D154" s="12"/>
      <c r="E154" s="12"/>
      <c r="F154" s="4"/>
      <c r="G154" s="5"/>
      <c r="H154" s="12"/>
    </row>
    <row r="155" spans="2:8" x14ac:dyDescent="0.25">
      <c r="B155" s="12"/>
      <c r="C155" s="12"/>
      <c r="D155" s="12"/>
      <c r="E155" s="12"/>
      <c r="F155" s="4"/>
      <c r="G155" s="5"/>
      <c r="H155" s="12"/>
    </row>
    <row r="156" spans="2:8" x14ac:dyDescent="0.25">
      <c r="B156" s="12"/>
      <c r="C156" s="12"/>
      <c r="D156" s="12"/>
      <c r="E156" s="12"/>
      <c r="F156" s="4"/>
      <c r="G156" s="5"/>
      <c r="H156" s="12"/>
    </row>
    <row r="157" spans="2:8" x14ac:dyDescent="0.25">
      <c r="B157" s="12"/>
      <c r="C157" s="12"/>
      <c r="D157" s="12"/>
      <c r="E157" s="12"/>
      <c r="F157" s="4"/>
      <c r="G157" s="5"/>
      <c r="H157" s="12"/>
    </row>
    <row r="158" spans="2:8" x14ac:dyDescent="0.25">
      <c r="B158" s="12"/>
      <c r="C158" s="12"/>
      <c r="D158" s="12"/>
      <c r="E158" s="12"/>
      <c r="F158" s="4"/>
      <c r="G158" s="5"/>
      <c r="H158" s="12"/>
    </row>
    <row r="159" spans="2:8" x14ac:dyDescent="0.25">
      <c r="B159" s="12"/>
      <c r="C159" s="12"/>
      <c r="D159" s="12"/>
      <c r="E159" s="12"/>
      <c r="F159" s="4"/>
      <c r="G159" s="5"/>
      <c r="H159" s="12"/>
    </row>
    <row r="160" spans="2:8" x14ac:dyDescent="0.25">
      <c r="B160" s="12"/>
      <c r="C160" s="12"/>
      <c r="D160" s="12"/>
      <c r="E160" s="12"/>
      <c r="F160" s="4"/>
      <c r="G160" s="5"/>
      <c r="H160" s="12"/>
    </row>
    <row r="161" spans="2:8" x14ac:dyDescent="0.25">
      <c r="B161" s="12"/>
      <c r="C161" s="12"/>
      <c r="D161" s="12"/>
      <c r="E161" s="12"/>
      <c r="F161" s="4"/>
      <c r="G161" s="5"/>
      <c r="H161" s="12"/>
    </row>
    <row r="162" spans="2:8" x14ac:dyDescent="0.25">
      <c r="B162" s="12"/>
      <c r="C162" s="12"/>
      <c r="D162" s="12"/>
      <c r="E162" s="12"/>
      <c r="F162" s="12"/>
      <c r="G162" s="12"/>
      <c r="H162" s="12"/>
    </row>
    <row r="163" spans="2:8" x14ac:dyDescent="0.25">
      <c r="B163" s="12"/>
      <c r="C163" s="12"/>
      <c r="D163" s="12"/>
      <c r="E163" s="12"/>
      <c r="F163" s="12"/>
      <c r="G163" s="12"/>
      <c r="H163" s="12"/>
    </row>
    <row r="164" spans="2:8" x14ac:dyDescent="0.25">
      <c r="B164" s="12"/>
      <c r="C164" s="12"/>
      <c r="D164" s="12"/>
      <c r="E164" s="12"/>
      <c r="F164" s="12"/>
      <c r="G164" s="12"/>
      <c r="H164" s="12"/>
    </row>
    <row r="165" spans="2:8" x14ac:dyDescent="0.25">
      <c r="B165" s="12"/>
      <c r="C165" s="12"/>
      <c r="D165" s="12"/>
      <c r="E165" s="12"/>
      <c r="F165" s="12"/>
      <c r="G165" s="12"/>
      <c r="H165" s="12"/>
    </row>
    <row r="166" spans="2:8" x14ac:dyDescent="0.25">
      <c r="B166" s="12"/>
      <c r="C166" s="12"/>
      <c r="D166" s="12"/>
      <c r="E166" s="12"/>
      <c r="F166" s="12"/>
      <c r="G166" s="12"/>
      <c r="H166" s="12"/>
    </row>
    <row r="167" spans="2:8" x14ac:dyDescent="0.25">
      <c r="B167" s="12"/>
      <c r="C167" s="12"/>
      <c r="D167" s="12"/>
      <c r="E167" s="12"/>
      <c r="F167" s="12"/>
      <c r="G167" s="12"/>
      <c r="H167" s="12"/>
    </row>
    <row r="168" spans="2:8" x14ac:dyDescent="0.25">
      <c r="B168" s="12"/>
      <c r="C168" s="12"/>
      <c r="D168" s="12"/>
      <c r="E168" s="12"/>
      <c r="F168" s="12"/>
      <c r="G168" s="12"/>
      <c r="H168" s="12"/>
    </row>
    <row r="169" spans="2:8" x14ac:dyDescent="0.25">
      <c r="B169" s="12"/>
      <c r="C169" s="12"/>
      <c r="D169" s="12"/>
      <c r="E169" s="12"/>
      <c r="F169" s="12"/>
      <c r="G169" s="12"/>
      <c r="H169" s="12"/>
    </row>
    <row r="170" spans="2:8" x14ac:dyDescent="0.25">
      <c r="B170" s="12"/>
      <c r="C170" s="12"/>
      <c r="D170" s="12"/>
      <c r="E170" s="12"/>
      <c r="F170" s="12"/>
      <c r="G170" s="12"/>
      <c r="H170" s="12"/>
    </row>
    <row r="171" spans="2:8" x14ac:dyDescent="0.25">
      <c r="B171" s="12"/>
      <c r="C171" s="12"/>
      <c r="D171" s="12"/>
      <c r="E171" s="12"/>
      <c r="F171" s="12"/>
      <c r="G171" s="12"/>
      <c r="H171" s="12"/>
    </row>
    <row r="172" spans="2:8" x14ac:dyDescent="0.25">
      <c r="B172" s="12"/>
      <c r="C172" s="12"/>
      <c r="D172" s="12"/>
      <c r="E172" s="12"/>
      <c r="F172" s="12"/>
      <c r="G172" s="12"/>
      <c r="H172" s="12"/>
    </row>
    <row r="173" spans="2:8" x14ac:dyDescent="0.25">
      <c r="B173" s="12"/>
      <c r="C173" s="12"/>
      <c r="D173" s="12"/>
      <c r="E173" s="12"/>
      <c r="F173" s="12"/>
      <c r="G173" s="12"/>
      <c r="H173" s="12"/>
    </row>
    <row r="174" spans="2:8" x14ac:dyDescent="0.25">
      <c r="B174" s="12"/>
      <c r="C174" s="12"/>
      <c r="D174" s="12"/>
      <c r="E174" s="12"/>
      <c r="F174" s="12"/>
      <c r="G174" s="12"/>
      <c r="H174" s="12"/>
    </row>
    <row r="175" spans="2:8" x14ac:dyDescent="0.25">
      <c r="B175" s="12"/>
      <c r="C175" s="12"/>
      <c r="D175" s="12"/>
      <c r="E175" s="12"/>
      <c r="F175" s="12"/>
      <c r="G175" s="12"/>
      <c r="H175" s="12"/>
    </row>
    <row r="176" spans="2:8" x14ac:dyDescent="0.25">
      <c r="B176" s="12"/>
      <c r="C176" s="12"/>
      <c r="D176" s="12"/>
      <c r="E176" s="12"/>
      <c r="F176" s="12"/>
      <c r="G176" s="12"/>
      <c r="H176" s="12"/>
    </row>
    <row r="177" spans="2:8" x14ac:dyDescent="0.25">
      <c r="B177" s="12"/>
      <c r="C177" s="12"/>
      <c r="D177" s="12"/>
      <c r="E177" s="12"/>
      <c r="F177" s="12"/>
      <c r="G177" s="12"/>
      <c r="H177" s="12"/>
    </row>
    <row r="178" spans="2:8" x14ac:dyDescent="0.25">
      <c r="B178" s="12"/>
      <c r="C178" s="12"/>
      <c r="D178" s="12"/>
      <c r="E178" s="12"/>
      <c r="F178" s="12"/>
      <c r="G178" s="12"/>
      <c r="H178" s="12"/>
    </row>
    <row r="179" spans="2:8" x14ac:dyDescent="0.25">
      <c r="B179" s="12"/>
      <c r="C179" s="12"/>
      <c r="D179" s="12"/>
      <c r="E179" s="12"/>
      <c r="F179" s="12"/>
      <c r="G179" s="12"/>
      <c r="H179" s="12"/>
    </row>
    <row r="180" spans="2:8" x14ac:dyDescent="0.25">
      <c r="B180" s="12"/>
      <c r="C180" s="12"/>
      <c r="D180" s="12"/>
      <c r="E180" s="12"/>
      <c r="F180" s="12"/>
      <c r="G180" s="12"/>
      <c r="H180" s="12"/>
    </row>
    <row r="181" spans="2:8" x14ac:dyDescent="0.25">
      <c r="B181" s="12"/>
      <c r="C181" s="12"/>
      <c r="D181" s="12"/>
      <c r="E181" s="12"/>
      <c r="F181" s="12"/>
      <c r="G181" s="12"/>
      <c r="H181" s="12"/>
    </row>
    <row r="182" spans="2:8" x14ac:dyDescent="0.25">
      <c r="B182" s="12"/>
      <c r="C182" s="12"/>
      <c r="D182" s="12"/>
      <c r="E182" s="12"/>
      <c r="F182" s="12"/>
      <c r="G182" s="12"/>
      <c r="H182" s="12"/>
    </row>
    <row r="183" spans="2:8" x14ac:dyDescent="0.25">
      <c r="B183" s="12"/>
      <c r="C183" s="12"/>
      <c r="D183" s="12"/>
      <c r="E183" s="12"/>
      <c r="F183" s="12"/>
      <c r="G183" s="12"/>
      <c r="H183" s="12"/>
    </row>
    <row r="184" spans="2:8" x14ac:dyDescent="0.25">
      <c r="B184" s="12"/>
      <c r="C184" s="12"/>
      <c r="D184" s="12"/>
      <c r="E184" s="12"/>
      <c r="F184" s="12"/>
      <c r="G184" s="12"/>
      <c r="H184" s="12"/>
    </row>
    <row r="185" spans="2:8" x14ac:dyDescent="0.25">
      <c r="B185" s="12"/>
      <c r="C185" s="12"/>
      <c r="D185" s="12"/>
      <c r="E185" s="12"/>
      <c r="F185" s="12"/>
      <c r="G185" s="12"/>
      <c r="H185" s="12"/>
    </row>
    <row r="186" spans="2:8" x14ac:dyDescent="0.25">
      <c r="B186" s="12"/>
      <c r="C186" s="12"/>
      <c r="D186" s="12"/>
      <c r="E186" s="12"/>
      <c r="F186" s="12"/>
      <c r="G186" s="12"/>
      <c r="H186" s="12"/>
    </row>
    <row r="187" spans="2:8" x14ac:dyDescent="0.25">
      <c r="B187" s="12"/>
      <c r="C187" s="12"/>
      <c r="D187" s="12"/>
      <c r="E187" s="12"/>
      <c r="F187" s="12"/>
      <c r="G187" s="12"/>
      <c r="H187" s="12"/>
    </row>
    <row r="188" spans="2:8" x14ac:dyDescent="0.25">
      <c r="B188" s="12"/>
      <c r="C188" s="12"/>
      <c r="D188" s="12"/>
      <c r="E188" s="12"/>
      <c r="F188" s="12"/>
      <c r="G188" s="12"/>
      <c r="H188" s="12"/>
    </row>
    <row r="189" spans="2:8" x14ac:dyDescent="0.25">
      <c r="B189" s="12"/>
      <c r="C189" s="12"/>
      <c r="D189" s="12"/>
      <c r="E189" s="12"/>
      <c r="F189" s="12"/>
      <c r="G189" s="12"/>
      <c r="H189" s="12"/>
    </row>
    <row r="190" spans="2:8" x14ac:dyDescent="0.25">
      <c r="B190" s="12"/>
      <c r="C190" s="12"/>
      <c r="D190" s="12"/>
      <c r="E190" s="12"/>
      <c r="F190" s="12"/>
      <c r="G190" s="12"/>
      <c r="H190" s="12"/>
    </row>
    <row r="191" spans="2:8" x14ac:dyDescent="0.25">
      <c r="B191" s="12"/>
      <c r="C191" s="12"/>
      <c r="D191" s="12"/>
      <c r="E191" s="12"/>
      <c r="F191" s="12"/>
      <c r="G191" s="12"/>
      <c r="H191" s="12"/>
    </row>
    <row r="192" spans="2:8" x14ac:dyDescent="0.25">
      <c r="B192" s="12"/>
      <c r="C192" s="12"/>
      <c r="D192" s="12"/>
      <c r="E192" s="12"/>
      <c r="F192" s="12"/>
      <c r="G192" s="12"/>
      <c r="H192" s="12"/>
    </row>
    <row r="193" spans="2:8" x14ac:dyDescent="0.25">
      <c r="B193" s="12"/>
      <c r="C193" s="12"/>
      <c r="D193" s="12"/>
      <c r="E193" s="12"/>
      <c r="F193" s="12"/>
      <c r="G193" s="12"/>
      <c r="H193" s="12"/>
    </row>
    <row r="194" spans="2:8" x14ac:dyDescent="0.25">
      <c r="B194" s="12"/>
      <c r="C194" s="12"/>
      <c r="D194" s="12"/>
      <c r="E194" s="12"/>
      <c r="F194" s="12"/>
      <c r="G194" s="12"/>
      <c r="H194" s="12"/>
    </row>
    <row r="195" spans="2:8" x14ac:dyDescent="0.25">
      <c r="B195" s="12"/>
      <c r="C195" s="12"/>
      <c r="D195" s="12"/>
      <c r="E195" s="12"/>
      <c r="F195" s="12"/>
      <c r="G195" s="12"/>
      <c r="H195" s="12"/>
    </row>
    <row r="196" spans="2:8" x14ac:dyDescent="0.25">
      <c r="B196" s="12"/>
      <c r="C196" s="12"/>
      <c r="D196" s="12"/>
      <c r="E196" s="12"/>
      <c r="F196" s="12"/>
      <c r="G196" s="12"/>
      <c r="H196" s="12"/>
    </row>
    <row r="197" spans="2:8" x14ac:dyDescent="0.25">
      <c r="B197" s="12"/>
      <c r="C197" s="12"/>
      <c r="D197" s="12"/>
      <c r="E197" s="12"/>
      <c r="F197" s="12"/>
      <c r="G197" s="12"/>
      <c r="H197" s="12"/>
    </row>
    <row r="198" spans="2:8" x14ac:dyDescent="0.25">
      <c r="B198" s="12"/>
      <c r="C198" s="12"/>
      <c r="D198" s="12"/>
      <c r="E198" s="12"/>
      <c r="F198" s="12"/>
      <c r="G198" s="12"/>
      <c r="H198" s="12"/>
    </row>
    <row r="199" spans="2:8" x14ac:dyDescent="0.25">
      <c r="B199" s="12"/>
      <c r="C199" s="12"/>
      <c r="D199" s="12"/>
      <c r="E199" s="12"/>
      <c r="F199" s="12"/>
      <c r="G199" s="12"/>
      <c r="H199" s="12"/>
    </row>
    <row r="200" spans="2:8" x14ac:dyDescent="0.25">
      <c r="B200" s="12"/>
      <c r="C200" s="12"/>
      <c r="D200" s="12"/>
      <c r="E200" s="12"/>
      <c r="F200" s="12"/>
      <c r="G200" s="12"/>
      <c r="H200" s="12"/>
    </row>
    <row r="201" spans="2:8" x14ac:dyDescent="0.25">
      <c r="B201" s="12"/>
      <c r="C201" s="12"/>
      <c r="D201" s="12"/>
      <c r="E201" s="12"/>
      <c r="F201" s="12"/>
      <c r="G201" s="12"/>
      <c r="H201" s="12"/>
    </row>
    <row r="202" spans="2:8" x14ac:dyDescent="0.25">
      <c r="B202" s="12"/>
      <c r="C202" s="12"/>
      <c r="D202" s="12"/>
      <c r="E202" s="12"/>
      <c r="F202" s="12"/>
      <c r="G202" s="12"/>
      <c r="H202" s="12"/>
    </row>
    <row r="203" spans="2:8" x14ac:dyDescent="0.25">
      <c r="B203" s="12"/>
      <c r="C203" s="12"/>
      <c r="D203" s="12"/>
      <c r="E203" s="12"/>
      <c r="F203" s="12"/>
      <c r="G203" s="12"/>
      <c r="H203" s="12"/>
    </row>
    <row r="204" spans="2:8" x14ac:dyDescent="0.25">
      <c r="B204" s="12"/>
      <c r="C204" s="12"/>
      <c r="D204" s="12"/>
      <c r="E204" s="12"/>
      <c r="F204" s="12"/>
      <c r="G204" s="12"/>
      <c r="H204" s="12"/>
    </row>
    <row r="205" spans="2:8" x14ac:dyDescent="0.25">
      <c r="B205" s="12"/>
      <c r="C205" s="12"/>
      <c r="D205" s="12"/>
      <c r="E205" s="12"/>
      <c r="F205" s="12"/>
      <c r="G205" s="12"/>
      <c r="H205" s="12"/>
    </row>
    <row r="206" spans="2:8" x14ac:dyDescent="0.25">
      <c r="B206" s="12"/>
      <c r="C206" s="12"/>
      <c r="D206" s="12"/>
      <c r="E206" s="12"/>
      <c r="F206" s="12"/>
      <c r="G206" s="12"/>
      <c r="H206" s="12"/>
    </row>
    <row r="207" spans="2:8" x14ac:dyDescent="0.25">
      <c r="B207" s="12"/>
      <c r="C207" s="12"/>
      <c r="D207" s="12"/>
      <c r="E207" s="12"/>
      <c r="F207" s="12"/>
      <c r="G207" s="12"/>
      <c r="H207" s="12"/>
    </row>
    <row r="208" spans="2:8" x14ac:dyDescent="0.25">
      <c r="B208" s="12"/>
      <c r="C208" s="12"/>
      <c r="D208" s="12"/>
      <c r="E208" s="12"/>
      <c r="F208" s="12"/>
      <c r="G208" s="12"/>
      <c r="H208" s="12"/>
    </row>
    <row r="209" spans="2:8" x14ac:dyDescent="0.25">
      <c r="B209" s="12"/>
      <c r="C209" s="12"/>
      <c r="D209" s="12"/>
      <c r="E209" s="12"/>
      <c r="F209" s="12"/>
      <c r="G209" s="12"/>
      <c r="H209" s="12"/>
    </row>
    <row r="210" spans="2:8" x14ac:dyDescent="0.25">
      <c r="B210" s="12"/>
      <c r="C210" s="12"/>
      <c r="D210" s="12"/>
      <c r="E210" s="12"/>
      <c r="F210" s="12"/>
      <c r="G210" s="12"/>
      <c r="H210" s="12"/>
    </row>
    <row r="211" spans="2:8" x14ac:dyDescent="0.25">
      <c r="B211" s="12"/>
      <c r="C211" s="12"/>
      <c r="D211" s="12"/>
      <c r="E211" s="12"/>
      <c r="F211" s="12"/>
      <c r="G211" s="12"/>
      <c r="H211" s="12"/>
    </row>
    <row r="212" spans="2:8" x14ac:dyDescent="0.25">
      <c r="B212" s="12"/>
      <c r="C212" s="12"/>
      <c r="D212" s="12"/>
      <c r="E212" s="12"/>
      <c r="F212" s="12"/>
      <c r="G212" s="12"/>
      <c r="H212" s="12"/>
    </row>
    <row r="213" spans="2:8" x14ac:dyDescent="0.25">
      <c r="B213" s="12"/>
      <c r="C213" s="12"/>
      <c r="D213" s="12"/>
      <c r="E213" s="12"/>
      <c r="F213" s="12"/>
      <c r="G213" s="12"/>
      <c r="H213" s="12"/>
    </row>
    <row r="214" spans="2:8" x14ac:dyDescent="0.25">
      <c r="B214" s="12"/>
      <c r="C214" s="12"/>
      <c r="D214" s="12"/>
      <c r="E214" s="12"/>
      <c r="F214" s="12"/>
      <c r="G214" s="12"/>
      <c r="H214" s="12"/>
    </row>
    <row r="215" spans="2:8" x14ac:dyDescent="0.25">
      <c r="B215" s="12"/>
      <c r="C215" s="12"/>
      <c r="D215" s="12"/>
      <c r="E215" s="12"/>
      <c r="F215" s="12"/>
      <c r="G215" s="12"/>
      <c r="H215" s="12"/>
    </row>
    <row r="216" spans="2:8" x14ac:dyDescent="0.25">
      <c r="B216" s="12"/>
      <c r="C216" s="12"/>
      <c r="D216" s="12"/>
      <c r="E216" s="12"/>
      <c r="F216" s="12"/>
      <c r="G216" s="12"/>
      <c r="H216" s="12"/>
    </row>
    <row r="217" spans="2:8" x14ac:dyDescent="0.25">
      <c r="B217" s="12"/>
      <c r="C217" s="12"/>
      <c r="D217" s="12"/>
      <c r="E217" s="12"/>
      <c r="F217" s="12"/>
      <c r="G217" s="12"/>
      <c r="H217" s="12"/>
    </row>
    <row r="218" spans="2:8" x14ac:dyDescent="0.25">
      <c r="B218" s="12"/>
      <c r="C218" s="12"/>
      <c r="D218" s="12"/>
      <c r="E218" s="12"/>
      <c r="F218" s="12"/>
      <c r="G218" s="12"/>
      <c r="H218" s="12"/>
    </row>
    <row r="219" spans="2:8" x14ac:dyDescent="0.25">
      <c r="B219" s="12"/>
      <c r="C219" s="12"/>
      <c r="D219" s="12"/>
      <c r="E219" s="12"/>
      <c r="F219" s="12"/>
      <c r="G219" s="12"/>
      <c r="H219" s="12"/>
    </row>
    <row r="220" spans="2:8" x14ac:dyDescent="0.25">
      <c r="B220" s="12"/>
      <c r="C220" s="12"/>
      <c r="D220" s="12"/>
      <c r="E220" s="12"/>
      <c r="F220" s="12"/>
      <c r="G220" s="12"/>
      <c r="H220" s="12"/>
    </row>
    <row r="221" spans="2:8" x14ac:dyDescent="0.25">
      <c r="B221" s="12"/>
      <c r="C221" s="12"/>
      <c r="D221" s="12"/>
      <c r="E221" s="12"/>
      <c r="F221" s="12"/>
      <c r="G221" s="12"/>
      <c r="H221" s="12"/>
    </row>
    <row r="222" spans="2:8" x14ac:dyDescent="0.25">
      <c r="B222" s="12"/>
      <c r="C222" s="12"/>
      <c r="D222" s="12"/>
      <c r="E222" s="12"/>
      <c r="F222" s="12"/>
      <c r="G222" s="12"/>
      <c r="H222" s="12"/>
    </row>
    <row r="223" spans="2:8" x14ac:dyDescent="0.25">
      <c r="B223" s="12"/>
      <c r="C223" s="12"/>
      <c r="D223" s="12"/>
      <c r="E223" s="12"/>
      <c r="F223" s="12"/>
      <c r="G223" s="12"/>
      <c r="H223" s="12"/>
    </row>
    <row r="224" spans="2:8" x14ac:dyDescent="0.25">
      <c r="B224" s="12"/>
      <c r="C224" s="12"/>
      <c r="D224" s="12"/>
      <c r="E224" s="12"/>
      <c r="F224" s="12"/>
      <c r="G224" s="12"/>
      <c r="H224" s="12"/>
    </row>
    <row r="225" spans="2:8" x14ac:dyDescent="0.25">
      <c r="B225" s="12"/>
      <c r="C225" s="12"/>
      <c r="D225" s="12"/>
      <c r="E225" s="12"/>
      <c r="F225" s="12"/>
      <c r="G225" s="12"/>
      <c r="H225" s="12"/>
    </row>
    <row r="226" spans="2:8" x14ac:dyDescent="0.25">
      <c r="B226" s="12"/>
      <c r="C226" s="12"/>
      <c r="D226" s="12"/>
      <c r="E226" s="12"/>
      <c r="F226" s="12"/>
      <c r="G226" s="12"/>
      <c r="H226" s="12"/>
    </row>
    <row r="227" spans="2:8" x14ac:dyDescent="0.25">
      <c r="B227" s="12"/>
      <c r="C227" s="12"/>
      <c r="D227" s="12"/>
      <c r="E227" s="12"/>
      <c r="F227" s="12"/>
      <c r="G227" s="12"/>
      <c r="H227" s="12"/>
    </row>
    <row r="228" spans="2:8" x14ac:dyDescent="0.25">
      <c r="B228" s="12"/>
      <c r="C228" s="12"/>
      <c r="D228" s="12"/>
      <c r="E228" s="12"/>
      <c r="F228" s="12"/>
      <c r="G228" s="12"/>
      <c r="H228" s="12"/>
    </row>
    <row r="229" spans="2:8" x14ac:dyDescent="0.25">
      <c r="B229" s="12"/>
      <c r="C229" s="12"/>
      <c r="D229" s="12"/>
      <c r="E229" s="12"/>
      <c r="F229" s="12"/>
      <c r="G229" s="12"/>
      <c r="H229" s="12"/>
    </row>
    <row r="230" spans="2:8" x14ac:dyDescent="0.25">
      <c r="B230" s="12"/>
      <c r="C230" s="12"/>
      <c r="D230" s="12"/>
      <c r="E230" s="12"/>
      <c r="F230" s="12"/>
      <c r="G230" s="12"/>
      <c r="H230" s="12"/>
    </row>
    <row r="231" spans="2:8" x14ac:dyDescent="0.25">
      <c r="B231" s="12"/>
      <c r="C231" s="12"/>
      <c r="D231" s="12"/>
      <c r="E231" s="12"/>
      <c r="F231" s="12"/>
      <c r="G231" s="12"/>
      <c r="H231" s="12"/>
    </row>
    <row r="232" spans="2:8" x14ac:dyDescent="0.25">
      <c r="B232" s="12"/>
      <c r="C232" s="12"/>
      <c r="D232" s="12"/>
      <c r="E232" s="12"/>
      <c r="F232" s="12"/>
      <c r="G232" s="12"/>
      <c r="H232" s="12"/>
    </row>
    <row r="233" spans="2:8" x14ac:dyDescent="0.25">
      <c r="B233" s="12"/>
      <c r="C233" s="12"/>
      <c r="D233" s="12"/>
      <c r="E233" s="12"/>
      <c r="F233" s="12"/>
      <c r="G233" s="12"/>
      <c r="H233" s="12"/>
    </row>
    <row r="234" spans="2:8" x14ac:dyDescent="0.25">
      <c r="B234" s="12"/>
      <c r="C234" s="12"/>
      <c r="D234" s="12"/>
      <c r="E234" s="12"/>
      <c r="F234" s="12"/>
      <c r="G234" s="12"/>
      <c r="H234" s="12"/>
    </row>
    <row r="235" spans="2:8" x14ac:dyDescent="0.25">
      <c r="B235" s="12"/>
      <c r="C235" s="12"/>
      <c r="D235" s="12"/>
      <c r="E235" s="12"/>
      <c r="F235" s="12"/>
      <c r="G235" s="12"/>
      <c r="H235" s="12"/>
    </row>
    <row r="236" spans="2:8" x14ac:dyDescent="0.25">
      <c r="B236" s="12"/>
      <c r="C236" s="12"/>
      <c r="D236" s="12"/>
      <c r="E236" s="12"/>
      <c r="F236" s="12"/>
      <c r="G236" s="12"/>
      <c r="H236" s="12"/>
    </row>
    <row r="237" spans="2:8" x14ac:dyDescent="0.25">
      <c r="B237" s="12"/>
      <c r="C237" s="12"/>
      <c r="D237" s="12"/>
      <c r="E237" s="12"/>
      <c r="F237" s="12"/>
      <c r="G237" s="12"/>
      <c r="H237" s="12"/>
    </row>
    <row r="238" spans="2:8" x14ac:dyDescent="0.25">
      <c r="B238" s="12"/>
      <c r="C238" s="12"/>
      <c r="D238" s="12"/>
      <c r="E238" s="12"/>
      <c r="F238" s="12"/>
      <c r="G238" s="12"/>
      <c r="H238" s="12"/>
    </row>
    <row r="239" spans="2:8" x14ac:dyDescent="0.25">
      <c r="B239" s="12"/>
      <c r="C239" s="12"/>
      <c r="D239" s="12"/>
      <c r="E239" s="12"/>
      <c r="F239" s="12"/>
      <c r="G239" s="12"/>
      <c r="H239" s="12"/>
    </row>
    <row r="240" spans="2:8" x14ac:dyDescent="0.25">
      <c r="B240" s="12"/>
      <c r="C240" s="12"/>
      <c r="D240" s="12"/>
      <c r="E240" s="12"/>
      <c r="F240" s="12"/>
      <c r="G240" s="12"/>
      <c r="H240" s="12"/>
    </row>
    <row r="241" spans="2:8" x14ac:dyDescent="0.25">
      <c r="B241" s="12"/>
      <c r="C241" s="12"/>
      <c r="D241" s="12"/>
      <c r="E241" s="12"/>
      <c r="F241" s="12"/>
      <c r="G241" s="12"/>
      <c r="H241" s="12"/>
    </row>
    <row r="242" spans="2:8" x14ac:dyDescent="0.25">
      <c r="B242" s="12"/>
      <c r="C242" s="12"/>
      <c r="D242" s="12"/>
      <c r="E242" s="12"/>
      <c r="F242" s="12"/>
      <c r="G242" s="12"/>
      <c r="H242" s="12"/>
    </row>
    <row r="243" spans="2:8" x14ac:dyDescent="0.25">
      <c r="B243" s="12"/>
      <c r="C243" s="12"/>
      <c r="D243" s="12"/>
      <c r="E243" s="12"/>
      <c r="F243" s="12"/>
      <c r="G243" s="12"/>
      <c r="H243" s="12"/>
    </row>
    <row r="244" spans="2:8" x14ac:dyDescent="0.25">
      <c r="B244" s="12"/>
      <c r="C244" s="12"/>
      <c r="D244" s="12"/>
      <c r="E244" s="12"/>
      <c r="F244" s="12"/>
      <c r="G244" s="12"/>
      <c r="H244" s="12"/>
    </row>
    <row r="245" spans="2:8" x14ac:dyDescent="0.25">
      <c r="B245" s="12"/>
      <c r="C245" s="12"/>
      <c r="D245" s="12"/>
      <c r="E245" s="12"/>
      <c r="F245" s="12"/>
      <c r="G245" s="12"/>
      <c r="H245" s="12"/>
    </row>
    <row r="246" spans="2:8" x14ac:dyDescent="0.25">
      <c r="B246" s="12"/>
      <c r="C246" s="12"/>
      <c r="D246" s="12"/>
      <c r="E246" s="12"/>
      <c r="F246" s="12"/>
      <c r="G246" s="12"/>
      <c r="H246" s="12"/>
    </row>
    <row r="247" spans="2:8" x14ac:dyDescent="0.25">
      <c r="B247" s="12"/>
      <c r="C247" s="12"/>
      <c r="D247" s="12"/>
      <c r="E247" s="12"/>
      <c r="F247" s="12"/>
      <c r="G247" s="12"/>
      <c r="H247" s="12"/>
    </row>
    <row r="248" spans="2:8" x14ac:dyDescent="0.25">
      <c r="B248" s="12"/>
      <c r="C248" s="12"/>
      <c r="D248" s="12"/>
      <c r="E248" s="12"/>
      <c r="F248" s="12"/>
      <c r="G248" s="12"/>
      <c r="H248" s="12"/>
    </row>
    <row r="249" spans="2:8" x14ac:dyDescent="0.25">
      <c r="B249" s="12"/>
      <c r="C249" s="12"/>
      <c r="D249" s="12"/>
      <c r="E249" s="12"/>
      <c r="F249" s="12"/>
      <c r="G249" s="12"/>
      <c r="H249" s="12"/>
    </row>
    <row r="250" spans="2:8" x14ac:dyDescent="0.25">
      <c r="B250" s="12"/>
      <c r="C250" s="12"/>
      <c r="D250" s="12"/>
      <c r="E250" s="12"/>
      <c r="F250" s="12"/>
      <c r="G250" s="12"/>
      <c r="H250" s="12"/>
    </row>
    <row r="251" spans="2:8" x14ac:dyDescent="0.25">
      <c r="B251" s="12"/>
      <c r="C251" s="12"/>
      <c r="D251" s="12"/>
      <c r="E251" s="12"/>
      <c r="F251" s="12"/>
      <c r="G251" s="12"/>
      <c r="H251" s="12"/>
    </row>
    <row r="252" spans="2:8" x14ac:dyDescent="0.25">
      <c r="B252" s="12"/>
      <c r="C252" s="12"/>
      <c r="D252" s="12"/>
      <c r="E252" s="12"/>
      <c r="F252" s="12"/>
      <c r="G252" s="12"/>
      <c r="H252" s="12"/>
    </row>
    <row r="253" spans="2:8" x14ac:dyDescent="0.25">
      <c r="B253" s="12"/>
      <c r="C253" s="12"/>
      <c r="D253" s="12"/>
      <c r="E253" s="12"/>
      <c r="F253" s="12"/>
      <c r="G253" s="12"/>
      <c r="H253" s="12"/>
    </row>
    <row r="254" spans="2:8" x14ac:dyDescent="0.25">
      <c r="B254" s="12"/>
      <c r="C254" s="12"/>
      <c r="D254" s="12"/>
      <c r="E254" s="12"/>
      <c r="F254" s="12"/>
      <c r="G254" s="12"/>
      <c r="H254" s="12"/>
    </row>
    <row r="255" spans="2:8" x14ac:dyDescent="0.25">
      <c r="B255" s="12"/>
      <c r="C255" s="12"/>
      <c r="D255" s="12"/>
      <c r="E255" s="12"/>
      <c r="F255" s="12"/>
      <c r="G255" s="12"/>
      <c r="H255" s="12"/>
    </row>
    <row r="256" spans="2:8" x14ac:dyDescent="0.25">
      <c r="B256" s="12"/>
      <c r="C256" s="12"/>
      <c r="D256" s="12"/>
      <c r="E256" s="12"/>
      <c r="F256" s="12"/>
      <c r="G256" s="12"/>
      <c r="H256" s="12"/>
    </row>
    <row r="257" spans="2:8" x14ac:dyDescent="0.25">
      <c r="B257" s="12"/>
      <c r="C257" s="12"/>
      <c r="D257" s="12"/>
      <c r="E257" s="12"/>
      <c r="F257" s="12"/>
      <c r="G257" s="12"/>
      <c r="H257" s="12"/>
    </row>
    <row r="258" spans="2:8" x14ac:dyDescent="0.25">
      <c r="B258" s="12"/>
      <c r="C258" s="12"/>
      <c r="D258" s="12"/>
      <c r="E258" s="12"/>
      <c r="F258" s="12"/>
      <c r="G258" s="12"/>
      <c r="H258" s="12"/>
    </row>
    <row r="259" spans="2:8" x14ac:dyDescent="0.25">
      <c r="B259" s="12"/>
      <c r="C259" s="12"/>
      <c r="D259" s="12"/>
      <c r="E259" s="12"/>
      <c r="F259" s="12"/>
      <c r="G259" s="12"/>
      <c r="H259" s="12"/>
    </row>
    <row r="260" spans="2:8" x14ac:dyDescent="0.25">
      <c r="B260" s="12"/>
      <c r="C260" s="12"/>
      <c r="D260" s="12"/>
      <c r="E260" s="12"/>
      <c r="F260" s="12"/>
      <c r="G260" s="12"/>
      <c r="H260" s="12"/>
    </row>
    <row r="261" spans="2:8" x14ac:dyDescent="0.25">
      <c r="B261" s="12"/>
      <c r="C261" s="12"/>
      <c r="D261" s="12"/>
      <c r="E261" s="12"/>
      <c r="F261" s="12"/>
      <c r="G261" s="12"/>
      <c r="H261" s="12"/>
    </row>
    <row r="262" spans="2:8" x14ac:dyDescent="0.25">
      <c r="B262" s="12"/>
      <c r="C262" s="12"/>
      <c r="D262" s="12"/>
      <c r="E262" s="12"/>
      <c r="F262" s="12"/>
      <c r="G262" s="12"/>
      <c r="H262" s="12"/>
    </row>
    <row r="263" spans="2:8" x14ac:dyDescent="0.25">
      <c r="B263" s="12"/>
      <c r="C263" s="12"/>
      <c r="D263" s="12"/>
      <c r="E263" s="12"/>
      <c r="F263" s="12"/>
      <c r="G263" s="12"/>
      <c r="H263" s="12"/>
    </row>
    <row r="264" spans="2:8" x14ac:dyDescent="0.25">
      <c r="B264" s="12"/>
      <c r="C264" s="12"/>
      <c r="D264" s="12"/>
      <c r="E264" s="12"/>
      <c r="F264" s="12"/>
      <c r="G264" s="12"/>
      <c r="H264" s="12"/>
    </row>
    <row r="265" spans="2:8" x14ac:dyDescent="0.25">
      <c r="B265" s="12"/>
      <c r="C265" s="12"/>
      <c r="D265" s="12"/>
      <c r="E265" s="12"/>
      <c r="F265" s="12"/>
      <c r="G265" s="12"/>
      <c r="H265" s="12"/>
    </row>
    <row r="266" spans="2:8" x14ac:dyDescent="0.25">
      <c r="B266" s="12"/>
      <c r="C266" s="12"/>
      <c r="D266" s="12"/>
      <c r="E266" s="12"/>
      <c r="F266" s="12"/>
      <c r="G266" s="12"/>
      <c r="H266" s="12"/>
    </row>
    <row r="267" spans="2:8" x14ac:dyDescent="0.25">
      <c r="B267" s="12"/>
      <c r="C267" s="12"/>
      <c r="D267" s="12"/>
      <c r="E267" s="12"/>
      <c r="F267" s="12"/>
      <c r="G267" s="12"/>
      <c r="H267" s="12"/>
    </row>
    <row r="268" spans="2:8" x14ac:dyDescent="0.25">
      <c r="B268" s="12"/>
      <c r="C268" s="12"/>
      <c r="D268" s="12"/>
      <c r="E268" s="12"/>
      <c r="F268" s="12"/>
      <c r="G268" s="12"/>
      <c r="H268" s="12"/>
    </row>
    <row r="269" spans="2:8" x14ac:dyDescent="0.25">
      <c r="B269" s="12"/>
      <c r="C269" s="12"/>
      <c r="D269" s="12"/>
      <c r="E269" s="12"/>
      <c r="F269" s="12"/>
      <c r="G269" s="12"/>
      <c r="H269" s="12"/>
    </row>
    <row r="270" spans="2:8" x14ac:dyDescent="0.25">
      <c r="B270" s="12"/>
      <c r="C270" s="12"/>
      <c r="D270" s="12"/>
      <c r="E270" s="12"/>
      <c r="F270" s="12"/>
      <c r="G270" s="12"/>
      <c r="H270" s="12"/>
    </row>
    <row r="271" spans="2:8" x14ac:dyDescent="0.25">
      <c r="B271" s="12"/>
      <c r="C271" s="12"/>
      <c r="D271" s="12"/>
      <c r="E271" s="12"/>
      <c r="F271" s="12"/>
      <c r="G271" s="12"/>
      <c r="H271" s="12"/>
    </row>
    <row r="272" spans="2:8" x14ac:dyDescent="0.25">
      <c r="B272" s="12"/>
      <c r="C272" s="12"/>
      <c r="D272" s="12"/>
      <c r="E272" s="12"/>
      <c r="F272" s="12"/>
      <c r="G272" s="12"/>
      <c r="H272" s="12"/>
    </row>
    <row r="273" spans="2:8" x14ac:dyDescent="0.25">
      <c r="B273" s="12"/>
      <c r="C273" s="12"/>
      <c r="D273" s="12"/>
      <c r="E273" s="12"/>
      <c r="F273" s="12"/>
      <c r="G273" s="12"/>
      <c r="H273" s="12"/>
    </row>
    <row r="274" spans="2:8" x14ac:dyDescent="0.25">
      <c r="B274" s="12"/>
      <c r="C274" s="12"/>
      <c r="D274" s="12"/>
      <c r="E274" s="12"/>
      <c r="F274" s="12"/>
      <c r="G274" s="12"/>
      <c r="H274" s="12"/>
    </row>
    <row r="275" spans="2:8" x14ac:dyDescent="0.25">
      <c r="B275" s="12"/>
      <c r="C275" s="12"/>
      <c r="D275" s="12"/>
      <c r="E275" s="12"/>
      <c r="F275" s="12"/>
      <c r="G275" s="12"/>
      <c r="H275" s="12"/>
    </row>
    <row r="276" spans="2:8" x14ac:dyDescent="0.25">
      <c r="B276" s="12"/>
      <c r="C276" s="12"/>
      <c r="D276" s="12"/>
      <c r="E276" s="12"/>
      <c r="F276" s="12"/>
      <c r="G276" s="12"/>
      <c r="H276" s="12"/>
    </row>
    <row r="277" spans="2:8" x14ac:dyDescent="0.25">
      <c r="B277" s="12"/>
      <c r="C277" s="12"/>
      <c r="D277" s="12"/>
      <c r="E277" s="12"/>
      <c r="F277" s="12"/>
      <c r="G277" s="12"/>
      <c r="H277" s="12"/>
    </row>
    <row r="278" spans="2:8" x14ac:dyDescent="0.25">
      <c r="B278" s="12"/>
      <c r="C278" s="12"/>
      <c r="D278" s="12"/>
      <c r="E278" s="12"/>
      <c r="F278" s="12"/>
      <c r="G278" s="12"/>
      <c r="H278" s="12"/>
    </row>
    <row r="279" spans="2:8" x14ac:dyDescent="0.25">
      <c r="B279" s="12"/>
      <c r="C279" s="12"/>
      <c r="D279" s="12"/>
      <c r="E279" s="12"/>
      <c r="F279" s="12"/>
      <c r="G279" s="12"/>
      <c r="H279" s="12"/>
    </row>
    <row r="280" spans="2:8" x14ac:dyDescent="0.25">
      <c r="B280" s="12"/>
      <c r="C280" s="12"/>
      <c r="D280" s="12"/>
      <c r="E280" s="12"/>
      <c r="F280" s="12"/>
      <c r="G280" s="12"/>
      <c r="H280" s="12"/>
    </row>
    <row r="281" spans="2:8" x14ac:dyDescent="0.25">
      <c r="B281" s="12"/>
      <c r="C281" s="12"/>
      <c r="D281" s="12"/>
      <c r="E281" s="12"/>
      <c r="F281" s="12"/>
      <c r="G281" s="12"/>
      <c r="H281" s="12"/>
    </row>
    <row r="282" spans="2:8" x14ac:dyDescent="0.25">
      <c r="B282" s="12"/>
      <c r="C282" s="12"/>
      <c r="D282" s="12"/>
      <c r="E282" s="12"/>
      <c r="F282" s="12"/>
      <c r="G282" s="12"/>
      <c r="H282" s="12"/>
    </row>
    <row r="283" spans="2:8" x14ac:dyDescent="0.25">
      <c r="B283" s="12"/>
      <c r="C283" s="12"/>
      <c r="D283" s="12"/>
      <c r="E283" s="12"/>
      <c r="F283" s="12"/>
      <c r="G283" s="12"/>
      <c r="H283" s="12"/>
    </row>
    <row r="284" spans="2:8" x14ac:dyDescent="0.25">
      <c r="B284" s="12"/>
      <c r="C284" s="12"/>
      <c r="D284" s="12"/>
      <c r="E284" s="12"/>
      <c r="F284" s="12"/>
      <c r="G284" s="12"/>
      <c r="H284" s="12"/>
    </row>
    <row r="285" spans="2:8" x14ac:dyDescent="0.25">
      <c r="B285" s="12"/>
      <c r="C285" s="12"/>
      <c r="D285" s="12"/>
      <c r="E285" s="12"/>
      <c r="F285" s="12"/>
      <c r="G285" s="12"/>
      <c r="H285" s="12"/>
    </row>
    <row r="286" spans="2:8" x14ac:dyDescent="0.25">
      <c r="B286" s="12"/>
      <c r="C286" s="12"/>
      <c r="D286" s="12"/>
      <c r="E286" s="12"/>
      <c r="F286" s="12"/>
      <c r="G286" s="12"/>
      <c r="H286" s="12"/>
    </row>
    <row r="287" spans="2:8" x14ac:dyDescent="0.25">
      <c r="B287" s="12"/>
      <c r="C287" s="12"/>
      <c r="D287" s="12"/>
      <c r="E287" s="12"/>
      <c r="F287" s="12"/>
      <c r="G287" s="12"/>
      <c r="H287" s="12"/>
    </row>
    <row r="288" spans="2:8" x14ac:dyDescent="0.25">
      <c r="B288" s="12"/>
      <c r="C288" s="12"/>
      <c r="D288" s="12"/>
      <c r="E288" s="12"/>
      <c r="F288" s="12"/>
      <c r="G288" s="12"/>
      <c r="H288" s="12"/>
    </row>
    <row r="289" spans="2:8" x14ac:dyDescent="0.25">
      <c r="B289" s="12"/>
      <c r="C289" s="12"/>
      <c r="D289" s="12"/>
      <c r="E289" s="12"/>
      <c r="F289" s="12"/>
      <c r="G289" s="12"/>
      <c r="H289" s="12"/>
    </row>
    <row r="290" spans="2:8" x14ac:dyDescent="0.25">
      <c r="B290" s="12"/>
      <c r="C290" s="12"/>
      <c r="D290" s="12"/>
      <c r="E290" s="12"/>
      <c r="F290" s="12"/>
      <c r="G290" s="12"/>
      <c r="H290" s="12"/>
    </row>
    <row r="291" spans="2:8" x14ac:dyDescent="0.25">
      <c r="B291" s="12"/>
      <c r="C291" s="12"/>
      <c r="D291" s="12"/>
      <c r="E291" s="12"/>
      <c r="F291" s="12"/>
      <c r="G291" s="12"/>
      <c r="H291" s="12"/>
    </row>
    <row r="292" spans="2:8" x14ac:dyDescent="0.25">
      <c r="B292" s="12"/>
      <c r="C292" s="12"/>
      <c r="D292" s="12"/>
      <c r="E292" s="12"/>
      <c r="F292" s="12"/>
      <c r="G292" s="12"/>
      <c r="H292" s="12"/>
    </row>
    <row r="293" spans="2:8" x14ac:dyDescent="0.25">
      <c r="B293" s="12"/>
      <c r="C293" s="12"/>
      <c r="D293" s="12"/>
      <c r="E293" s="12"/>
      <c r="F293" s="12"/>
      <c r="G293" s="12"/>
      <c r="H293" s="12"/>
    </row>
    <row r="294" spans="2:8" x14ac:dyDescent="0.25">
      <c r="B294" s="12"/>
      <c r="C294" s="12"/>
      <c r="D294" s="12"/>
      <c r="E294" s="12"/>
      <c r="F294" s="12"/>
      <c r="G294" s="12"/>
      <c r="H294" s="12"/>
    </row>
    <row r="295" spans="2:8" x14ac:dyDescent="0.25">
      <c r="B295" s="12"/>
      <c r="C295" s="12"/>
      <c r="D295" s="12"/>
      <c r="E295" s="12"/>
      <c r="F295" s="12"/>
      <c r="G295" s="12"/>
      <c r="H295" s="12"/>
    </row>
    <row r="296" spans="2:8" x14ac:dyDescent="0.25">
      <c r="B296" s="12"/>
      <c r="C296" s="12"/>
      <c r="D296" s="12"/>
      <c r="E296" s="12"/>
      <c r="F296" s="12"/>
      <c r="G296" s="12"/>
      <c r="H296" s="12"/>
    </row>
    <row r="297" spans="2:8" x14ac:dyDescent="0.25">
      <c r="B297" s="12"/>
      <c r="C297" s="12"/>
      <c r="D297" s="12"/>
      <c r="E297" s="12"/>
      <c r="F297" s="12"/>
      <c r="G297" s="12"/>
      <c r="H297" s="12"/>
    </row>
    <row r="298" spans="2:8" x14ac:dyDescent="0.25">
      <c r="B298" s="12"/>
      <c r="C298" s="12"/>
      <c r="D298" s="12"/>
      <c r="E298" s="12"/>
      <c r="F298" s="12"/>
      <c r="G298" s="12"/>
      <c r="H298" s="12"/>
    </row>
    <row r="299" spans="2:8" x14ac:dyDescent="0.25">
      <c r="B299" s="12"/>
      <c r="C299" s="12"/>
      <c r="D299" s="12"/>
      <c r="E299" s="12"/>
      <c r="F299" s="12"/>
      <c r="G299" s="12"/>
      <c r="H299" s="12"/>
    </row>
    <row r="300" spans="2:8" x14ac:dyDescent="0.25">
      <c r="B300" s="12"/>
      <c r="C300" s="12"/>
      <c r="D300" s="12"/>
      <c r="E300" s="12"/>
      <c r="F300" s="12"/>
      <c r="G300" s="12"/>
      <c r="H300" s="12"/>
    </row>
    <row r="301" spans="2:8" x14ac:dyDescent="0.25">
      <c r="B301" s="12"/>
      <c r="C301" s="12"/>
      <c r="D301" s="12"/>
      <c r="E301" s="12"/>
      <c r="F301" s="12"/>
      <c r="G301" s="12"/>
      <c r="H301" s="12"/>
    </row>
    <row r="302" spans="2:8" x14ac:dyDescent="0.25">
      <c r="B302" s="12"/>
      <c r="C302" s="12"/>
      <c r="D302" s="12"/>
      <c r="E302" s="12"/>
      <c r="F302" s="12"/>
      <c r="G302" s="12"/>
      <c r="H302" s="12"/>
    </row>
    <row r="303" spans="2:8" x14ac:dyDescent="0.25">
      <c r="B303" s="12"/>
      <c r="C303" s="12"/>
      <c r="D303" s="12"/>
      <c r="E303" s="12"/>
      <c r="F303" s="12"/>
      <c r="G303" s="12"/>
      <c r="H303" s="12"/>
    </row>
    <row r="304" spans="2:8" x14ac:dyDescent="0.25">
      <c r="B304" s="12"/>
      <c r="C304" s="12"/>
      <c r="D304" s="12"/>
      <c r="E304" s="12"/>
      <c r="F304" s="12"/>
      <c r="G304" s="12"/>
      <c r="H304" s="12"/>
    </row>
    <row r="305" spans="2:8" x14ac:dyDescent="0.25">
      <c r="B305" s="12"/>
      <c r="C305" s="12"/>
      <c r="D305" s="12"/>
      <c r="E305" s="12"/>
      <c r="F305" s="12"/>
      <c r="G305" s="12"/>
      <c r="H305" s="12"/>
    </row>
    <row r="306" spans="2:8" x14ac:dyDescent="0.25">
      <c r="B306" s="12"/>
      <c r="C306" s="12"/>
      <c r="D306" s="12"/>
      <c r="E306" s="12"/>
      <c r="F306" s="12"/>
      <c r="G306" s="12"/>
      <c r="H306" s="12"/>
    </row>
    <row r="307" spans="2:8" x14ac:dyDescent="0.25">
      <c r="B307" s="12"/>
      <c r="C307" s="12"/>
      <c r="D307" s="12"/>
      <c r="E307" s="12"/>
      <c r="F307" s="12"/>
      <c r="G307" s="12"/>
      <c r="H307" s="12"/>
    </row>
    <row r="308" spans="2:8" x14ac:dyDescent="0.25">
      <c r="B308" s="12"/>
      <c r="C308" s="12"/>
      <c r="D308" s="12"/>
      <c r="E308" s="12"/>
      <c r="F308" s="12"/>
      <c r="G308" s="12"/>
      <c r="H308" s="12"/>
    </row>
    <row r="309" spans="2:8" x14ac:dyDescent="0.25">
      <c r="B309" s="12"/>
      <c r="C309" s="12"/>
      <c r="D309" s="12"/>
      <c r="E309" s="12"/>
      <c r="F309" s="12"/>
      <c r="G309" s="12"/>
      <c r="H309" s="12"/>
    </row>
    <row r="310" spans="2:8" x14ac:dyDescent="0.25">
      <c r="B310" s="12"/>
      <c r="C310" s="12"/>
      <c r="D310" s="12"/>
      <c r="E310" s="12"/>
      <c r="F310" s="12"/>
      <c r="G310" s="12"/>
      <c r="H310" s="12"/>
    </row>
    <row r="311" spans="2:8" x14ac:dyDescent="0.25">
      <c r="B311" s="12"/>
      <c r="C311" s="12"/>
      <c r="D311" s="12"/>
      <c r="E311" s="12"/>
      <c r="F311" s="12"/>
      <c r="G311" s="12"/>
      <c r="H311" s="12"/>
    </row>
    <row r="312" spans="2:8" x14ac:dyDescent="0.25">
      <c r="B312" s="12"/>
      <c r="C312" s="12"/>
      <c r="D312" s="12"/>
      <c r="E312" s="12"/>
      <c r="F312" s="12"/>
      <c r="G312" s="12"/>
      <c r="H312" s="12"/>
    </row>
    <row r="313" spans="2:8" x14ac:dyDescent="0.25">
      <c r="B313" s="12"/>
      <c r="C313" s="12"/>
      <c r="D313" s="12"/>
      <c r="E313" s="12"/>
      <c r="F313" s="12"/>
      <c r="G313" s="12"/>
      <c r="H313" s="12"/>
    </row>
    <row r="314" spans="2:8" x14ac:dyDescent="0.25">
      <c r="B314" s="12"/>
      <c r="C314" s="12"/>
      <c r="D314" s="12"/>
      <c r="E314" s="12"/>
      <c r="F314" s="12"/>
      <c r="G314" s="12"/>
      <c r="H314" s="12"/>
    </row>
    <row r="315" spans="2:8" x14ac:dyDescent="0.25">
      <c r="B315" s="12"/>
      <c r="C315" s="12"/>
      <c r="D315" s="12"/>
      <c r="E315" s="12"/>
      <c r="F315" s="12"/>
      <c r="G315" s="12"/>
      <c r="H315" s="12"/>
    </row>
    <row r="316" spans="2:8" x14ac:dyDescent="0.25">
      <c r="B316" s="12"/>
      <c r="C316" s="12"/>
      <c r="D316" s="12"/>
      <c r="E316" s="12"/>
      <c r="F316" s="12"/>
      <c r="G316" s="12"/>
      <c r="H316" s="12"/>
    </row>
    <row r="317" spans="2:8" x14ac:dyDescent="0.25">
      <c r="B317" s="12"/>
      <c r="C317" s="12"/>
      <c r="D317" s="12"/>
      <c r="E317" s="12"/>
      <c r="F317" s="12"/>
      <c r="G317" s="12"/>
      <c r="H317" s="12"/>
    </row>
    <row r="318" spans="2:8" x14ac:dyDescent="0.25">
      <c r="B318" s="12"/>
      <c r="C318" s="12"/>
      <c r="D318" s="12"/>
      <c r="E318" s="12"/>
      <c r="F318" s="12"/>
      <c r="G318" s="12"/>
      <c r="H318" s="12"/>
    </row>
    <row r="319" spans="2:8" x14ac:dyDescent="0.25">
      <c r="B319" s="12"/>
      <c r="C319" s="12"/>
      <c r="D319" s="12"/>
      <c r="E319" s="12"/>
      <c r="F319" s="12"/>
      <c r="G319" s="12"/>
      <c r="H319" s="12"/>
    </row>
    <row r="320" spans="2:8" x14ac:dyDescent="0.25">
      <c r="B320" s="12"/>
      <c r="C320" s="12"/>
      <c r="D320" s="12"/>
      <c r="E320" s="12"/>
      <c r="F320" s="12"/>
      <c r="G320" s="12"/>
      <c r="H320" s="12"/>
    </row>
    <row r="321" spans="2:8" x14ac:dyDescent="0.25">
      <c r="B321" s="12"/>
      <c r="C321" s="12"/>
      <c r="D321" s="12"/>
      <c r="E321" s="12"/>
      <c r="F321" s="4"/>
      <c r="G321" s="5"/>
      <c r="H321" s="12"/>
    </row>
    <row r="322" spans="2:8" x14ac:dyDescent="0.25">
      <c r="B322" s="12"/>
      <c r="C322" s="12"/>
      <c r="D322" s="12"/>
      <c r="E322" s="12"/>
      <c r="F322" s="4"/>
      <c r="G322" s="5"/>
      <c r="H322" s="12"/>
    </row>
    <row r="323" spans="2:8" x14ac:dyDescent="0.25">
      <c r="B323" s="12"/>
      <c r="C323" s="12"/>
      <c r="D323" s="12"/>
      <c r="E323" s="12"/>
      <c r="F323" s="4"/>
      <c r="G323" s="5"/>
      <c r="H323" s="12"/>
    </row>
    <row r="324" spans="2:8" x14ac:dyDescent="0.25">
      <c r="B324" s="12"/>
      <c r="C324" s="12"/>
      <c r="D324" s="12"/>
      <c r="E324" s="12"/>
      <c r="F324" s="4"/>
      <c r="G324" s="5"/>
      <c r="H324" s="12"/>
    </row>
    <row r="325" spans="2:8" x14ac:dyDescent="0.25">
      <c r="B325" s="12"/>
      <c r="C325" s="12"/>
      <c r="D325" s="12"/>
      <c r="E325" s="12"/>
      <c r="F325" s="4"/>
      <c r="G325" s="5"/>
      <c r="H325" s="12"/>
    </row>
    <row r="326" spans="2:8" x14ac:dyDescent="0.25">
      <c r="B326" s="12"/>
      <c r="C326" s="12"/>
      <c r="D326" s="12"/>
      <c r="E326" s="12"/>
      <c r="F326" s="4"/>
      <c r="G326" s="5"/>
      <c r="H326" s="12"/>
    </row>
    <row r="327" spans="2:8" x14ac:dyDescent="0.25">
      <c r="B327" s="12"/>
      <c r="C327" s="12"/>
      <c r="D327" s="12"/>
      <c r="E327" s="12"/>
      <c r="F327" s="4"/>
      <c r="G327" s="5"/>
      <c r="H327" s="12"/>
    </row>
    <row r="328" spans="2:8" x14ac:dyDescent="0.25">
      <c r="B328" s="12"/>
      <c r="C328" s="12"/>
      <c r="D328" s="12"/>
      <c r="E328" s="12"/>
      <c r="F328" s="4"/>
      <c r="G328" s="5"/>
      <c r="H328" s="12"/>
    </row>
    <row r="329" spans="2:8" x14ac:dyDescent="0.25">
      <c r="B329" s="12"/>
      <c r="C329" s="12"/>
      <c r="D329" s="12"/>
      <c r="E329" s="12"/>
      <c r="F329" s="4"/>
      <c r="G329" s="5"/>
      <c r="H329" s="12"/>
    </row>
    <row r="330" spans="2:8" x14ac:dyDescent="0.25">
      <c r="B330" s="12"/>
      <c r="C330" s="12"/>
      <c r="D330" s="12"/>
      <c r="E330" s="12"/>
      <c r="F330" s="4"/>
      <c r="G330" s="5"/>
      <c r="H330" s="12"/>
    </row>
    <row r="331" spans="2:8" x14ac:dyDescent="0.25">
      <c r="B331" s="12"/>
      <c r="C331" s="12"/>
      <c r="D331" s="12"/>
      <c r="E331" s="12"/>
      <c r="F331" s="4"/>
      <c r="G331" s="5"/>
      <c r="H331" s="12"/>
    </row>
    <row r="332" spans="2:8" x14ac:dyDescent="0.25">
      <c r="B332" s="12"/>
      <c r="C332" s="12"/>
      <c r="D332" s="12"/>
      <c r="E332" s="12"/>
      <c r="F332" s="4"/>
      <c r="G332" s="5"/>
      <c r="H332" s="12"/>
    </row>
    <row r="333" spans="2:8" x14ac:dyDescent="0.25">
      <c r="B333" s="12"/>
      <c r="C333" s="12"/>
      <c r="D333" s="12"/>
      <c r="E333" s="12"/>
      <c r="F333" s="4"/>
      <c r="G333" s="5"/>
      <c r="H333" s="12"/>
    </row>
    <row r="334" spans="2:8" x14ac:dyDescent="0.25">
      <c r="B334" s="12"/>
      <c r="C334" s="12"/>
      <c r="D334" s="12"/>
      <c r="E334" s="12"/>
      <c r="F334" s="4"/>
      <c r="G334" s="5"/>
      <c r="H334" s="12"/>
    </row>
    <row r="335" spans="2:8" x14ac:dyDescent="0.25">
      <c r="B335" s="12"/>
      <c r="C335" s="12"/>
      <c r="D335" s="12"/>
      <c r="E335" s="12"/>
      <c r="F335" s="4"/>
      <c r="G335" s="5"/>
      <c r="H335" s="12"/>
    </row>
    <row r="336" spans="2:8" x14ac:dyDescent="0.25">
      <c r="B336" s="12"/>
      <c r="C336" s="12"/>
      <c r="D336" s="12"/>
      <c r="E336" s="12"/>
      <c r="F336" s="4"/>
      <c r="G336" s="5"/>
      <c r="H336" s="12"/>
    </row>
    <row r="337" spans="2:8" x14ac:dyDescent="0.25">
      <c r="B337" s="12"/>
      <c r="C337" s="12"/>
      <c r="D337" s="12"/>
      <c r="E337" s="12"/>
      <c r="F337" s="4"/>
      <c r="G337" s="5"/>
      <c r="H337" s="12"/>
    </row>
    <row r="338" spans="2:8" x14ac:dyDescent="0.25">
      <c r="B338" s="12"/>
      <c r="C338" s="12"/>
      <c r="D338" s="12"/>
      <c r="E338" s="12"/>
      <c r="F338" s="4"/>
      <c r="G338" s="5"/>
      <c r="H338" s="12"/>
    </row>
    <row r="339" spans="2:8" x14ac:dyDescent="0.25">
      <c r="B339" s="12"/>
      <c r="C339" s="12"/>
      <c r="D339" s="12"/>
      <c r="E339" s="12"/>
      <c r="F339" s="4"/>
      <c r="G339" s="5"/>
      <c r="H339" s="12"/>
    </row>
    <row r="340" spans="2:8" x14ac:dyDescent="0.25">
      <c r="B340" s="12"/>
      <c r="C340" s="12"/>
      <c r="D340" s="12"/>
      <c r="E340" s="12"/>
      <c r="F340" s="4"/>
      <c r="G340" s="5"/>
      <c r="H340" s="12"/>
    </row>
    <row r="341" spans="2:8" x14ac:dyDescent="0.25">
      <c r="B341" s="12"/>
      <c r="C341" s="12"/>
      <c r="D341" s="12"/>
      <c r="E341" s="12"/>
      <c r="F341" s="4"/>
      <c r="G341" s="5"/>
      <c r="H341" s="12"/>
    </row>
    <row r="342" spans="2:8" x14ac:dyDescent="0.25">
      <c r="B342" s="12"/>
      <c r="C342" s="12"/>
      <c r="D342" s="12"/>
      <c r="E342" s="12"/>
      <c r="F342" s="4"/>
      <c r="G342" s="5"/>
      <c r="H342" s="12"/>
    </row>
    <row r="343" spans="2:8" x14ac:dyDescent="0.25">
      <c r="B343" s="12"/>
      <c r="C343" s="12"/>
      <c r="D343" s="12"/>
      <c r="E343" s="12"/>
      <c r="F343" s="4"/>
      <c r="G343" s="5"/>
      <c r="H343" s="12"/>
    </row>
    <row r="344" spans="2:8" x14ac:dyDescent="0.25">
      <c r="B344" s="12"/>
      <c r="C344" s="12"/>
      <c r="D344" s="12"/>
      <c r="E344" s="12"/>
      <c r="F344" s="4"/>
      <c r="G344" s="5"/>
      <c r="H344" s="12"/>
    </row>
    <row r="345" spans="2:8" x14ac:dyDescent="0.25">
      <c r="B345" s="12"/>
      <c r="C345" s="12"/>
      <c r="D345" s="12"/>
      <c r="E345" s="12"/>
      <c r="F345" s="4"/>
      <c r="G345" s="5"/>
      <c r="H345" s="12"/>
    </row>
    <row r="346" spans="2:8" x14ac:dyDescent="0.25">
      <c r="B346" s="12"/>
      <c r="C346" s="12"/>
      <c r="D346" s="12"/>
      <c r="E346" s="12"/>
      <c r="F346" s="4"/>
      <c r="G346" s="5"/>
      <c r="H346" s="12"/>
    </row>
    <row r="347" spans="2:8" x14ac:dyDescent="0.25">
      <c r="B347" s="12"/>
      <c r="C347" s="12"/>
      <c r="D347" s="12"/>
      <c r="E347" s="12"/>
      <c r="F347" s="4"/>
      <c r="G347" s="5"/>
      <c r="H347" s="12"/>
    </row>
    <row r="348" spans="2:8" x14ac:dyDescent="0.25">
      <c r="B348" s="12"/>
      <c r="C348" s="12"/>
      <c r="D348" s="12"/>
      <c r="E348" s="12"/>
      <c r="F348" s="4"/>
      <c r="G348" s="5"/>
      <c r="H348" s="12"/>
    </row>
    <row r="349" spans="2:8" x14ac:dyDescent="0.25">
      <c r="B349" s="12"/>
      <c r="C349" s="12"/>
      <c r="D349" s="12"/>
      <c r="E349" s="12"/>
      <c r="F349" s="4"/>
      <c r="G349" s="5"/>
      <c r="H349" s="12"/>
    </row>
    <row r="350" spans="2:8" x14ac:dyDescent="0.25">
      <c r="B350" s="12"/>
      <c r="C350" s="12"/>
      <c r="D350" s="12"/>
      <c r="E350" s="12"/>
      <c r="F350" s="4"/>
      <c r="G350" s="5"/>
      <c r="H350" s="12"/>
    </row>
    <row r="351" spans="2:8" x14ac:dyDescent="0.25">
      <c r="B351" s="12"/>
      <c r="C351" s="12"/>
      <c r="D351" s="12"/>
      <c r="E351" s="12"/>
      <c r="F351" s="4"/>
      <c r="G351" s="5"/>
      <c r="H351" s="12"/>
    </row>
    <row r="352" spans="2:8" x14ac:dyDescent="0.25">
      <c r="B352" s="12"/>
      <c r="C352" s="12"/>
      <c r="D352" s="12"/>
      <c r="E352" s="12"/>
      <c r="F352" s="4"/>
      <c r="G352" s="5"/>
      <c r="H352" s="12"/>
    </row>
    <row r="353" spans="2:8" x14ac:dyDescent="0.25">
      <c r="B353" s="12"/>
      <c r="C353" s="12"/>
      <c r="D353" s="12"/>
      <c r="E353" s="12"/>
      <c r="F353" s="4"/>
      <c r="G353" s="5"/>
      <c r="H353" s="12"/>
    </row>
    <row r="354" spans="2:8" x14ac:dyDescent="0.25">
      <c r="B354" s="12"/>
      <c r="C354" s="12"/>
      <c r="D354" s="12"/>
      <c r="E354" s="12"/>
      <c r="F354" s="4"/>
      <c r="G354" s="5"/>
      <c r="H354" s="12"/>
    </row>
    <row r="355" spans="2:8" x14ac:dyDescent="0.25">
      <c r="B355" s="12"/>
      <c r="C355" s="12"/>
      <c r="D355" s="12"/>
      <c r="E355" s="12"/>
      <c r="F355" s="4"/>
      <c r="G355" s="5"/>
      <c r="H355" s="12"/>
    </row>
    <row r="356" spans="2:8" x14ac:dyDescent="0.25">
      <c r="B356" s="12"/>
      <c r="C356" s="12"/>
      <c r="D356" s="12"/>
      <c r="E356" s="12"/>
      <c r="F356" s="4"/>
      <c r="G356" s="5"/>
      <c r="H356" s="12"/>
    </row>
    <row r="357" spans="2:8" x14ac:dyDescent="0.25">
      <c r="B357" s="12"/>
      <c r="C357" s="12"/>
      <c r="D357" s="12"/>
      <c r="E357" s="12"/>
      <c r="F357" s="4"/>
      <c r="G357" s="5"/>
      <c r="H357" s="12"/>
    </row>
    <row r="358" spans="2:8" x14ac:dyDescent="0.25">
      <c r="B358" s="12"/>
      <c r="C358" s="12"/>
      <c r="D358" s="12"/>
      <c r="E358" s="12"/>
      <c r="F358" s="4"/>
      <c r="G358" s="5"/>
      <c r="H358" s="12"/>
    </row>
    <row r="359" spans="2:8" x14ac:dyDescent="0.25">
      <c r="B359" s="12"/>
      <c r="C359" s="12"/>
      <c r="D359" s="12"/>
      <c r="E359" s="12"/>
      <c r="F359" s="4"/>
      <c r="G359" s="5"/>
      <c r="H359" s="12"/>
    </row>
    <row r="360" spans="2:8" x14ac:dyDescent="0.25">
      <c r="B360" s="12"/>
      <c r="C360" s="12"/>
      <c r="D360" s="12"/>
      <c r="E360" s="12"/>
      <c r="F360" s="4"/>
      <c r="G360" s="5"/>
      <c r="H360" s="12"/>
    </row>
    <row r="361" spans="2:8" x14ac:dyDescent="0.25">
      <c r="B361" s="12"/>
      <c r="C361" s="12"/>
      <c r="D361" s="12"/>
      <c r="E361" s="12"/>
      <c r="F361" s="4"/>
      <c r="G361" s="5"/>
      <c r="H361" s="12"/>
    </row>
    <row r="362" spans="2:8" x14ac:dyDescent="0.25">
      <c r="B362" s="12"/>
      <c r="C362" s="12"/>
      <c r="D362" s="12"/>
      <c r="E362" s="12"/>
      <c r="F362" s="4"/>
      <c r="G362" s="5"/>
      <c r="H362" s="12"/>
    </row>
    <row r="363" spans="2:8" x14ac:dyDescent="0.25">
      <c r="B363" s="12"/>
      <c r="C363" s="12"/>
      <c r="D363" s="12"/>
      <c r="E363" s="12"/>
      <c r="F363" s="4"/>
      <c r="G363" s="5"/>
      <c r="H363" s="12"/>
    </row>
    <row r="364" spans="2:8" x14ac:dyDescent="0.25">
      <c r="B364" s="12"/>
      <c r="C364" s="12"/>
      <c r="D364" s="12"/>
      <c r="E364" s="12"/>
      <c r="F364" s="4"/>
      <c r="G364" s="5"/>
      <c r="H364" s="12"/>
    </row>
    <row r="365" spans="2:8" x14ac:dyDescent="0.25">
      <c r="B365" s="12"/>
      <c r="C365" s="12"/>
      <c r="D365" s="12"/>
      <c r="E365" s="12"/>
      <c r="F365" s="4"/>
      <c r="G365" s="5"/>
      <c r="H365" s="12"/>
    </row>
    <row r="366" spans="2:8" x14ac:dyDescent="0.25">
      <c r="B366" s="12"/>
      <c r="C366" s="12"/>
      <c r="D366" s="12"/>
      <c r="E366" s="12"/>
      <c r="F366" s="4"/>
      <c r="G366" s="5"/>
      <c r="H366" s="12"/>
    </row>
    <row r="367" spans="2:8" x14ac:dyDescent="0.25">
      <c r="B367" s="12"/>
      <c r="C367" s="12"/>
      <c r="D367" s="12"/>
      <c r="E367" s="12"/>
      <c r="F367" s="4"/>
      <c r="G367" s="5"/>
      <c r="H367" s="12"/>
    </row>
    <row r="368" spans="2:8" x14ac:dyDescent="0.25">
      <c r="B368" s="12"/>
      <c r="C368" s="12"/>
      <c r="D368" s="12"/>
      <c r="E368" s="12"/>
      <c r="F368" s="4"/>
      <c r="G368" s="5"/>
      <c r="H368" s="12"/>
    </row>
    <row r="369" spans="2:8" x14ac:dyDescent="0.25">
      <c r="B369" s="12"/>
      <c r="C369" s="12"/>
      <c r="D369" s="12"/>
      <c r="E369" s="12"/>
      <c r="F369" s="4"/>
      <c r="G369" s="5"/>
      <c r="H369" s="12"/>
    </row>
    <row r="370" spans="2:8" x14ac:dyDescent="0.25">
      <c r="B370" s="12"/>
      <c r="C370" s="12"/>
      <c r="D370" s="12"/>
      <c r="E370" s="12"/>
      <c r="F370" s="4"/>
      <c r="G370" s="5"/>
      <c r="H370" s="12"/>
    </row>
    <row r="371" spans="2:8" x14ac:dyDescent="0.25">
      <c r="B371" s="12"/>
      <c r="C371" s="12"/>
      <c r="D371" s="12"/>
      <c r="E371" s="12"/>
      <c r="F371" s="4"/>
      <c r="G371" s="5"/>
      <c r="H371" s="12"/>
    </row>
    <row r="372" spans="2:8" x14ac:dyDescent="0.25">
      <c r="B372" s="12"/>
      <c r="C372" s="12"/>
      <c r="D372" s="12"/>
      <c r="E372" s="12"/>
      <c r="F372" s="4"/>
      <c r="G372" s="5"/>
      <c r="H372" s="12"/>
    </row>
    <row r="373" spans="2:8" x14ac:dyDescent="0.25">
      <c r="B373" s="12"/>
      <c r="C373" s="12"/>
      <c r="D373" s="12"/>
      <c r="E373" s="12"/>
      <c r="F373" s="4"/>
      <c r="G373" s="5"/>
      <c r="H373" s="12"/>
    </row>
    <row r="374" spans="2:8" x14ac:dyDescent="0.25">
      <c r="B374" s="12"/>
      <c r="C374" s="12"/>
      <c r="D374" s="12"/>
      <c r="E374" s="12"/>
      <c r="F374" s="4"/>
      <c r="G374" s="5"/>
      <c r="H374" s="12"/>
    </row>
    <row r="375" spans="2:8" x14ac:dyDescent="0.25">
      <c r="B375" s="12"/>
      <c r="C375" s="12"/>
      <c r="D375" s="12"/>
      <c r="E375" s="12"/>
      <c r="F375" s="4"/>
      <c r="G375" s="5"/>
      <c r="H375" s="12"/>
    </row>
    <row r="376" spans="2:8" x14ac:dyDescent="0.25">
      <c r="B376" s="12"/>
      <c r="C376" s="12"/>
      <c r="D376" s="12"/>
      <c r="E376" s="12"/>
      <c r="F376" s="4"/>
      <c r="G376" s="5"/>
      <c r="H376" s="12"/>
    </row>
    <row r="377" spans="2:8" x14ac:dyDescent="0.25">
      <c r="B377" s="12"/>
      <c r="C377" s="12"/>
      <c r="D377" s="12"/>
      <c r="E377" s="12"/>
      <c r="F377" s="4"/>
      <c r="G377" s="5"/>
      <c r="H377" s="12"/>
    </row>
    <row r="378" spans="2:8" x14ac:dyDescent="0.25">
      <c r="B378" s="12"/>
      <c r="C378" s="12"/>
      <c r="D378" s="12"/>
      <c r="E378" s="12"/>
      <c r="F378" s="4"/>
      <c r="G378" s="5"/>
      <c r="H378" s="12"/>
    </row>
    <row r="379" spans="2:8" x14ac:dyDescent="0.25">
      <c r="B379" s="12"/>
      <c r="C379" s="12"/>
      <c r="D379" s="12"/>
      <c r="E379" s="12"/>
      <c r="F379" s="4"/>
      <c r="G379" s="5"/>
      <c r="H379" s="12"/>
    </row>
    <row r="380" spans="2:8" x14ac:dyDescent="0.25">
      <c r="B380" s="12"/>
      <c r="C380" s="12"/>
      <c r="D380" s="12"/>
      <c r="E380" s="12"/>
      <c r="F380" s="4"/>
      <c r="G380" s="5"/>
      <c r="H380" s="12"/>
    </row>
    <row r="381" spans="2:8" x14ac:dyDescent="0.25">
      <c r="B381" s="12"/>
      <c r="C381" s="12"/>
      <c r="D381" s="12"/>
      <c r="E381" s="12"/>
      <c r="F381" s="4"/>
      <c r="G381" s="5"/>
      <c r="H381" s="12"/>
    </row>
    <row r="382" spans="2:8" x14ac:dyDescent="0.25">
      <c r="B382" s="12"/>
      <c r="C382" s="12"/>
      <c r="D382" s="12"/>
      <c r="E382" s="12"/>
      <c r="F382" s="4"/>
      <c r="G382" s="5"/>
      <c r="H382" s="12"/>
    </row>
    <row r="383" spans="2:8" x14ac:dyDescent="0.25">
      <c r="B383" s="12"/>
      <c r="C383" s="12"/>
      <c r="D383" s="12"/>
      <c r="E383" s="12"/>
      <c r="F383" s="4"/>
      <c r="G383" s="5"/>
      <c r="H383" s="12"/>
    </row>
    <row r="384" spans="2:8" x14ac:dyDescent="0.25">
      <c r="B384" s="12"/>
      <c r="C384" s="12"/>
      <c r="D384" s="12"/>
      <c r="E384" s="12"/>
      <c r="F384" s="4"/>
      <c r="G384" s="5"/>
      <c r="H384" s="12"/>
    </row>
    <row r="385" spans="2:8" x14ac:dyDescent="0.25">
      <c r="B385" s="12"/>
      <c r="C385" s="12"/>
      <c r="D385" s="12"/>
      <c r="E385" s="12"/>
      <c r="F385" s="4"/>
      <c r="G385" s="5"/>
      <c r="H385" s="12"/>
    </row>
    <row r="386" spans="2:8" x14ac:dyDescent="0.25">
      <c r="B386" s="12"/>
      <c r="C386" s="12"/>
      <c r="D386" s="12"/>
      <c r="E386" s="12"/>
      <c r="F386" s="4"/>
      <c r="G386" s="5"/>
      <c r="H386" s="12"/>
    </row>
    <row r="387" spans="2:8" x14ac:dyDescent="0.25">
      <c r="B387" s="12"/>
      <c r="C387" s="12"/>
      <c r="D387" s="12"/>
      <c r="E387" s="12"/>
      <c r="F387" s="4"/>
      <c r="G387" s="5"/>
      <c r="H387" s="12"/>
    </row>
    <row r="388" spans="2:8" x14ac:dyDescent="0.25">
      <c r="B388" s="12"/>
      <c r="C388" s="12"/>
      <c r="D388" s="12"/>
      <c r="E388" s="12"/>
      <c r="F388" s="4"/>
      <c r="G388" s="5"/>
      <c r="H388" s="12"/>
    </row>
    <row r="389" spans="2:8" x14ac:dyDescent="0.25">
      <c r="B389" s="12"/>
      <c r="C389" s="12"/>
      <c r="D389" s="12"/>
      <c r="E389" s="12"/>
      <c r="F389" s="4"/>
      <c r="G389" s="5"/>
      <c r="H389" s="12"/>
    </row>
    <row r="390" spans="2:8" x14ac:dyDescent="0.25">
      <c r="B390" s="12"/>
      <c r="C390" s="12"/>
      <c r="D390" s="12"/>
      <c r="E390" s="12"/>
      <c r="F390" s="4"/>
      <c r="G390" s="5"/>
      <c r="H390" s="12"/>
    </row>
    <row r="391" spans="2:8" x14ac:dyDescent="0.25">
      <c r="B391" s="12"/>
      <c r="C391" s="12"/>
      <c r="D391" s="12"/>
      <c r="E391" s="12"/>
      <c r="F391" s="4"/>
      <c r="G391" s="5"/>
      <c r="H391" s="12"/>
    </row>
    <row r="392" spans="2:8" x14ac:dyDescent="0.25">
      <c r="B392" s="12"/>
      <c r="C392" s="12"/>
      <c r="D392" s="12"/>
      <c r="E392" s="12"/>
      <c r="F392" s="4"/>
      <c r="G392" s="5"/>
      <c r="H392" s="12"/>
    </row>
    <row r="393" spans="2:8" x14ac:dyDescent="0.25">
      <c r="B393" s="12"/>
      <c r="C393" s="12"/>
      <c r="D393" s="12"/>
      <c r="E393" s="12"/>
      <c r="F393" s="4"/>
      <c r="G393" s="5"/>
      <c r="H393" s="12"/>
    </row>
    <row r="394" spans="2:8" x14ac:dyDescent="0.25">
      <c r="B394" s="12"/>
      <c r="C394" s="12"/>
      <c r="D394" s="12"/>
      <c r="E394" s="12"/>
      <c r="F394" s="4"/>
      <c r="G394" s="5"/>
      <c r="H394" s="12"/>
    </row>
    <row r="395" spans="2:8" x14ac:dyDescent="0.25">
      <c r="B395" s="12"/>
      <c r="C395" s="12"/>
      <c r="D395" s="12"/>
      <c r="E395" s="12"/>
      <c r="F395" s="4"/>
      <c r="G395" s="5"/>
      <c r="H395" s="12"/>
    </row>
    <row r="396" spans="2:8" x14ac:dyDescent="0.25">
      <c r="B396" s="12"/>
      <c r="C396" s="12"/>
      <c r="D396" s="12"/>
      <c r="E396" s="12"/>
      <c r="F396" s="4"/>
      <c r="G396" s="5"/>
      <c r="H396" s="12"/>
    </row>
    <row r="397" spans="2:8" x14ac:dyDescent="0.25">
      <c r="B397" s="12"/>
      <c r="C397" s="12"/>
      <c r="D397" s="12"/>
      <c r="E397" s="12"/>
      <c r="F397" s="4"/>
      <c r="G397" s="5"/>
      <c r="H397" s="12"/>
    </row>
    <row r="398" spans="2:8" x14ac:dyDescent="0.25">
      <c r="B398" s="12"/>
      <c r="C398" s="12"/>
      <c r="D398" s="12"/>
      <c r="E398" s="12"/>
      <c r="F398" s="4"/>
      <c r="G398" s="5"/>
      <c r="H398" s="12"/>
    </row>
    <row r="399" spans="2:8" x14ac:dyDescent="0.25">
      <c r="B399" s="12"/>
      <c r="C399" s="12"/>
      <c r="D399" s="12"/>
      <c r="E399" s="12"/>
      <c r="F399" s="4"/>
      <c r="G399" s="5"/>
      <c r="H399" s="12"/>
    </row>
    <row r="400" spans="2:8" x14ac:dyDescent="0.25">
      <c r="B400" s="12"/>
      <c r="C400" s="12"/>
      <c r="D400" s="12"/>
      <c r="E400" s="12"/>
      <c r="F400" s="4"/>
      <c r="G400" s="5"/>
      <c r="H400" s="12"/>
    </row>
    <row r="401" spans="2:8" x14ac:dyDescent="0.25">
      <c r="B401" s="12"/>
      <c r="C401" s="12"/>
      <c r="D401" s="12"/>
      <c r="E401" s="12"/>
      <c r="F401" s="4"/>
      <c r="G401" s="5"/>
      <c r="H401" s="12"/>
    </row>
    <row r="402" spans="2:8" x14ac:dyDescent="0.25">
      <c r="B402" s="12"/>
      <c r="C402" s="12"/>
      <c r="D402" s="12"/>
      <c r="E402" s="12"/>
      <c r="F402" s="4"/>
      <c r="G402" s="5"/>
      <c r="H402" s="12"/>
    </row>
    <row r="403" spans="2:8" x14ac:dyDescent="0.25">
      <c r="B403" s="12"/>
      <c r="C403" s="12"/>
      <c r="D403" s="12"/>
      <c r="E403" s="12"/>
      <c r="F403" s="4"/>
      <c r="G403" s="5"/>
      <c r="H403" s="12"/>
    </row>
    <row r="404" spans="2:8" x14ac:dyDescent="0.25">
      <c r="B404" s="12"/>
      <c r="C404" s="12"/>
      <c r="D404" s="12"/>
      <c r="E404" s="12"/>
      <c r="F404" s="4"/>
      <c r="G404" s="5"/>
      <c r="H404" s="12"/>
    </row>
    <row r="405" spans="2:8" x14ac:dyDescent="0.25">
      <c r="B405" s="12"/>
      <c r="C405" s="12"/>
      <c r="D405" s="12"/>
      <c r="E405" s="12"/>
      <c r="F405" s="4"/>
      <c r="G405" s="5"/>
      <c r="H405" s="12"/>
    </row>
    <row r="406" spans="2:8" x14ac:dyDescent="0.25">
      <c r="B406" s="12"/>
      <c r="C406" s="12"/>
      <c r="D406" s="12"/>
      <c r="E406" s="12"/>
      <c r="F406" s="4"/>
      <c r="G406" s="5"/>
      <c r="H406" s="12"/>
    </row>
    <row r="407" spans="2:8" x14ac:dyDescent="0.25">
      <c r="B407" s="12"/>
      <c r="C407" s="12"/>
      <c r="D407" s="12"/>
      <c r="E407" s="12"/>
      <c r="F407" s="4"/>
      <c r="G407" s="5"/>
      <c r="H407" s="12"/>
    </row>
    <row r="408" spans="2:8" x14ac:dyDescent="0.25">
      <c r="B408" s="12"/>
      <c r="C408" s="12"/>
      <c r="D408" s="12"/>
      <c r="E408" s="12"/>
      <c r="F408" s="4"/>
      <c r="G408" s="5"/>
      <c r="H408" s="12"/>
    </row>
    <row r="409" spans="2:8" x14ac:dyDescent="0.25">
      <c r="B409" s="12"/>
      <c r="C409" s="12"/>
      <c r="D409" s="12"/>
      <c r="E409" s="12"/>
      <c r="F409" s="4"/>
      <c r="G409" s="5"/>
      <c r="H409" s="12"/>
    </row>
    <row r="410" spans="2:8" x14ac:dyDescent="0.25">
      <c r="B410" s="12"/>
      <c r="C410" s="12"/>
      <c r="D410" s="12"/>
      <c r="E410" s="12"/>
      <c r="F410" s="4"/>
      <c r="G410" s="5"/>
      <c r="H410" s="12"/>
    </row>
    <row r="411" spans="2:8" x14ac:dyDescent="0.25">
      <c r="B411" s="12"/>
      <c r="C411" s="12"/>
      <c r="D411" s="12"/>
      <c r="E411" s="12"/>
      <c r="F411" s="4"/>
      <c r="G411" s="5"/>
      <c r="H411" s="12"/>
    </row>
    <row r="412" spans="2:8" x14ac:dyDescent="0.25">
      <c r="B412" s="12"/>
      <c r="C412" s="12"/>
      <c r="D412" s="12"/>
      <c r="E412" s="12"/>
      <c r="F412" s="4"/>
      <c r="G412" s="5"/>
      <c r="H412" s="12"/>
    </row>
    <row r="413" spans="2:8" x14ac:dyDescent="0.25">
      <c r="B413" s="12"/>
      <c r="C413" s="12"/>
      <c r="D413" s="12"/>
      <c r="E413" s="12"/>
      <c r="F413" s="4"/>
      <c r="G413" s="5"/>
      <c r="H413" s="12"/>
    </row>
    <row r="414" spans="2:8" x14ac:dyDescent="0.25">
      <c r="B414" s="12"/>
      <c r="C414" s="12"/>
      <c r="D414" s="12"/>
      <c r="E414" s="12"/>
      <c r="F414" s="4"/>
      <c r="G414" s="5"/>
      <c r="H414" s="12"/>
    </row>
    <row r="415" spans="2:8" x14ac:dyDescent="0.25">
      <c r="B415" s="12"/>
      <c r="C415" s="12"/>
      <c r="D415" s="12"/>
      <c r="E415" s="12"/>
      <c r="F415" s="4"/>
      <c r="G415" s="5"/>
      <c r="H415" s="12"/>
    </row>
    <row r="416" spans="2:8" x14ac:dyDescent="0.25">
      <c r="B416" s="12"/>
      <c r="C416" s="12"/>
      <c r="D416" s="12"/>
      <c r="E416" s="12"/>
      <c r="F416" s="4"/>
      <c r="G416" s="5"/>
      <c r="H416" s="12"/>
    </row>
    <row r="417" spans="2:8" x14ac:dyDescent="0.25">
      <c r="B417" s="12"/>
      <c r="C417" s="12"/>
      <c r="D417" s="12"/>
      <c r="E417" s="12"/>
      <c r="F417" s="4"/>
      <c r="G417" s="5"/>
      <c r="H417" s="12"/>
    </row>
    <row r="418" spans="2:8" x14ac:dyDescent="0.25">
      <c r="B418" s="12"/>
      <c r="C418" s="12"/>
      <c r="D418" s="12"/>
      <c r="E418" s="12"/>
      <c r="F418" s="4"/>
      <c r="G418" s="5"/>
      <c r="H418" s="12"/>
    </row>
    <row r="419" spans="2:8" x14ac:dyDescent="0.25">
      <c r="B419" s="12"/>
      <c r="C419" s="12"/>
      <c r="D419" s="12"/>
      <c r="E419" s="12"/>
      <c r="F419" s="4"/>
      <c r="G419" s="5"/>
      <c r="H419" s="12"/>
    </row>
    <row r="420" spans="2:8" x14ac:dyDescent="0.25">
      <c r="B420" s="12"/>
      <c r="C420" s="12"/>
      <c r="D420" s="12"/>
      <c r="E420" s="12"/>
      <c r="F420" s="4"/>
      <c r="G420" s="5"/>
      <c r="H420" s="12"/>
    </row>
    <row r="421" spans="2:8" x14ac:dyDescent="0.25">
      <c r="B421" s="12"/>
      <c r="C421" s="12"/>
      <c r="D421" s="12"/>
      <c r="E421" s="12"/>
      <c r="F421" s="4"/>
      <c r="G421" s="5"/>
      <c r="H421" s="12"/>
    </row>
    <row r="422" spans="2:8" x14ac:dyDescent="0.25">
      <c r="B422" s="12"/>
      <c r="C422" s="12"/>
      <c r="D422" s="12"/>
      <c r="E422" s="12"/>
      <c r="F422" s="4"/>
      <c r="G422" s="5"/>
      <c r="H422" s="12"/>
    </row>
    <row r="423" spans="2:8" x14ac:dyDescent="0.25">
      <c r="B423" s="12"/>
      <c r="C423" s="12"/>
      <c r="D423" s="12"/>
      <c r="E423" s="12"/>
      <c r="F423" s="4"/>
      <c r="G423" s="5"/>
      <c r="H423" s="12"/>
    </row>
    <row r="424" spans="2:8" x14ac:dyDescent="0.25">
      <c r="B424" s="12"/>
      <c r="C424" s="12"/>
      <c r="D424" s="12"/>
      <c r="E424" s="12"/>
      <c r="F424" s="4"/>
      <c r="G424" s="5"/>
      <c r="H424" s="12"/>
    </row>
    <row r="425" spans="2:8" x14ac:dyDescent="0.25">
      <c r="B425" s="12"/>
      <c r="C425" s="12"/>
      <c r="D425" s="12"/>
      <c r="E425" s="12"/>
      <c r="F425" s="4"/>
      <c r="G425" s="5"/>
      <c r="H425" s="12"/>
    </row>
    <row r="426" spans="2:8" x14ac:dyDescent="0.25">
      <c r="B426" s="12"/>
      <c r="C426" s="12"/>
      <c r="D426" s="12"/>
      <c r="E426" s="12"/>
      <c r="F426" s="4"/>
      <c r="G426" s="5"/>
      <c r="H426" s="12"/>
    </row>
    <row r="427" spans="2:8" x14ac:dyDescent="0.25">
      <c r="B427" s="12"/>
      <c r="C427" s="12"/>
      <c r="D427" s="12"/>
      <c r="E427" s="12"/>
      <c r="F427" s="4"/>
      <c r="G427" s="5"/>
      <c r="H427" s="12"/>
    </row>
    <row r="428" spans="2:8" x14ac:dyDescent="0.25">
      <c r="B428" s="12"/>
      <c r="C428" s="12"/>
      <c r="D428" s="12"/>
      <c r="E428" s="12"/>
      <c r="F428" s="4"/>
      <c r="G428" s="5"/>
      <c r="H428" s="12"/>
    </row>
    <row r="429" spans="2:8" x14ac:dyDescent="0.25">
      <c r="B429" s="12"/>
      <c r="C429" s="12"/>
      <c r="D429" s="12"/>
      <c r="E429" s="12"/>
      <c r="F429" s="4"/>
      <c r="G429" s="5"/>
      <c r="H429" s="12"/>
    </row>
    <row r="430" spans="2:8" x14ac:dyDescent="0.25">
      <c r="B430" s="12"/>
      <c r="C430" s="12"/>
      <c r="D430" s="12"/>
      <c r="E430" s="12"/>
      <c r="F430" s="4"/>
      <c r="G430" s="5"/>
      <c r="H430" s="12"/>
    </row>
    <row r="431" spans="2:8" x14ac:dyDescent="0.25">
      <c r="B431" s="12"/>
      <c r="C431" s="12"/>
      <c r="D431" s="12"/>
      <c r="E431" s="12"/>
      <c r="F431" s="4"/>
      <c r="G431" s="5"/>
      <c r="H431" s="12"/>
    </row>
    <row r="432" spans="2:8" x14ac:dyDescent="0.25">
      <c r="B432" s="12"/>
      <c r="C432" s="12"/>
      <c r="D432" s="12"/>
      <c r="E432" s="12"/>
      <c r="F432" s="4"/>
      <c r="G432" s="5"/>
      <c r="H432" s="12"/>
    </row>
    <row r="433" spans="2:8" x14ac:dyDescent="0.25">
      <c r="B433" s="12"/>
      <c r="C433" s="12"/>
      <c r="D433" s="12"/>
      <c r="E433" s="12"/>
      <c r="F433" s="4"/>
      <c r="G433" s="5"/>
      <c r="H433" s="12"/>
    </row>
    <row r="434" spans="2:8" x14ac:dyDescent="0.25">
      <c r="B434" s="12"/>
      <c r="C434" s="12"/>
      <c r="D434" s="12"/>
      <c r="E434" s="12"/>
      <c r="F434" s="4"/>
      <c r="G434" s="5"/>
      <c r="H434" s="12"/>
    </row>
    <row r="435" spans="2:8" x14ac:dyDescent="0.25">
      <c r="B435" s="12"/>
      <c r="C435" s="12"/>
      <c r="D435" s="12"/>
      <c r="E435" s="12"/>
      <c r="F435" s="4"/>
      <c r="G435" s="5"/>
      <c r="H435" s="12"/>
    </row>
    <row r="436" spans="2:8" x14ac:dyDescent="0.25">
      <c r="B436" s="12"/>
      <c r="C436" s="12"/>
      <c r="D436" s="12"/>
      <c r="E436" s="12"/>
      <c r="F436" s="4"/>
      <c r="G436" s="5"/>
      <c r="H436" s="12"/>
    </row>
    <row r="437" spans="2:8" x14ac:dyDescent="0.25">
      <c r="B437" s="12"/>
      <c r="C437" s="12"/>
      <c r="D437" s="12"/>
      <c r="E437" s="12"/>
      <c r="F437" s="4"/>
      <c r="G437" s="5"/>
      <c r="H437" s="12"/>
    </row>
    <row r="438" spans="2:8" x14ac:dyDescent="0.25">
      <c r="B438" s="12"/>
      <c r="C438" s="12"/>
      <c r="D438" s="12"/>
      <c r="E438" s="12"/>
      <c r="F438" s="4"/>
      <c r="G438" s="5"/>
      <c r="H438" s="12"/>
    </row>
    <row r="439" spans="2:8" x14ac:dyDescent="0.25">
      <c r="B439" s="12"/>
      <c r="C439" s="12"/>
      <c r="D439" s="12"/>
      <c r="E439" s="12"/>
      <c r="F439" s="4"/>
      <c r="G439" s="5"/>
      <c r="H439" s="12"/>
    </row>
    <row r="440" spans="2:8" x14ac:dyDescent="0.25">
      <c r="B440" s="12"/>
      <c r="C440" s="12"/>
      <c r="D440" s="12"/>
      <c r="E440" s="12"/>
      <c r="F440" s="4"/>
      <c r="G440" s="5"/>
      <c r="H440" s="12"/>
    </row>
    <row r="441" spans="2:8" x14ac:dyDescent="0.25">
      <c r="B441" s="12"/>
      <c r="C441" s="12"/>
      <c r="D441" s="12"/>
      <c r="E441" s="12"/>
      <c r="F441" s="4"/>
      <c r="G441" s="5"/>
      <c r="H441" s="12"/>
    </row>
    <row r="442" spans="2:8" x14ac:dyDescent="0.25">
      <c r="B442" s="12"/>
      <c r="C442" s="12"/>
      <c r="D442" s="12"/>
      <c r="E442" s="12"/>
      <c r="F442" s="4"/>
      <c r="G442" s="5"/>
      <c r="H442" s="12"/>
    </row>
    <row r="443" spans="2:8" x14ac:dyDescent="0.25">
      <c r="B443" s="12"/>
      <c r="C443" s="12"/>
      <c r="D443" s="12"/>
      <c r="E443" s="12"/>
      <c r="F443" s="4"/>
      <c r="G443" s="5"/>
      <c r="H443" s="12"/>
    </row>
    <row r="444" spans="2:8" x14ac:dyDescent="0.25">
      <c r="B444" s="12"/>
      <c r="C444" s="12"/>
      <c r="D444" s="12"/>
      <c r="E444" s="12"/>
      <c r="F444" s="4"/>
      <c r="G444" s="5"/>
      <c r="H444" s="12"/>
    </row>
    <row r="445" spans="2:8" x14ac:dyDescent="0.25">
      <c r="B445" s="12"/>
      <c r="C445" s="12"/>
      <c r="D445" s="12"/>
      <c r="E445" s="12"/>
      <c r="F445" s="4"/>
      <c r="G445" s="5"/>
      <c r="H445" s="12"/>
    </row>
    <row r="446" spans="2:8" x14ac:dyDescent="0.25">
      <c r="B446" s="12"/>
      <c r="C446" s="12"/>
      <c r="D446" s="12"/>
      <c r="E446" s="12"/>
      <c r="F446" s="4"/>
      <c r="G446" s="5"/>
      <c r="H446" s="12"/>
    </row>
    <row r="447" spans="2:8" x14ac:dyDescent="0.25">
      <c r="B447" s="12"/>
      <c r="C447" s="12"/>
      <c r="D447" s="12"/>
      <c r="E447" s="12"/>
      <c r="F447" s="4"/>
      <c r="G447" s="5"/>
      <c r="H447" s="12"/>
    </row>
    <row r="448" spans="2:8" x14ac:dyDescent="0.25">
      <c r="B448" s="12"/>
      <c r="C448" s="12"/>
      <c r="D448" s="12"/>
      <c r="E448" s="12"/>
      <c r="F448" s="4"/>
      <c r="G448" s="5"/>
      <c r="H448" s="12"/>
    </row>
    <row r="449" spans="2:8" x14ac:dyDescent="0.25">
      <c r="B449" s="12"/>
      <c r="C449" s="12"/>
      <c r="D449" s="12"/>
      <c r="E449" s="12"/>
      <c r="F449" s="4"/>
      <c r="G449" s="5"/>
      <c r="H449" s="12"/>
    </row>
    <row r="450" spans="2:8" x14ac:dyDescent="0.25">
      <c r="B450" s="12"/>
      <c r="C450" s="12"/>
      <c r="D450" s="12"/>
      <c r="E450" s="12"/>
      <c r="F450" s="4"/>
      <c r="G450" s="5"/>
      <c r="H450" s="12"/>
    </row>
    <row r="451" spans="2:8" x14ac:dyDescent="0.25">
      <c r="B451" s="12"/>
      <c r="C451" s="12"/>
      <c r="D451" s="12"/>
      <c r="E451" s="12"/>
      <c r="F451" s="4"/>
      <c r="G451" s="5"/>
      <c r="H451" s="12"/>
    </row>
    <row r="452" spans="2:8" x14ac:dyDescent="0.25">
      <c r="B452" s="12"/>
      <c r="C452" s="12"/>
      <c r="D452" s="12"/>
      <c r="E452" s="12"/>
      <c r="F452" s="4"/>
      <c r="G452" s="5"/>
      <c r="H452" s="12"/>
    </row>
    <row r="453" spans="2:8" x14ac:dyDescent="0.25">
      <c r="B453" s="12"/>
      <c r="C453" s="12"/>
      <c r="D453" s="12"/>
      <c r="E453" s="12"/>
      <c r="F453" s="4"/>
      <c r="G453" s="5"/>
      <c r="H453" s="12"/>
    </row>
    <row r="454" spans="2:8" x14ac:dyDescent="0.25">
      <c r="B454" s="12"/>
      <c r="C454" s="12"/>
      <c r="D454" s="12"/>
      <c r="E454" s="12"/>
      <c r="F454" s="4"/>
      <c r="G454" s="5"/>
      <c r="H454" s="12"/>
    </row>
    <row r="455" spans="2:8" x14ac:dyDescent="0.25">
      <c r="B455" s="12"/>
      <c r="C455" s="12"/>
      <c r="D455" s="12"/>
      <c r="E455" s="12"/>
      <c r="F455" s="4"/>
      <c r="G455" s="5"/>
      <c r="H455" s="12"/>
    </row>
    <row r="456" spans="2:8" x14ac:dyDescent="0.25">
      <c r="B456" s="12"/>
      <c r="C456" s="12"/>
      <c r="D456" s="12"/>
      <c r="E456" s="12"/>
      <c r="F456" s="4"/>
      <c r="G456" s="5"/>
      <c r="H456" s="12"/>
    </row>
    <row r="457" spans="2:8" x14ac:dyDescent="0.25">
      <c r="B457" s="12"/>
      <c r="C457" s="12"/>
      <c r="D457" s="12"/>
      <c r="E457" s="12"/>
      <c r="F457" s="4"/>
      <c r="G457" s="5"/>
      <c r="H457" s="12"/>
    </row>
    <row r="458" spans="2:8" x14ac:dyDescent="0.25">
      <c r="B458" s="12"/>
      <c r="C458" s="12"/>
      <c r="D458" s="12"/>
      <c r="E458" s="12"/>
      <c r="F458" s="4"/>
      <c r="G458" s="5"/>
      <c r="H458" s="12"/>
    </row>
    <row r="459" spans="2:8" x14ac:dyDescent="0.25">
      <c r="B459" s="12"/>
      <c r="C459" s="12"/>
      <c r="D459" s="12"/>
      <c r="E459" s="12"/>
      <c r="F459" s="4"/>
      <c r="G459" s="5"/>
      <c r="H459" s="12"/>
    </row>
    <row r="460" spans="2:8" x14ac:dyDescent="0.25">
      <c r="B460" s="12"/>
      <c r="C460" s="12"/>
      <c r="D460" s="12"/>
      <c r="E460" s="12"/>
      <c r="F460" s="4"/>
      <c r="G460" s="5"/>
      <c r="H460" s="12"/>
    </row>
    <row r="461" spans="2:8" x14ac:dyDescent="0.25">
      <c r="B461" s="12"/>
      <c r="C461" s="12"/>
      <c r="D461" s="12"/>
      <c r="E461" s="12"/>
      <c r="F461" s="4"/>
      <c r="G461" s="5"/>
      <c r="H461" s="12"/>
    </row>
    <row r="462" spans="2:8" x14ac:dyDescent="0.25">
      <c r="B462" s="12"/>
      <c r="C462" s="12"/>
      <c r="D462" s="12"/>
      <c r="E462" s="12"/>
      <c r="F462" s="4"/>
      <c r="G462" s="5"/>
      <c r="H462" s="12"/>
    </row>
    <row r="463" spans="2:8" x14ac:dyDescent="0.25">
      <c r="B463" s="12"/>
      <c r="C463" s="12"/>
      <c r="D463" s="12"/>
      <c r="E463" s="12"/>
      <c r="F463" s="4"/>
      <c r="G463" s="5"/>
      <c r="H463" s="12"/>
    </row>
    <row r="464" spans="2:8" x14ac:dyDescent="0.25">
      <c r="B464" s="12"/>
      <c r="C464" s="12"/>
      <c r="D464" s="12"/>
      <c r="E464" s="12"/>
      <c r="F464" s="4"/>
      <c r="G464" s="5"/>
      <c r="H464" s="12"/>
    </row>
    <row r="465" spans="2:8" x14ac:dyDescent="0.25">
      <c r="B465" s="12"/>
      <c r="C465" s="12"/>
      <c r="D465" s="12"/>
      <c r="E465" s="12"/>
      <c r="F465" s="4"/>
      <c r="G465" s="5"/>
      <c r="H465" s="12"/>
    </row>
    <row r="466" spans="2:8" x14ac:dyDescent="0.25">
      <c r="B466" s="12"/>
      <c r="C466" s="12"/>
      <c r="D466" s="12"/>
      <c r="E466" s="12"/>
      <c r="F466" s="4"/>
      <c r="G466" s="5"/>
      <c r="H466" s="12"/>
    </row>
    <row r="467" spans="2:8" x14ac:dyDescent="0.25">
      <c r="B467" s="12"/>
      <c r="C467" s="12"/>
      <c r="D467" s="12"/>
      <c r="E467" s="12"/>
      <c r="F467" s="4"/>
      <c r="G467" s="5"/>
      <c r="H467" s="12"/>
    </row>
    <row r="468" spans="2:8" x14ac:dyDescent="0.25">
      <c r="B468" s="12"/>
      <c r="C468" s="12"/>
      <c r="D468" s="12"/>
      <c r="E468" s="12"/>
      <c r="F468" s="4"/>
      <c r="G468" s="5"/>
      <c r="H468" s="12"/>
    </row>
    <row r="469" spans="2:8" x14ac:dyDescent="0.25">
      <c r="B469" s="12"/>
      <c r="C469" s="12"/>
      <c r="D469" s="12"/>
      <c r="E469" s="12"/>
      <c r="F469" s="4"/>
      <c r="G469" s="5"/>
      <c r="H469" s="12"/>
    </row>
    <row r="470" spans="2:8" x14ac:dyDescent="0.25">
      <c r="B470" s="12"/>
      <c r="C470" s="12"/>
      <c r="D470" s="12"/>
      <c r="E470" s="12"/>
      <c r="F470" s="4"/>
      <c r="G470" s="5"/>
      <c r="H470" s="12"/>
    </row>
    <row r="471" spans="2:8" x14ac:dyDescent="0.25">
      <c r="B471" s="12"/>
      <c r="C471" s="12"/>
      <c r="D471" s="12"/>
      <c r="E471" s="12"/>
      <c r="F471" s="4"/>
      <c r="G471" s="5"/>
      <c r="H471" s="12"/>
    </row>
    <row r="472" spans="2:8" x14ac:dyDescent="0.25">
      <c r="B472" s="12"/>
      <c r="C472" s="12"/>
      <c r="D472" s="12"/>
      <c r="E472" s="12"/>
      <c r="F472" s="4"/>
      <c r="G472" s="5"/>
      <c r="H472" s="12"/>
    </row>
    <row r="473" spans="2:8" x14ac:dyDescent="0.25">
      <c r="B473" s="12"/>
      <c r="C473" s="12"/>
      <c r="D473" s="12"/>
      <c r="E473" s="12"/>
      <c r="F473" s="4"/>
      <c r="G473" s="5"/>
      <c r="H473" s="12"/>
    </row>
    <row r="474" spans="2:8" x14ac:dyDescent="0.25">
      <c r="B474" s="12"/>
      <c r="C474" s="12"/>
      <c r="D474" s="12"/>
      <c r="E474" s="12"/>
      <c r="F474" s="4"/>
      <c r="G474" s="5"/>
      <c r="H474" s="12"/>
    </row>
    <row r="475" spans="2:8" x14ac:dyDescent="0.25">
      <c r="B475" s="12"/>
      <c r="C475" s="12"/>
      <c r="D475" s="12"/>
      <c r="E475" s="12"/>
      <c r="F475" s="4"/>
      <c r="G475" s="5"/>
      <c r="H475" s="12"/>
    </row>
    <row r="476" spans="2:8" x14ac:dyDescent="0.25">
      <c r="B476" s="12"/>
      <c r="C476" s="12"/>
      <c r="D476" s="12"/>
      <c r="E476" s="12"/>
      <c r="F476" s="4"/>
      <c r="G476" s="5"/>
      <c r="H476" s="12"/>
    </row>
    <row r="477" spans="2:8" x14ac:dyDescent="0.25">
      <c r="B477" s="12"/>
      <c r="C477" s="12"/>
      <c r="D477" s="12"/>
      <c r="E477" s="12"/>
      <c r="F477" s="4"/>
      <c r="G477" s="5"/>
      <c r="H477" s="12"/>
    </row>
    <row r="478" spans="2:8" x14ac:dyDescent="0.25">
      <c r="B478" s="12"/>
      <c r="C478" s="12"/>
      <c r="D478" s="12"/>
      <c r="E478" s="12"/>
      <c r="F478" s="4"/>
      <c r="G478" s="5"/>
      <c r="H478" s="12"/>
    </row>
    <row r="479" spans="2:8" x14ac:dyDescent="0.25">
      <c r="B479" s="12"/>
      <c r="C479" s="12"/>
      <c r="D479" s="12"/>
      <c r="E479" s="12"/>
      <c r="F479" s="4"/>
      <c r="G479" s="5"/>
      <c r="H479" s="12"/>
    </row>
    <row r="480" spans="2:8" x14ac:dyDescent="0.25">
      <c r="B480" s="12"/>
      <c r="C480" s="12"/>
      <c r="D480" s="12"/>
      <c r="E480" s="12"/>
      <c r="F480" s="4"/>
      <c r="G480" s="5"/>
      <c r="H480" s="12"/>
    </row>
    <row r="481" spans="2:8" x14ac:dyDescent="0.25">
      <c r="B481" s="12"/>
      <c r="C481" s="12"/>
      <c r="D481" s="12"/>
      <c r="E481" s="12"/>
      <c r="F481" s="4"/>
      <c r="G481" s="5"/>
      <c r="H481" s="12"/>
    </row>
    <row r="482" spans="2:8" x14ac:dyDescent="0.25">
      <c r="B482" s="12"/>
      <c r="C482" s="12"/>
      <c r="D482" s="12"/>
      <c r="E482" s="12"/>
      <c r="F482" s="4"/>
      <c r="G482" s="5"/>
      <c r="H482" s="12"/>
    </row>
    <row r="483" spans="2:8" x14ac:dyDescent="0.25">
      <c r="B483" s="12"/>
      <c r="C483" s="12"/>
      <c r="D483" s="12"/>
      <c r="E483" s="12"/>
      <c r="F483" s="4"/>
      <c r="G483" s="5"/>
      <c r="H483" s="12"/>
    </row>
    <row r="484" spans="2:8" x14ac:dyDescent="0.25">
      <c r="B484" s="12"/>
      <c r="C484" s="12"/>
      <c r="D484" s="12"/>
      <c r="E484" s="12"/>
      <c r="F484" s="4"/>
      <c r="G484" s="5"/>
      <c r="H484" s="12"/>
    </row>
    <row r="485" spans="2:8" x14ac:dyDescent="0.25">
      <c r="B485" s="12"/>
      <c r="C485" s="12"/>
      <c r="D485" s="12"/>
      <c r="E485" s="12"/>
      <c r="F485" s="4"/>
      <c r="G485" s="5"/>
      <c r="H485" s="12"/>
    </row>
    <row r="486" spans="2:8" x14ac:dyDescent="0.25">
      <c r="B486" s="12"/>
      <c r="C486" s="12"/>
      <c r="D486" s="12"/>
      <c r="E486" s="12"/>
      <c r="F486" s="4"/>
      <c r="G486" s="5"/>
      <c r="H486" s="12"/>
    </row>
    <row r="487" spans="2:8" x14ac:dyDescent="0.25">
      <c r="B487" s="12"/>
      <c r="C487" s="12"/>
      <c r="D487" s="12"/>
      <c r="E487" s="12"/>
      <c r="F487" s="4"/>
      <c r="G487" s="5"/>
      <c r="H487" s="12"/>
    </row>
    <row r="488" spans="2:8" x14ac:dyDescent="0.25">
      <c r="B488" s="12"/>
      <c r="C488" s="12"/>
      <c r="D488" s="12"/>
      <c r="E488" s="12"/>
      <c r="F488" s="4"/>
      <c r="G488" s="5"/>
      <c r="H488" s="12"/>
    </row>
    <row r="489" spans="2:8" x14ac:dyDescent="0.25">
      <c r="B489" s="12"/>
      <c r="C489" s="12"/>
      <c r="D489" s="12"/>
      <c r="E489" s="12"/>
      <c r="F489" s="4"/>
      <c r="G489" s="5"/>
      <c r="H489" s="12"/>
    </row>
    <row r="490" spans="2:8" x14ac:dyDescent="0.25">
      <c r="B490" s="12"/>
      <c r="C490" s="12"/>
      <c r="D490" s="12"/>
      <c r="E490" s="12"/>
      <c r="F490" s="4"/>
      <c r="G490" s="5"/>
      <c r="H490" s="12"/>
    </row>
    <row r="491" spans="2:8" x14ac:dyDescent="0.25">
      <c r="B491" s="12"/>
      <c r="C491" s="12"/>
      <c r="D491" s="12"/>
      <c r="E491" s="12"/>
      <c r="F491" s="4"/>
      <c r="G491" s="5"/>
      <c r="H491" s="12"/>
    </row>
    <row r="492" spans="2:8" x14ac:dyDescent="0.25">
      <c r="B492" s="12"/>
      <c r="C492" s="12"/>
      <c r="D492" s="12"/>
      <c r="E492" s="12"/>
      <c r="F492" s="4"/>
      <c r="G492" s="5"/>
      <c r="H492" s="12"/>
    </row>
    <row r="493" spans="2:8" x14ac:dyDescent="0.25">
      <c r="B493" s="12"/>
      <c r="C493" s="12"/>
      <c r="D493" s="12"/>
      <c r="E493" s="12"/>
      <c r="F493" s="4"/>
      <c r="G493" s="5"/>
      <c r="H493" s="12"/>
    </row>
    <row r="494" spans="2:8" x14ac:dyDescent="0.25">
      <c r="B494" s="12"/>
      <c r="C494" s="12"/>
      <c r="D494" s="12"/>
      <c r="E494" s="12"/>
      <c r="F494" s="4"/>
      <c r="G494" s="5"/>
      <c r="H494" s="12"/>
    </row>
    <row r="495" spans="2:8" x14ac:dyDescent="0.25">
      <c r="B495" s="12"/>
      <c r="C495" s="12"/>
      <c r="D495" s="12"/>
      <c r="E495" s="12"/>
      <c r="F495" s="4"/>
      <c r="G495" s="5"/>
      <c r="H495" s="12"/>
    </row>
    <row r="496" spans="2:8" x14ac:dyDescent="0.25">
      <c r="B496" s="12"/>
      <c r="C496" s="12"/>
      <c r="D496" s="12"/>
      <c r="E496" s="12"/>
      <c r="F496" s="4"/>
      <c r="G496" s="5"/>
      <c r="H496" s="12"/>
    </row>
    <row r="497" spans="2:8" x14ac:dyDescent="0.25">
      <c r="B497" s="12"/>
      <c r="C497" s="12"/>
      <c r="D497" s="12"/>
      <c r="E497" s="12"/>
      <c r="F497" s="4"/>
      <c r="G497" s="5"/>
      <c r="H497" s="12"/>
    </row>
    <row r="498" spans="2:8" x14ac:dyDescent="0.25">
      <c r="B498" s="12"/>
      <c r="C498" s="12"/>
      <c r="D498" s="12"/>
      <c r="E498" s="12"/>
      <c r="F498" s="4"/>
      <c r="G498" s="5"/>
      <c r="H498" s="12"/>
    </row>
    <row r="499" spans="2:8" x14ac:dyDescent="0.25">
      <c r="B499" s="12"/>
      <c r="C499" s="12"/>
      <c r="D499" s="12"/>
      <c r="E499" s="12"/>
      <c r="F499" s="4"/>
      <c r="G499" s="5"/>
      <c r="H499" s="12"/>
    </row>
    <row r="500" spans="2:8" x14ac:dyDescent="0.25">
      <c r="B500" s="12"/>
      <c r="C500" s="12"/>
      <c r="D500" s="12"/>
      <c r="E500" s="12"/>
      <c r="F500" s="4"/>
      <c r="G500" s="5"/>
      <c r="H500" s="12"/>
    </row>
    <row r="501" spans="2:8" x14ac:dyDescent="0.25">
      <c r="B501" s="12"/>
      <c r="C501" s="12"/>
      <c r="D501" s="12"/>
      <c r="E501" s="12"/>
      <c r="F501" s="4"/>
      <c r="G501" s="5"/>
      <c r="H501" s="12"/>
    </row>
    <row r="502" spans="2:8" x14ac:dyDescent="0.25">
      <c r="B502" s="12"/>
      <c r="C502" s="12"/>
      <c r="D502" s="12"/>
      <c r="E502" s="12"/>
      <c r="F502" s="4"/>
      <c r="G502" s="5"/>
      <c r="H502" s="12"/>
    </row>
    <row r="503" spans="2:8" x14ac:dyDescent="0.25">
      <c r="B503" s="12"/>
      <c r="C503" s="12"/>
      <c r="D503" s="12"/>
      <c r="E503" s="12"/>
      <c r="F503" s="4"/>
      <c r="G503" s="5"/>
      <c r="H503" s="12"/>
    </row>
    <row r="504" spans="2:8" x14ac:dyDescent="0.25">
      <c r="B504" s="12"/>
      <c r="C504" s="12"/>
      <c r="D504" s="12"/>
      <c r="E504" s="12"/>
      <c r="F504" s="4"/>
      <c r="G504" s="5"/>
      <c r="H504" s="12"/>
    </row>
    <row r="505" spans="2:8" x14ac:dyDescent="0.25">
      <c r="B505" s="12"/>
      <c r="C505" s="12"/>
      <c r="D505" s="12"/>
      <c r="E505" s="12"/>
      <c r="F505" s="4"/>
      <c r="G505" s="5"/>
      <c r="H505" s="12"/>
    </row>
    <row r="506" spans="2:8" x14ac:dyDescent="0.25">
      <c r="B506" s="12"/>
      <c r="C506" s="12"/>
      <c r="D506" s="12"/>
      <c r="E506" s="12"/>
      <c r="F506" s="4"/>
      <c r="G506" s="5"/>
      <c r="H506" s="12"/>
    </row>
    <row r="507" spans="2:8" x14ac:dyDescent="0.25">
      <c r="B507" s="12"/>
      <c r="C507" s="12"/>
      <c r="D507" s="12"/>
      <c r="E507" s="12"/>
      <c r="F507" s="4"/>
      <c r="G507" s="5"/>
      <c r="H507" s="12"/>
    </row>
    <row r="508" spans="2:8" x14ac:dyDescent="0.25">
      <c r="B508" s="12"/>
      <c r="C508" s="12"/>
      <c r="D508" s="12"/>
      <c r="E508" s="12"/>
      <c r="F508" s="4"/>
      <c r="G508" s="5"/>
      <c r="H508" s="12"/>
    </row>
    <row r="509" spans="2:8" x14ac:dyDescent="0.25">
      <c r="B509" s="12"/>
      <c r="C509" s="12"/>
      <c r="D509" s="12"/>
      <c r="E509" s="12"/>
      <c r="F509" s="4"/>
      <c r="G509" s="5"/>
      <c r="H509" s="12"/>
    </row>
    <row r="510" spans="2:8" x14ac:dyDescent="0.25">
      <c r="B510" s="12"/>
      <c r="C510" s="12"/>
      <c r="D510" s="12"/>
      <c r="E510" s="12"/>
      <c r="F510" s="4"/>
      <c r="G510" s="5"/>
      <c r="H510" s="12"/>
    </row>
    <row r="511" spans="2:8" x14ac:dyDescent="0.25">
      <c r="B511" s="12"/>
      <c r="C511" s="12"/>
      <c r="D511" s="12"/>
      <c r="E511" s="12"/>
      <c r="F511" s="4"/>
      <c r="G511" s="5"/>
      <c r="H511" s="12"/>
    </row>
    <row r="512" spans="2:8" x14ac:dyDescent="0.25">
      <c r="B512" s="12"/>
      <c r="C512" s="12"/>
      <c r="D512" s="12"/>
      <c r="E512" s="12"/>
      <c r="F512" s="4"/>
      <c r="G512" s="5"/>
      <c r="H512" s="12"/>
    </row>
    <row r="513" spans="2:8" x14ac:dyDescent="0.25">
      <c r="B513" s="12"/>
      <c r="C513" s="12"/>
      <c r="D513" s="12"/>
      <c r="E513" s="12"/>
      <c r="F513" s="4"/>
      <c r="G513" s="5"/>
      <c r="H513" s="12"/>
    </row>
    <row r="514" spans="2:8" x14ac:dyDescent="0.25">
      <c r="B514" s="12"/>
      <c r="C514" s="12"/>
      <c r="D514" s="12"/>
      <c r="E514" s="12"/>
      <c r="F514" s="4"/>
      <c r="G514" s="5"/>
      <c r="H514" s="12"/>
    </row>
    <row r="515" spans="2:8" x14ac:dyDescent="0.25">
      <c r="B515" s="12"/>
      <c r="C515" s="12"/>
      <c r="D515" s="12"/>
      <c r="E515" s="12"/>
      <c r="F515" s="4"/>
      <c r="G515" s="5"/>
      <c r="H515" s="12"/>
    </row>
    <row r="516" spans="2:8" x14ac:dyDescent="0.25">
      <c r="B516" s="12"/>
      <c r="C516" s="12"/>
      <c r="D516" s="12"/>
      <c r="E516" s="12"/>
      <c r="F516" s="4"/>
      <c r="G516" s="5"/>
      <c r="H516" s="12"/>
    </row>
    <row r="517" spans="2:8" x14ac:dyDescent="0.25">
      <c r="B517" s="12"/>
      <c r="C517" s="12"/>
      <c r="D517" s="12"/>
      <c r="E517" s="12"/>
      <c r="F517" s="4"/>
      <c r="G517" s="5"/>
      <c r="H517" s="12"/>
    </row>
    <row r="518" spans="2:8" x14ac:dyDescent="0.25">
      <c r="B518" s="12"/>
      <c r="C518" s="12"/>
      <c r="D518" s="12"/>
      <c r="E518" s="12"/>
      <c r="F518" s="4"/>
      <c r="G518" s="5"/>
      <c r="H518" s="12"/>
    </row>
    <row r="519" spans="2:8" x14ac:dyDescent="0.25">
      <c r="B519" s="12"/>
      <c r="C519" s="12"/>
      <c r="D519" s="12"/>
      <c r="E519" s="12"/>
      <c r="F519" s="4"/>
      <c r="G519" s="5"/>
      <c r="H519" s="12"/>
    </row>
    <row r="520" spans="2:8" x14ac:dyDescent="0.25">
      <c r="B520" s="12"/>
      <c r="C520" s="12"/>
      <c r="D520" s="12"/>
      <c r="E520" s="12"/>
      <c r="F520" s="4"/>
      <c r="G520" s="5"/>
      <c r="H520" s="12"/>
    </row>
    <row r="521" spans="2:8" x14ac:dyDescent="0.25">
      <c r="B521" s="12"/>
      <c r="C521" s="12"/>
      <c r="D521" s="12"/>
      <c r="E521" s="12"/>
      <c r="F521" s="4"/>
      <c r="G521" s="5"/>
      <c r="H521" s="12"/>
    </row>
    <row r="522" spans="2:8" x14ac:dyDescent="0.25">
      <c r="B522" s="12"/>
      <c r="C522" s="12"/>
      <c r="D522" s="12"/>
      <c r="E522" s="12"/>
      <c r="F522" s="4"/>
      <c r="G522" s="5"/>
      <c r="H522" s="12"/>
    </row>
    <row r="523" spans="2:8" x14ac:dyDescent="0.25">
      <c r="B523" s="12"/>
      <c r="C523" s="12"/>
      <c r="D523" s="12"/>
      <c r="E523" s="12"/>
      <c r="F523" s="4"/>
      <c r="G523" s="5"/>
      <c r="H523" s="12"/>
    </row>
    <row r="524" spans="2:8" x14ac:dyDescent="0.25">
      <c r="B524" s="12"/>
      <c r="C524" s="12"/>
      <c r="D524" s="12"/>
      <c r="E524" s="12"/>
      <c r="F524" s="4"/>
      <c r="G524" s="5"/>
      <c r="H524" s="12"/>
    </row>
    <row r="525" spans="2:8" x14ac:dyDescent="0.25">
      <c r="B525" s="12"/>
      <c r="C525" s="12"/>
      <c r="D525" s="12"/>
      <c r="E525" s="12"/>
      <c r="F525" s="4"/>
      <c r="G525" s="5"/>
      <c r="H525" s="12"/>
    </row>
    <row r="526" spans="2:8" x14ac:dyDescent="0.25">
      <c r="B526" s="12"/>
      <c r="C526" s="12"/>
      <c r="D526" s="12"/>
      <c r="E526" s="12"/>
      <c r="F526" s="4"/>
      <c r="G526" s="5"/>
      <c r="H526" s="12"/>
    </row>
    <row r="527" spans="2:8" x14ac:dyDescent="0.25">
      <c r="B527" s="12"/>
      <c r="C527" s="12"/>
      <c r="D527" s="12"/>
      <c r="E527" s="12"/>
      <c r="F527" s="4"/>
      <c r="G527" s="5"/>
      <c r="H527" s="12"/>
    </row>
    <row r="528" spans="2:8" x14ac:dyDescent="0.25">
      <c r="B528" s="12"/>
      <c r="C528" s="12"/>
      <c r="D528" s="12"/>
      <c r="E528" s="12"/>
      <c r="F528" s="4"/>
      <c r="G528" s="5"/>
      <c r="H528" s="12"/>
    </row>
    <row r="529" spans="2:8" x14ac:dyDescent="0.25">
      <c r="B529" s="12"/>
      <c r="C529" s="12"/>
      <c r="D529" s="12"/>
      <c r="E529" s="12"/>
      <c r="F529" s="4"/>
      <c r="G529" s="5"/>
      <c r="H529" s="12"/>
    </row>
    <row r="530" spans="2:8" x14ac:dyDescent="0.25">
      <c r="B530" s="12"/>
      <c r="C530" s="12"/>
      <c r="D530" s="12"/>
      <c r="E530" s="12"/>
      <c r="F530" s="4"/>
      <c r="G530" s="5"/>
      <c r="H530" s="12"/>
    </row>
    <row r="531" spans="2:8" x14ac:dyDescent="0.25">
      <c r="B531" s="12"/>
      <c r="C531" s="12"/>
      <c r="D531" s="12"/>
      <c r="E531" s="12"/>
      <c r="F531" s="4"/>
      <c r="G531" s="5"/>
      <c r="H531" s="12"/>
    </row>
    <row r="532" spans="2:8" x14ac:dyDescent="0.25">
      <c r="B532" s="12"/>
      <c r="C532" s="12"/>
      <c r="D532" s="12"/>
      <c r="E532" s="12"/>
      <c r="F532" s="4"/>
      <c r="G532" s="5"/>
      <c r="H532" s="12"/>
    </row>
    <row r="533" spans="2:8" x14ac:dyDescent="0.25">
      <c r="B533" s="12"/>
      <c r="C533" s="12"/>
      <c r="D533" s="12"/>
      <c r="E533" s="12"/>
      <c r="F533" s="4"/>
      <c r="G533" s="5"/>
      <c r="H533" s="12"/>
    </row>
    <row r="534" spans="2:8" x14ac:dyDescent="0.25">
      <c r="B534" s="12"/>
      <c r="C534" s="12"/>
      <c r="D534" s="12"/>
      <c r="E534" s="12"/>
      <c r="F534" s="4"/>
      <c r="G534" s="5"/>
      <c r="H534" s="12"/>
    </row>
    <row r="535" spans="2:8" x14ac:dyDescent="0.25">
      <c r="B535" s="12"/>
      <c r="C535" s="12"/>
      <c r="D535" s="12"/>
      <c r="E535" s="12"/>
      <c r="F535" s="4"/>
      <c r="G535" s="5"/>
      <c r="H535" s="12"/>
    </row>
    <row r="536" spans="2:8" x14ac:dyDescent="0.25">
      <c r="B536" s="12"/>
      <c r="C536" s="12"/>
      <c r="D536" s="12"/>
      <c r="E536" s="12"/>
      <c r="F536" s="4"/>
      <c r="G536" s="5"/>
      <c r="H536" s="12"/>
    </row>
    <row r="537" spans="2:8" x14ac:dyDescent="0.25">
      <c r="B537" s="12"/>
      <c r="C537" s="12"/>
      <c r="D537" s="12"/>
      <c r="E537" s="12"/>
      <c r="F537" s="4"/>
      <c r="G537" s="5"/>
      <c r="H537" s="12"/>
    </row>
    <row r="538" spans="2:8" x14ac:dyDescent="0.25">
      <c r="B538" s="12"/>
      <c r="C538" s="12"/>
      <c r="D538" s="12"/>
      <c r="E538" s="12"/>
      <c r="F538" s="4"/>
      <c r="G538" s="5"/>
      <c r="H538" s="12"/>
    </row>
    <row r="539" spans="2:8" x14ac:dyDescent="0.25">
      <c r="B539" s="12"/>
      <c r="C539" s="12"/>
      <c r="D539" s="12"/>
      <c r="E539" s="12"/>
      <c r="F539" s="4"/>
      <c r="G539" s="5"/>
      <c r="H539" s="12"/>
    </row>
    <row r="540" spans="2:8" x14ac:dyDescent="0.25">
      <c r="B540" s="12"/>
      <c r="C540" s="12"/>
      <c r="D540" s="12"/>
      <c r="E540" s="12"/>
      <c r="F540" s="4"/>
      <c r="G540" s="5"/>
      <c r="H540" s="12"/>
    </row>
    <row r="541" spans="2:8" x14ac:dyDescent="0.25">
      <c r="B541" s="12"/>
      <c r="C541" s="12"/>
      <c r="D541" s="12"/>
      <c r="E541" s="12"/>
      <c r="F541" s="4"/>
      <c r="G541" s="5"/>
      <c r="H541" s="12"/>
    </row>
    <row r="542" spans="2:8" x14ac:dyDescent="0.25">
      <c r="B542" s="12"/>
      <c r="C542" s="12"/>
      <c r="D542" s="12"/>
      <c r="E542" s="12"/>
      <c r="F542" s="4"/>
      <c r="G542" s="5"/>
      <c r="H542" s="12"/>
    </row>
    <row r="543" spans="2:8" x14ac:dyDescent="0.25">
      <c r="B543" s="12"/>
      <c r="C543" s="12"/>
      <c r="D543" s="12"/>
      <c r="E543" s="12"/>
      <c r="F543" s="4"/>
      <c r="G543" s="5"/>
      <c r="H543" s="12"/>
    </row>
    <row r="544" spans="2:8" x14ac:dyDescent="0.25">
      <c r="B544" s="12"/>
      <c r="C544" s="12"/>
      <c r="D544" s="12"/>
      <c r="E544" s="12"/>
      <c r="F544" s="4"/>
      <c r="G544" s="5"/>
      <c r="H544" s="12"/>
    </row>
    <row r="545" spans="2:8" x14ac:dyDescent="0.25">
      <c r="B545" s="12"/>
      <c r="C545" s="12"/>
      <c r="D545" s="12"/>
      <c r="E545" s="12"/>
      <c r="F545" s="4"/>
      <c r="G545" s="5"/>
      <c r="H545" s="12"/>
    </row>
    <row r="546" spans="2:8" x14ac:dyDescent="0.25">
      <c r="B546" s="12"/>
      <c r="C546" s="12"/>
      <c r="D546" s="12"/>
      <c r="E546" s="12"/>
      <c r="F546" s="4"/>
      <c r="G546" s="5"/>
      <c r="H546" s="12"/>
    </row>
    <row r="547" spans="2:8" x14ac:dyDescent="0.25">
      <c r="B547" s="12"/>
      <c r="C547" s="12"/>
      <c r="D547" s="12"/>
      <c r="E547" s="12"/>
      <c r="F547" s="4"/>
      <c r="G547" s="5"/>
      <c r="H547" s="12"/>
    </row>
    <row r="548" spans="2:8" x14ac:dyDescent="0.25">
      <c r="B548" s="12"/>
      <c r="C548" s="12"/>
      <c r="D548" s="12"/>
      <c r="E548" s="12"/>
      <c r="F548" s="4"/>
      <c r="G548" s="5"/>
      <c r="H548" s="12"/>
    </row>
    <row r="549" spans="2:8" x14ac:dyDescent="0.25">
      <c r="B549" s="12"/>
      <c r="C549" s="12"/>
      <c r="D549" s="12"/>
      <c r="E549" s="12"/>
      <c r="F549" s="4"/>
      <c r="G549" s="5"/>
      <c r="H549" s="12"/>
    </row>
    <row r="550" spans="2:8" x14ac:dyDescent="0.25">
      <c r="B550" s="12"/>
      <c r="C550" s="12"/>
      <c r="D550" s="12"/>
      <c r="E550" s="12"/>
      <c r="F550" s="4"/>
      <c r="G550" s="5"/>
      <c r="H550" s="12"/>
    </row>
    <row r="551" spans="2:8" x14ac:dyDescent="0.25">
      <c r="B551" s="12"/>
      <c r="C551" s="12"/>
      <c r="D551" s="12"/>
      <c r="E551" s="12"/>
      <c r="F551" s="4"/>
      <c r="G551" s="5"/>
      <c r="H551" s="12"/>
    </row>
    <row r="552" spans="2:8" x14ac:dyDescent="0.25">
      <c r="B552" s="12"/>
      <c r="C552" s="12"/>
      <c r="D552" s="12"/>
      <c r="E552" s="12"/>
      <c r="F552" s="4"/>
      <c r="G552" s="5"/>
      <c r="H552" s="12"/>
    </row>
    <row r="553" spans="2:8" x14ac:dyDescent="0.25">
      <c r="B553" s="12"/>
      <c r="C553" s="12"/>
      <c r="D553" s="12"/>
      <c r="E553" s="12"/>
      <c r="F553" s="4"/>
      <c r="G553" s="5"/>
      <c r="H553" s="12"/>
    </row>
    <row r="554" spans="2:8" x14ac:dyDescent="0.25">
      <c r="B554" s="12"/>
      <c r="C554" s="12"/>
      <c r="D554" s="12"/>
      <c r="E554" s="12"/>
      <c r="F554" s="4"/>
      <c r="G554" s="5"/>
      <c r="H554" s="12"/>
    </row>
    <row r="555" spans="2:8" x14ac:dyDescent="0.25">
      <c r="B555" s="12"/>
      <c r="C555" s="12"/>
      <c r="D555" s="12"/>
      <c r="E555" s="12"/>
      <c r="F555" s="4"/>
      <c r="G555" s="5"/>
      <c r="H555" s="12"/>
    </row>
    <row r="556" spans="2:8" x14ac:dyDescent="0.25">
      <c r="B556" s="12"/>
      <c r="C556" s="12"/>
      <c r="D556" s="12"/>
      <c r="E556" s="12"/>
      <c r="F556" s="4"/>
      <c r="G556" s="5"/>
      <c r="H556" s="12"/>
    </row>
    <row r="557" spans="2:8" x14ac:dyDescent="0.25">
      <c r="B557" s="12"/>
      <c r="C557" s="12"/>
      <c r="D557" s="12"/>
      <c r="E557" s="12"/>
      <c r="F557" s="4"/>
      <c r="G557" s="5"/>
      <c r="H557" s="12"/>
    </row>
    <row r="558" spans="2:8" x14ac:dyDescent="0.25">
      <c r="B558" s="12"/>
      <c r="C558" s="12"/>
      <c r="D558" s="12"/>
      <c r="E558" s="12"/>
      <c r="F558" s="4"/>
      <c r="G558" s="5"/>
      <c r="H558" s="12"/>
    </row>
    <row r="559" spans="2:8" x14ac:dyDescent="0.25">
      <c r="B559" s="12"/>
      <c r="C559" s="12"/>
      <c r="D559" s="12"/>
      <c r="E559" s="12"/>
      <c r="F559" s="4"/>
      <c r="G559" s="5"/>
      <c r="H559" s="12"/>
    </row>
    <row r="560" spans="2:8" x14ac:dyDescent="0.25">
      <c r="B560" s="12"/>
      <c r="C560" s="12"/>
      <c r="D560" s="12"/>
      <c r="E560" s="12"/>
      <c r="F560" s="4"/>
      <c r="G560" s="5"/>
      <c r="H560" s="12"/>
    </row>
    <row r="561" spans="2:8" x14ac:dyDescent="0.25">
      <c r="B561" s="12"/>
      <c r="C561" s="12"/>
      <c r="D561" s="12"/>
      <c r="E561" s="12"/>
      <c r="F561" s="4"/>
      <c r="G561" s="5"/>
      <c r="H561" s="12"/>
    </row>
    <row r="562" spans="2:8" x14ac:dyDescent="0.25">
      <c r="B562" s="12"/>
      <c r="C562" s="12"/>
      <c r="D562" s="12"/>
      <c r="E562" s="12"/>
      <c r="F562" s="4"/>
      <c r="G562" s="5"/>
      <c r="H562" s="12"/>
    </row>
    <row r="563" spans="2:8" x14ac:dyDescent="0.25">
      <c r="B563" s="12"/>
      <c r="C563" s="12"/>
      <c r="D563" s="12"/>
      <c r="E563" s="12"/>
      <c r="F563" s="4"/>
      <c r="G563" s="5"/>
      <c r="H563" s="12"/>
    </row>
    <row r="564" spans="2:8" x14ac:dyDescent="0.25">
      <c r="B564" s="12"/>
      <c r="C564" s="12"/>
      <c r="D564" s="12"/>
      <c r="E564" s="12"/>
      <c r="F564" s="4"/>
      <c r="G564" s="5"/>
      <c r="H564" s="12"/>
    </row>
    <row r="565" spans="2:8" x14ac:dyDescent="0.25">
      <c r="B565" s="12"/>
      <c r="C565" s="12"/>
      <c r="D565" s="12"/>
      <c r="E565" s="12"/>
      <c r="F565" s="4"/>
      <c r="G565" s="5"/>
      <c r="H565" s="12"/>
    </row>
    <row r="566" spans="2:8" x14ac:dyDescent="0.25">
      <c r="B566" s="12"/>
      <c r="C566" s="12"/>
      <c r="D566" s="12"/>
      <c r="E566" s="12"/>
      <c r="F566" s="4"/>
      <c r="G566" s="5"/>
      <c r="H566" s="12"/>
    </row>
    <row r="567" spans="2:8" x14ac:dyDescent="0.25">
      <c r="B567" s="12"/>
      <c r="C567" s="12"/>
      <c r="D567" s="12"/>
      <c r="E567" s="12"/>
      <c r="F567" s="4"/>
      <c r="G567" s="5"/>
      <c r="H567" s="12"/>
    </row>
    <row r="568" spans="2:8" x14ac:dyDescent="0.25">
      <c r="B568" s="12"/>
      <c r="C568" s="12"/>
      <c r="D568" s="12"/>
      <c r="E568" s="12"/>
      <c r="F568" s="4"/>
      <c r="G568" s="5"/>
      <c r="H568" s="12"/>
    </row>
    <row r="569" spans="2:8" x14ac:dyDescent="0.25">
      <c r="B569" s="12"/>
      <c r="C569" s="12"/>
      <c r="D569" s="12"/>
      <c r="E569" s="12"/>
      <c r="F569" s="4"/>
      <c r="G569" s="5"/>
      <c r="H569" s="12"/>
    </row>
    <row r="570" spans="2:8" x14ac:dyDescent="0.25">
      <c r="B570" s="12"/>
      <c r="C570" s="12"/>
      <c r="D570" s="12"/>
      <c r="E570" s="12"/>
      <c r="F570" s="4"/>
      <c r="G570" s="5"/>
      <c r="H570" s="12"/>
    </row>
    <row r="571" spans="2:8" x14ac:dyDescent="0.25">
      <c r="B571" s="12"/>
      <c r="C571" s="12"/>
      <c r="D571" s="12"/>
      <c r="E571" s="12"/>
      <c r="F571" s="4"/>
      <c r="G571" s="5"/>
      <c r="H571" s="12"/>
    </row>
    <row r="572" spans="2:8" x14ac:dyDescent="0.25">
      <c r="B572" s="12"/>
      <c r="C572" s="12"/>
      <c r="D572" s="12"/>
      <c r="E572" s="12"/>
      <c r="F572" s="4"/>
      <c r="G572" s="5"/>
      <c r="H572" s="12"/>
    </row>
    <row r="573" spans="2:8" x14ac:dyDescent="0.25">
      <c r="B573" s="12"/>
      <c r="C573" s="12"/>
      <c r="D573" s="12"/>
      <c r="E573" s="12"/>
      <c r="F573" s="4"/>
      <c r="G573" s="5"/>
      <c r="H573" s="12"/>
    </row>
    <row r="574" spans="2:8" x14ac:dyDescent="0.25">
      <c r="B574" s="12"/>
      <c r="C574" s="12"/>
      <c r="D574" s="12"/>
      <c r="E574" s="12"/>
      <c r="F574" s="4"/>
      <c r="G574" s="5"/>
      <c r="H574" s="12"/>
    </row>
    <row r="575" spans="2:8" x14ac:dyDescent="0.25">
      <c r="B575" s="12"/>
      <c r="C575" s="12"/>
      <c r="D575" s="12"/>
      <c r="E575" s="12"/>
      <c r="F575" s="4"/>
      <c r="G575" s="5"/>
      <c r="H575" s="12"/>
    </row>
    <row r="576" spans="2:8" x14ac:dyDescent="0.25">
      <c r="B576" s="12"/>
      <c r="C576" s="12"/>
      <c r="D576" s="12"/>
      <c r="E576" s="12"/>
      <c r="F576" s="4"/>
      <c r="G576" s="5"/>
      <c r="H576" s="12"/>
    </row>
    <row r="577" spans="2:8" x14ac:dyDescent="0.25">
      <c r="B577" s="12"/>
      <c r="C577" s="12"/>
      <c r="D577" s="12"/>
      <c r="E577" s="12"/>
      <c r="F577" s="4"/>
      <c r="G577" s="5"/>
      <c r="H577" s="12"/>
    </row>
    <row r="578" spans="2:8" x14ac:dyDescent="0.25">
      <c r="B578" s="12"/>
      <c r="C578" s="12"/>
      <c r="D578" s="12"/>
      <c r="E578" s="12"/>
      <c r="F578" s="4"/>
      <c r="G578" s="5"/>
      <c r="H578" s="12"/>
    </row>
    <row r="579" spans="2:8" x14ac:dyDescent="0.25">
      <c r="B579" s="12"/>
      <c r="C579" s="12"/>
      <c r="D579" s="12"/>
      <c r="E579" s="12"/>
      <c r="F579" s="4"/>
      <c r="G579" s="5"/>
      <c r="H579" s="12"/>
    </row>
    <row r="580" spans="2:8" x14ac:dyDescent="0.25">
      <c r="B580" s="12"/>
      <c r="C580" s="12"/>
      <c r="D580" s="12"/>
      <c r="E580" s="12"/>
      <c r="F580" s="4"/>
      <c r="G580" s="5"/>
      <c r="H580" s="12"/>
    </row>
    <row r="581" spans="2:8" x14ac:dyDescent="0.25">
      <c r="B581" s="12"/>
      <c r="C581" s="12"/>
      <c r="D581" s="12"/>
      <c r="E581" s="12"/>
      <c r="F581" s="4"/>
      <c r="G581" s="5"/>
      <c r="H581" s="12"/>
    </row>
    <row r="582" spans="2:8" x14ac:dyDescent="0.25">
      <c r="B582" s="12"/>
      <c r="C582" s="12"/>
      <c r="D582" s="12"/>
      <c r="E582" s="12"/>
      <c r="F582" s="4"/>
      <c r="G582" s="5"/>
      <c r="H582" s="12"/>
    </row>
    <row r="583" spans="2:8" x14ac:dyDescent="0.25">
      <c r="B583" s="12"/>
      <c r="C583" s="12"/>
      <c r="D583" s="12"/>
      <c r="E583" s="12"/>
      <c r="F583" s="4"/>
      <c r="G583" s="5"/>
      <c r="H583" s="12"/>
    </row>
    <row r="584" spans="2:8" x14ac:dyDescent="0.25">
      <c r="B584" s="12"/>
      <c r="C584" s="12"/>
      <c r="D584" s="12"/>
      <c r="E584" s="12"/>
      <c r="F584" s="4"/>
      <c r="G584" s="5"/>
      <c r="H584" s="12"/>
    </row>
    <row r="585" spans="2:8" x14ac:dyDescent="0.25">
      <c r="B585" s="12"/>
      <c r="C585" s="12"/>
      <c r="D585" s="12"/>
      <c r="E585" s="12"/>
      <c r="F585" s="4"/>
      <c r="G585" s="5"/>
      <c r="H585" s="12"/>
    </row>
    <row r="586" spans="2:8" x14ac:dyDescent="0.25">
      <c r="B586" s="12"/>
      <c r="C586" s="12"/>
      <c r="D586" s="12"/>
      <c r="E586" s="12"/>
      <c r="F586" s="4"/>
      <c r="G586" s="5"/>
      <c r="H586" s="12"/>
    </row>
    <row r="587" spans="2:8" x14ac:dyDescent="0.25">
      <c r="B587" s="12"/>
      <c r="C587" s="12"/>
      <c r="D587" s="12"/>
      <c r="E587" s="12"/>
      <c r="F587" s="4"/>
      <c r="G587" s="5"/>
      <c r="H587" s="12"/>
    </row>
    <row r="588" spans="2:8" x14ac:dyDescent="0.25">
      <c r="B588" s="12"/>
      <c r="C588" s="12"/>
      <c r="D588" s="12"/>
      <c r="E588" s="12"/>
      <c r="F588" s="4"/>
      <c r="G588" s="5"/>
      <c r="H588" s="12"/>
    </row>
    <row r="589" spans="2:8" x14ac:dyDescent="0.25">
      <c r="B589" s="12"/>
      <c r="C589" s="12"/>
      <c r="D589" s="12"/>
      <c r="E589" s="12"/>
      <c r="F589" s="4"/>
      <c r="G589" s="5"/>
      <c r="H589" s="12"/>
    </row>
    <row r="590" spans="2:8" x14ac:dyDescent="0.25">
      <c r="B590" s="12"/>
      <c r="C590" s="12"/>
      <c r="D590" s="12"/>
      <c r="E590" s="12"/>
      <c r="F590" s="4"/>
      <c r="G590" s="5"/>
      <c r="H590" s="12"/>
    </row>
    <row r="591" spans="2:8" x14ac:dyDescent="0.25">
      <c r="B591" s="12"/>
      <c r="C591" s="12"/>
      <c r="D591" s="12"/>
      <c r="E591" s="12"/>
      <c r="F591" s="4"/>
      <c r="G591" s="5"/>
      <c r="H591" s="12"/>
    </row>
    <row r="592" spans="2:8" x14ac:dyDescent="0.25">
      <c r="B592" s="12"/>
      <c r="C592" s="12"/>
      <c r="D592" s="12"/>
      <c r="E592" s="12"/>
      <c r="F592" s="4"/>
      <c r="G592" s="5"/>
      <c r="H592" s="12"/>
    </row>
    <row r="593" spans="2:8" x14ac:dyDescent="0.25">
      <c r="B593" s="12"/>
      <c r="C593" s="12"/>
      <c r="D593" s="12"/>
      <c r="E593" s="12"/>
      <c r="F593" s="4"/>
      <c r="G593" s="5"/>
      <c r="H593" s="12"/>
    </row>
    <row r="594" spans="2:8" x14ac:dyDescent="0.25">
      <c r="B594" s="12"/>
      <c r="C594" s="12"/>
      <c r="D594" s="12"/>
      <c r="E594" s="12"/>
      <c r="F594" s="4"/>
      <c r="G594" s="5"/>
      <c r="H594" s="12"/>
    </row>
    <row r="595" spans="2:8" x14ac:dyDescent="0.25">
      <c r="B595" s="12"/>
      <c r="C595" s="12"/>
      <c r="D595" s="12"/>
      <c r="E595" s="12"/>
      <c r="F595" s="4"/>
      <c r="G595" s="5"/>
      <c r="H595" s="12"/>
    </row>
    <row r="596" spans="2:8" x14ac:dyDescent="0.25">
      <c r="B596" s="12"/>
      <c r="C596" s="12"/>
      <c r="D596" s="12"/>
      <c r="E596" s="12"/>
      <c r="F596" s="4"/>
      <c r="G596" s="5"/>
      <c r="H596" s="12"/>
    </row>
    <row r="597" spans="2:8" x14ac:dyDescent="0.25">
      <c r="B597" s="12"/>
      <c r="C597" s="12"/>
      <c r="D597" s="12"/>
      <c r="E597" s="12"/>
      <c r="F597" s="4"/>
      <c r="G597" s="5"/>
      <c r="H597" s="12"/>
    </row>
    <row r="598" spans="2:8" x14ac:dyDescent="0.25">
      <c r="B598" s="12"/>
      <c r="C598" s="12"/>
      <c r="D598" s="12"/>
      <c r="E598" s="12"/>
      <c r="F598" s="4"/>
      <c r="G598" s="5"/>
      <c r="H598" s="12"/>
    </row>
    <row r="599" spans="2:8" x14ac:dyDescent="0.25">
      <c r="B599" s="12"/>
      <c r="C599" s="12"/>
      <c r="D599" s="12"/>
      <c r="E599" s="12"/>
      <c r="F599" s="4"/>
      <c r="G599" s="5"/>
      <c r="H599" s="12"/>
    </row>
    <row r="600" spans="2:8" x14ac:dyDescent="0.25">
      <c r="B600" s="12"/>
      <c r="C600" s="12"/>
      <c r="D600" s="12"/>
      <c r="E600" s="12"/>
      <c r="F600" s="4"/>
      <c r="G600" s="5"/>
      <c r="H600" s="12"/>
    </row>
    <row r="601" spans="2:8" x14ac:dyDescent="0.25">
      <c r="B601" s="12"/>
      <c r="C601" s="12"/>
      <c r="D601" s="12"/>
      <c r="E601" s="12"/>
      <c r="F601" s="4"/>
      <c r="G601" s="5"/>
      <c r="H601" s="12"/>
    </row>
    <row r="602" spans="2:8" x14ac:dyDescent="0.25">
      <c r="B602" s="12"/>
      <c r="C602" s="12"/>
      <c r="D602" s="12"/>
      <c r="E602" s="12"/>
      <c r="F602" s="4"/>
      <c r="G602" s="5"/>
      <c r="H602" s="12"/>
    </row>
    <row r="603" spans="2:8" x14ac:dyDescent="0.25">
      <c r="B603" s="12"/>
      <c r="C603" s="12"/>
      <c r="D603" s="12"/>
      <c r="E603" s="12"/>
      <c r="F603" s="4"/>
      <c r="G603" s="5"/>
      <c r="H603" s="12"/>
    </row>
    <row r="604" spans="2:8" x14ac:dyDescent="0.25">
      <c r="B604" s="12"/>
      <c r="C604" s="12"/>
      <c r="D604" s="12"/>
      <c r="E604" s="12"/>
      <c r="F604" s="4"/>
      <c r="G604" s="5"/>
      <c r="H604" s="12"/>
    </row>
    <row r="605" spans="2:8" x14ac:dyDescent="0.25">
      <c r="B605" s="12"/>
      <c r="C605" s="12"/>
      <c r="D605" s="12"/>
      <c r="E605" s="12"/>
      <c r="F605" s="4"/>
      <c r="G605" s="5"/>
      <c r="H605" s="12"/>
    </row>
    <row r="606" spans="2:8" x14ac:dyDescent="0.25">
      <c r="B606" s="12"/>
      <c r="C606" s="12"/>
      <c r="D606" s="12"/>
      <c r="E606" s="12"/>
      <c r="F606" s="4"/>
      <c r="G606" s="5"/>
      <c r="H606" s="12"/>
    </row>
    <row r="607" spans="2:8" x14ac:dyDescent="0.25">
      <c r="B607" s="12"/>
      <c r="C607" s="12"/>
      <c r="D607" s="12"/>
      <c r="E607" s="12"/>
      <c r="F607" s="4"/>
      <c r="G607" s="5"/>
      <c r="H607" s="12"/>
    </row>
    <row r="608" spans="2:8" x14ac:dyDescent="0.25">
      <c r="B608" s="12"/>
      <c r="C608" s="12"/>
      <c r="D608" s="12"/>
      <c r="E608" s="12"/>
      <c r="F608" s="4"/>
      <c r="G608" s="5"/>
      <c r="H608" s="12"/>
    </row>
    <row r="609" spans="2:8" x14ac:dyDescent="0.25">
      <c r="B609" s="12"/>
      <c r="C609" s="12"/>
      <c r="D609" s="12"/>
      <c r="E609" s="12"/>
      <c r="F609" s="4"/>
      <c r="G609" s="5"/>
      <c r="H609" s="12"/>
    </row>
    <row r="610" spans="2:8" x14ac:dyDescent="0.25">
      <c r="B610" s="12"/>
      <c r="C610" s="12"/>
      <c r="D610" s="12"/>
      <c r="E610" s="12"/>
      <c r="F610" s="4"/>
      <c r="G610" s="5"/>
      <c r="H610" s="12"/>
    </row>
    <row r="611" spans="2:8" x14ac:dyDescent="0.25">
      <c r="B611" s="12"/>
      <c r="C611" s="12"/>
      <c r="D611" s="12"/>
      <c r="E611" s="12"/>
      <c r="F611" s="4"/>
      <c r="G611" s="5"/>
      <c r="H611" s="12"/>
    </row>
    <row r="612" spans="2:8" x14ac:dyDescent="0.25">
      <c r="B612" s="12"/>
      <c r="C612" s="12"/>
      <c r="D612" s="12"/>
      <c r="E612" s="12"/>
      <c r="F612" s="4"/>
      <c r="G612" s="5"/>
      <c r="H612" s="12"/>
    </row>
    <row r="613" spans="2:8" x14ac:dyDescent="0.25">
      <c r="B613" s="12"/>
      <c r="C613" s="12"/>
      <c r="D613" s="12"/>
      <c r="E613" s="12"/>
      <c r="F613" s="4"/>
      <c r="G613" s="5"/>
      <c r="H613" s="12"/>
    </row>
    <row r="614" spans="2:8" x14ac:dyDescent="0.25">
      <c r="B614" s="12"/>
      <c r="C614" s="12"/>
      <c r="D614" s="12"/>
      <c r="E614" s="12"/>
      <c r="F614" s="4"/>
      <c r="G614" s="5"/>
      <c r="H614" s="12"/>
    </row>
    <row r="615" spans="2:8" x14ac:dyDescent="0.25">
      <c r="B615" s="12"/>
      <c r="C615" s="12"/>
      <c r="D615" s="12"/>
      <c r="E615" s="12"/>
      <c r="F615" s="4"/>
      <c r="G615" s="5"/>
      <c r="H615" s="12"/>
    </row>
    <row r="616" spans="2:8" x14ac:dyDescent="0.25">
      <c r="B616" s="12"/>
      <c r="C616" s="12"/>
      <c r="D616" s="12"/>
      <c r="E616" s="12"/>
      <c r="F616" s="4"/>
      <c r="G616" s="5"/>
      <c r="H616" s="12"/>
    </row>
    <row r="617" spans="2:8" x14ac:dyDescent="0.25">
      <c r="B617" s="12"/>
      <c r="C617" s="12"/>
      <c r="D617" s="12"/>
      <c r="E617" s="12"/>
      <c r="F617" s="4"/>
      <c r="G617" s="5"/>
      <c r="H617" s="12"/>
    </row>
    <row r="618" spans="2:8" x14ac:dyDescent="0.25">
      <c r="B618" s="12"/>
      <c r="C618" s="12"/>
      <c r="D618" s="12"/>
      <c r="E618" s="12"/>
      <c r="F618" s="4"/>
      <c r="G618" s="5"/>
      <c r="H618" s="12"/>
    </row>
    <row r="619" spans="2:8" x14ac:dyDescent="0.25">
      <c r="B619" s="12"/>
      <c r="C619" s="12"/>
      <c r="D619" s="12"/>
      <c r="E619" s="12"/>
      <c r="F619" s="4"/>
      <c r="G619" s="5"/>
      <c r="H619" s="12"/>
    </row>
    <row r="620" spans="2:8" x14ac:dyDescent="0.25">
      <c r="B620" s="12"/>
      <c r="C620" s="12"/>
      <c r="D620" s="12"/>
      <c r="E620" s="12"/>
      <c r="F620" s="4"/>
      <c r="G620" s="5"/>
      <c r="H620" s="12"/>
    </row>
    <row r="621" spans="2:8" x14ac:dyDescent="0.25">
      <c r="B621" s="12"/>
      <c r="C621" s="12"/>
      <c r="D621" s="12"/>
      <c r="E621" s="12"/>
      <c r="F621" s="4"/>
      <c r="G621" s="5"/>
      <c r="H621" s="12"/>
    </row>
    <row r="622" spans="2:8" x14ac:dyDescent="0.25">
      <c r="B622" s="12"/>
      <c r="C622" s="12"/>
      <c r="D622" s="12"/>
      <c r="E622" s="12"/>
      <c r="F622" s="4"/>
      <c r="G622" s="5"/>
      <c r="H622" s="12"/>
    </row>
    <row r="623" spans="2:8" x14ac:dyDescent="0.25">
      <c r="B623" s="12"/>
      <c r="C623" s="12"/>
      <c r="D623" s="12"/>
      <c r="E623" s="12"/>
      <c r="F623" s="4"/>
      <c r="G623" s="5"/>
      <c r="H623" s="12"/>
    </row>
    <row r="624" spans="2:8" x14ac:dyDescent="0.25">
      <c r="B624" s="12"/>
      <c r="C624" s="12"/>
      <c r="D624" s="12"/>
      <c r="E624" s="12"/>
      <c r="F624" s="4"/>
      <c r="G624" s="5"/>
      <c r="H624" s="12"/>
    </row>
    <row r="625" spans="2:8" x14ac:dyDescent="0.25">
      <c r="B625" s="12"/>
      <c r="C625" s="12"/>
      <c r="D625" s="12"/>
      <c r="E625" s="12"/>
      <c r="F625" s="4"/>
      <c r="G625" s="5"/>
      <c r="H625" s="12"/>
    </row>
    <row r="626" spans="2:8" x14ac:dyDescent="0.25">
      <c r="B626" s="12"/>
      <c r="C626" s="12"/>
      <c r="D626" s="12"/>
      <c r="E626" s="12"/>
      <c r="F626" s="4"/>
      <c r="G626" s="5"/>
      <c r="H626" s="12"/>
    </row>
    <row r="627" spans="2:8" x14ac:dyDescent="0.25">
      <c r="B627" s="12"/>
      <c r="C627" s="12"/>
      <c r="D627" s="12"/>
      <c r="E627" s="12"/>
      <c r="F627" s="4"/>
      <c r="G627" s="5"/>
      <c r="H627" s="12"/>
    </row>
    <row r="628" spans="2:8" x14ac:dyDescent="0.25">
      <c r="B628" s="12"/>
      <c r="C628" s="12"/>
      <c r="D628" s="12"/>
      <c r="E628" s="12"/>
      <c r="F628" s="4"/>
      <c r="G628" s="5"/>
      <c r="H628" s="12"/>
    </row>
    <row r="629" spans="2:8" x14ac:dyDescent="0.25">
      <c r="B629" s="12"/>
      <c r="C629" s="12"/>
      <c r="D629" s="12"/>
      <c r="E629" s="12"/>
      <c r="F629" s="4"/>
      <c r="G629" s="5"/>
      <c r="H629" s="12"/>
    </row>
    <row r="630" spans="2:8" x14ac:dyDescent="0.25">
      <c r="B630" s="12"/>
      <c r="C630" s="12"/>
      <c r="D630" s="12"/>
      <c r="E630" s="12"/>
      <c r="F630" s="4"/>
      <c r="G630" s="5"/>
      <c r="H630" s="12"/>
    </row>
    <row r="631" spans="2:8" x14ac:dyDescent="0.25">
      <c r="B631" s="12"/>
      <c r="C631" s="12"/>
      <c r="D631" s="12"/>
      <c r="E631" s="12"/>
      <c r="F631" s="4"/>
      <c r="G631" s="5"/>
      <c r="H631" s="12"/>
    </row>
    <row r="632" spans="2:8" x14ac:dyDescent="0.25">
      <c r="B632" s="12"/>
      <c r="C632" s="12"/>
      <c r="D632" s="12"/>
      <c r="E632" s="12"/>
      <c r="F632" s="4"/>
      <c r="G632" s="5"/>
      <c r="H632" s="12"/>
    </row>
    <row r="633" spans="2:8" x14ac:dyDescent="0.25">
      <c r="B633" s="12"/>
      <c r="C633" s="12"/>
      <c r="D633" s="12"/>
      <c r="E633" s="12"/>
      <c r="F633" s="4"/>
      <c r="G633" s="5"/>
      <c r="H633" s="12"/>
    </row>
    <row r="634" spans="2:8" x14ac:dyDescent="0.25">
      <c r="B634" s="12"/>
      <c r="C634" s="12"/>
      <c r="D634" s="12"/>
      <c r="E634" s="12"/>
      <c r="F634" s="4"/>
      <c r="G634" s="5"/>
      <c r="H634" s="12"/>
    </row>
    <row r="635" spans="2:8" x14ac:dyDescent="0.25">
      <c r="B635" s="12"/>
      <c r="C635" s="12"/>
      <c r="D635" s="12"/>
      <c r="E635" s="12"/>
      <c r="F635" s="4"/>
      <c r="G635" s="5"/>
      <c r="H635" s="12"/>
    </row>
    <row r="636" spans="2:8" x14ac:dyDescent="0.25">
      <c r="B636" s="12"/>
      <c r="C636" s="12"/>
      <c r="D636" s="12"/>
      <c r="E636" s="12"/>
      <c r="F636" s="4"/>
      <c r="G636" s="5"/>
      <c r="H636" s="12"/>
    </row>
    <row r="637" spans="2:8" x14ac:dyDescent="0.25">
      <c r="B637" s="12"/>
      <c r="C637" s="12"/>
      <c r="D637" s="12"/>
      <c r="E637" s="12"/>
      <c r="F637" s="4"/>
      <c r="G637" s="5"/>
      <c r="H637" s="12"/>
    </row>
    <row r="638" spans="2:8" x14ac:dyDescent="0.25">
      <c r="B638" s="12"/>
      <c r="C638" s="12"/>
      <c r="D638" s="12"/>
      <c r="E638" s="12"/>
      <c r="F638" s="4"/>
      <c r="G638" s="5"/>
      <c r="H638" s="12"/>
    </row>
    <row r="639" spans="2:8" x14ac:dyDescent="0.25">
      <c r="B639" s="12"/>
      <c r="C639" s="12"/>
      <c r="D639" s="12"/>
      <c r="E639" s="12"/>
      <c r="F639" s="4"/>
      <c r="G639" s="5"/>
      <c r="H639" s="12"/>
    </row>
    <row r="640" spans="2:8" x14ac:dyDescent="0.25">
      <c r="B640" s="12"/>
      <c r="C640" s="12"/>
      <c r="D640" s="12"/>
      <c r="E640" s="12"/>
      <c r="F640" s="4"/>
      <c r="G640" s="5"/>
      <c r="H640" s="12"/>
    </row>
    <row r="641" spans="2:8" x14ac:dyDescent="0.25">
      <c r="B641" s="12"/>
      <c r="C641" s="12"/>
      <c r="D641" s="12"/>
      <c r="E641" s="12"/>
      <c r="F641" s="4"/>
      <c r="G641" s="5"/>
      <c r="H641" s="12"/>
    </row>
    <row r="642" spans="2:8" x14ac:dyDescent="0.25">
      <c r="B642" s="12"/>
      <c r="C642" s="12"/>
      <c r="D642" s="12"/>
      <c r="E642" s="12"/>
      <c r="F642" s="4"/>
      <c r="G642" s="5"/>
      <c r="H642" s="12"/>
    </row>
    <row r="643" spans="2:8" x14ac:dyDescent="0.25">
      <c r="B643" s="12"/>
      <c r="C643" s="12"/>
      <c r="D643" s="12"/>
      <c r="E643" s="12"/>
      <c r="F643" s="4"/>
      <c r="G643" s="5"/>
      <c r="H643" s="12"/>
    </row>
    <row r="644" spans="2:8" x14ac:dyDescent="0.25">
      <c r="B644" s="12"/>
      <c r="C644" s="12"/>
      <c r="D644" s="12"/>
      <c r="E644" s="12"/>
      <c r="F644" s="4"/>
      <c r="G644" s="5"/>
      <c r="H644" s="12"/>
    </row>
    <row r="645" spans="2:8" x14ac:dyDescent="0.25">
      <c r="B645" s="12"/>
      <c r="C645" s="12"/>
      <c r="D645" s="12"/>
      <c r="E645" s="12"/>
      <c r="F645" s="4"/>
      <c r="G645" s="5"/>
      <c r="H645" s="12"/>
    </row>
    <row r="646" spans="2:8" x14ac:dyDescent="0.25">
      <c r="B646" s="12"/>
      <c r="C646" s="12"/>
      <c r="D646" s="12"/>
      <c r="E646" s="12"/>
      <c r="F646" s="4"/>
      <c r="G646" s="5"/>
      <c r="H646" s="12"/>
    </row>
    <row r="647" spans="2:8" x14ac:dyDescent="0.25">
      <c r="B647" s="12"/>
      <c r="C647" s="12"/>
      <c r="D647" s="12"/>
      <c r="E647" s="12"/>
      <c r="F647" s="4"/>
      <c r="G647" s="5"/>
      <c r="H647" s="12"/>
    </row>
    <row r="648" spans="2:8" x14ac:dyDescent="0.25">
      <c r="B648" s="12"/>
      <c r="C648" s="12"/>
      <c r="D648" s="12"/>
      <c r="E648" s="12"/>
      <c r="F648" s="4"/>
      <c r="G648" s="5"/>
      <c r="H648" s="12"/>
    </row>
    <row r="649" spans="2:8" x14ac:dyDescent="0.25">
      <c r="B649" s="12"/>
      <c r="C649" s="12"/>
      <c r="D649" s="12"/>
      <c r="E649" s="12"/>
      <c r="F649" s="4"/>
      <c r="G649" s="5"/>
      <c r="H649" s="12"/>
    </row>
    <row r="650" spans="2:8" x14ac:dyDescent="0.25">
      <c r="B650" s="12"/>
      <c r="C650" s="12"/>
      <c r="D650" s="12"/>
      <c r="E650" s="12"/>
      <c r="F650" s="4"/>
      <c r="G650" s="5"/>
      <c r="H650" s="12"/>
    </row>
    <row r="651" spans="2:8" x14ac:dyDescent="0.25">
      <c r="B651" s="12"/>
      <c r="C651" s="12"/>
      <c r="D651" s="12"/>
      <c r="E651" s="12"/>
      <c r="F651" s="4"/>
      <c r="G651" s="5"/>
      <c r="H651" s="12"/>
    </row>
    <row r="652" spans="2:8" x14ac:dyDescent="0.25">
      <c r="B652" s="12"/>
      <c r="C652" s="12"/>
      <c r="D652" s="12"/>
      <c r="E652" s="12"/>
      <c r="F652" s="4"/>
      <c r="G652" s="5"/>
      <c r="H652" s="12"/>
    </row>
    <row r="653" spans="2:8" x14ac:dyDescent="0.25">
      <c r="B653" s="12"/>
      <c r="C653" s="12"/>
      <c r="D653" s="12"/>
      <c r="E653" s="12"/>
      <c r="F653" s="4"/>
      <c r="G653" s="5"/>
      <c r="H653" s="12"/>
    </row>
    <row r="654" spans="2:8" x14ac:dyDescent="0.25">
      <c r="B654" s="12"/>
      <c r="C654" s="12"/>
      <c r="D654" s="12"/>
      <c r="E654" s="12"/>
      <c r="F654" s="4"/>
      <c r="G654" s="5"/>
      <c r="H654" s="12"/>
    </row>
    <row r="655" spans="2:8" x14ac:dyDescent="0.25">
      <c r="B655" s="12"/>
      <c r="C655" s="12"/>
      <c r="D655" s="12"/>
      <c r="E655" s="12"/>
      <c r="F655" s="4"/>
      <c r="G655" s="5"/>
      <c r="H655" s="12"/>
    </row>
    <row r="656" spans="2:8" x14ac:dyDescent="0.25">
      <c r="B656" s="12"/>
      <c r="C656" s="12"/>
      <c r="D656" s="12"/>
      <c r="E656" s="12"/>
      <c r="F656" s="4"/>
      <c r="G656" s="5"/>
      <c r="H656" s="12"/>
    </row>
    <row r="657" spans="2:8" x14ac:dyDescent="0.25">
      <c r="B657" s="12"/>
      <c r="C657" s="12"/>
      <c r="D657" s="12"/>
      <c r="E657" s="12"/>
      <c r="F657" s="4"/>
      <c r="G657" s="5"/>
      <c r="H657" s="12"/>
    </row>
    <row r="658" spans="2:8" x14ac:dyDescent="0.25">
      <c r="B658" s="12"/>
      <c r="C658" s="12"/>
      <c r="D658" s="12"/>
      <c r="E658" s="12"/>
      <c r="F658" s="4"/>
      <c r="G658" s="5"/>
      <c r="H658" s="12"/>
    </row>
    <row r="659" spans="2:8" x14ac:dyDescent="0.25">
      <c r="B659" s="12"/>
      <c r="C659" s="12"/>
      <c r="D659" s="12"/>
      <c r="E659" s="12"/>
      <c r="F659" s="4"/>
      <c r="G659" s="5"/>
      <c r="H659" s="12"/>
    </row>
    <row r="660" spans="2:8" x14ac:dyDescent="0.25">
      <c r="B660" s="12"/>
      <c r="C660" s="12"/>
      <c r="D660" s="12"/>
      <c r="E660" s="12"/>
      <c r="F660" s="4"/>
      <c r="G660" s="5"/>
      <c r="H660" s="12"/>
    </row>
    <row r="661" spans="2:8" x14ac:dyDescent="0.25">
      <c r="B661" s="12"/>
      <c r="C661" s="12"/>
      <c r="D661" s="12"/>
      <c r="E661" s="12"/>
      <c r="F661" s="4"/>
      <c r="G661" s="5"/>
      <c r="H661" s="12"/>
    </row>
    <row r="662" spans="2:8" x14ac:dyDescent="0.25">
      <c r="B662" s="12"/>
      <c r="C662" s="12"/>
      <c r="D662" s="12"/>
      <c r="E662" s="12"/>
      <c r="F662" s="4"/>
      <c r="G662" s="5"/>
      <c r="H662" s="12"/>
    </row>
    <row r="663" spans="2:8" x14ac:dyDescent="0.25">
      <c r="B663" s="12"/>
      <c r="C663" s="12"/>
      <c r="D663" s="12"/>
      <c r="E663" s="12"/>
      <c r="F663" s="4"/>
      <c r="G663" s="5"/>
      <c r="H663" s="12"/>
    </row>
    <row r="664" spans="2:8" x14ac:dyDescent="0.25">
      <c r="B664" s="12"/>
      <c r="C664" s="12"/>
      <c r="D664" s="12"/>
      <c r="E664" s="12"/>
      <c r="F664" s="4"/>
      <c r="G664" s="5"/>
      <c r="H664" s="12"/>
    </row>
    <row r="665" spans="2:8" x14ac:dyDescent="0.25">
      <c r="B665" s="12"/>
      <c r="C665" s="12"/>
      <c r="D665" s="12"/>
      <c r="E665" s="12"/>
      <c r="F665" s="4"/>
      <c r="G665" s="5"/>
      <c r="H665" s="12"/>
    </row>
    <row r="666" spans="2:8" x14ac:dyDescent="0.25">
      <c r="B666" s="12"/>
      <c r="C666" s="12"/>
      <c r="D666" s="12"/>
      <c r="E666" s="12"/>
      <c r="F666" s="4"/>
      <c r="G666" s="5"/>
      <c r="H666" s="12"/>
    </row>
    <row r="667" spans="2:8" x14ac:dyDescent="0.25">
      <c r="B667" s="12"/>
      <c r="C667" s="12"/>
      <c r="D667" s="12"/>
      <c r="E667" s="12"/>
      <c r="F667" s="4"/>
      <c r="G667" s="5"/>
      <c r="H667" s="12"/>
    </row>
    <row r="668" spans="2:8" x14ac:dyDescent="0.25">
      <c r="B668" s="12"/>
      <c r="C668" s="12"/>
      <c r="D668" s="12"/>
      <c r="E668" s="12"/>
      <c r="F668" s="4"/>
      <c r="G668" s="5"/>
      <c r="H668" s="12"/>
    </row>
    <row r="669" spans="2:8" x14ac:dyDescent="0.25">
      <c r="B669" s="12"/>
      <c r="C669" s="12"/>
      <c r="D669" s="12"/>
      <c r="E669" s="12"/>
      <c r="F669" s="4"/>
      <c r="G669" s="5"/>
      <c r="H669" s="12"/>
    </row>
    <row r="670" spans="2:8" x14ac:dyDescent="0.25">
      <c r="B670" s="12"/>
      <c r="C670" s="12"/>
      <c r="D670" s="12"/>
      <c r="E670" s="12"/>
      <c r="F670" s="4"/>
      <c r="G670" s="5"/>
      <c r="H670" s="12"/>
    </row>
    <row r="671" spans="2:8" x14ac:dyDescent="0.25">
      <c r="B671" s="12"/>
      <c r="C671" s="12"/>
      <c r="D671" s="12"/>
      <c r="E671" s="12"/>
      <c r="F671" s="4"/>
      <c r="G671" s="5"/>
      <c r="H671" s="12"/>
    </row>
    <row r="672" spans="2:8" x14ac:dyDescent="0.25">
      <c r="B672" s="12"/>
      <c r="C672" s="12"/>
      <c r="D672" s="12"/>
      <c r="E672" s="12"/>
      <c r="F672" s="4"/>
      <c r="G672" s="5"/>
      <c r="H672" s="12"/>
    </row>
    <row r="673" spans="2:8" x14ac:dyDescent="0.25">
      <c r="B673" s="12"/>
      <c r="C673" s="12"/>
      <c r="D673" s="12"/>
      <c r="E673" s="12"/>
      <c r="F673" s="4"/>
      <c r="G673" s="5"/>
      <c r="H673" s="12"/>
    </row>
    <row r="674" spans="2:8" x14ac:dyDescent="0.25">
      <c r="B674" s="12"/>
      <c r="C674" s="12"/>
      <c r="D674" s="12"/>
      <c r="E674" s="12"/>
      <c r="F674" s="4"/>
      <c r="G674" s="5"/>
      <c r="H674" s="12"/>
    </row>
    <row r="675" spans="2:8" x14ac:dyDescent="0.25">
      <c r="B675" s="12"/>
      <c r="C675" s="12"/>
      <c r="D675" s="12"/>
      <c r="E675" s="12"/>
      <c r="F675" s="4"/>
      <c r="G675" s="5"/>
      <c r="H675" s="12"/>
    </row>
    <row r="676" spans="2:8" x14ac:dyDescent="0.25">
      <c r="B676" s="12"/>
      <c r="C676" s="12"/>
      <c r="D676" s="12"/>
      <c r="E676" s="12"/>
      <c r="F676" s="4"/>
      <c r="G676" s="5"/>
      <c r="H676" s="12"/>
    </row>
    <row r="677" spans="2:8" x14ac:dyDescent="0.25">
      <c r="B677" s="12"/>
      <c r="C677" s="12"/>
      <c r="D677" s="12"/>
      <c r="E677" s="12"/>
      <c r="F677" s="4"/>
      <c r="G677" s="5"/>
      <c r="H677" s="12"/>
    </row>
    <row r="678" spans="2:8" x14ac:dyDescent="0.25">
      <c r="B678" s="12"/>
      <c r="C678" s="12"/>
      <c r="D678" s="12"/>
      <c r="E678" s="12"/>
      <c r="F678" s="4"/>
      <c r="G678" s="5"/>
      <c r="H678" s="12"/>
    </row>
    <row r="679" spans="2:8" x14ac:dyDescent="0.25">
      <c r="B679" s="12"/>
      <c r="C679" s="12"/>
      <c r="D679" s="12"/>
      <c r="E679" s="12"/>
      <c r="F679" s="4"/>
      <c r="G679" s="5"/>
      <c r="H679" s="12"/>
    </row>
    <row r="680" spans="2:8" x14ac:dyDescent="0.25">
      <c r="B680" s="12"/>
      <c r="C680" s="12"/>
      <c r="D680" s="12"/>
      <c r="E680" s="12"/>
      <c r="F680" s="4"/>
      <c r="G680" s="5"/>
      <c r="H680" s="12"/>
    </row>
    <row r="681" spans="2:8" x14ac:dyDescent="0.25">
      <c r="B681" s="12"/>
      <c r="C681" s="12"/>
      <c r="D681" s="12"/>
      <c r="E681" s="12"/>
      <c r="F681" s="4"/>
      <c r="G681" s="5"/>
      <c r="H681" s="12"/>
    </row>
    <row r="682" spans="2:8" x14ac:dyDescent="0.25">
      <c r="B682" s="12"/>
      <c r="C682" s="12"/>
      <c r="D682" s="12"/>
      <c r="E682" s="12"/>
      <c r="F682" s="4"/>
      <c r="G682" s="5"/>
      <c r="H682" s="12"/>
    </row>
    <row r="683" spans="2:8" x14ac:dyDescent="0.25">
      <c r="B683" s="12"/>
      <c r="C683" s="12"/>
      <c r="D683" s="12"/>
      <c r="E683" s="12"/>
      <c r="F683" s="4"/>
      <c r="G683" s="5"/>
      <c r="H683" s="12"/>
    </row>
    <row r="684" spans="2:8" x14ac:dyDescent="0.25">
      <c r="B684" s="12"/>
      <c r="C684" s="12"/>
      <c r="D684" s="12"/>
      <c r="E684" s="12"/>
      <c r="F684" s="4"/>
      <c r="G684" s="5"/>
      <c r="H684" s="12"/>
    </row>
    <row r="685" spans="2:8" x14ac:dyDescent="0.25">
      <c r="B685" s="12"/>
      <c r="C685" s="12"/>
      <c r="D685" s="12"/>
      <c r="E685" s="12"/>
      <c r="F685" s="4"/>
      <c r="G685" s="5"/>
      <c r="H685" s="12"/>
    </row>
    <row r="686" spans="2:8" x14ac:dyDescent="0.25">
      <c r="B686" s="12"/>
      <c r="C686" s="12"/>
      <c r="D686" s="12"/>
      <c r="E686" s="12"/>
      <c r="F686" s="4"/>
      <c r="G686" s="5"/>
      <c r="H686" s="12"/>
    </row>
    <row r="687" spans="2:8" x14ac:dyDescent="0.25">
      <c r="B687" s="12"/>
      <c r="C687" s="12"/>
      <c r="D687" s="12"/>
      <c r="E687" s="12"/>
      <c r="F687" s="4"/>
      <c r="G687" s="5"/>
      <c r="H687" s="12"/>
    </row>
    <row r="688" spans="2:8" x14ac:dyDescent="0.25">
      <c r="B688" s="12"/>
      <c r="C688" s="12"/>
      <c r="D688" s="12"/>
      <c r="E688" s="12"/>
      <c r="F688" s="4"/>
      <c r="G688" s="5"/>
      <c r="H688" s="12"/>
    </row>
    <row r="689" spans="2:8" x14ac:dyDescent="0.25">
      <c r="B689" s="12"/>
      <c r="C689" s="12"/>
      <c r="D689" s="12"/>
      <c r="E689" s="12"/>
      <c r="F689" s="4"/>
      <c r="G689" s="5"/>
      <c r="H689" s="12"/>
    </row>
    <row r="690" spans="2:8" x14ac:dyDescent="0.25">
      <c r="B690" s="12"/>
      <c r="C690" s="12"/>
      <c r="D690" s="12"/>
      <c r="E690" s="12"/>
      <c r="F690" s="4"/>
      <c r="G690" s="5"/>
      <c r="H690" s="12"/>
    </row>
    <row r="691" spans="2:8" x14ac:dyDescent="0.25">
      <c r="B691" s="12"/>
      <c r="C691" s="12"/>
      <c r="D691" s="12"/>
      <c r="E691" s="12"/>
      <c r="F691" s="4"/>
      <c r="G691" s="5"/>
      <c r="H691" s="12"/>
    </row>
    <row r="692" spans="2:8" x14ac:dyDescent="0.25">
      <c r="B692" s="12"/>
      <c r="C692" s="12"/>
      <c r="D692" s="12"/>
      <c r="E692" s="12"/>
      <c r="F692" s="4"/>
      <c r="G692" s="5"/>
      <c r="H692" s="12"/>
    </row>
    <row r="693" spans="2:8" x14ac:dyDescent="0.25">
      <c r="B693" s="12"/>
      <c r="C693" s="12"/>
      <c r="D693" s="12"/>
      <c r="E693" s="12"/>
      <c r="F693" s="4"/>
      <c r="G693" s="5"/>
      <c r="H693" s="12"/>
    </row>
    <row r="694" spans="2:8" x14ac:dyDescent="0.25">
      <c r="B694" s="12"/>
      <c r="C694" s="12"/>
      <c r="D694" s="12"/>
      <c r="E694" s="12"/>
      <c r="F694" s="4"/>
      <c r="G694" s="5"/>
      <c r="H694" s="12"/>
    </row>
    <row r="695" spans="2:8" x14ac:dyDescent="0.25">
      <c r="B695" s="12"/>
      <c r="C695" s="12"/>
      <c r="D695" s="12"/>
      <c r="E695" s="12"/>
      <c r="F695" s="4"/>
      <c r="G695" s="5"/>
      <c r="H695" s="12"/>
    </row>
    <row r="696" spans="2:8" x14ac:dyDescent="0.25">
      <c r="B696" s="12"/>
      <c r="C696" s="12"/>
      <c r="D696" s="12"/>
      <c r="E696" s="12"/>
      <c r="F696" s="4"/>
      <c r="G696" s="5"/>
      <c r="H696" s="12"/>
    </row>
    <row r="697" spans="2:8" x14ac:dyDescent="0.25">
      <c r="B697" s="12"/>
      <c r="C697" s="12"/>
      <c r="D697" s="12"/>
      <c r="E697" s="12"/>
      <c r="F697" s="4"/>
      <c r="G697" s="5"/>
      <c r="H697" s="12"/>
    </row>
    <row r="698" spans="2:8" x14ac:dyDescent="0.25">
      <c r="B698" s="12"/>
      <c r="C698" s="12"/>
      <c r="D698" s="12"/>
      <c r="E698" s="12"/>
      <c r="F698" s="4"/>
      <c r="G698" s="5"/>
      <c r="H698" s="12"/>
    </row>
    <row r="699" spans="2:8" x14ac:dyDescent="0.25">
      <c r="B699" s="12"/>
      <c r="C699" s="12"/>
      <c r="D699" s="12"/>
      <c r="E699" s="12"/>
      <c r="F699" s="4"/>
      <c r="G699" s="5"/>
      <c r="H699" s="12"/>
    </row>
    <row r="700" spans="2:8" x14ac:dyDescent="0.25">
      <c r="B700" s="12"/>
      <c r="C700" s="12"/>
      <c r="D700" s="12"/>
      <c r="E700" s="12"/>
      <c r="F700" s="4"/>
      <c r="G700" s="5"/>
      <c r="H700" s="12"/>
    </row>
    <row r="701" spans="2:8" x14ac:dyDescent="0.25">
      <c r="B701" s="12"/>
      <c r="C701" s="12"/>
      <c r="D701" s="12"/>
      <c r="E701" s="12"/>
      <c r="F701" s="4"/>
      <c r="G701" s="5"/>
      <c r="H701" s="12"/>
    </row>
    <row r="702" spans="2:8" x14ac:dyDescent="0.25">
      <c r="B702" s="12"/>
      <c r="C702" s="12"/>
      <c r="D702" s="12"/>
      <c r="E702" s="12"/>
      <c r="F702" s="4"/>
      <c r="G702" s="5"/>
      <c r="H702" s="12"/>
    </row>
    <row r="703" spans="2:8" x14ac:dyDescent="0.25">
      <c r="B703" s="12"/>
      <c r="C703" s="12"/>
      <c r="D703" s="12"/>
      <c r="E703" s="12"/>
      <c r="F703" s="4"/>
      <c r="G703" s="5"/>
      <c r="H703" s="12"/>
    </row>
    <row r="704" spans="2:8" x14ac:dyDescent="0.25">
      <c r="B704" s="12"/>
      <c r="C704" s="12"/>
      <c r="D704" s="12"/>
      <c r="E704" s="12"/>
      <c r="F704" s="4"/>
      <c r="G704" s="5"/>
      <c r="H704" s="12"/>
    </row>
    <row r="705" spans="2:8" x14ac:dyDescent="0.25">
      <c r="B705" s="12"/>
      <c r="C705" s="12"/>
      <c r="D705" s="12"/>
      <c r="E705" s="12"/>
      <c r="F705" s="4"/>
      <c r="G705" s="5"/>
      <c r="H705" s="12"/>
    </row>
    <row r="706" spans="2:8" x14ac:dyDescent="0.25">
      <c r="B706" s="12"/>
      <c r="C706" s="12"/>
      <c r="D706" s="12"/>
      <c r="E706" s="12"/>
      <c r="F706" s="4"/>
      <c r="G706" s="5"/>
      <c r="H706" s="12"/>
    </row>
    <row r="707" spans="2:8" x14ac:dyDescent="0.25">
      <c r="B707" s="12"/>
      <c r="C707" s="12"/>
      <c r="D707" s="12"/>
      <c r="E707" s="12"/>
      <c r="F707" s="4"/>
      <c r="G707" s="5"/>
      <c r="H707" s="12"/>
    </row>
    <row r="708" spans="2:8" x14ac:dyDescent="0.25">
      <c r="B708" s="12"/>
      <c r="C708" s="12"/>
      <c r="D708" s="12"/>
      <c r="E708" s="12"/>
      <c r="F708" s="4"/>
      <c r="G708" s="5"/>
      <c r="H708" s="12"/>
    </row>
    <row r="709" spans="2:8" x14ac:dyDescent="0.25">
      <c r="B709" s="12"/>
      <c r="C709" s="12"/>
      <c r="D709" s="12"/>
      <c r="E709" s="12"/>
      <c r="F709" s="4"/>
      <c r="G709" s="5"/>
      <c r="H709" s="12"/>
    </row>
    <row r="710" spans="2:8" x14ac:dyDescent="0.25">
      <c r="B710" s="12"/>
      <c r="C710" s="12"/>
      <c r="D710" s="12"/>
      <c r="E710" s="12"/>
      <c r="F710" s="4"/>
      <c r="G710" s="5"/>
      <c r="H710" s="12"/>
    </row>
    <row r="711" spans="2:8" x14ac:dyDescent="0.25">
      <c r="B711" s="12"/>
      <c r="C711" s="12"/>
      <c r="D711" s="12"/>
      <c r="E711" s="12"/>
      <c r="F711" s="4"/>
      <c r="G711" s="5"/>
      <c r="H711" s="12"/>
    </row>
    <row r="712" spans="2:8" x14ac:dyDescent="0.25">
      <c r="B712" s="12"/>
      <c r="C712" s="12"/>
      <c r="D712" s="12"/>
      <c r="E712" s="12"/>
      <c r="F712" s="4"/>
      <c r="G712" s="5"/>
      <c r="H712" s="12"/>
    </row>
    <row r="713" spans="2:8" x14ac:dyDescent="0.25">
      <c r="B713" s="12"/>
      <c r="C713" s="12"/>
      <c r="D713" s="12"/>
      <c r="E713" s="12"/>
      <c r="F713" s="4"/>
      <c r="G713" s="5"/>
      <c r="H713" s="12"/>
    </row>
    <row r="714" spans="2:8" x14ac:dyDescent="0.25">
      <c r="B714" s="12"/>
      <c r="C714" s="12"/>
      <c r="D714" s="12"/>
      <c r="E714" s="12"/>
      <c r="F714" s="4"/>
      <c r="G714" s="5"/>
      <c r="H714" s="12"/>
    </row>
    <row r="715" spans="2:8" x14ac:dyDescent="0.25">
      <c r="B715" s="12"/>
      <c r="C715" s="12"/>
      <c r="D715" s="12"/>
      <c r="E715" s="12"/>
      <c r="F715" s="4"/>
      <c r="G715" s="5"/>
      <c r="H715" s="12"/>
    </row>
    <row r="716" spans="2:8" x14ac:dyDescent="0.25">
      <c r="B716" s="12"/>
      <c r="C716" s="12"/>
      <c r="D716" s="12"/>
      <c r="E716" s="12"/>
      <c r="F716" s="4"/>
      <c r="G716" s="5"/>
      <c r="H716" s="12"/>
    </row>
    <row r="717" spans="2:8" x14ac:dyDescent="0.25">
      <c r="B717" s="12"/>
      <c r="C717" s="12"/>
      <c r="D717" s="12"/>
      <c r="E717" s="12"/>
      <c r="F717" s="4"/>
      <c r="G717" s="5"/>
      <c r="H717" s="12"/>
    </row>
    <row r="718" spans="2:8" x14ac:dyDescent="0.25">
      <c r="B718" s="12"/>
      <c r="C718" s="12"/>
      <c r="D718" s="12"/>
      <c r="E718" s="12"/>
      <c r="F718" s="4"/>
      <c r="G718" s="5"/>
      <c r="H718" s="12"/>
    </row>
    <row r="719" spans="2:8" x14ac:dyDescent="0.25">
      <c r="B719" s="12"/>
      <c r="C719" s="12"/>
      <c r="D719" s="12"/>
      <c r="E719" s="12"/>
      <c r="F719" s="4"/>
      <c r="G719" s="5"/>
      <c r="H719" s="12"/>
    </row>
    <row r="720" spans="2:8" x14ac:dyDescent="0.25">
      <c r="B720" s="12"/>
      <c r="C720" s="12"/>
      <c r="D720" s="12"/>
      <c r="E720" s="12"/>
      <c r="F720" s="4"/>
      <c r="G720" s="5"/>
      <c r="H720" s="12"/>
    </row>
    <row r="721" spans="2:8" x14ac:dyDescent="0.25">
      <c r="B721" s="12"/>
      <c r="C721" s="12"/>
      <c r="D721" s="12"/>
      <c r="E721" s="12"/>
      <c r="F721" s="4"/>
      <c r="G721" s="5"/>
      <c r="H721" s="12"/>
    </row>
    <row r="722" spans="2:8" x14ac:dyDescent="0.25">
      <c r="B722" s="12"/>
      <c r="C722" s="12"/>
      <c r="D722" s="12"/>
      <c r="E722" s="12"/>
      <c r="F722" s="4"/>
      <c r="G722" s="5"/>
      <c r="H722" s="12"/>
    </row>
    <row r="723" spans="2:8" x14ac:dyDescent="0.25">
      <c r="B723" s="12"/>
      <c r="C723" s="12"/>
      <c r="D723" s="12"/>
      <c r="E723" s="12"/>
      <c r="F723" s="4"/>
      <c r="G723" s="5"/>
      <c r="H723" s="12"/>
    </row>
    <row r="724" spans="2:8" x14ac:dyDescent="0.25">
      <c r="B724" s="12"/>
      <c r="C724" s="12"/>
      <c r="D724" s="12"/>
      <c r="E724" s="12"/>
      <c r="F724" s="4"/>
      <c r="G724" s="5"/>
      <c r="H724" s="12"/>
    </row>
    <row r="725" spans="2:8" x14ac:dyDescent="0.25">
      <c r="B725" s="12"/>
      <c r="C725" s="12"/>
      <c r="D725" s="12"/>
      <c r="E725" s="12"/>
      <c r="F725" s="4"/>
      <c r="G725" s="5"/>
      <c r="H725" s="12"/>
    </row>
    <row r="726" spans="2:8" x14ac:dyDescent="0.25">
      <c r="B726" s="12"/>
      <c r="C726" s="12"/>
      <c r="D726" s="12"/>
      <c r="E726" s="12"/>
      <c r="F726" s="4"/>
      <c r="G726" s="5"/>
      <c r="H726" s="12"/>
    </row>
    <row r="727" spans="2:8" x14ac:dyDescent="0.25">
      <c r="B727" s="12"/>
      <c r="C727" s="12"/>
      <c r="D727" s="12"/>
      <c r="E727" s="12"/>
      <c r="F727" s="4"/>
      <c r="G727" s="5"/>
      <c r="H727" s="12"/>
    </row>
    <row r="728" spans="2:8" x14ac:dyDescent="0.25">
      <c r="B728" s="12"/>
      <c r="C728" s="12"/>
      <c r="D728" s="12"/>
      <c r="E728" s="12"/>
      <c r="F728" s="4"/>
      <c r="G728" s="5"/>
      <c r="H728" s="12"/>
    </row>
    <row r="729" spans="2:8" x14ac:dyDescent="0.25">
      <c r="B729" s="12"/>
      <c r="C729" s="12"/>
      <c r="D729" s="12"/>
      <c r="E729" s="12"/>
      <c r="F729" s="4"/>
      <c r="G729" s="5"/>
      <c r="H729" s="12"/>
    </row>
    <row r="730" spans="2:8" x14ac:dyDescent="0.25">
      <c r="B730" s="12"/>
      <c r="C730" s="12"/>
      <c r="D730" s="12"/>
      <c r="E730" s="12"/>
      <c r="F730" s="4"/>
      <c r="G730" s="5"/>
      <c r="H730" s="12"/>
    </row>
    <row r="731" spans="2:8" x14ac:dyDescent="0.25">
      <c r="B731" s="12"/>
      <c r="C731" s="12"/>
      <c r="D731" s="12"/>
      <c r="E731" s="12"/>
      <c r="F731" s="4"/>
      <c r="G731" s="5"/>
      <c r="H731" s="12"/>
    </row>
    <row r="732" spans="2:8" x14ac:dyDescent="0.25">
      <c r="B732" s="12"/>
      <c r="C732" s="12"/>
      <c r="D732" s="12"/>
      <c r="E732" s="12"/>
      <c r="F732" s="4"/>
      <c r="G732" s="5"/>
      <c r="H732" s="12"/>
    </row>
    <row r="733" spans="2:8" x14ac:dyDescent="0.25">
      <c r="B733" s="12"/>
      <c r="C733" s="12"/>
      <c r="D733" s="12"/>
      <c r="E733" s="12"/>
      <c r="F733" s="4"/>
      <c r="G733" s="5"/>
      <c r="H733" s="12"/>
    </row>
    <row r="734" spans="2:8" x14ac:dyDescent="0.25">
      <c r="B734" s="12"/>
      <c r="C734" s="12"/>
      <c r="D734" s="12"/>
      <c r="E734" s="12"/>
      <c r="F734" s="4"/>
      <c r="G734" s="5"/>
      <c r="H734" s="12"/>
    </row>
    <row r="735" spans="2:8" x14ac:dyDescent="0.25">
      <c r="B735" s="12"/>
      <c r="C735" s="12"/>
      <c r="D735" s="12"/>
      <c r="E735" s="12"/>
      <c r="F735" s="4"/>
      <c r="G735" s="5"/>
      <c r="H735" s="12"/>
    </row>
    <row r="736" spans="2:8" x14ac:dyDescent="0.25">
      <c r="B736" s="12"/>
      <c r="C736" s="12"/>
      <c r="D736" s="12"/>
      <c r="E736" s="12"/>
      <c r="F736" s="4"/>
      <c r="G736" s="5"/>
      <c r="H736" s="12"/>
    </row>
    <row r="737" spans="2:8" x14ac:dyDescent="0.25">
      <c r="B737" s="12"/>
      <c r="C737" s="12"/>
      <c r="D737" s="12"/>
      <c r="E737" s="12"/>
      <c r="F737" s="4"/>
      <c r="G737" s="5"/>
      <c r="H737" s="12"/>
    </row>
    <row r="738" spans="2:8" x14ac:dyDescent="0.25">
      <c r="B738" s="12"/>
      <c r="C738" s="12"/>
      <c r="D738" s="12"/>
      <c r="E738" s="12"/>
      <c r="F738" s="4"/>
      <c r="G738" s="5"/>
      <c r="H738" s="12"/>
    </row>
    <row r="739" spans="2:8" x14ac:dyDescent="0.25">
      <c r="B739" s="12"/>
      <c r="C739" s="12"/>
      <c r="D739" s="12"/>
      <c r="E739" s="12"/>
      <c r="F739" s="4"/>
      <c r="G739" s="5"/>
      <c r="H739" s="12"/>
    </row>
    <row r="740" spans="2:8" x14ac:dyDescent="0.25">
      <c r="B740" s="12"/>
      <c r="C740" s="12"/>
      <c r="D740" s="12"/>
      <c r="E740" s="12"/>
      <c r="F740" s="4"/>
      <c r="G740" s="5"/>
      <c r="H740" s="12"/>
    </row>
    <row r="741" spans="2:8" x14ac:dyDescent="0.25">
      <c r="B741" s="12"/>
      <c r="C741" s="12"/>
      <c r="D741" s="12"/>
      <c r="E741" s="12"/>
      <c r="F741" s="4"/>
      <c r="G741" s="5"/>
      <c r="H741" s="12"/>
    </row>
    <row r="742" spans="2:8" x14ac:dyDescent="0.25">
      <c r="B742" s="12"/>
      <c r="C742" s="12"/>
      <c r="D742" s="12"/>
      <c r="E742" s="12"/>
      <c r="F742" s="4"/>
      <c r="G742" s="5"/>
      <c r="H742" s="12"/>
    </row>
    <row r="743" spans="2:8" x14ac:dyDescent="0.25">
      <c r="B743" s="12"/>
      <c r="C743" s="12"/>
      <c r="D743" s="12"/>
      <c r="E743" s="12"/>
      <c r="F743" s="4"/>
      <c r="G743" s="5"/>
      <c r="H743" s="12"/>
    </row>
    <row r="744" spans="2:8" x14ac:dyDescent="0.25">
      <c r="B744" s="12"/>
      <c r="C744" s="12"/>
      <c r="D744" s="12"/>
      <c r="E744" s="12"/>
      <c r="F744" s="4"/>
      <c r="G744" s="5"/>
      <c r="H744" s="12"/>
    </row>
    <row r="745" spans="2:8" x14ac:dyDescent="0.25">
      <c r="B745" s="12"/>
      <c r="C745" s="12"/>
      <c r="D745" s="12"/>
      <c r="E745" s="12"/>
      <c r="F745" s="4"/>
      <c r="G745" s="5"/>
      <c r="H745" s="12"/>
    </row>
    <row r="746" spans="2:8" x14ac:dyDescent="0.25">
      <c r="B746" s="12"/>
      <c r="C746" s="12"/>
      <c r="D746" s="12"/>
      <c r="E746" s="12"/>
      <c r="F746" s="4"/>
      <c r="G746" s="5"/>
      <c r="H746" s="12"/>
    </row>
    <row r="747" spans="2:8" x14ac:dyDescent="0.25">
      <c r="B747" s="12"/>
      <c r="C747" s="12"/>
      <c r="D747" s="12"/>
      <c r="E747" s="12"/>
      <c r="F747" s="4"/>
      <c r="G747" s="5"/>
      <c r="H747" s="12"/>
    </row>
    <row r="748" spans="2:8" x14ac:dyDescent="0.25">
      <c r="B748" s="12"/>
      <c r="C748" s="12"/>
      <c r="D748" s="12"/>
      <c r="E748" s="12"/>
      <c r="F748" s="4"/>
      <c r="G748" s="5"/>
      <c r="H748" s="12"/>
    </row>
    <row r="749" spans="2:8" x14ac:dyDescent="0.25">
      <c r="B749" s="12"/>
      <c r="C749" s="12"/>
      <c r="D749" s="12"/>
      <c r="E749" s="12"/>
      <c r="F749" s="4"/>
      <c r="G749" s="5"/>
      <c r="H749" s="12"/>
    </row>
    <row r="750" spans="2:8" x14ac:dyDescent="0.25">
      <c r="B750" s="12"/>
      <c r="C750" s="12"/>
      <c r="D750" s="12"/>
      <c r="E750" s="12"/>
      <c r="F750" s="4"/>
      <c r="G750" s="5"/>
      <c r="H750" s="12"/>
    </row>
    <row r="751" spans="2:8" x14ac:dyDescent="0.25">
      <c r="B751" s="12"/>
      <c r="C751" s="12"/>
      <c r="D751" s="12"/>
      <c r="E751" s="12"/>
      <c r="F751" s="4"/>
      <c r="G751" s="5"/>
      <c r="H751" s="12"/>
    </row>
    <row r="752" spans="2:8" x14ac:dyDescent="0.25">
      <c r="B752" s="12"/>
      <c r="C752" s="12"/>
      <c r="D752" s="12"/>
      <c r="E752" s="12"/>
      <c r="F752" s="4"/>
      <c r="G752" s="5"/>
      <c r="H752" s="12"/>
    </row>
    <row r="753" spans="2:8" x14ac:dyDescent="0.25">
      <c r="B753" s="12"/>
      <c r="C753" s="12"/>
      <c r="D753" s="12"/>
      <c r="E753" s="12"/>
      <c r="F753" s="4"/>
      <c r="G753" s="5"/>
      <c r="H753" s="12"/>
    </row>
    <row r="754" spans="2:8" x14ac:dyDescent="0.25">
      <c r="B754" s="12"/>
      <c r="C754" s="12"/>
      <c r="D754" s="12"/>
      <c r="E754" s="12"/>
      <c r="F754" s="4"/>
      <c r="G754" s="5"/>
      <c r="H754" s="12"/>
    </row>
    <row r="755" spans="2:8" x14ac:dyDescent="0.25">
      <c r="B755" s="12"/>
      <c r="C755" s="12"/>
      <c r="D755" s="12"/>
      <c r="E755" s="12"/>
      <c r="F755" s="4"/>
      <c r="G755" s="5"/>
      <c r="H755" s="12"/>
    </row>
    <row r="756" spans="2:8" x14ac:dyDescent="0.25">
      <c r="B756" s="12"/>
      <c r="C756" s="12"/>
      <c r="D756" s="12"/>
      <c r="E756" s="12"/>
      <c r="F756" s="4"/>
      <c r="G756" s="5"/>
      <c r="H756" s="12"/>
    </row>
    <row r="757" spans="2:8" x14ac:dyDescent="0.25">
      <c r="B757" s="12"/>
      <c r="C757" s="12"/>
      <c r="D757" s="12"/>
      <c r="E757" s="12"/>
      <c r="F757" s="4"/>
      <c r="G757" s="5"/>
      <c r="H757" s="12"/>
    </row>
    <row r="758" spans="2:8" x14ac:dyDescent="0.25">
      <c r="B758" s="12"/>
      <c r="C758" s="12"/>
      <c r="D758" s="12"/>
      <c r="E758" s="12"/>
      <c r="F758" s="4"/>
      <c r="G758" s="5"/>
      <c r="H758" s="12"/>
    </row>
    <row r="759" spans="2:8" x14ac:dyDescent="0.25">
      <c r="B759" s="12"/>
      <c r="C759" s="12"/>
      <c r="D759" s="12"/>
      <c r="E759" s="12"/>
      <c r="F759" s="4"/>
      <c r="G759" s="5"/>
      <c r="H759" s="12"/>
    </row>
    <row r="760" spans="2:8" x14ac:dyDescent="0.25">
      <c r="B760" s="12"/>
      <c r="C760" s="12"/>
      <c r="D760" s="12"/>
      <c r="E760" s="12"/>
      <c r="F760" s="4"/>
      <c r="G760" s="5"/>
      <c r="H760" s="12"/>
    </row>
    <row r="761" spans="2:8" x14ac:dyDescent="0.25">
      <c r="B761" s="12"/>
      <c r="C761" s="12"/>
      <c r="D761" s="12"/>
      <c r="E761" s="12"/>
      <c r="F761" s="4"/>
      <c r="G761" s="5"/>
      <c r="H761" s="12"/>
    </row>
    <row r="762" spans="2:8" x14ac:dyDescent="0.25">
      <c r="B762" s="12"/>
      <c r="C762" s="12"/>
      <c r="D762" s="12"/>
      <c r="E762" s="12"/>
      <c r="F762" s="4"/>
      <c r="G762" s="5"/>
      <c r="H762" s="12"/>
    </row>
    <row r="763" spans="2:8" x14ac:dyDescent="0.25">
      <c r="B763" s="12"/>
      <c r="C763" s="12"/>
      <c r="D763" s="12"/>
      <c r="E763" s="12"/>
      <c r="F763" s="4"/>
      <c r="G763" s="5"/>
      <c r="H763" s="12"/>
    </row>
    <row r="764" spans="2:8" x14ac:dyDescent="0.25">
      <c r="B764" s="12"/>
      <c r="C764" s="12"/>
      <c r="D764" s="12"/>
      <c r="E764" s="12"/>
      <c r="F764" s="4"/>
      <c r="G764" s="5"/>
      <c r="H764" s="12"/>
    </row>
    <row r="765" spans="2:8" x14ac:dyDescent="0.25">
      <c r="B765" s="12"/>
      <c r="C765" s="12"/>
      <c r="D765" s="12"/>
      <c r="E765" s="12"/>
      <c r="F765" s="4"/>
      <c r="G765" s="5"/>
      <c r="H765" s="12"/>
    </row>
    <row r="766" spans="2:8" x14ac:dyDescent="0.25">
      <c r="B766" s="12"/>
      <c r="C766" s="12"/>
      <c r="D766" s="12"/>
      <c r="E766" s="12"/>
      <c r="F766" s="4"/>
      <c r="G766" s="5"/>
      <c r="H766" s="12"/>
    </row>
    <row r="767" spans="2:8" x14ac:dyDescent="0.25">
      <c r="B767" s="12"/>
      <c r="C767" s="12"/>
      <c r="D767" s="12"/>
      <c r="E767" s="12"/>
      <c r="F767" s="4"/>
      <c r="G767" s="5"/>
      <c r="H767" s="12"/>
    </row>
    <row r="768" spans="2:8" x14ac:dyDescent="0.25">
      <c r="B768" s="12"/>
      <c r="C768" s="12"/>
      <c r="D768" s="12"/>
      <c r="E768" s="12"/>
      <c r="F768" s="4"/>
      <c r="G768" s="5"/>
      <c r="H768" s="12"/>
    </row>
    <row r="769" spans="2:8" x14ac:dyDescent="0.25">
      <c r="B769" s="12"/>
      <c r="C769" s="12"/>
      <c r="D769" s="12"/>
      <c r="E769" s="12"/>
      <c r="F769" s="4"/>
      <c r="G769" s="5"/>
      <c r="H769" s="12"/>
    </row>
    <row r="770" spans="2:8" x14ac:dyDescent="0.25">
      <c r="B770" s="12"/>
      <c r="C770" s="12"/>
      <c r="D770" s="12"/>
      <c r="E770" s="12"/>
      <c r="F770" s="4"/>
      <c r="G770" s="5"/>
      <c r="H770" s="12"/>
    </row>
    <row r="771" spans="2:8" x14ac:dyDescent="0.25">
      <c r="B771" s="12"/>
      <c r="C771" s="12"/>
      <c r="D771" s="12"/>
      <c r="E771" s="12"/>
      <c r="F771" s="4"/>
      <c r="G771" s="5"/>
      <c r="H771" s="12"/>
    </row>
    <row r="772" spans="2:8" x14ac:dyDescent="0.25">
      <c r="B772" s="12"/>
      <c r="C772" s="12"/>
      <c r="D772" s="12"/>
      <c r="E772" s="12"/>
      <c r="F772" s="4"/>
      <c r="G772" s="5"/>
      <c r="H772" s="12"/>
    </row>
    <row r="773" spans="2:8" x14ac:dyDescent="0.25">
      <c r="B773" s="12"/>
      <c r="C773" s="12"/>
      <c r="D773" s="12"/>
      <c r="E773" s="12"/>
      <c r="F773" s="4"/>
      <c r="G773" s="5"/>
      <c r="H773" s="12"/>
    </row>
    <row r="774" spans="2:8" x14ac:dyDescent="0.25">
      <c r="B774" s="12"/>
      <c r="C774" s="12"/>
      <c r="D774" s="12"/>
      <c r="E774" s="12"/>
      <c r="F774" s="4"/>
      <c r="G774" s="5"/>
      <c r="H774" s="12"/>
    </row>
    <row r="775" spans="2:8" x14ac:dyDescent="0.25">
      <c r="B775" s="12"/>
      <c r="C775" s="12"/>
      <c r="D775" s="12"/>
      <c r="E775" s="12"/>
      <c r="F775" s="4"/>
      <c r="G775" s="5"/>
      <c r="H775" s="12"/>
    </row>
    <row r="776" spans="2:8" x14ac:dyDescent="0.25">
      <c r="B776" s="12"/>
      <c r="C776" s="12"/>
      <c r="D776" s="12"/>
      <c r="E776" s="12"/>
      <c r="F776" s="4"/>
      <c r="G776" s="5"/>
      <c r="H776" s="12"/>
    </row>
    <row r="777" spans="2:8" x14ac:dyDescent="0.25">
      <c r="B777" s="12"/>
      <c r="C777" s="12"/>
      <c r="D777" s="12"/>
      <c r="E777" s="12"/>
      <c r="F777" s="4"/>
      <c r="G777" s="5"/>
      <c r="H777" s="12"/>
    </row>
    <row r="778" spans="2:8" x14ac:dyDescent="0.25">
      <c r="B778" s="12"/>
      <c r="C778" s="12"/>
      <c r="D778" s="12"/>
      <c r="E778" s="12"/>
      <c r="F778" s="4"/>
      <c r="G778" s="5"/>
      <c r="H778" s="12"/>
    </row>
    <row r="779" spans="2:8" x14ac:dyDescent="0.25">
      <c r="B779" s="12"/>
      <c r="C779" s="12"/>
      <c r="D779" s="12"/>
      <c r="E779" s="12"/>
      <c r="F779" s="4"/>
      <c r="G779" s="5"/>
      <c r="H779" s="12"/>
    </row>
    <row r="780" spans="2:8" x14ac:dyDescent="0.25">
      <c r="B780" s="12"/>
      <c r="C780" s="12"/>
      <c r="D780" s="12"/>
      <c r="E780" s="12"/>
      <c r="F780" s="4"/>
      <c r="G780" s="5"/>
      <c r="H780" s="12"/>
    </row>
    <row r="781" spans="2:8" x14ac:dyDescent="0.25">
      <c r="B781" s="12"/>
      <c r="C781" s="12"/>
      <c r="D781" s="12"/>
      <c r="E781" s="12"/>
      <c r="F781" s="4"/>
      <c r="G781" s="5"/>
      <c r="H781" s="12"/>
    </row>
    <row r="782" spans="2:8" x14ac:dyDescent="0.25">
      <c r="B782" s="12"/>
      <c r="C782" s="12"/>
      <c r="D782" s="12"/>
      <c r="E782" s="12"/>
      <c r="F782" s="4"/>
      <c r="G782" s="5"/>
      <c r="H782" s="12"/>
    </row>
    <row r="783" spans="2:8" x14ac:dyDescent="0.25">
      <c r="B783" s="12"/>
      <c r="C783" s="12"/>
      <c r="D783" s="12"/>
      <c r="E783" s="12"/>
      <c r="F783" s="4"/>
      <c r="G783" s="5"/>
      <c r="H783" s="12"/>
    </row>
    <row r="784" spans="2:8" x14ac:dyDescent="0.25">
      <c r="B784" s="12"/>
      <c r="C784" s="12"/>
      <c r="D784" s="12"/>
      <c r="E784" s="12"/>
      <c r="F784" s="4"/>
      <c r="G784" s="5"/>
      <c r="H784" s="12"/>
    </row>
    <row r="785" spans="2:8" x14ac:dyDescent="0.25">
      <c r="B785" s="12"/>
      <c r="C785" s="12"/>
      <c r="D785" s="12"/>
      <c r="E785" s="12"/>
      <c r="F785" s="4"/>
      <c r="G785" s="5"/>
      <c r="H785" s="12"/>
    </row>
    <row r="786" spans="2:8" x14ac:dyDescent="0.25">
      <c r="B786" s="12"/>
      <c r="C786" s="12"/>
      <c r="D786" s="12"/>
      <c r="E786" s="12"/>
      <c r="F786" s="4"/>
      <c r="G786" s="5"/>
      <c r="H786" s="12"/>
    </row>
    <row r="787" spans="2:8" x14ac:dyDescent="0.25">
      <c r="B787" s="12"/>
      <c r="C787" s="12"/>
      <c r="D787" s="12"/>
      <c r="E787" s="12"/>
      <c r="F787" s="4"/>
      <c r="G787" s="5"/>
      <c r="H787" s="12"/>
    </row>
    <row r="788" spans="2:8" x14ac:dyDescent="0.25">
      <c r="B788" s="12"/>
      <c r="C788" s="12"/>
      <c r="D788" s="12"/>
      <c r="E788" s="12"/>
      <c r="F788" s="4"/>
      <c r="G788" s="5"/>
      <c r="H788" s="12"/>
    </row>
    <row r="789" spans="2:8" x14ac:dyDescent="0.25">
      <c r="B789" s="12"/>
      <c r="C789" s="12"/>
      <c r="D789" s="12"/>
      <c r="E789" s="12"/>
      <c r="F789" s="4"/>
      <c r="G789" s="5"/>
      <c r="H789" s="12"/>
    </row>
    <row r="790" spans="2:8" x14ac:dyDescent="0.25">
      <c r="B790" s="12"/>
      <c r="C790" s="12"/>
      <c r="D790" s="12"/>
      <c r="E790" s="12"/>
      <c r="F790" s="4"/>
      <c r="G790" s="5"/>
      <c r="H790" s="12"/>
    </row>
    <row r="791" spans="2:8" x14ac:dyDescent="0.25">
      <c r="B791" s="12"/>
      <c r="C791" s="12"/>
      <c r="D791" s="12"/>
      <c r="E791" s="12"/>
      <c r="F791" s="4"/>
      <c r="G791" s="5"/>
      <c r="H791" s="12"/>
    </row>
    <row r="792" spans="2:8" x14ac:dyDescent="0.25">
      <c r="B792" s="12"/>
      <c r="C792" s="12"/>
      <c r="D792" s="12"/>
      <c r="E792" s="12"/>
      <c r="F792" s="4"/>
      <c r="G792" s="5"/>
      <c r="H792" s="12"/>
    </row>
    <row r="793" spans="2:8" x14ac:dyDescent="0.25">
      <c r="B793" s="12"/>
      <c r="C793" s="12"/>
      <c r="D793" s="12"/>
      <c r="E793" s="12"/>
      <c r="F793" s="4"/>
      <c r="G793" s="5"/>
      <c r="H793" s="12"/>
    </row>
    <row r="794" spans="2:8" x14ac:dyDescent="0.25">
      <c r="B794" s="12"/>
      <c r="C794" s="12"/>
      <c r="D794" s="12"/>
      <c r="E794" s="12"/>
      <c r="F794" s="4"/>
      <c r="G794" s="5"/>
      <c r="H794" s="12"/>
    </row>
    <row r="795" spans="2:8" x14ac:dyDescent="0.25">
      <c r="B795" s="12"/>
      <c r="C795" s="12"/>
      <c r="D795" s="12"/>
      <c r="E795" s="12"/>
      <c r="F795" s="4"/>
      <c r="G795" s="5"/>
      <c r="H795" s="12"/>
    </row>
    <row r="796" spans="2:8" x14ac:dyDescent="0.25">
      <c r="B796" s="12"/>
      <c r="C796" s="12"/>
      <c r="D796" s="12"/>
      <c r="E796" s="12"/>
      <c r="F796" s="4"/>
      <c r="G796" s="5"/>
      <c r="H796" s="12"/>
    </row>
    <row r="797" spans="2:8" x14ac:dyDescent="0.25">
      <c r="B797" s="12"/>
      <c r="C797" s="12"/>
      <c r="D797" s="12"/>
      <c r="E797" s="12"/>
      <c r="F797" s="4"/>
      <c r="G797" s="5"/>
      <c r="H797" s="12"/>
    </row>
    <row r="798" spans="2:8" x14ac:dyDescent="0.25">
      <c r="B798" s="12"/>
      <c r="C798" s="12"/>
      <c r="D798" s="12"/>
      <c r="E798" s="12"/>
      <c r="F798" s="4"/>
      <c r="G798" s="5"/>
      <c r="H798" s="12"/>
    </row>
    <row r="799" spans="2:8" x14ac:dyDescent="0.25">
      <c r="B799" s="12"/>
      <c r="C799" s="12"/>
      <c r="D799" s="12"/>
      <c r="E799" s="12"/>
      <c r="F799" s="4"/>
      <c r="G799" s="5"/>
      <c r="H799" s="12"/>
    </row>
    <row r="800" spans="2:8" x14ac:dyDescent="0.25">
      <c r="B800" s="12"/>
      <c r="C800" s="12"/>
      <c r="D800" s="12"/>
      <c r="E800" s="12"/>
      <c r="F800" s="4"/>
      <c r="G800" s="5"/>
      <c r="H800" s="12"/>
    </row>
    <row r="801" spans="2:8" x14ac:dyDescent="0.25">
      <c r="B801" s="12"/>
      <c r="C801" s="12"/>
      <c r="D801" s="12"/>
      <c r="E801" s="12"/>
      <c r="F801" s="4"/>
      <c r="G801" s="5"/>
      <c r="H801" s="12"/>
    </row>
    <row r="802" spans="2:8" x14ac:dyDescent="0.25">
      <c r="B802" s="12"/>
      <c r="C802" s="12"/>
      <c r="D802" s="12"/>
      <c r="E802" s="12"/>
      <c r="F802" s="4"/>
      <c r="G802" s="5"/>
      <c r="H802" s="12"/>
    </row>
    <row r="803" spans="2:8" x14ac:dyDescent="0.25">
      <c r="B803" s="12"/>
      <c r="C803" s="12"/>
      <c r="D803" s="12"/>
      <c r="E803" s="12"/>
      <c r="F803" s="4"/>
      <c r="G803" s="5"/>
      <c r="H803" s="12"/>
    </row>
    <row r="804" spans="2:8" x14ac:dyDescent="0.25">
      <c r="B804" s="12"/>
      <c r="C804" s="12"/>
      <c r="D804" s="12"/>
      <c r="E804" s="12"/>
      <c r="F804" s="4"/>
      <c r="G804" s="5"/>
      <c r="H804" s="12"/>
    </row>
    <row r="805" spans="2:8" x14ac:dyDescent="0.25">
      <c r="B805" s="12"/>
      <c r="C805" s="12"/>
      <c r="D805" s="12"/>
      <c r="E805" s="12"/>
      <c r="F805" s="4"/>
      <c r="G805" s="5"/>
      <c r="H805" s="12"/>
    </row>
    <row r="806" spans="2:8" x14ac:dyDescent="0.25">
      <c r="B806" s="12"/>
      <c r="C806" s="12"/>
      <c r="D806" s="12"/>
      <c r="E806" s="12"/>
      <c r="F806" s="4"/>
      <c r="G806" s="5"/>
      <c r="H806" s="12"/>
    </row>
    <row r="807" spans="2:8" x14ac:dyDescent="0.25">
      <c r="B807" s="12"/>
      <c r="C807" s="12"/>
      <c r="D807" s="12"/>
      <c r="E807" s="12"/>
      <c r="F807" s="4"/>
      <c r="G807" s="5"/>
      <c r="H807" s="12"/>
    </row>
    <row r="808" spans="2:8" x14ac:dyDescent="0.25">
      <c r="B808" s="12"/>
      <c r="C808" s="12"/>
      <c r="D808" s="12"/>
      <c r="E808" s="12"/>
      <c r="F808" s="4"/>
      <c r="G808" s="5"/>
      <c r="H808" s="12"/>
    </row>
    <row r="809" spans="2:8" x14ac:dyDescent="0.25">
      <c r="B809" s="12"/>
      <c r="C809" s="12"/>
      <c r="D809" s="12"/>
      <c r="E809" s="12"/>
      <c r="F809" s="4"/>
      <c r="G809" s="5"/>
      <c r="H809" s="12"/>
    </row>
    <row r="810" spans="2:8" x14ac:dyDescent="0.25">
      <c r="B810" s="12"/>
      <c r="C810" s="12"/>
      <c r="D810" s="12"/>
      <c r="E810" s="12"/>
      <c r="F810" s="4"/>
      <c r="G810" s="5"/>
      <c r="H810" s="12"/>
    </row>
    <row r="811" spans="2:8" x14ac:dyDescent="0.25">
      <c r="B811" s="12"/>
      <c r="C811" s="12"/>
      <c r="D811" s="12"/>
      <c r="E811" s="12"/>
      <c r="F811" s="4"/>
      <c r="G811" s="5"/>
      <c r="H811" s="12"/>
    </row>
    <row r="812" spans="2:8" x14ac:dyDescent="0.25">
      <c r="B812" s="12"/>
      <c r="C812" s="12"/>
      <c r="D812" s="12"/>
      <c r="E812" s="12"/>
      <c r="F812" s="4"/>
      <c r="G812" s="5"/>
      <c r="H812" s="12"/>
    </row>
    <row r="813" spans="2:8" x14ac:dyDescent="0.25">
      <c r="B813" s="12"/>
      <c r="C813" s="12"/>
      <c r="D813" s="12"/>
      <c r="E813" s="12"/>
      <c r="F813" s="4"/>
      <c r="G813" s="5"/>
      <c r="H813" s="12"/>
    </row>
    <row r="814" spans="2:8" x14ac:dyDescent="0.25">
      <c r="B814" s="12"/>
      <c r="C814" s="12"/>
      <c r="D814" s="12"/>
      <c r="E814" s="12"/>
      <c r="F814" s="4"/>
      <c r="G814" s="5"/>
      <c r="H814" s="12"/>
    </row>
    <row r="815" spans="2:8" x14ac:dyDescent="0.25">
      <c r="B815" s="12"/>
      <c r="C815" s="12"/>
      <c r="D815" s="12"/>
      <c r="E815" s="12"/>
      <c r="F815" s="4"/>
      <c r="G815" s="5"/>
      <c r="H815" s="12"/>
    </row>
    <row r="816" spans="2:8" x14ac:dyDescent="0.25">
      <c r="B816" s="12"/>
      <c r="C816" s="12"/>
      <c r="D816" s="12"/>
      <c r="E816" s="12"/>
      <c r="F816" s="4"/>
      <c r="G816" s="5"/>
      <c r="H816" s="12"/>
    </row>
    <row r="817" spans="2:8" x14ac:dyDescent="0.25">
      <c r="B817" s="12"/>
      <c r="C817" s="12"/>
      <c r="D817" s="12"/>
      <c r="E817" s="12"/>
      <c r="F817" s="4"/>
      <c r="G817" s="5"/>
      <c r="H817" s="12"/>
    </row>
    <row r="818" spans="2:8" x14ac:dyDescent="0.25">
      <c r="B818" s="12"/>
      <c r="C818" s="12"/>
      <c r="D818" s="12"/>
      <c r="E818" s="12"/>
      <c r="F818" s="4"/>
      <c r="G818" s="5"/>
      <c r="H818" s="12"/>
    </row>
    <row r="819" spans="2:8" x14ac:dyDescent="0.25">
      <c r="B819" s="12"/>
      <c r="C819" s="12"/>
      <c r="D819" s="12"/>
      <c r="E819" s="12"/>
      <c r="F819" s="4"/>
      <c r="G819" s="5"/>
      <c r="H819" s="12"/>
    </row>
    <row r="820" spans="2:8" x14ac:dyDescent="0.25">
      <c r="B820" s="12"/>
      <c r="C820" s="12"/>
      <c r="D820" s="12"/>
      <c r="E820" s="12"/>
      <c r="F820" s="4"/>
      <c r="G820" s="5"/>
      <c r="H820" s="12"/>
    </row>
    <row r="821" spans="2:8" x14ac:dyDescent="0.25">
      <c r="B821" s="12"/>
      <c r="C821" s="12"/>
      <c r="D821" s="12"/>
      <c r="E821" s="12"/>
      <c r="F821" s="4"/>
      <c r="G821" s="5"/>
      <c r="H821" s="12"/>
    </row>
    <row r="822" spans="2:8" x14ac:dyDescent="0.25">
      <c r="B822" s="12"/>
      <c r="C822" s="12"/>
      <c r="D822" s="12"/>
      <c r="E822" s="12"/>
      <c r="F822" s="4"/>
      <c r="G822" s="5"/>
      <c r="H822" s="12"/>
    </row>
    <row r="823" spans="2:8" x14ac:dyDescent="0.25">
      <c r="B823" s="12"/>
      <c r="C823" s="12"/>
      <c r="D823" s="12"/>
      <c r="E823" s="12"/>
      <c r="F823" s="4"/>
      <c r="G823" s="5"/>
      <c r="H823" s="12"/>
    </row>
    <row r="824" spans="2:8" x14ac:dyDescent="0.25">
      <c r="B824" s="12"/>
      <c r="C824" s="12"/>
      <c r="D824" s="12"/>
      <c r="E824" s="12"/>
      <c r="F824" s="4"/>
      <c r="G824" s="5"/>
      <c r="H824" s="12"/>
    </row>
    <row r="825" spans="2:8" x14ac:dyDescent="0.25">
      <c r="B825" s="12"/>
      <c r="C825" s="12"/>
      <c r="D825" s="12"/>
      <c r="E825" s="12"/>
      <c r="F825" s="4"/>
      <c r="G825" s="5"/>
      <c r="H825" s="12"/>
    </row>
    <row r="826" spans="2:8" x14ac:dyDescent="0.25">
      <c r="B826" s="12"/>
      <c r="C826" s="12"/>
      <c r="D826" s="12"/>
      <c r="E826" s="12"/>
      <c r="F826" s="4"/>
      <c r="G826" s="5"/>
      <c r="H826" s="12"/>
    </row>
    <row r="827" spans="2:8" x14ac:dyDescent="0.25">
      <c r="B827" s="12"/>
      <c r="C827" s="12"/>
      <c r="D827" s="12"/>
      <c r="E827" s="12"/>
      <c r="F827" s="4"/>
      <c r="G827" s="5"/>
      <c r="H827" s="12"/>
    </row>
    <row r="828" spans="2:8" x14ac:dyDescent="0.25">
      <c r="B828" s="12"/>
      <c r="C828" s="12"/>
      <c r="D828" s="12"/>
      <c r="E828" s="12"/>
      <c r="F828" s="4"/>
      <c r="G828" s="5"/>
      <c r="H828" s="12"/>
    </row>
    <row r="829" spans="2:8" x14ac:dyDescent="0.25">
      <c r="B829" s="12"/>
      <c r="C829" s="12"/>
      <c r="D829" s="12"/>
      <c r="E829" s="12"/>
      <c r="F829" s="4"/>
      <c r="G829" s="5"/>
      <c r="H829" s="12"/>
    </row>
    <row r="830" spans="2:8" x14ac:dyDescent="0.25">
      <c r="B830" s="12"/>
      <c r="C830" s="12"/>
      <c r="D830" s="12"/>
      <c r="E830" s="12"/>
      <c r="F830" s="4"/>
      <c r="G830" s="5"/>
      <c r="H830" s="12"/>
    </row>
    <row r="831" spans="2:8" x14ac:dyDescent="0.25">
      <c r="B831" s="12"/>
      <c r="C831" s="12"/>
      <c r="D831" s="12"/>
      <c r="E831" s="12"/>
      <c r="F831" s="4"/>
      <c r="G831" s="5"/>
      <c r="H831" s="12"/>
    </row>
    <row r="832" spans="2:8" x14ac:dyDescent="0.25">
      <c r="B832" s="12"/>
      <c r="C832" s="12"/>
      <c r="D832" s="12"/>
      <c r="E832" s="12"/>
      <c r="F832" s="4"/>
      <c r="G832" s="5"/>
      <c r="H832" s="12"/>
    </row>
    <row r="833" spans="2:8" x14ac:dyDescent="0.25">
      <c r="B833" s="12"/>
      <c r="C833" s="12"/>
      <c r="D833" s="12"/>
      <c r="E833" s="12"/>
      <c r="F833" s="4"/>
      <c r="G833" s="5"/>
      <c r="H833" s="12"/>
    </row>
    <row r="834" spans="2:8" x14ac:dyDescent="0.25">
      <c r="B834" s="12"/>
      <c r="C834" s="12"/>
      <c r="D834" s="12"/>
      <c r="E834" s="12"/>
      <c r="F834" s="4"/>
      <c r="G834" s="5"/>
      <c r="H834" s="12"/>
    </row>
    <row r="835" spans="2:8" x14ac:dyDescent="0.25">
      <c r="B835" s="12"/>
      <c r="C835" s="12"/>
      <c r="D835" s="12"/>
      <c r="E835" s="12"/>
      <c r="F835" s="4"/>
      <c r="G835" s="5"/>
      <c r="H835" s="12"/>
    </row>
    <row r="836" spans="2:8" x14ac:dyDescent="0.25">
      <c r="B836" s="12"/>
      <c r="C836" s="12"/>
      <c r="D836" s="12"/>
      <c r="E836" s="12"/>
      <c r="F836" s="4"/>
      <c r="G836" s="5"/>
      <c r="H836" s="12"/>
    </row>
    <row r="837" spans="2:8" x14ac:dyDescent="0.25">
      <c r="B837" s="12"/>
      <c r="C837" s="12"/>
      <c r="D837" s="12"/>
      <c r="E837" s="12"/>
      <c r="F837" s="4"/>
      <c r="G837" s="5"/>
      <c r="H837" s="12"/>
    </row>
    <row r="838" spans="2:8" x14ac:dyDescent="0.25">
      <c r="B838" s="12"/>
      <c r="C838" s="12"/>
      <c r="D838" s="12"/>
      <c r="E838" s="12"/>
      <c r="F838" s="4"/>
      <c r="G838" s="5"/>
      <c r="H838" s="12"/>
    </row>
    <row r="839" spans="2:8" x14ac:dyDescent="0.25">
      <c r="B839" s="12"/>
      <c r="C839" s="12"/>
      <c r="D839" s="12"/>
      <c r="E839" s="12"/>
      <c r="F839" s="4"/>
      <c r="G839" s="5"/>
      <c r="H839" s="12"/>
    </row>
    <row r="840" spans="2:8" x14ac:dyDescent="0.25">
      <c r="B840" s="12"/>
      <c r="C840" s="12"/>
      <c r="D840" s="12"/>
      <c r="E840" s="12"/>
      <c r="F840" s="4"/>
      <c r="G840" s="5"/>
      <c r="H840" s="12"/>
    </row>
    <row r="841" spans="2:8" x14ac:dyDescent="0.25">
      <c r="B841" s="12"/>
      <c r="C841" s="12"/>
      <c r="D841" s="12"/>
      <c r="E841" s="12"/>
      <c r="F841" s="4"/>
      <c r="G841" s="5"/>
      <c r="H841" s="12"/>
    </row>
    <row r="842" spans="2:8" x14ac:dyDescent="0.25">
      <c r="B842" s="12"/>
      <c r="C842" s="12"/>
      <c r="D842" s="12"/>
      <c r="E842" s="12"/>
      <c r="F842" s="4"/>
      <c r="G842" s="5"/>
      <c r="H842" s="12"/>
    </row>
    <row r="843" spans="2:8" x14ac:dyDescent="0.25">
      <c r="B843" s="12"/>
      <c r="C843" s="12"/>
      <c r="D843" s="12"/>
      <c r="E843" s="12"/>
      <c r="F843" s="4"/>
      <c r="G843" s="5"/>
      <c r="H843" s="12"/>
    </row>
    <row r="844" spans="2:8" x14ac:dyDescent="0.25">
      <c r="B844" s="12"/>
      <c r="C844" s="12"/>
      <c r="D844" s="12"/>
      <c r="E844" s="12"/>
      <c r="F844" s="4"/>
      <c r="G844" s="5"/>
      <c r="H844" s="12"/>
    </row>
    <row r="845" spans="2:8" x14ac:dyDescent="0.25">
      <c r="B845" s="12"/>
      <c r="C845" s="12"/>
      <c r="D845" s="12"/>
      <c r="E845" s="12"/>
      <c r="F845" s="4"/>
      <c r="G845" s="5"/>
      <c r="H845" s="12"/>
    </row>
    <row r="846" spans="2:8" x14ac:dyDescent="0.25">
      <c r="B846" s="12"/>
      <c r="C846" s="12"/>
      <c r="D846" s="12"/>
      <c r="E846" s="12"/>
      <c r="F846" s="4"/>
      <c r="G846" s="5"/>
      <c r="H846" s="12"/>
    </row>
    <row r="847" spans="2:8" x14ac:dyDescent="0.25">
      <c r="B847" s="12"/>
      <c r="C847" s="12"/>
      <c r="D847" s="12"/>
      <c r="E847" s="12"/>
      <c r="F847" s="4"/>
      <c r="G847" s="5"/>
      <c r="H847" s="12"/>
    </row>
    <row r="848" spans="2:8" x14ac:dyDescent="0.25">
      <c r="B848" s="12"/>
      <c r="C848" s="12"/>
      <c r="D848" s="12"/>
      <c r="E848" s="12"/>
      <c r="F848" s="4"/>
      <c r="G848" s="5"/>
      <c r="H848" s="12"/>
    </row>
    <row r="849" spans="2:8" x14ac:dyDescent="0.25">
      <c r="B849" s="12"/>
      <c r="C849" s="12"/>
      <c r="D849" s="12"/>
      <c r="E849" s="12"/>
      <c r="F849" s="4"/>
      <c r="G849" s="5"/>
      <c r="H849" s="12"/>
    </row>
    <row r="850" spans="2:8" x14ac:dyDescent="0.25">
      <c r="B850" s="12"/>
      <c r="C850" s="12"/>
      <c r="D850" s="12"/>
      <c r="E850" s="12"/>
      <c r="F850" s="4"/>
      <c r="G850" s="5"/>
      <c r="H850" s="12"/>
    </row>
    <row r="851" spans="2:8" x14ac:dyDescent="0.25">
      <c r="B851" s="12"/>
      <c r="C851" s="12"/>
      <c r="D851" s="12"/>
      <c r="E851" s="12"/>
      <c r="F851" s="4"/>
      <c r="G851" s="5"/>
      <c r="H851" s="12"/>
    </row>
    <row r="852" spans="2:8" x14ac:dyDescent="0.25">
      <c r="B852" s="12"/>
      <c r="C852" s="12"/>
      <c r="D852" s="12"/>
      <c r="E852" s="12"/>
      <c r="F852" s="4"/>
      <c r="G852" s="5"/>
      <c r="H852" s="12"/>
    </row>
    <row r="853" spans="2:8" x14ac:dyDescent="0.25">
      <c r="B853" s="12"/>
      <c r="C853" s="12"/>
      <c r="D853" s="12"/>
      <c r="E853" s="12"/>
      <c r="F853" s="4"/>
      <c r="G853" s="5"/>
      <c r="H853" s="12"/>
    </row>
    <row r="854" spans="2:8" x14ac:dyDescent="0.25">
      <c r="B854" s="12"/>
      <c r="C854" s="12"/>
      <c r="D854" s="12"/>
      <c r="E854" s="12"/>
      <c r="F854" s="4"/>
      <c r="G854" s="5"/>
      <c r="H854" s="12"/>
    </row>
    <row r="855" spans="2:8" x14ac:dyDescent="0.25">
      <c r="B855" s="12"/>
      <c r="C855" s="12"/>
      <c r="D855" s="12"/>
      <c r="E855" s="12"/>
      <c r="F855" s="4"/>
      <c r="G855" s="5"/>
      <c r="H855" s="12"/>
    </row>
    <row r="856" spans="2:8" x14ac:dyDescent="0.25">
      <c r="B856" s="12"/>
      <c r="C856" s="12"/>
      <c r="D856" s="12"/>
      <c r="E856" s="12"/>
      <c r="F856" s="4"/>
      <c r="G856" s="5"/>
      <c r="H856" s="12"/>
    </row>
    <row r="857" spans="2:8" x14ac:dyDescent="0.25">
      <c r="B857" s="12"/>
      <c r="C857" s="12"/>
      <c r="D857" s="12"/>
      <c r="E857" s="12"/>
      <c r="F857" s="4"/>
      <c r="G857" s="5"/>
      <c r="H857" s="12"/>
    </row>
    <row r="858" spans="2:8" x14ac:dyDescent="0.25">
      <c r="B858" s="12"/>
      <c r="C858" s="12"/>
      <c r="D858" s="12"/>
      <c r="E858" s="12"/>
      <c r="F858" s="4"/>
      <c r="G858" s="5"/>
      <c r="H858" s="12"/>
    </row>
    <row r="859" spans="2:8" x14ac:dyDescent="0.25">
      <c r="B859" s="12"/>
      <c r="C859" s="12"/>
      <c r="D859" s="12"/>
      <c r="E859" s="12"/>
      <c r="F859" s="4"/>
      <c r="G859" s="5"/>
      <c r="H859" s="12"/>
    </row>
    <row r="860" spans="2:8" x14ac:dyDescent="0.25">
      <c r="B860" s="12"/>
      <c r="C860" s="12"/>
      <c r="D860" s="12"/>
      <c r="E860" s="12"/>
      <c r="F860" s="4"/>
      <c r="G860" s="5"/>
      <c r="H860" s="12"/>
    </row>
    <row r="861" spans="2:8" x14ac:dyDescent="0.25">
      <c r="B861" s="12"/>
      <c r="C861" s="12"/>
      <c r="D861" s="12"/>
      <c r="E861" s="12"/>
      <c r="F861" s="4"/>
      <c r="G861" s="5"/>
      <c r="H861" s="12"/>
    </row>
    <row r="862" spans="2:8" x14ac:dyDescent="0.25">
      <c r="B862" s="12"/>
      <c r="C862" s="12"/>
      <c r="D862" s="12"/>
      <c r="E862" s="12"/>
      <c r="F862" s="4"/>
      <c r="G862" s="5"/>
      <c r="H862" s="12"/>
    </row>
    <row r="863" spans="2:8" x14ac:dyDescent="0.25">
      <c r="B863" s="12"/>
      <c r="C863" s="12"/>
      <c r="D863" s="12"/>
      <c r="E863" s="12"/>
      <c r="F863" s="4"/>
      <c r="G863" s="5"/>
      <c r="H863" s="12"/>
    </row>
    <row r="864" spans="2:8" x14ac:dyDescent="0.25">
      <c r="B864" s="12"/>
      <c r="C864" s="12"/>
      <c r="D864" s="12"/>
      <c r="E864" s="12"/>
      <c r="F864" s="4"/>
      <c r="G864" s="5"/>
      <c r="H864" s="12"/>
    </row>
    <row r="865" spans="2:8" x14ac:dyDescent="0.25">
      <c r="B865" s="12"/>
      <c r="C865" s="12"/>
      <c r="D865" s="12"/>
      <c r="E865" s="12"/>
      <c r="F865" s="4"/>
      <c r="G865" s="5"/>
      <c r="H865" s="12"/>
    </row>
    <row r="866" spans="2:8" x14ac:dyDescent="0.25">
      <c r="B866" s="12"/>
      <c r="C866" s="12"/>
      <c r="D866" s="12"/>
      <c r="E866" s="12"/>
      <c r="F866" s="4"/>
      <c r="G866" s="5"/>
      <c r="H866" s="12"/>
    </row>
    <row r="867" spans="2:8" x14ac:dyDescent="0.25">
      <c r="B867" s="12"/>
      <c r="C867" s="12"/>
      <c r="D867" s="12"/>
      <c r="E867" s="12"/>
      <c r="F867" s="4"/>
      <c r="G867" s="5"/>
      <c r="H867" s="12"/>
    </row>
    <row r="868" spans="2:8" x14ac:dyDescent="0.25">
      <c r="B868" s="12"/>
      <c r="C868" s="12"/>
      <c r="D868" s="12"/>
      <c r="E868" s="12"/>
      <c r="F868" s="4"/>
      <c r="G868" s="5"/>
      <c r="H868" s="12"/>
    </row>
    <row r="869" spans="2:8" x14ac:dyDescent="0.25">
      <c r="B869" s="12"/>
      <c r="C869" s="12"/>
      <c r="D869" s="12"/>
      <c r="E869" s="12"/>
      <c r="F869" s="4"/>
      <c r="G869" s="5"/>
      <c r="H869" s="12"/>
    </row>
    <row r="870" spans="2:8" x14ac:dyDescent="0.25">
      <c r="B870" s="12"/>
      <c r="C870" s="12"/>
      <c r="D870" s="12"/>
      <c r="E870" s="12"/>
      <c r="F870" s="4"/>
      <c r="G870" s="5"/>
      <c r="H870" s="12"/>
    </row>
    <row r="871" spans="2:8" x14ac:dyDescent="0.25">
      <c r="B871" s="12"/>
      <c r="C871" s="12"/>
      <c r="D871" s="12"/>
      <c r="E871" s="12"/>
      <c r="F871" s="4"/>
      <c r="G871" s="5"/>
      <c r="H871" s="12"/>
    </row>
    <row r="872" spans="2:8" x14ac:dyDescent="0.25">
      <c r="B872" s="12"/>
      <c r="C872" s="12"/>
      <c r="D872" s="12"/>
      <c r="E872" s="12"/>
      <c r="F872" s="4"/>
      <c r="G872" s="5"/>
      <c r="H872" s="12"/>
    </row>
    <row r="873" spans="2:8" x14ac:dyDescent="0.25">
      <c r="B873" s="12"/>
      <c r="C873" s="12"/>
      <c r="D873" s="12"/>
      <c r="E873" s="12"/>
      <c r="F873" s="4"/>
      <c r="G873" s="5"/>
      <c r="H873" s="12"/>
    </row>
    <row r="874" spans="2:8" x14ac:dyDescent="0.25">
      <c r="B874" s="12"/>
      <c r="C874" s="12"/>
      <c r="D874" s="12"/>
      <c r="E874" s="12"/>
      <c r="F874" s="4"/>
      <c r="G874" s="5"/>
      <c r="H874" s="12"/>
    </row>
    <row r="875" spans="2:8" x14ac:dyDescent="0.25">
      <c r="B875" s="12"/>
      <c r="C875" s="12"/>
      <c r="D875" s="12"/>
      <c r="E875" s="12"/>
      <c r="F875" s="4"/>
      <c r="G875" s="5"/>
      <c r="H875" s="12"/>
    </row>
    <row r="876" spans="2:8" x14ac:dyDescent="0.25">
      <c r="B876" s="12"/>
      <c r="C876" s="12"/>
      <c r="D876" s="12"/>
      <c r="E876" s="12"/>
      <c r="F876" s="4"/>
      <c r="G876" s="5"/>
      <c r="H876" s="12"/>
    </row>
    <row r="877" spans="2:8" x14ac:dyDescent="0.25">
      <c r="B877" s="12"/>
      <c r="C877" s="12"/>
      <c r="D877" s="12"/>
      <c r="E877" s="12"/>
      <c r="F877" s="4"/>
      <c r="G877" s="5"/>
      <c r="H877" s="12"/>
    </row>
    <row r="878" spans="2:8" x14ac:dyDescent="0.25">
      <c r="B878" s="12"/>
      <c r="C878" s="12"/>
      <c r="D878" s="12"/>
      <c r="E878" s="12"/>
      <c r="F878" s="4"/>
      <c r="G878" s="5"/>
      <c r="H878" s="12"/>
    </row>
    <row r="879" spans="2:8" x14ac:dyDescent="0.25">
      <c r="B879" s="12"/>
      <c r="C879" s="12"/>
      <c r="D879" s="12"/>
      <c r="E879" s="12"/>
      <c r="F879" s="4"/>
      <c r="G879" s="5"/>
      <c r="H879" s="12"/>
    </row>
    <row r="880" spans="2:8" x14ac:dyDescent="0.25">
      <c r="B880" s="12"/>
      <c r="C880" s="12"/>
      <c r="D880" s="12"/>
      <c r="E880" s="12"/>
      <c r="F880" s="4"/>
      <c r="G880" s="5"/>
      <c r="H880" s="12"/>
    </row>
    <row r="881" spans="2:8" x14ac:dyDescent="0.25">
      <c r="B881" s="12"/>
      <c r="C881" s="12"/>
      <c r="D881" s="12"/>
      <c r="E881" s="12"/>
      <c r="F881" s="4"/>
      <c r="G881" s="5"/>
      <c r="H881" s="12"/>
    </row>
    <row r="882" spans="2:8" x14ac:dyDescent="0.25">
      <c r="B882" s="12"/>
      <c r="C882" s="12"/>
      <c r="D882" s="12"/>
      <c r="E882" s="12"/>
      <c r="F882" s="4"/>
      <c r="G882" s="5"/>
      <c r="H882" s="12"/>
    </row>
    <row r="883" spans="2:8" x14ac:dyDescent="0.25">
      <c r="B883" s="12"/>
      <c r="C883" s="12"/>
      <c r="D883" s="12"/>
      <c r="E883" s="12"/>
      <c r="F883" s="4"/>
      <c r="G883" s="5"/>
      <c r="H883" s="12"/>
    </row>
    <row r="884" spans="2:8" x14ac:dyDescent="0.25">
      <c r="B884" s="12"/>
      <c r="C884" s="12"/>
      <c r="D884" s="12"/>
      <c r="E884" s="12"/>
      <c r="F884" s="4"/>
      <c r="G884" s="5"/>
      <c r="H884" s="12"/>
    </row>
    <row r="885" spans="2:8" x14ac:dyDescent="0.25">
      <c r="B885" s="12"/>
      <c r="C885" s="12"/>
      <c r="D885" s="12"/>
      <c r="E885" s="12"/>
      <c r="F885" s="4"/>
      <c r="G885" s="5"/>
      <c r="H885" s="12"/>
    </row>
    <row r="886" spans="2:8" x14ac:dyDescent="0.25">
      <c r="B886" s="12"/>
      <c r="C886" s="12"/>
      <c r="D886" s="12"/>
      <c r="E886" s="12"/>
      <c r="F886" s="4"/>
      <c r="G886" s="5"/>
      <c r="H886" s="12"/>
    </row>
    <row r="887" spans="2:8" x14ac:dyDescent="0.25">
      <c r="B887" s="12"/>
      <c r="C887" s="12"/>
      <c r="D887" s="12"/>
      <c r="E887" s="12"/>
      <c r="F887" s="4"/>
      <c r="G887" s="5"/>
      <c r="H887" s="12"/>
    </row>
    <row r="888" spans="2:8" x14ac:dyDescent="0.25">
      <c r="B888" s="12"/>
      <c r="C888" s="12"/>
      <c r="D888" s="12"/>
      <c r="E888" s="12"/>
      <c r="F888" s="4"/>
      <c r="G888" s="5"/>
      <c r="H888" s="12"/>
    </row>
    <row r="889" spans="2:8" x14ac:dyDescent="0.25">
      <c r="B889" s="12"/>
      <c r="C889" s="12"/>
      <c r="D889" s="12"/>
      <c r="E889" s="12"/>
      <c r="F889" s="4"/>
      <c r="G889" s="5"/>
      <c r="H889" s="12"/>
    </row>
    <row r="890" spans="2:8" x14ac:dyDescent="0.25">
      <c r="B890" s="12"/>
      <c r="C890" s="12"/>
      <c r="D890" s="12"/>
      <c r="E890" s="12"/>
      <c r="F890" s="4"/>
      <c r="G890" s="5"/>
      <c r="H890" s="12"/>
    </row>
    <row r="891" spans="2:8" x14ac:dyDescent="0.25">
      <c r="B891" s="12"/>
      <c r="C891" s="12"/>
      <c r="D891" s="12"/>
      <c r="E891" s="12"/>
      <c r="F891" s="4"/>
      <c r="G891" s="5"/>
      <c r="H891" s="12"/>
    </row>
    <row r="892" spans="2:8" x14ac:dyDescent="0.25">
      <c r="B892" s="12"/>
      <c r="C892" s="12"/>
      <c r="D892" s="12"/>
      <c r="E892" s="12"/>
      <c r="F892" s="4"/>
      <c r="G892" s="5"/>
      <c r="H892" s="12"/>
    </row>
    <row r="893" spans="2:8" x14ac:dyDescent="0.25">
      <c r="B893" s="12"/>
      <c r="C893" s="12"/>
      <c r="D893" s="12"/>
      <c r="E893" s="12"/>
      <c r="F893" s="4"/>
      <c r="G893" s="5"/>
      <c r="H893" s="12"/>
    </row>
    <row r="894" spans="2:8" x14ac:dyDescent="0.25">
      <c r="B894" s="12"/>
      <c r="C894" s="12"/>
      <c r="D894" s="12"/>
      <c r="E894" s="12"/>
      <c r="F894" s="4"/>
      <c r="G894" s="5"/>
      <c r="H894" s="12"/>
    </row>
    <row r="895" spans="2:8" x14ac:dyDescent="0.25">
      <c r="B895" s="12"/>
      <c r="C895" s="12"/>
      <c r="D895" s="12"/>
      <c r="E895" s="12"/>
      <c r="F895" s="4"/>
      <c r="G895" s="5"/>
      <c r="H895" s="12"/>
    </row>
    <row r="896" spans="2:8" x14ac:dyDescent="0.25">
      <c r="B896" s="12"/>
      <c r="C896" s="12"/>
      <c r="D896" s="12"/>
      <c r="E896" s="12"/>
      <c r="F896" s="4"/>
      <c r="G896" s="5"/>
      <c r="H896" s="12"/>
    </row>
    <row r="897" spans="2:8" x14ac:dyDescent="0.25">
      <c r="B897" s="12"/>
      <c r="C897" s="12"/>
      <c r="D897" s="12"/>
      <c r="E897" s="12"/>
      <c r="F897" s="4"/>
      <c r="G897" s="5"/>
      <c r="H897" s="12"/>
    </row>
    <row r="898" spans="2:8" x14ac:dyDescent="0.25">
      <c r="B898" s="12"/>
      <c r="C898" s="12"/>
      <c r="D898" s="12"/>
      <c r="E898" s="12"/>
      <c r="F898" s="4"/>
      <c r="G898" s="5"/>
      <c r="H898" s="12"/>
    </row>
    <row r="899" spans="2:8" x14ac:dyDescent="0.25">
      <c r="B899" s="12"/>
      <c r="C899" s="12"/>
      <c r="D899" s="12"/>
      <c r="E899" s="12"/>
      <c r="F899" s="4"/>
      <c r="G899" s="5"/>
      <c r="H899" s="12"/>
    </row>
    <row r="900" spans="2:8" x14ac:dyDescent="0.25">
      <c r="B900" s="12"/>
      <c r="C900" s="12"/>
      <c r="D900" s="12"/>
      <c r="E900" s="12"/>
      <c r="F900" s="4"/>
      <c r="G900" s="5"/>
      <c r="H900" s="12"/>
    </row>
    <row r="901" spans="2:8" x14ac:dyDescent="0.25">
      <c r="B901" s="12"/>
      <c r="C901" s="12"/>
      <c r="D901" s="12"/>
      <c r="E901" s="12"/>
      <c r="F901" s="4"/>
      <c r="G901" s="5"/>
      <c r="H901" s="12"/>
    </row>
    <row r="902" spans="2:8" x14ac:dyDescent="0.25">
      <c r="B902" s="12"/>
      <c r="C902" s="12"/>
      <c r="D902" s="12"/>
      <c r="E902" s="12"/>
      <c r="F902" s="4"/>
      <c r="G902" s="5"/>
      <c r="H902" s="12"/>
    </row>
    <row r="903" spans="2:8" x14ac:dyDescent="0.25">
      <c r="B903" s="12"/>
      <c r="C903" s="12"/>
      <c r="D903" s="12"/>
      <c r="E903" s="12"/>
      <c r="F903" s="4"/>
      <c r="G903" s="5"/>
      <c r="H903" s="12"/>
    </row>
    <row r="904" spans="2:8" x14ac:dyDescent="0.25">
      <c r="B904" s="12"/>
      <c r="C904" s="12"/>
      <c r="D904" s="12"/>
      <c r="E904" s="12"/>
      <c r="F904" s="4"/>
      <c r="G904" s="5"/>
      <c r="H904" s="12"/>
    </row>
    <row r="905" spans="2:8" x14ac:dyDescent="0.25">
      <c r="B905" s="12"/>
      <c r="C905" s="12"/>
      <c r="D905" s="12"/>
      <c r="E905" s="12"/>
      <c r="F905" s="4"/>
      <c r="G905" s="5"/>
      <c r="H905" s="12"/>
    </row>
    <row r="906" spans="2:8" x14ac:dyDescent="0.25">
      <c r="B906" s="12"/>
      <c r="C906" s="12"/>
      <c r="D906" s="12"/>
      <c r="E906" s="12"/>
      <c r="F906" s="4"/>
      <c r="G906" s="5"/>
      <c r="H906" s="12"/>
    </row>
    <row r="907" spans="2:8" x14ac:dyDescent="0.25">
      <c r="B907" s="12"/>
      <c r="C907" s="12"/>
      <c r="D907" s="12"/>
      <c r="E907" s="12"/>
      <c r="F907" s="4"/>
      <c r="G907" s="5"/>
      <c r="H907" s="12"/>
    </row>
    <row r="908" spans="2:8" x14ac:dyDescent="0.25">
      <c r="B908" s="12"/>
      <c r="C908" s="12"/>
      <c r="D908" s="12"/>
      <c r="E908" s="12"/>
      <c r="F908" s="4"/>
      <c r="G908" s="5"/>
      <c r="H908" s="12"/>
    </row>
    <row r="909" spans="2:8" x14ac:dyDescent="0.25">
      <c r="B909" s="12"/>
      <c r="C909" s="12"/>
      <c r="D909" s="12"/>
      <c r="E909" s="12"/>
      <c r="F909" s="4"/>
      <c r="G909" s="5"/>
      <c r="H909" s="12"/>
    </row>
    <row r="910" spans="2:8" x14ac:dyDescent="0.25">
      <c r="B910" s="12"/>
      <c r="C910" s="12"/>
      <c r="D910" s="12"/>
      <c r="E910" s="12"/>
      <c r="F910" s="4"/>
      <c r="G910" s="5"/>
      <c r="H910" s="12"/>
    </row>
    <row r="911" spans="2:8" x14ac:dyDescent="0.25">
      <c r="B911" s="12"/>
      <c r="C911" s="12"/>
      <c r="D911" s="12"/>
      <c r="E911" s="12"/>
      <c r="F911" s="4"/>
      <c r="G911" s="5"/>
      <c r="H911" s="12"/>
    </row>
    <row r="912" spans="2:8" x14ac:dyDescent="0.25">
      <c r="B912" s="12"/>
      <c r="C912" s="12"/>
      <c r="D912" s="12"/>
      <c r="E912" s="12"/>
      <c r="F912" s="4"/>
      <c r="G912" s="5"/>
      <c r="H912" s="12"/>
    </row>
    <row r="913" spans="2:8" x14ac:dyDescent="0.25">
      <c r="B913" s="12"/>
      <c r="C913" s="12"/>
      <c r="D913" s="12"/>
      <c r="E913" s="12"/>
      <c r="F913" s="4"/>
      <c r="G913" s="5"/>
      <c r="H913" s="12"/>
    </row>
    <row r="914" spans="2:8" x14ac:dyDescent="0.25">
      <c r="B914" s="12"/>
      <c r="C914" s="12"/>
      <c r="D914" s="12"/>
      <c r="E914" s="12"/>
      <c r="F914" s="4"/>
      <c r="G914" s="5"/>
      <c r="H914" s="12"/>
    </row>
    <row r="915" spans="2:8" x14ac:dyDescent="0.25">
      <c r="B915" s="12"/>
      <c r="C915" s="12"/>
      <c r="D915" s="12"/>
      <c r="E915" s="12"/>
      <c r="F915" s="4"/>
      <c r="G915" s="5"/>
      <c r="H915" s="12"/>
    </row>
    <row r="916" spans="2:8" x14ac:dyDescent="0.25">
      <c r="B916" s="12"/>
      <c r="C916" s="12"/>
      <c r="D916" s="12"/>
      <c r="E916" s="12"/>
      <c r="F916" s="4"/>
      <c r="G916" s="5"/>
      <c r="H916" s="12"/>
    </row>
    <row r="917" spans="2:8" x14ac:dyDescent="0.25">
      <c r="B917" s="12"/>
      <c r="C917" s="12"/>
      <c r="D917" s="12"/>
      <c r="E917" s="12"/>
      <c r="F917" s="4"/>
      <c r="G917" s="5"/>
      <c r="H917" s="12"/>
    </row>
    <row r="918" spans="2:8" x14ac:dyDescent="0.25">
      <c r="B918" s="12"/>
      <c r="C918" s="12"/>
      <c r="D918" s="12"/>
      <c r="E918" s="12"/>
      <c r="F918" s="4"/>
      <c r="G918" s="5"/>
      <c r="H918" s="12"/>
    </row>
    <row r="919" spans="2:8" x14ac:dyDescent="0.25">
      <c r="B919" s="12"/>
      <c r="C919" s="12"/>
      <c r="D919" s="12"/>
      <c r="E919" s="12"/>
      <c r="F919" s="4"/>
      <c r="G919" s="5"/>
      <c r="H919" s="12"/>
    </row>
    <row r="920" spans="2:8" x14ac:dyDescent="0.25">
      <c r="B920" s="12"/>
      <c r="C920" s="12"/>
      <c r="D920" s="12"/>
      <c r="E920" s="12"/>
      <c r="F920" s="4"/>
      <c r="G920" s="5"/>
      <c r="H920" s="12"/>
    </row>
    <row r="921" spans="2:8" x14ac:dyDescent="0.25">
      <c r="B921" s="12"/>
      <c r="C921" s="12"/>
      <c r="D921" s="12"/>
      <c r="E921" s="12"/>
      <c r="F921" s="4"/>
      <c r="G921" s="5"/>
      <c r="H921" s="12"/>
    </row>
    <row r="922" spans="2:8" x14ac:dyDescent="0.25">
      <c r="B922" s="12"/>
      <c r="C922" s="12"/>
      <c r="D922" s="12"/>
      <c r="E922" s="12"/>
      <c r="F922" s="4"/>
      <c r="G922" s="5"/>
      <c r="H922" s="12"/>
    </row>
    <row r="923" spans="2:8" x14ac:dyDescent="0.25">
      <c r="B923" s="12"/>
      <c r="C923" s="12"/>
      <c r="D923" s="12"/>
      <c r="E923" s="12"/>
      <c r="F923" s="4"/>
      <c r="G923" s="5"/>
      <c r="H923" s="12"/>
    </row>
    <row r="924" spans="2:8" x14ac:dyDescent="0.25">
      <c r="B924" s="12"/>
      <c r="C924" s="12"/>
      <c r="D924" s="12"/>
      <c r="E924" s="12"/>
      <c r="F924" s="4"/>
      <c r="G924" s="5"/>
      <c r="H924" s="12"/>
    </row>
    <row r="925" spans="2:8" x14ac:dyDescent="0.25">
      <c r="B925" s="12"/>
      <c r="C925" s="12"/>
      <c r="D925" s="12"/>
      <c r="E925" s="12"/>
      <c r="F925" s="4"/>
      <c r="G925" s="5"/>
      <c r="H925" s="12"/>
    </row>
    <row r="926" spans="2:8" x14ac:dyDescent="0.25">
      <c r="B926" s="12"/>
      <c r="C926" s="12"/>
      <c r="D926" s="12"/>
      <c r="E926" s="12"/>
      <c r="F926" s="4"/>
      <c r="G926" s="5"/>
      <c r="H926" s="12"/>
    </row>
    <row r="927" spans="2:8" x14ac:dyDescent="0.25">
      <c r="B927" s="12"/>
      <c r="C927" s="12"/>
      <c r="D927" s="12"/>
      <c r="E927" s="12"/>
      <c r="F927" s="4"/>
      <c r="G927" s="5"/>
      <c r="H927" s="12"/>
    </row>
    <row r="928" spans="2:8" x14ac:dyDescent="0.25">
      <c r="B928" s="12"/>
      <c r="C928" s="12"/>
      <c r="D928" s="12"/>
      <c r="E928" s="12"/>
      <c r="F928" s="4"/>
      <c r="G928" s="5"/>
      <c r="H928" s="12"/>
    </row>
    <row r="929" spans="2:8" x14ac:dyDescent="0.25">
      <c r="B929" s="12"/>
      <c r="C929" s="12"/>
      <c r="D929" s="12"/>
      <c r="E929" s="12"/>
      <c r="F929" s="4"/>
      <c r="G929" s="5"/>
      <c r="H929" s="12"/>
    </row>
    <row r="930" spans="2:8" x14ac:dyDescent="0.25">
      <c r="B930" s="12"/>
      <c r="C930" s="12"/>
      <c r="D930" s="12"/>
      <c r="E930" s="12"/>
      <c r="F930" s="4"/>
      <c r="G930" s="5"/>
      <c r="H930" s="12"/>
    </row>
    <row r="931" spans="2:8" x14ac:dyDescent="0.25">
      <c r="B931" s="12"/>
      <c r="C931" s="12"/>
      <c r="D931" s="12"/>
      <c r="E931" s="12"/>
      <c r="F931" s="4"/>
      <c r="G931" s="5"/>
      <c r="H931" s="12"/>
    </row>
    <row r="932" spans="2:8" x14ac:dyDescent="0.25">
      <c r="B932" s="12"/>
      <c r="C932" s="12"/>
      <c r="D932" s="12"/>
      <c r="E932" s="12"/>
      <c r="F932" s="4"/>
      <c r="G932" s="5"/>
      <c r="H932" s="12"/>
    </row>
    <row r="933" spans="2:8" x14ac:dyDescent="0.25">
      <c r="B933" s="12"/>
      <c r="C933" s="12"/>
      <c r="D933" s="12"/>
      <c r="E933" s="12"/>
      <c r="F933" s="4"/>
      <c r="G933" s="5"/>
      <c r="H933" s="12"/>
    </row>
    <row r="934" spans="2:8" x14ac:dyDescent="0.25">
      <c r="B934" s="12"/>
      <c r="C934" s="12"/>
      <c r="D934" s="12"/>
      <c r="E934" s="12"/>
      <c r="F934" s="4"/>
      <c r="G934" s="5"/>
      <c r="H934" s="12"/>
    </row>
    <row r="935" spans="2:8" x14ac:dyDescent="0.25">
      <c r="B935" s="12"/>
      <c r="C935" s="12"/>
      <c r="D935" s="12"/>
      <c r="E935" s="12"/>
      <c r="F935" s="4"/>
      <c r="G935" s="5"/>
      <c r="H935" s="12"/>
    </row>
    <row r="936" spans="2:8" x14ac:dyDescent="0.25">
      <c r="B936" s="12"/>
      <c r="C936" s="12"/>
      <c r="D936" s="12"/>
      <c r="E936" s="12"/>
      <c r="F936" s="4"/>
      <c r="G936" s="5"/>
      <c r="H936" s="12"/>
    </row>
    <row r="937" spans="2:8" x14ac:dyDescent="0.25">
      <c r="B937" s="12"/>
      <c r="C937" s="12"/>
      <c r="D937" s="12"/>
      <c r="E937" s="12"/>
      <c r="F937" s="4"/>
      <c r="G937" s="5"/>
      <c r="H937" s="12"/>
    </row>
    <row r="938" spans="2:8" x14ac:dyDescent="0.25">
      <c r="B938" s="12"/>
      <c r="C938" s="12"/>
      <c r="D938" s="12"/>
      <c r="E938" s="12"/>
      <c r="F938" s="4"/>
      <c r="G938" s="5"/>
      <c r="H938" s="12"/>
    </row>
    <row r="939" spans="2:8" x14ac:dyDescent="0.25">
      <c r="B939" s="12"/>
      <c r="C939" s="12"/>
      <c r="D939" s="12"/>
      <c r="E939" s="12"/>
      <c r="F939" s="4"/>
      <c r="G939" s="5"/>
      <c r="H939" s="12"/>
    </row>
    <row r="940" spans="2:8" x14ac:dyDescent="0.25">
      <c r="B940" s="12"/>
      <c r="C940" s="12"/>
      <c r="D940" s="12"/>
      <c r="E940" s="12"/>
      <c r="F940" s="4"/>
      <c r="G940" s="5"/>
      <c r="H940" s="12"/>
    </row>
    <row r="941" spans="2:8" x14ac:dyDescent="0.25">
      <c r="B941" s="12"/>
      <c r="C941" s="12"/>
      <c r="D941" s="12"/>
      <c r="E941" s="12"/>
      <c r="F941" s="4"/>
      <c r="G941" s="5"/>
      <c r="H941" s="12"/>
    </row>
    <row r="942" spans="2:8" x14ac:dyDescent="0.25">
      <c r="B942" s="12"/>
      <c r="C942" s="12"/>
      <c r="D942" s="12"/>
      <c r="E942" s="12"/>
      <c r="F942" s="4"/>
      <c r="G942" s="5"/>
      <c r="H942" s="12"/>
    </row>
    <row r="943" spans="2:8" x14ac:dyDescent="0.25">
      <c r="B943" s="12"/>
      <c r="C943" s="12"/>
      <c r="D943" s="12"/>
      <c r="E943" s="12"/>
      <c r="F943" s="4"/>
      <c r="G943" s="5"/>
      <c r="H943" s="12"/>
    </row>
    <row r="944" spans="2:8" x14ac:dyDescent="0.25">
      <c r="B944" s="12"/>
      <c r="C944" s="12"/>
      <c r="D944" s="12"/>
      <c r="E944" s="12"/>
      <c r="F944" s="4"/>
      <c r="G944" s="5"/>
      <c r="H944" s="12"/>
    </row>
    <row r="945" spans="2:8" x14ac:dyDescent="0.25">
      <c r="B945" s="12"/>
      <c r="C945" s="12"/>
      <c r="D945" s="12"/>
      <c r="E945" s="12"/>
      <c r="F945" s="4"/>
      <c r="G945" s="5"/>
      <c r="H945" s="12"/>
    </row>
    <row r="946" spans="2:8" x14ac:dyDescent="0.25">
      <c r="B946" s="12"/>
      <c r="C946" s="12"/>
      <c r="D946" s="12"/>
      <c r="E946" s="12"/>
      <c r="F946" s="4"/>
      <c r="G946" s="5"/>
      <c r="H946" s="12"/>
    </row>
    <row r="947" spans="2:8" x14ac:dyDescent="0.25">
      <c r="B947" s="12"/>
      <c r="C947" s="12"/>
      <c r="D947" s="12"/>
      <c r="E947" s="12"/>
      <c r="F947" s="4"/>
      <c r="G947" s="5"/>
      <c r="H947" s="12"/>
    </row>
    <row r="948" spans="2:8" x14ac:dyDescent="0.25">
      <c r="B948" s="12"/>
      <c r="C948" s="12"/>
      <c r="D948" s="12"/>
      <c r="E948" s="12"/>
      <c r="F948" s="4"/>
      <c r="G948" s="5"/>
      <c r="H948" s="12"/>
    </row>
    <row r="949" spans="2:8" x14ac:dyDescent="0.25">
      <c r="B949" s="12"/>
      <c r="C949" s="12"/>
      <c r="D949" s="12"/>
      <c r="E949" s="12"/>
      <c r="F949" s="4"/>
      <c r="G949" s="5"/>
      <c r="H949" s="12"/>
    </row>
    <row r="950" spans="2:8" x14ac:dyDescent="0.25">
      <c r="B950" s="12"/>
      <c r="C950" s="12"/>
      <c r="D950" s="12"/>
      <c r="E950" s="12"/>
      <c r="F950" s="4"/>
      <c r="G950" s="5"/>
      <c r="H950" s="12"/>
    </row>
    <row r="951" spans="2:8" x14ac:dyDescent="0.25">
      <c r="B951" s="12"/>
      <c r="C951" s="12"/>
      <c r="D951" s="12"/>
      <c r="E951" s="12"/>
      <c r="F951" s="4"/>
      <c r="G951" s="5"/>
      <c r="H951" s="12"/>
    </row>
    <row r="952" spans="2:8" x14ac:dyDescent="0.25">
      <c r="B952" s="12"/>
      <c r="C952" s="12"/>
      <c r="D952" s="12"/>
      <c r="E952" s="12"/>
      <c r="F952" s="4"/>
      <c r="G952" s="5"/>
      <c r="H952" s="12"/>
    </row>
    <row r="953" spans="2:8" x14ac:dyDescent="0.25">
      <c r="B953" s="12"/>
      <c r="C953" s="12"/>
      <c r="D953" s="12"/>
      <c r="E953" s="12"/>
      <c r="F953" s="4"/>
      <c r="G953" s="5"/>
      <c r="H953" s="12"/>
    </row>
    <row r="954" spans="2:8" x14ac:dyDescent="0.25">
      <c r="B954" s="12"/>
      <c r="C954" s="12"/>
      <c r="D954" s="12"/>
      <c r="E954" s="12"/>
      <c r="F954" s="4"/>
      <c r="G954" s="5"/>
      <c r="H954" s="12"/>
    </row>
    <row r="955" spans="2:8" x14ac:dyDescent="0.25">
      <c r="B955" s="12"/>
      <c r="C955" s="12"/>
      <c r="D955" s="12"/>
      <c r="E955" s="12"/>
      <c r="F955" s="4"/>
      <c r="G955" s="5"/>
      <c r="H955" s="12"/>
    </row>
    <row r="956" spans="2:8" x14ac:dyDescent="0.25">
      <c r="B956" s="12"/>
      <c r="C956" s="12"/>
      <c r="D956" s="12"/>
      <c r="E956" s="12"/>
      <c r="F956" s="4"/>
      <c r="G956" s="5"/>
      <c r="H956" s="12"/>
    </row>
    <row r="957" spans="2:8" x14ac:dyDescent="0.25">
      <c r="B957" s="12"/>
      <c r="C957" s="12"/>
      <c r="D957" s="12"/>
      <c r="E957" s="12"/>
      <c r="F957" s="4"/>
      <c r="G957" s="5"/>
      <c r="H957" s="12"/>
    </row>
    <row r="958" spans="2:8" x14ac:dyDescent="0.25">
      <c r="B958" s="12"/>
      <c r="C958" s="12"/>
      <c r="D958" s="12"/>
      <c r="E958" s="12"/>
      <c r="F958" s="4"/>
      <c r="G958" s="5"/>
      <c r="H958" s="12"/>
    </row>
    <row r="959" spans="2:8" x14ac:dyDescent="0.25">
      <c r="B959" s="12"/>
      <c r="C959" s="12"/>
      <c r="D959" s="12"/>
      <c r="E959" s="12"/>
      <c r="F959" s="4"/>
      <c r="G959" s="5"/>
      <c r="H959" s="12"/>
    </row>
    <row r="960" spans="2:8" x14ac:dyDescent="0.25">
      <c r="B960" s="12"/>
      <c r="C960" s="12"/>
      <c r="D960" s="12"/>
      <c r="E960" s="12"/>
      <c r="F960" s="4"/>
      <c r="G960" s="5"/>
      <c r="H960" s="12"/>
    </row>
    <row r="961" spans="2:8" x14ac:dyDescent="0.25">
      <c r="B961" s="12"/>
      <c r="C961" s="12"/>
      <c r="D961" s="12"/>
      <c r="E961" s="12"/>
      <c r="F961" s="4"/>
      <c r="G961" s="5"/>
      <c r="H961" s="12"/>
    </row>
    <row r="962" spans="2:8" x14ac:dyDescent="0.25">
      <c r="B962" s="12"/>
      <c r="C962" s="12"/>
      <c r="D962" s="12"/>
      <c r="E962" s="12"/>
      <c r="F962" s="4"/>
      <c r="G962" s="5"/>
      <c r="H962" s="12"/>
    </row>
    <row r="963" spans="2:8" x14ac:dyDescent="0.25">
      <c r="B963" s="12"/>
      <c r="C963" s="12"/>
      <c r="D963" s="12"/>
      <c r="E963" s="12"/>
      <c r="F963" s="4"/>
      <c r="G963" s="5"/>
      <c r="H963" s="12"/>
    </row>
    <row r="964" spans="2:8" x14ac:dyDescent="0.25">
      <c r="B964" s="12"/>
      <c r="C964" s="12"/>
      <c r="D964" s="12"/>
      <c r="E964" s="12"/>
      <c r="F964" s="4"/>
      <c r="G964" s="5"/>
      <c r="H964" s="12"/>
    </row>
    <row r="965" spans="2:8" x14ac:dyDescent="0.25">
      <c r="B965" s="12"/>
      <c r="C965" s="12"/>
      <c r="D965" s="12"/>
      <c r="E965" s="12"/>
      <c r="F965" s="4"/>
      <c r="G965" s="5"/>
      <c r="H965" s="12"/>
    </row>
    <row r="966" spans="2:8" x14ac:dyDescent="0.25">
      <c r="B966" s="12"/>
      <c r="C966" s="12"/>
      <c r="D966" s="12"/>
      <c r="E966" s="12"/>
      <c r="F966" s="4"/>
      <c r="G966" s="5"/>
      <c r="H966" s="12"/>
    </row>
    <row r="967" spans="2:8" x14ac:dyDescent="0.25">
      <c r="B967" s="12"/>
      <c r="C967" s="12"/>
      <c r="D967" s="12"/>
      <c r="E967" s="12"/>
      <c r="F967" s="4"/>
      <c r="G967" s="5"/>
      <c r="H967" s="12"/>
    </row>
    <row r="968" spans="2:8" x14ac:dyDescent="0.25">
      <c r="B968" s="12"/>
      <c r="C968" s="12"/>
      <c r="D968" s="12"/>
      <c r="E968" s="12"/>
      <c r="F968" s="4"/>
      <c r="G968" s="5"/>
      <c r="H968" s="12"/>
    </row>
    <row r="969" spans="2:8" x14ac:dyDescent="0.25">
      <c r="B969" s="12"/>
      <c r="C969" s="12"/>
      <c r="D969" s="12"/>
      <c r="E969" s="12"/>
      <c r="F969" s="4"/>
      <c r="G969" s="5"/>
      <c r="H969" s="12"/>
    </row>
    <row r="970" spans="2:8" x14ac:dyDescent="0.25">
      <c r="B970" s="12"/>
      <c r="C970" s="12"/>
      <c r="D970" s="12"/>
      <c r="E970" s="12"/>
      <c r="F970" s="4"/>
      <c r="G970" s="5"/>
      <c r="H970" s="12"/>
    </row>
    <row r="971" spans="2:8" x14ac:dyDescent="0.25">
      <c r="B971" s="12"/>
      <c r="C971" s="12"/>
      <c r="D971" s="12"/>
      <c r="E971" s="12"/>
      <c r="F971" s="4"/>
      <c r="G971" s="5"/>
      <c r="H971" s="12"/>
    </row>
    <row r="972" spans="2:8" x14ac:dyDescent="0.25">
      <c r="B972" s="12"/>
      <c r="C972" s="12"/>
      <c r="D972" s="12"/>
      <c r="E972" s="12"/>
      <c r="F972" s="4"/>
      <c r="G972" s="5"/>
      <c r="H972" s="12"/>
    </row>
    <row r="973" spans="2:8" x14ac:dyDescent="0.25">
      <c r="B973" s="12"/>
      <c r="C973" s="12"/>
      <c r="D973" s="12"/>
      <c r="E973" s="12"/>
      <c r="F973" s="4"/>
      <c r="G973" s="5"/>
      <c r="H973" s="12"/>
    </row>
    <row r="974" spans="2:8" x14ac:dyDescent="0.25">
      <c r="B974" s="12"/>
      <c r="C974" s="12"/>
      <c r="D974" s="12"/>
      <c r="E974" s="12"/>
      <c r="F974" s="4"/>
      <c r="G974" s="5"/>
      <c r="H974" s="12"/>
    </row>
    <row r="975" spans="2:8" x14ac:dyDescent="0.25">
      <c r="B975" s="12"/>
      <c r="C975" s="12"/>
      <c r="D975" s="12"/>
      <c r="E975" s="12"/>
      <c r="F975" s="4"/>
      <c r="G975" s="5"/>
      <c r="H975" s="12"/>
    </row>
    <row r="976" spans="2:8" x14ac:dyDescent="0.25">
      <c r="B976" s="12"/>
      <c r="C976" s="12"/>
      <c r="D976" s="12"/>
      <c r="E976" s="12"/>
      <c r="F976" s="4"/>
      <c r="G976" s="5"/>
      <c r="H976" s="12"/>
    </row>
    <row r="977" spans="2:8" x14ac:dyDescent="0.25">
      <c r="B977" s="12"/>
      <c r="C977" s="12"/>
      <c r="D977" s="12"/>
      <c r="E977" s="12"/>
      <c r="F977" s="4"/>
      <c r="G977" s="5"/>
      <c r="H977" s="12"/>
    </row>
    <row r="978" spans="2:8" x14ac:dyDescent="0.25">
      <c r="B978" s="12"/>
      <c r="C978" s="12"/>
      <c r="D978" s="12"/>
      <c r="E978" s="12"/>
      <c r="F978" s="4"/>
      <c r="G978" s="5"/>
      <c r="H978" s="12"/>
    </row>
    <row r="979" spans="2:8" x14ac:dyDescent="0.25">
      <c r="B979" s="12"/>
      <c r="C979" s="12"/>
      <c r="D979" s="12"/>
      <c r="E979" s="12"/>
      <c r="F979" s="4"/>
      <c r="G979" s="5"/>
      <c r="H979" s="12"/>
    </row>
    <row r="980" spans="2:8" x14ac:dyDescent="0.25">
      <c r="B980" s="12"/>
      <c r="C980" s="12"/>
      <c r="D980" s="12"/>
      <c r="E980" s="12"/>
      <c r="F980" s="4"/>
      <c r="G980" s="5"/>
      <c r="H980" s="12"/>
    </row>
    <row r="981" spans="2:8" x14ac:dyDescent="0.25">
      <c r="B981" s="12"/>
      <c r="C981" s="12"/>
      <c r="D981" s="12"/>
      <c r="E981" s="12"/>
      <c r="F981" s="4"/>
      <c r="G981" s="5"/>
      <c r="H981" s="12"/>
    </row>
    <row r="982" spans="2:8" x14ac:dyDescent="0.25">
      <c r="B982" s="12"/>
      <c r="C982" s="12"/>
      <c r="D982" s="12"/>
      <c r="E982" s="12"/>
      <c r="F982" s="4"/>
      <c r="G982" s="5"/>
      <c r="H982" s="12"/>
    </row>
    <row r="983" spans="2:8" x14ac:dyDescent="0.25">
      <c r="B983" s="12"/>
      <c r="C983" s="12"/>
      <c r="D983" s="12"/>
      <c r="E983" s="12"/>
      <c r="F983" s="4"/>
      <c r="G983" s="5"/>
      <c r="H983" s="12"/>
    </row>
    <row r="984" spans="2:8" x14ac:dyDescent="0.25">
      <c r="B984" s="12"/>
      <c r="C984" s="12"/>
      <c r="D984" s="12"/>
      <c r="E984" s="12"/>
      <c r="F984" s="4"/>
      <c r="G984" s="5"/>
      <c r="H984" s="12"/>
    </row>
    <row r="985" spans="2:8" x14ac:dyDescent="0.25">
      <c r="B985" s="12"/>
      <c r="C985" s="12"/>
      <c r="D985" s="12"/>
      <c r="E985" s="12"/>
      <c r="F985" s="4"/>
      <c r="G985" s="5"/>
      <c r="H985" s="12"/>
    </row>
    <row r="986" spans="2:8" x14ac:dyDescent="0.25">
      <c r="B986" s="12"/>
      <c r="C986" s="12"/>
      <c r="D986" s="12"/>
      <c r="E986" s="12"/>
      <c r="F986" s="4"/>
      <c r="G986" s="5"/>
      <c r="H986" s="12"/>
    </row>
    <row r="987" spans="2:8" x14ac:dyDescent="0.25">
      <c r="B987" s="12"/>
      <c r="C987" s="12"/>
      <c r="D987" s="12"/>
      <c r="E987" s="12"/>
      <c r="F987" s="4"/>
      <c r="G987" s="5"/>
      <c r="H987" s="12"/>
    </row>
    <row r="988" spans="2:8" x14ac:dyDescent="0.25">
      <c r="B988" s="12"/>
      <c r="C988" s="12"/>
      <c r="D988" s="12"/>
      <c r="E988" s="12"/>
      <c r="F988" s="4"/>
      <c r="G988" s="5"/>
      <c r="H988" s="12"/>
    </row>
    <row r="989" spans="2:8" x14ac:dyDescent="0.25">
      <c r="B989" s="12"/>
      <c r="C989" s="12"/>
      <c r="D989" s="12"/>
      <c r="E989" s="12"/>
      <c r="F989" s="4"/>
      <c r="G989" s="5"/>
      <c r="H989" s="12"/>
    </row>
    <row r="990" spans="2:8" x14ac:dyDescent="0.25">
      <c r="B990" s="12"/>
      <c r="C990" s="12"/>
      <c r="D990" s="12"/>
      <c r="E990" s="12"/>
      <c r="F990" s="4"/>
      <c r="G990" s="5"/>
      <c r="H990" s="12"/>
    </row>
    <row r="991" spans="2:8" x14ac:dyDescent="0.25">
      <c r="B991" s="12"/>
      <c r="C991" s="12"/>
      <c r="D991" s="12"/>
      <c r="E991" s="12"/>
      <c r="F991" s="4"/>
      <c r="G991" s="5"/>
      <c r="H991" s="12"/>
    </row>
    <row r="992" spans="2:8" x14ac:dyDescent="0.25">
      <c r="B992" s="12"/>
      <c r="C992" s="12"/>
      <c r="D992" s="12"/>
      <c r="E992" s="12"/>
      <c r="F992" s="4"/>
      <c r="G992" s="5"/>
      <c r="H992" s="12"/>
    </row>
    <row r="993" spans="2:8" x14ac:dyDescent="0.25">
      <c r="B993" s="12"/>
      <c r="C993" s="12"/>
      <c r="D993" s="12"/>
      <c r="E993" s="12"/>
      <c r="F993" s="4"/>
      <c r="G993" s="5"/>
      <c r="H993" s="12"/>
    </row>
    <row r="994" spans="2:8" x14ac:dyDescent="0.25">
      <c r="B994" s="12"/>
      <c r="C994" s="12"/>
      <c r="D994" s="12"/>
      <c r="E994" s="12"/>
      <c r="F994" s="4"/>
      <c r="G994" s="5"/>
      <c r="H994" s="12"/>
    </row>
    <row r="995" spans="2:8" x14ac:dyDescent="0.25">
      <c r="B995" s="12"/>
      <c r="C995" s="12"/>
      <c r="D995" s="12"/>
      <c r="E995" s="12"/>
      <c r="F995" s="4"/>
      <c r="G995" s="5"/>
      <c r="H995" s="12"/>
    </row>
    <row r="996" spans="2:8" x14ac:dyDescent="0.25">
      <c r="B996" s="12"/>
      <c r="C996" s="12"/>
      <c r="D996" s="12"/>
      <c r="E996" s="12"/>
      <c r="F996" s="4"/>
      <c r="G996" s="5"/>
      <c r="H996" s="12"/>
    </row>
    <row r="997" spans="2:8" x14ac:dyDescent="0.25">
      <c r="B997" s="12"/>
      <c r="C997" s="12"/>
      <c r="D997" s="12"/>
      <c r="E997" s="12"/>
      <c r="F997" s="4"/>
      <c r="G997" s="5"/>
      <c r="H997" s="12"/>
    </row>
    <row r="998" spans="2:8" x14ac:dyDescent="0.25">
      <c r="B998" s="12"/>
      <c r="C998" s="12"/>
      <c r="D998" s="12"/>
      <c r="E998" s="12"/>
      <c r="F998" s="4"/>
      <c r="G998" s="5"/>
      <c r="H998" s="12"/>
    </row>
    <row r="999" spans="2:8" x14ac:dyDescent="0.25">
      <c r="B999" s="12"/>
      <c r="C999" s="12"/>
      <c r="D999" s="12"/>
      <c r="E999" s="12"/>
      <c r="F999" s="4"/>
      <c r="G999" s="5"/>
      <c r="H999" s="12"/>
    </row>
    <row r="1000" spans="2:8" x14ac:dyDescent="0.25">
      <c r="B1000" s="12"/>
      <c r="C1000" s="12"/>
      <c r="D1000" s="12"/>
      <c r="E1000" s="12"/>
      <c r="F1000" s="4"/>
      <c r="G1000" s="5"/>
      <c r="H1000" s="12"/>
    </row>
    <row r="1001" spans="2:8" x14ac:dyDescent="0.25">
      <c r="B1001" s="12"/>
      <c r="C1001" s="12"/>
      <c r="D1001" s="12"/>
      <c r="E1001" s="12"/>
      <c r="F1001" s="4"/>
      <c r="G1001" s="5"/>
      <c r="H1001" s="12"/>
    </row>
    <row r="1002" spans="2:8" x14ac:dyDescent="0.25">
      <c r="B1002" s="12"/>
      <c r="C1002" s="12"/>
      <c r="D1002" s="12"/>
      <c r="E1002" s="12"/>
      <c r="F1002" s="4"/>
      <c r="G1002" s="5"/>
      <c r="H1002" s="12"/>
    </row>
    <row r="1003" spans="2:8" x14ac:dyDescent="0.25">
      <c r="B1003" s="12"/>
      <c r="C1003" s="12"/>
      <c r="D1003" s="12"/>
      <c r="E1003" s="12"/>
      <c r="F1003" s="4"/>
      <c r="G1003" s="5"/>
      <c r="H1003" s="12"/>
    </row>
    <row r="1004" spans="2:8" x14ac:dyDescent="0.25">
      <c r="B1004" s="12"/>
      <c r="C1004" s="12"/>
      <c r="D1004" s="12"/>
      <c r="E1004" s="12"/>
      <c r="F1004" s="4"/>
      <c r="G1004" s="5"/>
      <c r="H1004" s="12"/>
    </row>
    <row r="1005" spans="2:8" x14ac:dyDescent="0.25">
      <c r="B1005" s="12"/>
      <c r="C1005" s="12"/>
      <c r="D1005" s="12"/>
      <c r="E1005" s="12"/>
      <c r="F1005" s="4"/>
      <c r="G1005" s="5"/>
      <c r="H1005" s="12"/>
    </row>
    <row r="1006" spans="2:8" x14ac:dyDescent="0.25">
      <c r="B1006" s="12"/>
      <c r="C1006" s="12"/>
      <c r="D1006" s="12"/>
      <c r="E1006" s="12"/>
      <c r="F1006" s="4"/>
      <c r="G1006" s="5"/>
      <c r="H1006" s="12"/>
    </row>
    <row r="1007" spans="2:8" x14ac:dyDescent="0.25">
      <c r="B1007" s="12"/>
      <c r="C1007" s="12"/>
      <c r="D1007" s="12"/>
      <c r="E1007" s="12"/>
      <c r="F1007" s="4"/>
      <c r="G1007" s="5"/>
      <c r="H1007" s="12"/>
    </row>
    <row r="1008" spans="2:8" x14ac:dyDescent="0.25">
      <c r="B1008" s="12"/>
      <c r="C1008" s="12"/>
      <c r="D1008" s="12"/>
      <c r="E1008" s="12"/>
      <c r="F1008" s="4"/>
      <c r="G1008" s="5"/>
      <c r="H1008" s="12"/>
    </row>
    <row r="1009" spans="2:8" x14ac:dyDescent="0.25">
      <c r="B1009" s="12"/>
      <c r="C1009" s="12"/>
      <c r="D1009" s="12"/>
      <c r="E1009" s="12"/>
      <c r="F1009" s="4"/>
      <c r="G1009" s="5"/>
      <c r="H1009" s="12"/>
    </row>
    <row r="1010" spans="2:8" x14ac:dyDescent="0.25">
      <c r="B1010" s="12"/>
      <c r="C1010" s="12"/>
      <c r="D1010" s="12"/>
      <c r="E1010" s="12"/>
      <c r="F1010" s="4"/>
      <c r="G1010" s="5"/>
      <c r="H1010" s="12"/>
    </row>
    <row r="1011" spans="2:8" x14ac:dyDescent="0.25">
      <c r="B1011" s="12"/>
      <c r="C1011" s="12"/>
      <c r="D1011" s="12"/>
      <c r="E1011" s="12"/>
      <c r="F1011" s="4"/>
      <c r="G1011" s="5"/>
      <c r="H1011" s="12"/>
    </row>
    <row r="1012" spans="2:8" x14ac:dyDescent="0.25">
      <c r="B1012" s="12"/>
      <c r="C1012" s="12"/>
      <c r="D1012" s="12"/>
      <c r="E1012" s="12"/>
      <c r="F1012" s="4"/>
      <c r="G1012" s="5"/>
      <c r="H1012" s="12"/>
    </row>
    <row r="1013" spans="2:8" x14ac:dyDescent="0.25">
      <c r="B1013" s="12"/>
      <c r="C1013" s="12"/>
      <c r="D1013" s="12"/>
      <c r="E1013" s="12"/>
      <c r="F1013" s="4"/>
      <c r="G1013" s="5"/>
      <c r="H1013" s="12"/>
    </row>
    <row r="1014" spans="2:8" x14ac:dyDescent="0.25">
      <c r="B1014" s="12"/>
      <c r="C1014" s="12"/>
      <c r="D1014" s="12"/>
      <c r="E1014" s="12"/>
      <c r="F1014" s="4"/>
      <c r="G1014" s="5"/>
      <c r="H1014" s="12"/>
    </row>
    <row r="1015" spans="2:8" x14ac:dyDescent="0.25">
      <c r="B1015" s="12"/>
      <c r="C1015" s="12"/>
      <c r="D1015" s="12"/>
      <c r="E1015" s="12"/>
      <c r="F1015" s="4"/>
      <c r="G1015" s="5"/>
      <c r="H1015" s="12"/>
    </row>
    <row r="1016" spans="2:8" x14ac:dyDescent="0.25">
      <c r="B1016" s="12"/>
      <c r="C1016" s="12"/>
      <c r="D1016" s="12"/>
      <c r="E1016" s="12"/>
      <c r="F1016" s="4"/>
      <c r="G1016" s="5"/>
      <c r="H1016" s="12"/>
    </row>
    <row r="1017" spans="2:8" x14ac:dyDescent="0.25">
      <c r="B1017" s="12"/>
      <c r="C1017" s="12"/>
      <c r="D1017" s="12"/>
      <c r="E1017" s="12"/>
      <c r="F1017" s="4"/>
      <c r="G1017" s="5"/>
      <c r="H1017" s="12"/>
    </row>
    <row r="1018" spans="2:8" x14ac:dyDescent="0.25">
      <c r="B1018" s="12"/>
      <c r="C1018" s="12"/>
      <c r="D1018" s="12"/>
      <c r="E1018" s="12"/>
      <c r="F1018" s="4"/>
      <c r="G1018" s="5"/>
      <c r="H1018" s="12"/>
    </row>
    <row r="1019" spans="2:8" x14ac:dyDescent="0.25">
      <c r="B1019" s="12"/>
      <c r="C1019" s="12"/>
      <c r="D1019" s="12"/>
      <c r="E1019" s="12"/>
      <c r="F1019" s="4"/>
      <c r="G1019" s="5"/>
      <c r="H1019" s="12"/>
    </row>
    <row r="1020" spans="2:8" x14ac:dyDescent="0.25">
      <c r="B1020" s="12"/>
      <c r="C1020" s="12"/>
      <c r="D1020" s="12"/>
      <c r="E1020" s="12"/>
      <c r="F1020" s="4"/>
      <c r="G1020" s="5"/>
      <c r="H1020" s="12"/>
    </row>
    <row r="1021" spans="2:8" x14ac:dyDescent="0.25">
      <c r="B1021" s="12"/>
      <c r="C1021" s="12"/>
      <c r="D1021" s="12"/>
      <c r="E1021" s="12"/>
      <c r="F1021" s="4"/>
      <c r="G1021" s="5"/>
      <c r="H1021" s="12"/>
    </row>
    <row r="1022" spans="2:8" x14ac:dyDescent="0.25">
      <c r="B1022" s="12"/>
      <c r="C1022" s="12"/>
      <c r="D1022" s="12"/>
      <c r="E1022" s="12"/>
      <c r="F1022" s="4"/>
      <c r="G1022" s="5"/>
      <c r="H1022" s="12"/>
    </row>
    <row r="1023" spans="2:8" x14ac:dyDescent="0.25">
      <c r="B1023" s="12"/>
      <c r="C1023" s="12"/>
      <c r="D1023" s="12"/>
      <c r="E1023" s="12"/>
      <c r="F1023" s="4"/>
      <c r="G1023" s="5"/>
      <c r="H1023" s="12"/>
    </row>
    <row r="1024" spans="2:8" x14ac:dyDescent="0.25">
      <c r="B1024" s="12"/>
      <c r="C1024" s="12"/>
      <c r="D1024" s="12"/>
      <c r="E1024" s="12"/>
      <c r="F1024" s="4"/>
      <c r="G1024" s="5"/>
      <c r="H1024" s="12"/>
    </row>
    <row r="1025" spans="2:8" x14ac:dyDescent="0.25">
      <c r="B1025" s="12"/>
      <c r="C1025" s="12"/>
      <c r="D1025" s="12"/>
      <c r="E1025" s="12"/>
      <c r="F1025" s="4"/>
      <c r="G1025" s="5"/>
      <c r="H1025" s="12"/>
    </row>
    <row r="1026" spans="2:8" x14ac:dyDescent="0.25">
      <c r="B1026" s="12"/>
      <c r="C1026" s="12"/>
      <c r="D1026" s="12"/>
      <c r="E1026" s="12"/>
      <c r="F1026" s="4"/>
      <c r="G1026" s="5"/>
      <c r="H1026" s="12"/>
    </row>
    <row r="1027" spans="2:8" x14ac:dyDescent="0.25">
      <c r="B1027" s="12"/>
      <c r="C1027" s="12"/>
      <c r="D1027" s="12"/>
      <c r="E1027" s="12"/>
      <c r="F1027" s="4"/>
      <c r="G1027" s="5"/>
      <c r="H1027" s="12"/>
    </row>
    <row r="1028" spans="2:8" x14ac:dyDescent="0.25">
      <c r="B1028" s="12"/>
      <c r="C1028" s="12"/>
      <c r="D1028" s="12"/>
      <c r="E1028" s="12"/>
      <c r="F1028" s="4"/>
      <c r="G1028" s="5"/>
      <c r="H1028" s="12"/>
    </row>
    <row r="1029" spans="2:8" x14ac:dyDescent="0.25">
      <c r="B1029" s="12"/>
      <c r="C1029" s="12"/>
      <c r="D1029" s="12"/>
      <c r="E1029" s="12"/>
      <c r="F1029" s="4"/>
      <c r="G1029" s="5"/>
      <c r="H1029" s="12"/>
    </row>
    <row r="1030" spans="2:8" x14ac:dyDescent="0.25">
      <c r="B1030" s="12"/>
      <c r="C1030" s="12"/>
      <c r="D1030" s="12"/>
      <c r="E1030" s="12"/>
      <c r="F1030" s="4"/>
      <c r="G1030" s="5"/>
      <c r="H1030" s="12"/>
    </row>
    <row r="1031" spans="2:8" x14ac:dyDescent="0.25">
      <c r="B1031" s="12"/>
      <c r="C1031" s="12"/>
      <c r="D1031" s="12"/>
      <c r="E1031" s="12"/>
      <c r="F1031" s="4"/>
      <c r="G1031" s="5"/>
      <c r="H1031" s="12"/>
    </row>
    <row r="1032" spans="2:8" x14ac:dyDescent="0.25">
      <c r="B1032" s="12"/>
      <c r="C1032" s="12"/>
      <c r="D1032" s="12"/>
      <c r="E1032" s="12"/>
      <c r="F1032" s="4"/>
      <c r="G1032" s="5"/>
      <c r="H1032" s="12"/>
    </row>
    <row r="1033" spans="2:8" x14ac:dyDescent="0.25">
      <c r="B1033" s="12"/>
      <c r="C1033" s="12"/>
      <c r="D1033" s="12"/>
      <c r="E1033" s="12"/>
      <c r="F1033" s="4"/>
      <c r="G1033" s="5"/>
      <c r="H1033" s="12"/>
    </row>
    <row r="1034" spans="2:8" x14ac:dyDescent="0.25">
      <c r="B1034" s="12"/>
      <c r="C1034" s="12"/>
      <c r="D1034" s="12"/>
      <c r="E1034" s="12"/>
      <c r="F1034" s="4"/>
      <c r="G1034" s="5"/>
      <c r="H1034" s="12"/>
    </row>
    <row r="1035" spans="2:8" x14ac:dyDescent="0.25">
      <c r="B1035" s="12"/>
      <c r="C1035" s="12"/>
      <c r="D1035" s="12"/>
      <c r="E1035" s="12"/>
      <c r="F1035" s="4"/>
      <c r="G1035" s="5"/>
      <c r="H1035" s="12"/>
    </row>
    <row r="1036" spans="2:8" x14ac:dyDescent="0.25">
      <c r="B1036" s="12"/>
      <c r="C1036" s="12"/>
      <c r="D1036" s="12"/>
      <c r="E1036" s="12"/>
      <c r="F1036" s="4"/>
      <c r="G1036" s="5"/>
      <c r="H1036" s="12"/>
    </row>
    <row r="1037" spans="2:8" x14ac:dyDescent="0.25">
      <c r="B1037" s="12"/>
      <c r="C1037" s="12"/>
      <c r="D1037" s="12"/>
      <c r="E1037" s="12"/>
      <c r="F1037" s="4"/>
      <c r="G1037" s="5"/>
      <c r="H1037" s="12"/>
    </row>
    <row r="1038" spans="2:8" x14ac:dyDescent="0.25">
      <c r="B1038" s="12"/>
      <c r="C1038" s="12"/>
      <c r="D1038" s="12"/>
      <c r="E1038" s="12"/>
      <c r="F1038" s="4"/>
      <c r="G1038" s="5"/>
      <c r="H1038" s="12"/>
    </row>
    <row r="1039" spans="2:8" x14ac:dyDescent="0.25">
      <c r="B1039" s="12"/>
      <c r="C1039" s="12"/>
      <c r="D1039" s="12"/>
      <c r="E1039" s="12"/>
      <c r="F1039" s="4"/>
      <c r="G1039" s="5"/>
      <c r="H1039" s="12"/>
    </row>
    <row r="1040" spans="2:8" x14ac:dyDescent="0.25">
      <c r="B1040" s="12"/>
      <c r="C1040" s="12"/>
      <c r="D1040" s="12"/>
      <c r="E1040" s="12"/>
      <c r="F1040" s="4"/>
      <c r="G1040" s="5"/>
      <c r="H1040" s="12"/>
    </row>
    <row r="1041" spans="2:8" x14ac:dyDescent="0.25">
      <c r="B1041" s="12"/>
      <c r="C1041" s="12"/>
      <c r="D1041" s="12"/>
      <c r="E1041" s="12"/>
      <c r="F1041" s="4"/>
      <c r="G1041" s="5"/>
      <c r="H1041" s="12"/>
    </row>
    <row r="1042" spans="2:8" x14ac:dyDescent="0.25">
      <c r="B1042" s="12"/>
      <c r="C1042" s="12"/>
      <c r="D1042" s="12"/>
      <c r="E1042" s="12"/>
      <c r="F1042" s="4"/>
      <c r="G1042" s="5"/>
      <c r="H1042" s="12"/>
    </row>
    <row r="1043" spans="2:8" x14ac:dyDescent="0.25">
      <c r="B1043" s="12"/>
      <c r="C1043" s="12"/>
      <c r="D1043" s="12"/>
      <c r="E1043" s="12"/>
      <c r="F1043" s="4"/>
      <c r="G1043" s="5"/>
      <c r="H1043" s="12"/>
    </row>
    <row r="1044" spans="2:8" x14ac:dyDescent="0.25">
      <c r="B1044" s="12"/>
      <c r="C1044" s="12"/>
      <c r="D1044" s="12"/>
      <c r="E1044" s="12"/>
      <c r="F1044" s="4"/>
      <c r="G1044" s="5"/>
      <c r="H1044" s="12"/>
    </row>
    <row r="1045" spans="2:8" x14ac:dyDescent="0.25">
      <c r="B1045" s="12"/>
      <c r="C1045" s="12"/>
      <c r="D1045" s="12"/>
      <c r="E1045" s="12"/>
      <c r="F1045" s="4"/>
      <c r="G1045" s="5"/>
      <c r="H1045" s="12"/>
    </row>
    <row r="1046" spans="2:8" x14ac:dyDescent="0.25">
      <c r="B1046" s="12"/>
      <c r="C1046" s="12"/>
      <c r="D1046" s="12"/>
      <c r="E1046" s="12"/>
      <c r="F1046" s="4"/>
      <c r="G1046" s="5"/>
      <c r="H1046" s="12"/>
    </row>
    <row r="1047" spans="2:8" x14ac:dyDescent="0.25">
      <c r="B1047" s="12"/>
      <c r="C1047" s="12"/>
      <c r="D1047" s="12"/>
      <c r="E1047" s="12"/>
      <c r="F1047" s="4"/>
      <c r="G1047" s="5"/>
      <c r="H1047" s="12"/>
    </row>
    <row r="1048" spans="2:8" x14ac:dyDescent="0.25">
      <c r="B1048" s="12"/>
      <c r="C1048" s="12"/>
      <c r="D1048" s="12"/>
      <c r="E1048" s="12"/>
      <c r="F1048" s="4"/>
      <c r="G1048" s="5"/>
      <c r="H1048" s="12"/>
    </row>
    <row r="1049" spans="2:8" x14ac:dyDescent="0.25">
      <c r="B1049" s="12"/>
      <c r="C1049" s="12"/>
      <c r="D1049" s="12"/>
      <c r="E1049" s="12"/>
      <c r="F1049" s="4"/>
      <c r="G1049" s="5"/>
      <c r="H1049" s="12"/>
    </row>
    <row r="1050" spans="2:8" x14ac:dyDescent="0.25">
      <c r="B1050" s="12"/>
      <c r="C1050" s="12"/>
      <c r="D1050" s="12"/>
      <c r="E1050" s="12"/>
      <c r="F1050" s="4"/>
      <c r="G1050" s="5"/>
      <c r="H1050" s="12"/>
    </row>
    <row r="1051" spans="2:8" x14ac:dyDescent="0.25">
      <c r="B1051" s="12"/>
      <c r="C1051" s="12"/>
      <c r="D1051" s="12"/>
      <c r="E1051" s="12"/>
      <c r="F1051" s="4"/>
      <c r="G1051" s="5"/>
      <c r="H1051" s="12"/>
    </row>
    <row r="1052" spans="2:8" x14ac:dyDescent="0.25">
      <c r="B1052" s="12"/>
      <c r="C1052" s="12"/>
      <c r="D1052" s="12"/>
      <c r="E1052" s="12"/>
      <c r="F1052" s="4"/>
      <c r="G1052" s="5"/>
      <c r="H1052" s="12"/>
    </row>
    <row r="1053" spans="2:8" x14ac:dyDescent="0.25">
      <c r="B1053" s="12"/>
      <c r="C1053" s="12"/>
      <c r="D1053" s="12"/>
      <c r="E1053" s="12"/>
      <c r="F1053" s="4"/>
      <c r="G1053" s="5"/>
      <c r="H1053" s="12"/>
    </row>
    <row r="1054" spans="2:8" x14ac:dyDescent="0.25">
      <c r="B1054" s="12"/>
      <c r="C1054" s="12"/>
      <c r="D1054" s="12"/>
      <c r="E1054" s="12"/>
      <c r="F1054" s="4"/>
      <c r="G1054" s="5"/>
      <c r="H1054" s="12"/>
    </row>
    <row r="1055" spans="2:8" x14ac:dyDescent="0.25">
      <c r="B1055" s="12"/>
      <c r="C1055" s="12"/>
      <c r="D1055" s="12"/>
      <c r="E1055" s="12"/>
      <c r="F1055" s="4"/>
      <c r="G1055" s="5"/>
      <c r="H1055" s="12"/>
    </row>
    <row r="1056" spans="2:8" x14ac:dyDescent="0.25">
      <c r="B1056" s="12"/>
      <c r="C1056" s="12"/>
      <c r="D1056" s="12"/>
      <c r="E1056" s="12"/>
      <c r="F1056" s="4"/>
      <c r="G1056" s="5"/>
      <c r="H1056" s="12"/>
    </row>
    <row r="1057" spans="2:8" x14ac:dyDescent="0.25">
      <c r="B1057" s="12"/>
      <c r="C1057" s="12"/>
      <c r="D1057" s="12"/>
      <c r="E1057" s="12"/>
      <c r="F1057" s="4"/>
      <c r="G1057" s="5"/>
      <c r="H1057" s="12"/>
    </row>
    <row r="1058" spans="2:8" x14ac:dyDescent="0.25">
      <c r="B1058" s="12"/>
      <c r="C1058" s="12"/>
      <c r="D1058" s="12"/>
      <c r="E1058" s="12"/>
      <c r="F1058" s="4"/>
      <c r="G1058" s="5"/>
      <c r="H1058" s="12"/>
    </row>
    <row r="1059" spans="2:8" x14ac:dyDescent="0.25">
      <c r="B1059" s="12"/>
      <c r="C1059" s="12"/>
      <c r="D1059" s="12"/>
      <c r="E1059" s="12"/>
      <c r="F1059" s="4"/>
      <c r="G1059" s="5"/>
      <c r="H1059" s="12"/>
    </row>
    <row r="1060" spans="2:8" x14ac:dyDescent="0.25">
      <c r="B1060" s="12"/>
      <c r="C1060" s="12"/>
      <c r="D1060" s="12"/>
      <c r="E1060" s="12"/>
      <c r="F1060" s="4"/>
      <c r="G1060" s="5"/>
      <c r="H1060" s="12"/>
    </row>
    <row r="1061" spans="2:8" x14ac:dyDescent="0.25">
      <c r="B1061" s="12"/>
      <c r="C1061" s="12"/>
      <c r="D1061" s="12"/>
      <c r="E1061" s="12"/>
      <c r="F1061" s="4"/>
      <c r="G1061" s="5"/>
      <c r="H1061" s="12"/>
    </row>
    <row r="1062" spans="2:8" x14ac:dyDescent="0.25">
      <c r="B1062" s="12"/>
      <c r="C1062" s="12"/>
      <c r="D1062" s="12"/>
      <c r="E1062" s="12"/>
      <c r="F1062" s="4"/>
      <c r="G1062" s="5"/>
      <c r="H1062" s="12"/>
    </row>
    <row r="1063" spans="2:8" x14ac:dyDescent="0.25">
      <c r="B1063" s="12"/>
      <c r="C1063" s="12"/>
      <c r="D1063" s="12"/>
      <c r="E1063" s="12"/>
      <c r="F1063" s="4"/>
      <c r="G1063" s="5"/>
      <c r="H1063" s="12"/>
    </row>
    <row r="1064" spans="2:8" x14ac:dyDescent="0.25">
      <c r="B1064" s="12"/>
      <c r="C1064" s="12"/>
      <c r="D1064" s="12"/>
      <c r="E1064" s="12"/>
      <c r="F1064" s="4"/>
      <c r="G1064" s="5"/>
      <c r="H1064" s="12"/>
    </row>
    <row r="1065" spans="2:8" x14ac:dyDescent="0.25">
      <c r="B1065" s="12"/>
      <c r="C1065" s="12"/>
      <c r="D1065" s="12"/>
      <c r="E1065" s="12"/>
      <c r="F1065" s="4"/>
      <c r="G1065" s="5"/>
      <c r="H1065" s="12"/>
    </row>
    <row r="1066" spans="2:8" x14ac:dyDescent="0.25">
      <c r="B1066" s="12"/>
      <c r="C1066" s="12"/>
      <c r="D1066" s="12"/>
      <c r="E1066" s="12"/>
      <c r="F1066" s="4"/>
      <c r="G1066" s="5"/>
      <c r="H1066" s="12"/>
    </row>
    <row r="1067" spans="2:8" x14ac:dyDescent="0.25">
      <c r="B1067" s="12"/>
      <c r="C1067" s="12"/>
      <c r="D1067" s="12"/>
      <c r="E1067" s="12"/>
      <c r="F1067" s="4"/>
      <c r="G1067" s="5"/>
      <c r="H1067" s="12"/>
    </row>
    <row r="1068" spans="2:8" x14ac:dyDescent="0.25">
      <c r="B1068" s="12"/>
      <c r="C1068" s="12"/>
      <c r="D1068" s="12"/>
      <c r="E1068" s="12"/>
      <c r="F1068" s="4"/>
      <c r="G1068" s="5"/>
      <c r="H1068" s="12"/>
    </row>
    <row r="1069" spans="2:8" x14ac:dyDescent="0.25">
      <c r="B1069" s="12"/>
      <c r="C1069" s="12"/>
      <c r="D1069" s="12"/>
      <c r="E1069" s="12"/>
      <c r="F1069" s="4"/>
      <c r="G1069" s="5"/>
      <c r="H1069" s="12"/>
    </row>
    <row r="1070" spans="2:8" x14ac:dyDescent="0.25">
      <c r="B1070" s="12"/>
      <c r="C1070" s="12"/>
      <c r="D1070" s="12"/>
      <c r="E1070" s="12"/>
      <c r="F1070" s="4"/>
      <c r="G1070" s="5"/>
      <c r="H1070" s="12"/>
    </row>
    <row r="1071" spans="2:8" x14ac:dyDescent="0.25">
      <c r="B1071" s="12"/>
      <c r="C1071" s="12"/>
      <c r="D1071" s="12"/>
      <c r="E1071" s="12"/>
      <c r="F1071" s="4"/>
      <c r="G1071" s="5"/>
      <c r="H1071" s="12"/>
    </row>
    <row r="1072" spans="2:8" x14ac:dyDescent="0.25">
      <c r="B1072" s="12"/>
      <c r="C1072" s="12"/>
      <c r="D1072" s="12"/>
      <c r="E1072" s="12"/>
      <c r="F1072" s="4"/>
      <c r="G1072" s="5"/>
      <c r="H1072" s="12"/>
    </row>
    <row r="1073" spans="2:8" x14ac:dyDescent="0.25">
      <c r="B1073" s="12"/>
      <c r="C1073" s="12"/>
      <c r="D1073" s="12"/>
      <c r="E1073" s="12"/>
      <c r="F1073" s="4"/>
      <c r="G1073" s="5"/>
      <c r="H1073" s="12"/>
    </row>
    <row r="1074" spans="2:8" x14ac:dyDescent="0.25">
      <c r="B1074" s="12"/>
      <c r="C1074" s="12"/>
      <c r="D1074" s="12"/>
      <c r="E1074" s="12"/>
      <c r="F1074" s="4"/>
      <c r="G1074" s="5"/>
      <c r="H1074" s="12"/>
    </row>
    <row r="1075" spans="2:8" x14ac:dyDescent="0.25">
      <c r="B1075" s="12"/>
      <c r="C1075" s="12"/>
      <c r="D1075" s="12"/>
      <c r="E1075" s="12"/>
      <c r="F1075" s="4"/>
      <c r="G1075" s="5"/>
      <c r="H1075" s="12"/>
    </row>
    <row r="1076" spans="2:8" x14ac:dyDescent="0.25">
      <c r="B1076" s="12"/>
      <c r="C1076" s="12"/>
      <c r="D1076" s="12"/>
      <c r="E1076" s="12"/>
      <c r="F1076" s="4"/>
      <c r="G1076" s="5"/>
      <c r="H1076" s="12"/>
    </row>
    <row r="1077" spans="2:8" x14ac:dyDescent="0.25">
      <c r="B1077" s="12"/>
      <c r="C1077" s="12"/>
      <c r="D1077" s="12"/>
      <c r="E1077" s="12"/>
      <c r="F1077" s="4"/>
      <c r="G1077" s="5"/>
      <c r="H1077" s="12"/>
    </row>
    <row r="1078" spans="2:8" x14ac:dyDescent="0.25">
      <c r="B1078" s="12"/>
      <c r="C1078" s="12"/>
      <c r="D1078" s="12"/>
      <c r="E1078" s="12"/>
      <c r="F1078" s="4"/>
      <c r="G1078" s="5"/>
      <c r="H1078" s="12"/>
    </row>
    <row r="1079" spans="2:8" x14ac:dyDescent="0.25">
      <c r="B1079" s="12"/>
      <c r="C1079" s="12"/>
      <c r="D1079" s="12"/>
      <c r="E1079" s="12"/>
      <c r="F1079" s="4"/>
      <c r="G1079" s="5"/>
      <c r="H1079" s="12"/>
    </row>
    <row r="1080" spans="2:8" x14ac:dyDescent="0.25">
      <c r="B1080" s="12"/>
      <c r="C1080" s="12"/>
      <c r="D1080" s="12"/>
      <c r="E1080" s="12"/>
      <c r="F1080" s="4"/>
      <c r="G1080" s="5"/>
      <c r="H1080" s="12"/>
    </row>
    <row r="1081" spans="2:8" x14ac:dyDescent="0.25">
      <c r="B1081" s="12"/>
      <c r="C1081" s="12"/>
      <c r="D1081" s="12"/>
      <c r="E1081" s="12"/>
      <c r="F1081" s="4"/>
      <c r="G1081" s="5"/>
      <c r="H1081" s="12"/>
    </row>
    <row r="1082" spans="2:8" x14ac:dyDescent="0.25">
      <c r="B1082" s="12"/>
      <c r="C1082" s="12"/>
      <c r="D1082" s="12"/>
      <c r="E1082" s="12"/>
      <c r="F1082" s="4"/>
      <c r="G1082" s="5"/>
      <c r="H1082" s="12"/>
    </row>
    <row r="1083" spans="2:8" x14ac:dyDescent="0.25">
      <c r="B1083" s="12"/>
      <c r="C1083" s="12"/>
      <c r="D1083" s="12"/>
      <c r="E1083" s="12"/>
      <c r="F1083" s="4"/>
      <c r="G1083" s="5"/>
      <c r="H1083" s="12"/>
    </row>
    <row r="1084" spans="2:8" x14ac:dyDescent="0.25">
      <c r="B1084" s="12"/>
      <c r="C1084" s="12"/>
      <c r="D1084" s="12"/>
      <c r="E1084" s="12"/>
      <c r="F1084" s="4"/>
      <c r="G1084" s="5"/>
      <c r="H1084" s="12"/>
    </row>
    <row r="1085" spans="2:8" x14ac:dyDescent="0.25">
      <c r="B1085" s="12"/>
      <c r="C1085" s="12"/>
      <c r="D1085" s="12"/>
      <c r="E1085" s="12"/>
      <c r="F1085" s="4"/>
      <c r="G1085" s="5"/>
      <c r="H1085" s="12"/>
    </row>
    <row r="1086" spans="2:8" x14ac:dyDescent="0.25">
      <c r="B1086" s="12"/>
      <c r="C1086" s="12"/>
      <c r="D1086" s="12"/>
      <c r="E1086" s="12"/>
      <c r="F1086" s="4"/>
      <c r="G1086" s="5"/>
      <c r="H1086" s="12"/>
    </row>
    <row r="1087" spans="2:8" x14ac:dyDescent="0.25">
      <c r="B1087" s="12"/>
      <c r="C1087" s="12"/>
      <c r="D1087" s="12"/>
      <c r="E1087" s="12"/>
      <c r="F1087" s="4"/>
      <c r="G1087" s="5"/>
      <c r="H1087" s="12"/>
    </row>
    <row r="1088" spans="2:8" x14ac:dyDescent="0.25">
      <c r="B1088" s="12"/>
      <c r="C1088" s="12"/>
      <c r="D1088" s="12"/>
      <c r="E1088" s="12"/>
      <c r="F1088" s="4"/>
      <c r="G1088" s="5"/>
      <c r="H1088" s="12"/>
    </row>
    <row r="1089" spans="2:8" x14ac:dyDescent="0.25">
      <c r="B1089" s="12"/>
      <c r="C1089" s="12"/>
      <c r="D1089" s="12"/>
      <c r="E1089" s="12"/>
      <c r="F1089" s="4"/>
      <c r="G1089" s="5"/>
      <c r="H1089" s="12"/>
    </row>
    <row r="1090" spans="2:8" x14ac:dyDescent="0.25">
      <c r="B1090" s="12"/>
      <c r="C1090" s="12"/>
      <c r="D1090" s="12"/>
      <c r="E1090" s="12"/>
      <c r="F1090" s="4"/>
      <c r="G1090" s="5"/>
      <c r="H1090" s="12"/>
    </row>
    <row r="1091" spans="2:8" x14ac:dyDescent="0.25">
      <c r="B1091" s="12"/>
      <c r="C1091" s="12"/>
      <c r="D1091" s="12"/>
      <c r="E1091" s="12"/>
      <c r="F1091" s="4"/>
      <c r="G1091" s="5"/>
      <c r="H1091" s="12"/>
    </row>
    <row r="1092" spans="2:8" x14ac:dyDescent="0.25">
      <c r="B1092" s="12"/>
      <c r="C1092" s="12"/>
      <c r="D1092" s="12"/>
      <c r="E1092" s="12"/>
      <c r="F1092" s="4"/>
      <c r="G1092" s="5"/>
      <c r="H1092" s="12"/>
    </row>
    <row r="1093" spans="2:8" x14ac:dyDescent="0.25">
      <c r="B1093" s="12"/>
      <c r="C1093" s="12"/>
      <c r="D1093" s="12"/>
      <c r="E1093" s="12"/>
      <c r="F1093" s="4"/>
      <c r="G1093" s="5"/>
      <c r="H1093" s="12"/>
    </row>
    <row r="1094" spans="2:8" x14ac:dyDescent="0.25">
      <c r="B1094" s="12"/>
      <c r="C1094" s="12"/>
      <c r="D1094" s="12"/>
      <c r="E1094" s="12"/>
      <c r="F1094" s="4"/>
      <c r="G1094" s="5"/>
      <c r="H1094" s="12"/>
    </row>
    <row r="1095" spans="2:8" x14ac:dyDescent="0.25">
      <c r="B1095" s="12"/>
      <c r="C1095" s="12"/>
      <c r="D1095" s="12"/>
      <c r="E1095" s="12"/>
      <c r="F1095" s="4"/>
      <c r="G1095" s="5"/>
      <c r="H1095" s="12"/>
    </row>
    <row r="1096" spans="2:8" x14ac:dyDescent="0.25">
      <c r="B1096" s="12"/>
      <c r="C1096" s="12"/>
      <c r="D1096" s="12"/>
      <c r="E1096" s="12"/>
      <c r="F1096" s="4"/>
      <c r="G1096" s="5"/>
      <c r="H1096" s="12"/>
    </row>
    <row r="1097" spans="2:8" x14ac:dyDescent="0.25">
      <c r="B1097" s="12"/>
      <c r="C1097" s="12"/>
      <c r="D1097" s="12"/>
      <c r="E1097" s="12"/>
      <c r="F1097" s="4"/>
      <c r="G1097" s="5"/>
      <c r="H1097" s="12"/>
    </row>
    <row r="1098" spans="2:8" x14ac:dyDescent="0.25">
      <c r="B1098" s="12"/>
      <c r="C1098" s="12"/>
      <c r="D1098" s="12"/>
      <c r="E1098" s="12"/>
      <c r="F1098" s="4"/>
      <c r="G1098" s="5"/>
      <c r="H1098" s="12"/>
    </row>
    <row r="1099" spans="2:8" x14ac:dyDescent="0.25">
      <c r="B1099" s="12"/>
      <c r="C1099" s="12"/>
      <c r="D1099" s="12"/>
      <c r="E1099" s="12"/>
      <c r="F1099" s="4"/>
      <c r="G1099" s="5"/>
      <c r="H1099" s="12"/>
    </row>
    <row r="1100" spans="2:8" x14ac:dyDescent="0.25">
      <c r="B1100" s="12"/>
      <c r="C1100" s="12"/>
      <c r="D1100" s="12"/>
      <c r="E1100" s="12"/>
      <c r="F1100" s="4"/>
      <c r="G1100" s="5"/>
      <c r="H1100" s="12"/>
    </row>
    <row r="1101" spans="2:8" x14ac:dyDescent="0.25">
      <c r="B1101" s="12"/>
      <c r="C1101" s="12"/>
      <c r="D1101" s="12"/>
      <c r="E1101" s="12"/>
      <c r="F1101" s="4"/>
      <c r="G1101" s="5"/>
      <c r="H1101" s="12"/>
    </row>
    <row r="1102" spans="2:8" x14ac:dyDescent="0.25">
      <c r="B1102" s="12"/>
      <c r="C1102" s="12"/>
      <c r="D1102" s="12"/>
      <c r="E1102" s="12"/>
      <c r="F1102" s="4"/>
      <c r="G1102" s="5"/>
      <c r="H1102" s="12"/>
    </row>
    <row r="1103" spans="2:8" x14ac:dyDescent="0.25">
      <c r="B1103" s="12"/>
      <c r="C1103" s="12"/>
      <c r="D1103" s="12"/>
      <c r="E1103" s="12"/>
      <c r="F1103" s="4"/>
      <c r="G1103" s="5"/>
      <c r="H1103" s="12"/>
    </row>
    <row r="1104" spans="2:8" x14ac:dyDescent="0.25">
      <c r="B1104" s="12"/>
      <c r="C1104" s="12"/>
      <c r="D1104" s="12"/>
      <c r="E1104" s="12"/>
      <c r="F1104" s="4"/>
      <c r="G1104" s="5"/>
      <c r="H1104" s="12"/>
    </row>
    <row r="1105" spans="2:8" x14ac:dyDescent="0.25">
      <c r="B1105" s="12"/>
      <c r="C1105" s="12"/>
      <c r="D1105" s="12"/>
      <c r="E1105" s="12"/>
      <c r="F1105" s="4"/>
      <c r="G1105" s="5"/>
      <c r="H1105" s="12"/>
    </row>
    <row r="1106" spans="2:8" x14ac:dyDescent="0.25">
      <c r="B1106" s="12"/>
      <c r="C1106" s="12"/>
      <c r="D1106" s="12"/>
      <c r="E1106" s="12"/>
      <c r="F1106" s="4"/>
      <c r="G1106" s="5"/>
      <c r="H1106" s="12"/>
    </row>
    <row r="1107" spans="2:8" x14ac:dyDescent="0.25">
      <c r="B1107" s="12"/>
      <c r="C1107" s="12"/>
      <c r="D1107" s="12"/>
      <c r="E1107" s="12"/>
      <c r="F1107" s="4"/>
      <c r="G1107" s="5"/>
      <c r="H1107" s="12"/>
    </row>
    <row r="1108" spans="2:8" x14ac:dyDescent="0.25">
      <c r="B1108" s="12"/>
      <c r="C1108" s="12"/>
      <c r="D1108" s="12"/>
      <c r="E1108" s="12"/>
      <c r="F1108" s="4"/>
      <c r="G1108" s="5"/>
      <c r="H1108" s="12"/>
    </row>
    <row r="1109" spans="2:8" x14ac:dyDescent="0.25">
      <c r="B1109" s="12"/>
      <c r="C1109" s="12"/>
      <c r="D1109" s="12"/>
      <c r="E1109" s="12"/>
      <c r="F1109" s="4"/>
      <c r="G1109" s="5"/>
      <c r="H1109" s="12"/>
    </row>
    <row r="1110" spans="2:8" x14ac:dyDescent="0.25">
      <c r="B1110" s="12"/>
      <c r="C1110" s="12"/>
      <c r="D1110" s="12"/>
      <c r="E1110" s="12"/>
      <c r="F1110" s="4"/>
      <c r="G1110" s="5"/>
      <c r="H1110" s="12"/>
    </row>
    <row r="1111" spans="2:8" x14ac:dyDescent="0.25">
      <c r="B1111" s="12"/>
      <c r="C1111" s="12"/>
      <c r="D1111" s="12"/>
      <c r="E1111" s="12"/>
      <c r="F1111" s="4"/>
      <c r="G1111" s="5"/>
      <c r="H1111" s="12"/>
    </row>
    <row r="1112" spans="2:8" x14ac:dyDescent="0.25">
      <c r="B1112" s="12"/>
      <c r="C1112" s="12"/>
      <c r="D1112" s="12"/>
      <c r="E1112" s="12"/>
      <c r="F1112" s="4"/>
      <c r="G1112" s="5"/>
      <c r="H1112" s="12"/>
    </row>
    <row r="1113" spans="2:8" x14ac:dyDescent="0.25">
      <c r="B1113" s="12"/>
      <c r="C1113" s="12"/>
      <c r="D1113" s="12"/>
      <c r="E1113" s="12"/>
      <c r="F1113" s="4"/>
      <c r="G1113" s="5"/>
      <c r="H1113" s="12"/>
    </row>
    <row r="1114" spans="2:8" x14ac:dyDescent="0.25">
      <c r="B1114" s="12"/>
      <c r="C1114" s="12"/>
      <c r="D1114" s="12"/>
      <c r="E1114" s="12"/>
      <c r="F1114" s="4"/>
      <c r="G1114" s="5"/>
      <c r="H1114" s="12"/>
    </row>
    <row r="1115" spans="2:8" x14ac:dyDescent="0.25">
      <c r="B1115" s="12"/>
      <c r="C1115" s="12"/>
      <c r="D1115" s="12"/>
      <c r="E1115" s="12"/>
      <c r="F1115" s="4"/>
      <c r="G1115" s="5"/>
      <c r="H1115" s="12"/>
    </row>
    <row r="1116" spans="2:8" x14ac:dyDescent="0.25">
      <c r="B1116" s="12"/>
      <c r="C1116" s="12"/>
      <c r="D1116" s="12"/>
      <c r="E1116" s="12"/>
      <c r="F1116" s="4"/>
      <c r="G1116" s="5"/>
      <c r="H1116" s="12"/>
    </row>
    <row r="1117" spans="2:8" x14ac:dyDescent="0.25">
      <c r="B1117" s="12"/>
      <c r="C1117" s="12"/>
      <c r="D1117" s="12"/>
      <c r="E1117" s="12"/>
      <c r="F1117" s="4"/>
      <c r="G1117" s="5"/>
      <c r="H1117" s="12"/>
    </row>
    <row r="1118" spans="2:8" x14ac:dyDescent="0.25">
      <c r="B1118" s="12"/>
      <c r="C1118" s="12"/>
      <c r="D1118" s="12"/>
      <c r="E1118" s="12"/>
      <c r="F1118" s="4"/>
      <c r="G1118" s="5"/>
      <c r="H1118" s="12"/>
    </row>
    <row r="1119" spans="2:8" x14ac:dyDescent="0.25">
      <c r="B1119" s="12"/>
      <c r="C1119" s="12"/>
      <c r="D1119" s="12"/>
      <c r="E1119" s="12"/>
      <c r="F1119" s="4"/>
      <c r="G1119" s="5"/>
      <c r="H1119" s="12"/>
    </row>
    <row r="1120" spans="2:8" x14ac:dyDescent="0.25">
      <c r="B1120" s="12"/>
      <c r="C1120" s="12"/>
      <c r="D1120" s="12"/>
      <c r="E1120" s="12"/>
      <c r="F1120" s="4"/>
      <c r="G1120" s="5"/>
      <c r="H1120" s="12"/>
    </row>
    <row r="1121" spans="2:8" x14ac:dyDescent="0.25">
      <c r="B1121" s="12"/>
      <c r="C1121" s="12"/>
      <c r="D1121" s="12"/>
      <c r="E1121" s="12"/>
      <c r="F1121" s="4"/>
      <c r="G1121" s="5"/>
      <c r="H1121" s="12"/>
    </row>
    <row r="1122" spans="2:8" x14ac:dyDescent="0.25">
      <c r="B1122" s="12"/>
      <c r="C1122" s="12"/>
      <c r="D1122" s="12"/>
      <c r="E1122" s="12"/>
      <c r="F1122" s="4"/>
      <c r="G1122" s="5"/>
      <c r="H1122" s="12"/>
    </row>
    <row r="1123" spans="2:8" x14ac:dyDescent="0.25">
      <c r="B1123" s="12"/>
      <c r="C1123" s="12"/>
      <c r="D1123" s="12"/>
      <c r="E1123" s="12"/>
      <c r="F1123" s="4"/>
      <c r="G1123" s="5"/>
      <c r="H1123" s="12"/>
    </row>
    <row r="1124" spans="2:8" x14ac:dyDescent="0.25">
      <c r="B1124" s="12"/>
      <c r="C1124" s="12"/>
      <c r="D1124" s="12"/>
      <c r="E1124" s="12"/>
      <c r="F1124" s="4"/>
      <c r="G1124" s="5"/>
      <c r="H1124" s="12"/>
    </row>
    <row r="1125" spans="2:8" x14ac:dyDescent="0.25">
      <c r="B1125" s="12"/>
      <c r="C1125" s="12"/>
      <c r="D1125" s="12"/>
      <c r="E1125" s="12"/>
      <c r="F1125" s="4"/>
      <c r="G1125" s="5"/>
      <c r="H1125" s="12"/>
    </row>
    <row r="1126" spans="2:8" x14ac:dyDescent="0.25">
      <c r="B1126" s="12"/>
      <c r="C1126" s="12"/>
      <c r="D1126" s="12"/>
      <c r="E1126" s="12"/>
      <c r="F1126" s="4"/>
      <c r="G1126" s="5"/>
      <c r="H1126" s="12"/>
    </row>
    <row r="1127" spans="2:8" x14ac:dyDescent="0.25">
      <c r="B1127" s="12"/>
      <c r="C1127" s="12"/>
      <c r="D1127" s="12"/>
      <c r="E1127" s="12"/>
      <c r="F1127" s="4"/>
      <c r="G1127" s="5"/>
      <c r="H1127" s="12"/>
    </row>
    <row r="1128" spans="2:8" x14ac:dyDescent="0.25">
      <c r="B1128" s="12"/>
      <c r="C1128" s="12"/>
      <c r="D1128" s="12"/>
      <c r="E1128" s="12"/>
      <c r="F1128" s="4"/>
      <c r="G1128" s="5"/>
      <c r="H1128" s="12"/>
    </row>
    <row r="1129" spans="2:8" x14ac:dyDescent="0.25">
      <c r="B1129" s="12"/>
      <c r="C1129" s="12"/>
      <c r="D1129" s="12"/>
      <c r="E1129" s="12"/>
      <c r="F1129" s="4"/>
      <c r="G1129" s="5"/>
      <c r="H1129" s="12"/>
    </row>
    <row r="1130" spans="2:8" x14ac:dyDescent="0.25">
      <c r="B1130" s="12"/>
      <c r="C1130" s="12"/>
      <c r="D1130" s="12"/>
      <c r="E1130" s="12"/>
      <c r="F1130" s="4"/>
      <c r="G1130" s="5"/>
      <c r="H1130" s="12"/>
    </row>
    <row r="1131" spans="2:8" x14ac:dyDescent="0.25">
      <c r="B1131" s="12"/>
      <c r="C1131" s="12"/>
      <c r="D1131" s="12"/>
      <c r="E1131" s="12"/>
      <c r="F1131" s="4"/>
      <c r="G1131" s="5"/>
      <c r="H1131" s="12"/>
    </row>
    <row r="1132" spans="2:8" x14ac:dyDescent="0.25">
      <c r="B1132" s="12"/>
      <c r="C1132" s="12"/>
      <c r="D1132" s="12"/>
      <c r="E1132" s="12"/>
      <c r="F1132" s="4"/>
      <c r="G1132" s="5"/>
      <c r="H1132" s="12"/>
    </row>
    <row r="1133" spans="2:8" x14ac:dyDescent="0.25">
      <c r="B1133" s="12"/>
      <c r="C1133" s="12"/>
      <c r="D1133" s="12"/>
      <c r="E1133" s="12"/>
      <c r="F1133" s="4"/>
      <c r="G1133" s="5"/>
      <c r="H1133" s="12"/>
    </row>
    <row r="1134" spans="2:8" x14ac:dyDescent="0.25">
      <c r="B1134" s="12"/>
      <c r="C1134" s="12"/>
      <c r="D1134" s="12"/>
      <c r="E1134" s="12"/>
      <c r="F1134" s="4"/>
      <c r="G1134" s="5"/>
      <c r="H1134" s="12"/>
    </row>
    <row r="1135" spans="2:8" x14ac:dyDescent="0.25">
      <c r="B1135" s="12"/>
      <c r="C1135" s="12"/>
      <c r="D1135" s="12"/>
      <c r="E1135" s="12"/>
      <c r="F1135" s="4"/>
      <c r="G1135" s="5"/>
      <c r="H1135" s="12"/>
    </row>
    <row r="1136" spans="2:8" x14ac:dyDescent="0.25">
      <c r="B1136" s="12"/>
      <c r="C1136" s="12"/>
      <c r="D1136" s="12"/>
      <c r="E1136" s="12"/>
      <c r="F1136" s="4"/>
      <c r="G1136" s="5"/>
      <c r="H1136" s="12"/>
    </row>
    <row r="1137" spans="2:8" x14ac:dyDescent="0.25">
      <c r="B1137" s="12"/>
      <c r="C1137" s="12"/>
      <c r="D1137" s="12"/>
      <c r="E1137" s="12"/>
      <c r="F1137" s="4"/>
      <c r="G1137" s="5"/>
      <c r="H1137" s="12"/>
    </row>
    <row r="1138" spans="2:8" x14ac:dyDescent="0.25">
      <c r="B1138" s="12"/>
      <c r="C1138" s="12"/>
      <c r="D1138" s="12"/>
      <c r="E1138" s="12"/>
      <c r="F1138" s="4"/>
      <c r="G1138" s="5"/>
      <c r="H1138" s="12"/>
    </row>
    <row r="1139" spans="2:8" x14ac:dyDescent="0.25">
      <c r="B1139" s="12"/>
      <c r="C1139" s="12"/>
      <c r="D1139" s="12"/>
      <c r="E1139" s="12"/>
      <c r="F1139" s="4"/>
      <c r="G1139" s="5"/>
      <c r="H1139" s="12"/>
    </row>
    <row r="1140" spans="2:8" x14ac:dyDescent="0.25">
      <c r="B1140" s="12"/>
      <c r="C1140" s="12"/>
      <c r="D1140" s="12"/>
      <c r="E1140" s="12"/>
      <c r="F1140" s="4"/>
      <c r="G1140" s="5"/>
      <c r="H1140" s="12"/>
    </row>
    <row r="1141" spans="2:8" x14ac:dyDescent="0.25">
      <c r="B1141" s="12"/>
      <c r="C1141" s="12"/>
      <c r="D1141" s="12"/>
      <c r="E1141" s="12"/>
      <c r="F1141" s="4"/>
      <c r="G1141" s="5"/>
      <c r="H1141" s="12"/>
    </row>
    <row r="1142" spans="2:8" x14ac:dyDescent="0.25">
      <c r="B1142" s="12"/>
      <c r="C1142" s="12"/>
      <c r="D1142" s="12"/>
      <c r="E1142" s="12"/>
      <c r="F1142" s="4"/>
      <c r="G1142" s="5"/>
      <c r="H1142" s="12"/>
    </row>
    <row r="1143" spans="2:8" x14ac:dyDescent="0.25">
      <c r="B1143" s="12"/>
      <c r="C1143" s="12"/>
      <c r="D1143" s="12"/>
      <c r="E1143" s="12"/>
      <c r="F1143" s="4"/>
      <c r="G1143" s="5"/>
      <c r="H1143" s="12"/>
    </row>
    <row r="1144" spans="2:8" x14ac:dyDescent="0.25">
      <c r="B1144" s="12"/>
      <c r="C1144" s="12"/>
      <c r="D1144" s="12"/>
      <c r="E1144" s="12"/>
      <c r="F1144" s="4"/>
      <c r="G1144" s="5"/>
      <c r="H1144" s="12"/>
    </row>
    <row r="1145" spans="2:8" x14ac:dyDescent="0.25">
      <c r="B1145" s="12"/>
      <c r="C1145" s="12"/>
      <c r="D1145" s="12"/>
      <c r="E1145" s="12"/>
      <c r="F1145" s="4"/>
      <c r="G1145" s="5"/>
      <c r="H1145" s="12"/>
    </row>
    <row r="1146" spans="2:8" x14ac:dyDescent="0.25">
      <c r="B1146" s="12"/>
      <c r="C1146" s="12"/>
      <c r="D1146" s="12"/>
      <c r="E1146" s="12"/>
      <c r="F1146" s="4"/>
      <c r="G1146" s="5"/>
      <c r="H1146" s="12"/>
    </row>
    <row r="1147" spans="2:8" x14ac:dyDescent="0.25">
      <c r="B1147" s="12"/>
      <c r="C1147" s="12"/>
      <c r="D1147" s="12"/>
      <c r="E1147" s="12"/>
      <c r="F1147" s="4"/>
      <c r="G1147" s="5"/>
      <c r="H1147" s="12"/>
    </row>
    <row r="1148" spans="2:8" x14ac:dyDescent="0.25">
      <c r="B1148" s="12"/>
      <c r="C1148" s="12"/>
      <c r="D1148" s="12"/>
      <c r="E1148" s="12"/>
      <c r="F1148" s="4"/>
      <c r="G1148" s="5"/>
      <c r="H1148" s="12"/>
    </row>
    <row r="1149" spans="2:8" x14ac:dyDescent="0.25">
      <c r="B1149" s="12"/>
      <c r="C1149" s="12"/>
      <c r="D1149" s="12"/>
      <c r="E1149" s="12"/>
      <c r="F1149" s="4"/>
      <c r="G1149" s="5"/>
      <c r="H1149" s="12"/>
    </row>
    <row r="1150" spans="2:8" x14ac:dyDescent="0.25">
      <c r="B1150" s="12"/>
      <c r="C1150" s="12"/>
      <c r="D1150" s="12"/>
      <c r="E1150" s="12"/>
      <c r="F1150" s="4"/>
      <c r="G1150" s="5"/>
      <c r="H1150" s="12"/>
    </row>
    <row r="1151" spans="2:8" x14ac:dyDescent="0.25">
      <c r="B1151" s="12"/>
      <c r="C1151" s="12"/>
      <c r="D1151" s="12"/>
      <c r="E1151" s="12"/>
      <c r="F1151" s="4"/>
      <c r="G1151" s="5"/>
      <c r="H1151" s="12"/>
    </row>
    <row r="1152" spans="2:8" x14ac:dyDescent="0.25">
      <c r="B1152" s="12"/>
      <c r="C1152" s="12"/>
      <c r="D1152" s="12"/>
      <c r="E1152" s="12"/>
      <c r="F1152" s="4"/>
      <c r="G1152" s="5"/>
      <c r="H1152" s="12"/>
    </row>
    <row r="1153" spans="2:8" x14ac:dyDescent="0.25">
      <c r="B1153" s="12"/>
      <c r="C1153" s="12"/>
      <c r="D1153" s="12"/>
      <c r="E1153" s="12"/>
      <c r="F1153" s="4"/>
      <c r="G1153" s="5"/>
      <c r="H1153" s="12"/>
    </row>
    <row r="1154" spans="2:8" x14ac:dyDescent="0.25">
      <c r="B1154" s="12"/>
      <c r="C1154" s="12"/>
      <c r="D1154" s="12"/>
      <c r="E1154" s="12"/>
      <c r="F1154" s="4"/>
      <c r="G1154" s="5"/>
      <c r="H1154" s="12"/>
    </row>
    <row r="1155" spans="2:8" x14ac:dyDescent="0.25">
      <c r="B1155" s="12"/>
      <c r="C1155" s="12"/>
      <c r="D1155" s="12"/>
      <c r="E1155" s="12"/>
      <c r="F1155" s="4"/>
      <c r="G1155" s="5"/>
      <c r="H1155" s="12"/>
    </row>
    <row r="1156" spans="2:8" x14ac:dyDescent="0.25">
      <c r="B1156" s="12"/>
      <c r="C1156" s="12"/>
      <c r="D1156" s="12"/>
      <c r="E1156" s="12"/>
      <c r="F1156" s="4"/>
      <c r="G1156" s="5"/>
      <c r="H1156" s="12"/>
    </row>
    <row r="1157" spans="2:8" x14ac:dyDescent="0.25">
      <c r="B1157" s="12"/>
      <c r="C1157" s="12"/>
      <c r="D1157" s="12"/>
      <c r="E1157" s="12"/>
      <c r="F1157" s="4"/>
      <c r="G1157" s="5"/>
      <c r="H1157" s="12"/>
    </row>
    <row r="1158" spans="2:8" x14ac:dyDescent="0.25">
      <c r="B1158" s="12"/>
      <c r="C1158" s="12"/>
      <c r="D1158" s="12"/>
      <c r="E1158" s="12"/>
      <c r="F1158" s="4"/>
      <c r="G1158" s="5"/>
      <c r="H1158" s="12"/>
    </row>
    <row r="1159" spans="2:8" x14ac:dyDescent="0.25">
      <c r="B1159" s="12"/>
      <c r="C1159" s="12"/>
      <c r="D1159" s="12"/>
      <c r="E1159" s="12"/>
      <c r="F1159" s="4"/>
      <c r="G1159" s="5"/>
      <c r="H1159" s="12"/>
    </row>
    <row r="1160" spans="2:8" x14ac:dyDescent="0.25">
      <c r="B1160" s="12"/>
      <c r="C1160" s="12"/>
      <c r="D1160" s="12"/>
      <c r="E1160" s="12"/>
      <c r="F1160" s="4"/>
      <c r="G1160" s="5"/>
      <c r="H1160" s="12"/>
    </row>
    <row r="1161" spans="2:8" x14ac:dyDescent="0.25">
      <c r="B1161" s="12"/>
      <c r="C1161" s="12"/>
      <c r="D1161" s="12"/>
      <c r="E1161" s="12"/>
      <c r="F1161" s="4"/>
      <c r="G1161" s="5"/>
      <c r="H1161" s="12"/>
    </row>
    <row r="1162" spans="2:8" x14ac:dyDescent="0.25">
      <c r="B1162" s="12"/>
      <c r="C1162" s="12"/>
      <c r="D1162" s="12"/>
      <c r="E1162" s="12"/>
      <c r="F1162" s="4"/>
      <c r="G1162" s="5"/>
      <c r="H1162" s="12"/>
    </row>
    <row r="1163" spans="2:8" x14ac:dyDescent="0.25">
      <c r="B1163" s="12"/>
      <c r="C1163" s="12"/>
      <c r="D1163" s="12"/>
      <c r="E1163" s="12"/>
      <c r="F1163" s="4"/>
      <c r="G1163" s="5"/>
      <c r="H1163" s="12"/>
    </row>
    <row r="1164" spans="2:8" x14ac:dyDescent="0.25">
      <c r="B1164" s="12"/>
      <c r="C1164" s="12"/>
      <c r="D1164" s="12"/>
      <c r="E1164" s="12"/>
      <c r="F1164" s="4"/>
      <c r="G1164" s="5"/>
      <c r="H1164" s="12"/>
    </row>
    <row r="1165" spans="2:8" x14ac:dyDescent="0.25">
      <c r="B1165" s="12"/>
      <c r="C1165" s="12"/>
      <c r="D1165" s="12"/>
      <c r="E1165" s="12"/>
      <c r="F1165" s="4"/>
      <c r="G1165" s="5"/>
      <c r="H1165" s="12"/>
    </row>
    <row r="1166" spans="2:8" x14ac:dyDescent="0.25">
      <c r="B1166" s="12"/>
      <c r="C1166" s="12"/>
      <c r="D1166" s="12"/>
      <c r="E1166" s="12"/>
      <c r="F1166" s="4"/>
      <c r="G1166" s="5"/>
      <c r="H1166" s="12"/>
    </row>
    <row r="1167" spans="2:8" x14ac:dyDescent="0.25">
      <c r="B1167" s="12"/>
      <c r="C1167" s="12"/>
      <c r="D1167" s="12"/>
      <c r="E1167" s="12"/>
      <c r="F1167" s="4"/>
      <c r="G1167" s="5"/>
      <c r="H1167" s="12"/>
    </row>
    <row r="1168" spans="2:8" x14ac:dyDescent="0.25">
      <c r="B1168" s="12"/>
      <c r="C1168" s="12"/>
      <c r="D1168" s="12"/>
      <c r="E1168" s="12"/>
      <c r="F1168" s="4"/>
      <c r="G1168" s="5"/>
      <c r="H1168" s="12"/>
    </row>
    <row r="1169" spans="2:8" x14ac:dyDescent="0.25">
      <c r="B1169" s="12"/>
      <c r="C1169" s="12"/>
      <c r="D1169" s="12"/>
      <c r="E1169" s="12"/>
      <c r="F1169" s="4"/>
      <c r="G1169" s="5"/>
      <c r="H1169" s="12"/>
    </row>
    <row r="1170" spans="2:8" x14ac:dyDescent="0.25">
      <c r="B1170" s="12"/>
      <c r="C1170" s="12"/>
      <c r="D1170" s="12"/>
      <c r="E1170" s="12"/>
      <c r="F1170" s="4"/>
      <c r="G1170" s="5"/>
      <c r="H1170" s="12"/>
    </row>
    <row r="1171" spans="2:8" x14ac:dyDescent="0.25">
      <c r="B1171" s="12"/>
      <c r="C1171" s="12"/>
      <c r="D1171" s="12"/>
      <c r="E1171" s="12"/>
      <c r="F1171" s="4"/>
      <c r="G1171" s="5"/>
      <c r="H1171" s="12"/>
    </row>
    <row r="1172" spans="2:8" x14ac:dyDescent="0.25">
      <c r="B1172" s="12"/>
      <c r="C1172" s="12"/>
      <c r="D1172" s="12"/>
      <c r="E1172" s="12"/>
      <c r="F1172" s="4"/>
      <c r="G1172" s="5"/>
      <c r="H1172" s="12"/>
    </row>
    <row r="1173" spans="2:8" x14ac:dyDescent="0.25">
      <c r="B1173" s="12"/>
      <c r="C1173" s="12"/>
      <c r="D1173" s="12"/>
      <c r="E1173" s="12"/>
      <c r="F1173" s="4"/>
      <c r="G1173" s="5"/>
      <c r="H1173" s="12"/>
    </row>
    <row r="1174" spans="2:8" x14ac:dyDescent="0.25">
      <c r="B1174" s="12"/>
      <c r="C1174" s="12"/>
      <c r="D1174" s="12"/>
      <c r="E1174" s="12"/>
      <c r="F1174" s="4"/>
      <c r="G1174" s="5"/>
      <c r="H1174" s="12"/>
    </row>
    <row r="1175" spans="2:8" x14ac:dyDescent="0.25">
      <c r="B1175" s="12"/>
      <c r="C1175" s="12"/>
      <c r="D1175" s="12"/>
      <c r="E1175" s="12"/>
      <c r="F1175" s="4"/>
      <c r="G1175" s="5"/>
      <c r="H1175" s="12"/>
    </row>
    <row r="1176" spans="2:8" x14ac:dyDescent="0.25">
      <c r="B1176" s="12"/>
      <c r="C1176" s="12"/>
      <c r="D1176" s="12"/>
      <c r="E1176" s="12"/>
      <c r="F1176" s="4"/>
      <c r="G1176" s="5"/>
      <c r="H1176" s="12"/>
    </row>
    <row r="1177" spans="2:8" x14ac:dyDescent="0.25">
      <c r="B1177" s="12"/>
      <c r="C1177" s="12"/>
      <c r="D1177" s="12"/>
      <c r="E1177" s="12"/>
      <c r="F1177" s="4"/>
      <c r="G1177" s="5"/>
      <c r="H1177" s="12"/>
    </row>
    <row r="1178" spans="2:8" x14ac:dyDescent="0.25">
      <c r="B1178" s="12"/>
      <c r="C1178" s="12"/>
      <c r="D1178" s="12"/>
      <c r="E1178" s="12"/>
      <c r="F1178" s="4"/>
      <c r="G1178" s="5"/>
      <c r="H1178" s="12"/>
    </row>
    <row r="1179" spans="2:8" x14ac:dyDescent="0.25">
      <c r="B1179" s="12"/>
      <c r="C1179" s="12"/>
      <c r="D1179" s="12"/>
      <c r="E1179" s="12"/>
      <c r="F1179" s="4"/>
      <c r="G1179" s="5"/>
      <c r="H1179" s="12"/>
    </row>
    <row r="1180" spans="2:8" x14ac:dyDescent="0.25">
      <c r="B1180" s="12"/>
      <c r="C1180" s="12"/>
      <c r="D1180" s="12"/>
      <c r="E1180" s="12"/>
      <c r="F1180" s="4"/>
      <c r="G1180" s="5"/>
      <c r="H1180" s="12"/>
    </row>
    <row r="1181" spans="2:8" x14ac:dyDescent="0.25">
      <c r="B1181" s="12"/>
      <c r="C1181" s="12"/>
      <c r="D1181" s="12"/>
      <c r="E1181" s="12"/>
      <c r="F1181" s="4"/>
      <c r="G1181" s="5"/>
      <c r="H1181" s="12"/>
    </row>
    <row r="1182" spans="2:8" x14ac:dyDescent="0.25">
      <c r="B1182" s="12"/>
      <c r="C1182" s="12"/>
      <c r="D1182" s="12"/>
      <c r="E1182" s="12"/>
      <c r="F1182" s="4"/>
      <c r="G1182" s="5"/>
      <c r="H1182" s="12"/>
    </row>
    <row r="1183" spans="2:8" x14ac:dyDescent="0.25">
      <c r="B1183" s="12"/>
      <c r="C1183" s="12"/>
      <c r="D1183" s="12"/>
      <c r="E1183" s="12"/>
      <c r="F1183" s="4"/>
      <c r="G1183" s="5"/>
      <c r="H1183" s="12"/>
    </row>
    <row r="1184" spans="2:8" x14ac:dyDescent="0.25">
      <c r="B1184" s="12"/>
      <c r="C1184" s="12"/>
      <c r="D1184" s="12"/>
      <c r="E1184" s="12"/>
      <c r="F1184" s="4"/>
      <c r="G1184" s="5"/>
      <c r="H1184" s="12"/>
    </row>
    <row r="1185" spans="2:8" x14ac:dyDescent="0.25">
      <c r="B1185" s="12"/>
      <c r="C1185" s="12"/>
      <c r="D1185" s="12"/>
      <c r="E1185" s="12"/>
      <c r="F1185" s="4"/>
      <c r="G1185" s="5"/>
      <c r="H1185" s="12"/>
    </row>
    <row r="1186" spans="2:8" x14ac:dyDescent="0.25">
      <c r="B1186" s="12"/>
      <c r="C1186" s="12"/>
      <c r="D1186" s="12"/>
      <c r="E1186" s="12"/>
      <c r="F1186" s="4"/>
      <c r="G1186" s="5"/>
      <c r="H1186" s="12"/>
    </row>
    <row r="1187" spans="2:8" x14ac:dyDescent="0.25">
      <c r="B1187" s="12"/>
      <c r="C1187" s="12"/>
      <c r="D1187" s="12"/>
      <c r="E1187" s="12"/>
      <c r="F1187" s="4"/>
      <c r="G1187" s="5"/>
      <c r="H1187" s="12"/>
    </row>
    <row r="1188" spans="2:8" x14ac:dyDescent="0.25">
      <c r="B1188" s="12"/>
      <c r="C1188" s="12"/>
      <c r="D1188" s="12"/>
      <c r="E1188" s="12"/>
      <c r="F1188" s="4"/>
      <c r="G1188" s="5"/>
      <c r="H1188" s="12"/>
    </row>
    <row r="1189" spans="2:8" x14ac:dyDescent="0.25">
      <c r="B1189" s="12"/>
      <c r="C1189" s="12"/>
      <c r="D1189" s="12"/>
      <c r="E1189" s="12"/>
      <c r="F1189" s="4"/>
      <c r="G1189" s="5"/>
      <c r="H1189" s="12"/>
    </row>
    <row r="1190" spans="2:8" x14ac:dyDescent="0.25">
      <c r="B1190" s="12"/>
      <c r="C1190" s="12"/>
      <c r="D1190" s="12"/>
      <c r="E1190" s="12"/>
      <c r="F1190" s="4"/>
      <c r="G1190" s="5"/>
      <c r="H1190" s="12"/>
    </row>
    <row r="1191" spans="2:8" x14ac:dyDescent="0.25">
      <c r="B1191" s="12"/>
      <c r="C1191" s="12"/>
      <c r="D1191" s="12"/>
      <c r="E1191" s="12"/>
      <c r="F1191" s="4"/>
      <c r="G1191" s="5"/>
      <c r="H1191" s="12"/>
    </row>
    <row r="1192" spans="2:8" x14ac:dyDescent="0.25">
      <c r="B1192" s="12"/>
      <c r="C1192" s="12"/>
      <c r="D1192" s="12"/>
      <c r="E1192" s="12"/>
      <c r="F1192" s="4"/>
      <c r="G1192" s="5"/>
      <c r="H1192" s="12"/>
    </row>
    <row r="1193" spans="2:8" x14ac:dyDescent="0.25">
      <c r="B1193" s="12"/>
      <c r="C1193" s="12"/>
      <c r="D1193" s="12"/>
      <c r="E1193" s="12"/>
      <c r="F1193" s="4"/>
      <c r="G1193" s="5"/>
      <c r="H1193" s="12"/>
    </row>
    <row r="1194" spans="2:8" x14ac:dyDescent="0.25">
      <c r="B1194" s="12"/>
      <c r="C1194" s="12"/>
      <c r="D1194" s="12"/>
      <c r="E1194" s="12"/>
      <c r="F1194" s="4"/>
      <c r="G1194" s="5"/>
      <c r="H1194" s="12"/>
    </row>
    <row r="1195" spans="2:8" x14ac:dyDescent="0.25">
      <c r="B1195" s="12"/>
      <c r="C1195" s="12"/>
      <c r="D1195" s="12"/>
      <c r="E1195" s="12"/>
      <c r="F1195" s="4"/>
      <c r="G1195" s="5"/>
      <c r="H1195" s="12"/>
    </row>
    <row r="1196" spans="2:8" x14ac:dyDescent="0.25">
      <c r="B1196" s="12"/>
      <c r="C1196" s="12"/>
      <c r="D1196" s="12"/>
      <c r="E1196" s="12"/>
      <c r="F1196" s="4"/>
      <c r="G1196" s="5"/>
      <c r="H1196" s="12"/>
    </row>
    <row r="1197" spans="2:8" x14ac:dyDescent="0.25">
      <c r="B1197" s="12"/>
      <c r="C1197" s="12"/>
      <c r="D1197" s="12"/>
      <c r="E1197" s="12"/>
      <c r="F1197" s="4"/>
      <c r="G1197" s="5"/>
      <c r="H1197" s="12"/>
    </row>
    <row r="1198" spans="2:8" x14ac:dyDescent="0.25">
      <c r="B1198" s="12"/>
      <c r="C1198" s="12"/>
      <c r="D1198" s="12"/>
      <c r="E1198" s="12"/>
      <c r="F1198" s="4"/>
      <c r="G1198" s="5"/>
      <c r="H1198" s="12"/>
    </row>
    <row r="1199" spans="2:8" x14ac:dyDescent="0.25">
      <c r="B1199" s="12"/>
      <c r="C1199" s="12"/>
      <c r="D1199" s="12"/>
      <c r="E1199" s="12"/>
      <c r="F1199" s="4"/>
      <c r="G1199" s="5"/>
      <c r="H1199" s="12"/>
    </row>
    <row r="1200" spans="2:8" x14ac:dyDescent="0.25">
      <c r="B1200" s="12"/>
      <c r="C1200" s="12"/>
      <c r="D1200" s="12"/>
      <c r="E1200" s="12"/>
      <c r="F1200" s="4"/>
      <c r="G1200" s="5"/>
      <c r="H1200" s="12"/>
    </row>
    <row r="1201" spans="2:8" x14ac:dyDescent="0.25">
      <c r="B1201" s="12"/>
      <c r="C1201" s="12"/>
      <c r="D1201" s="12"/>
      <c r="E1201" s="12"/>
      <c r="F1201" s="4"/>
      <c r="G1201" s="5"/>
      <c r="H1201" s="12"/>
    </row>
    <row r="1202" spans="2:8" x14ac:dyDescent="0.25">
      <c r="B1202" s="12"/>
      <c r="C1202" s="12"/>
      <c r="D1202" s="12"/>
      <c r="E1202" s="12"/>
      <c r="F1202" s="4"/>
      <c r="G1202" s="5"/>
      <c r="H1202" s="12"/>
    </row>
    <row r="1203" spans="2:8" x14ac:dyDescent="0.25">
      <c r="B1203" s="12"/>
      <c r="C1203" s="12"/>
      <c r="D1203" s="12"/>
      <c r="E1203" s="12"/>
      <c r="F1203" s="4"/>
      <c r="G1203" s="5"/>
      <c r="H1203" s="12"/>
    </row>
    <row r="1204" spans="2:8" x14ac:dyDescent="0.25">
      <c r="B1204" s="12"/>
      <c r="C1204" s="12"/>
      <c r="D1204" s="12"/>
      <c r="E1204" s="12"/>
      <c r="F1204" s="4"/>
      <c r="G1204" s="5"/>
      <c r="H1204" s="12"/>
    </row>
    <row r="1205" spans="2:8" x14ac:dyDescent="0.25">
      <c r="B1205" s="12"/>
      <c r="C1205" s="12"/>
      <c r="D1205" s="12"/>
      <c r="E1205" s="12"/>
      <c r="F1205" s="4"/>
      <c r="G1205" s="5"/>
      <c r="H1205" s="12"/>
    </row>
    <row r="1206" spans="2:8" x14ac:dyDescent="0.25">
      <c r="B1206" s="12"/>
      <c r="C1206" s="12"/>
      <c r="D1206" s="12"/>
      <c r="E1206" s="12"/>
      <c r="F1206" s="4"/>
      <c r="G1206" s="5"/>
      <c r="H1206" s="12"/>
    </row>
    <row r="1207" spans="2:8" x14ac:dyDescent="0.25">
      <c r="B1207" s="12"/>
      <c r="C1207" s="12"/>
      <c r="D1207" s="12"/>
      <c r="E1207" s="12"/>
      <c r="F1207" s="4"/>
      <c r="G1207" s="5"/>
      <c r="H1207" s="12"/>
    </row>
    <row r="1208" spans="2:8" x14ac:dyDescent="0.25">
      <c r="B1208" s="12"/>
      <c r="C1208" s="12"/>
      <c r="D1208" s="12"/>
      <c r="E1208" s="12"/>
      <c r="F1208" s="4"/>
      <c r="G1208" s="5"/>
      <c r="H1208" s="12"/>
    </row>
    <row r="1209" spans="2:8" x14ac:dyDescent="0.25">
      <c r="B1209" s="12"/>
      <c r="C1209" s="12"/>
      <c r="D1209" s="12"/>
      <c r="E1209" s="12"/>
      <c r="F1209" s="4"/>
      <c r="G1209" s="5"/>
      <c r="H1209" s="12"/>
    </row>
    <row r="1210" spans="2:8" x14ac:dyDescent="0.25">
      <c r="B1210" s="12"/>
      <c r="C1210" s="12"/>
      <c r="D1210" s="12"/>
      <c r="E1210" s="12"/>
      <c r="F1210" s="4"/>
      <c r="G1210" s="5"/>
      <c r="H1210" s="12"/>
    </row>
    <row r="1211" spans="2:8" x14ac:dyDescent="0.25">
      <c r="B1211" s="12"/>
      <c r="C1211" s="12"/>
      <c r="D1211" s="12"/>
      <c r="E1211" s="12"/>
      <c r="F1211" s="4"/>
      <c r="G1211" s="5"/>
      <c r="H1211" s="12"/>
    </row>
    <row r="1212" spans="2:8" x14ac:dyDescent="0.25">
      <c r="B1212" s="12"/>
      <c r="C1212" s="12"/>
      <c r="D1212" s="12"/>
      <c r="E1212" s="12"/>
      <c r="F1212" s="4"/>
      <c r="G1212" s="5"/>
      <c r="H1212" s="12"/>
    </row>
    <row r="1213" spans="2:8" x14ac:dyDescent="0.25">
      <c r="B1213" s="12"/>
      <c r="C1213" s="12"/>
      <c r="D1213" s="12"/>
      <c r="E1213" s="12"/>
      <c r="F1213" s="4"/>
      <c r="G1213" s="5"/>
      <c r="H1213" s="12"/>
    </row>
    <row r="1214" spans="2:8" x14ac:dyDescent="0.25">
      <c r="B1214" s="12"/>
      <c r="C1214" s="12"/>
      <c r="D1214" s="12"/>
      <c r="E1214" s="12"/>
      <c r="F1214" s="4"/>
      <c r="G1214" s="5"/>
      <c r="H1214" s="12"/>
    </row>
    <row r="1215" spans="2:8" x14ac:dyDescent="0.25">
      <c r="B1215" s="12"/>
      <c r="C1215" s="12"/>
      <c r="D1215" s="12"/>
      <c r="E1215" s="12"/>
      <c r="F1215" s="4"/>
      <c r="G1215" s="5"/>
      <c r="H1215" s="12"/>
    </row>
    <row r="1216" spans="2:8" x14ac:dyDescent="0.25">
      <c r="B1216" s="12"/>
      <c r="C1216" s="12"/>
      <c r="D1216" s="12"/>
      <c r="E1216" s="12"/>
      <c r="F1216" s="4"/>
      <c r="G1216" s="5"/>
      <c r="H1216" s="12"/>
    </row>
    <row r="1217" spans="2:8" x14ac:dyDescent="0.25">
      <c r="B1217" s="12"/>
      <c r="C1217" s="12"/>
      <c r="D1217" s="12"/>
      <c r="E1217" s="12"/>
      <c r="F1217" s="4"/>
      <c r="G1217" s="5"/>
      <c r="H1217" s="12"/>
    </row>
    <row r="1218" spans="2:8" x14ac:dyDescent="0.25">
      <c r="B1218" s="12"/>
      <c r="C1218" s="12"/>
      <c r="D1218" s="12"/>
      <c r="E1218" s="12"/>
      <c r="F1218" s="4"/>
      <c r="G1218" s="5"/>
      <c r="H1218" s="12"/>
    </row>
    <row r="1219" spans="2:8" x14ac:dyDescent="0.25">
      <c r="B1219" s="12"/>
      <c r="C1219" s="12"/>
      <c r="D1219" s="12"/>
      <c r="E1219" s="12"/>
      <c r="F1219" s="4"/>
      <c r="G1219" s="5"/>
      <c r="H1219" s="12"/>
    </row>
    <row r="1220" spans="2:8" x14ac:dyDescent="0.25">
      <c r="B1220" s="12"/>
      <c r="C1220" s="12"/>
      <c r="D1220" s="12"/>
      <c r="E1220" s="12"/>
      <c r="F1220" s="4"/>
      <c r="G1220" s="5"/>
      <c r="H1220" s="12"/>
    </row>
    <row r="1221" spans="2:8" x14ac:dyDescent="0.25">
      <c r="B1221" s="12"/>
      <c r="C1221" s="12"/>
      <c r="D1221" s="12"/>
      <c r="E1221" s="12"/>
      <c r="F1221" s="4"/>
      <c r="G1221" s="5"/>
      <c r="H1221" s="12"/>
    </row>
    <row r="1222" spans="2:8" x14ac:dyDescent="0.25">
      <c r="B1222" s="12"/>
      <c r="C1222" s="12"/>
      <c r="D1222" s="12"/>
      <c r="E1222" s="12"/>
      <c r="F1222" s="4"/>
      <c r="G1222" s="5"/>
      <c r="H1222" s="12"/>
    </row>
    <row r="1223" spans="2:8" x14ac:dyDescent="0.25">
      <c r="B1223" s="12"/>
      <c r="C1223" s="12"/>
      <c r="D1223" s="12"/>
      <c r="E1223" s="12"/>
      <c r="F1223" s="4"/>
      <c r="G1223" s="5"/>
      <c r="H1223" s="12"/>
    </row>
    <row r="1224" spans="2:8" x14ac:dyDescent="0.25">
      <c r="B1224" s="12"/>
      <c r="C1224" s="12"/>
      <c r="D1224" s="12"/>
      <c r="E1224" s="12"/>
      <c r="F1224" s="4"/>
      <c r="G1224" s="5"/>
      <c r="H1224" s="12"/>
    </row>
    <row r="1225" spans="2:8" x14ac:dyDescent="0.25">
      <c r="B1225" s="12"/>
      <c r="C1225" s="12"/>
      <c r="D1225" s="12"/>
      <c r="E1225" s="12"/>
      <c r="F1225" s="4"/>
      <c r="G1225" s="5"/>
      <c r="H1225" s="12"/>
    </row>
    <row r="1226" spans="2:8" x14ac:dyDescent="0.25">
      <c r="B1226" s="12"/>
      <c r="C1226" s="12"/>
      <c r="D1226" s="12"/>
      <c r="E1226" s="12"/>
      <c r="F1226" s="4"/>
      <c r="G1226" s="5"/>
      <c r="H1226" s="12"/>
    </row>
    <row r="1227" spans="2:8" x14ac:dyDescent="0.25">
      <c r="B1227" s="12"/>
      <c r="C1227" s="12"/>
      <c r="D1227" s="12"/>
      <c r="E1227" s="12"/>
      <c r="F1227" s="4"/>
      <c r="G1227" s="5"/>
      <c r="H1227" s="12"/>
    </row>
    <row r="1228" spans="2:8" x14ac:dyDescent="0.25">
      <c r="B1228" s="12"/>
      <c r="C1228" s="12"/>
      <c r="D1228" s="12"/>
      <c r="E1228" s="12"/>
      <c r="F1228" s="4"/>
      <c r="G1228" s="5"/>
      <c r="H1228" s="12"/>
    </row>
    <row r="1229" spans="2:8" x14ac:dyDescent="0.25">
      <c r="B1229" s="12"/>
      <c r="C1229" s="12"/>
      <c r="D1229" s="12"/>
      <c r="E1229" s="12"/>
      <c r="F1229" s="4"/>
      <c r="G1229" s="5"/>
      <c r="H1229" s="12"/>
    </row>
    <row r="1230" spans="2:8" x14ac:dyDescent="0.25">
      <c r="B1230" s="12"/>
      <c r="C1230" s="12"/>
      <c r="D1230" s="12"/>
      <c r="E1230" s="12"/>
      <c r="F1230" s="4"/>
      <c r="G1230" s="5"/>
      <c r="H1230" s="12"/>
    </row>
    <row r="1231" spans="2:8" x14ac:dyDescent="0.25">
      <c r="B1231" s="12"/>
      <c r="C1231" s="12"/>
      <c r="D1231" s="12"/>
      <c r="E1231" s="12"/>
      <c r="F1231" s="4"/>
      <c r="G1231" s="5"/>
      <c r="H1231" s="12"/>
    </row>
    <row r="1232" spans="2:8" x14ac:dyDescent="0.25">
      <c r="B1232" s="12"/>
      <c r="C1232" s="12"/>
      <c r="D1232" s="12"/>
      <c r="E1232" s="12"/>
      <c r="F1232" s="4"/>
      <c r="G1232" s="5"/>
      <c r="H1232" s="12"/>
    </row>
    <row r="1233" spans="2:8" x14ac:dyDescent="0.25">
      <c r="B1233" s="12"/>
      <c r="C1233" s="12"/>
      <c r="D1233" s="12"/>
      <c r="E1233" s="12"/>
      <c r="F1233" s="4"/>
      <c r="G1233" s="5"/>
      <c r="H1233" s="12"/>
    </row>
    <row r="1234" spans="2:8" x14ac:dyDescent="0.25">
      <c r="B1234" s="12"/>
      <c r="C1234" s="12"/>
      <c r="D1234" s="12"/>
      <c r="E1234" s="12"/>
      <c r="F1234" s="4"/>
      <c r="G1234" s="5"/>
      <c r="H1234" s="12"/>
    </row>
    <row r="1235" spans="2:8" x14ac:dyDescent="0.25">
      <c r="B1235" s="12"/>
      <c r="C1235" s="12"/>
      <c r="D1235" s="12"/>
      <c r="E1235" s="12"/>
      <c r="F1235" s="4"/>
      <c r="G1235" s="5"/>
      <c r="H1235" s="12"/>
    </row>
    <row r="1236" spans="2:8" x14ac:dyDescent="0.25">
      <c r="B1236" s="12"/>
      <c r="C1236" s="12"/>
      <c r="D1236" s="12"/>
      <c r="E1236" s="12"/>
      <c r="F1236" s="4"/>
      <c r="G1236" s="5"/>
      <c r="H1236" s="12"/>
    </row>
    <row r="1237" spans="2:8" x14ac:dyDescent="0.25">
      <c r="B1237" s="12"/>
      <c r="C1237" s="12"/>
      <c r="D1237" s="12"/>
      <c r="E1237" s="12"/>
      <c r="F1237" s="4"/>
      <c r="G1237" s="5"/>
      <c r="H1237" s="12"/>
    </row>
    <row r="1238" spans="2:8" x14ac:dyDescent="0.25">
      <c r="B1238" s="12"/>
      <c r="C1238" s="12"/>
      <c r="D1238" s="12"/>
      <c r="E1238" s="12"/>
      <c r="F1238" s="4"/>
      <c r="G1238" s="5"/>
      <c r="H1238" s="12"/>
    </row>
    <row r="1239" spans="2:8" x14ac:dyDescent="0.25">
      <c r="B1239" s="12"/>
      <c r="C1239" s="12"/>
      <c r="D1239" s="12"/>
      <c r="E1239" s="12"/>
      <c r="F1239" s="4"/>
      <c r="G1239" s="5"/>
      <c r="H1239" s="12"/>
    </row>
    <row r="1240" spans="2:8" x14ac:dyDescent="0.25">
      <c r="B1240" s="12"/>
      <c r="C1240" s="12"/>
      <c r="D1240" s="12"/>
      <c r="E1240" s="12"/>
      <c r="F1240" s="4"/>
      <c r="G1240" s="5"/>
      <c r="H1240" s="12"/>
    </row>
    <row r="1241" spans="2:8" x14ac:dyDescent="0.25">
      <c r="B1241" s="12"/>
      <c r="C1241" s="12"/>
      <c r="D1241" s="12"/>
      <c r="E1241" s="12"/>
      <c r="F1241" s="4"/>
      <c r="G1241" s="5"/>
      <c r="H1241" s="12"/>
    </row>
    <row r="1242" spans="2:8" x14ac:dyDescent="0.25">
      <c r="B1242" s="12"/>
      <c r="C1242" s="12"/>
      <c r="D1242" s="12"/>
      <c r="E1242" s="12"/>
      <c r="F1242" s="4"/>
      <c r="G1242" s="5"/>
      <c r="H1242" s="12"/>
    </row>
    <row r="1243" spans="2:8" x14ac:dyDescent="0.25">
      <c r="B1243" s="12"/>
      <c r="C1243" s="12"/>
      <c r="D1243" s="12"/>
      <c r="E1243" s="12"/>
      <c r="F1243" s="4"/>
      <c r="G1243" s="5"/>
      <c r="H1243" s="12"/>
    </row>
    <row r="1244" spans="2:8" x14ac:dyDescent="0.25">
      <c r="B1244" s="12"/>
      <c r="C1244" s="12"/>
      <c r="D1244" s="12"/>
      <c r="E1244" s="12"/>
      <c r="F1244" s="4"/>
      <c r="G1244" s="5"/>
      <c r="H1244" s="12"/>
    </row>
    <row r="1245" spans="2:8" x14ac:dyDescent="0.25">
      <c r="B1245" s="12"/>
      <c r="C1245" s="12"/>
      <c r="D1245" s="12"/>
      <c r="E1245" s="12"/>
      <c r="F1245" s="4"/>
      <c r="G1245" s="5"/>
      <c r="H1245" s="12"/>
    </row>
    <row r="1246" spans="2:8" x14ac:dyDescent="0.25">
      <c r="B1246" s="12"/>
      <c r="C1246" s="12"/>
      <c r="D1246" s="12"/>
      <c r="E1246" s="12"/>
      <c r="F1246" s="4"/>
      <c r="G1246" s="5"/>
      <c r="H1246" s="12"/>
    </row>
    <row r="1247" spans="2:8" x14ac:dyDescent="0.25">
      <c r="B1247" s="12"/>
      <c r="C1247" s="12"/>
      <c r="D1247" s="12"/>
      <c r="E1247" s="12"/>
      <c r="F1247" s="4"/>
      <c r="G1247" s="5"/>
      <c r="H1247" s="12"/>
    </row>
    <row r="1248" spans="2:8" x14ac:dyDescent="0.25">
      <c r="B1248" s="12"/>
      <c r="C1248" s="12"/>
      <c r="D1248" s="12"/>
      <c r="E1248" s="12"/>
      <c r="F1248" s="4"/>
      <c r="G1248" s="5"/>
      <c r="H1248" s="12"/>
    </row>
    <row r="1249" spans="2:8" x14ac:dyDescent="0.25">
      <c r="B1249" s="12"/>
      <c r="C1249" s="12"/>
      <c r="D1249" s="12"/>
      <c r="E1249" s="12"/>
      <c r="F1249" s="4"/>
      <c r="G1249" s="5"/>
      <c r="H1249" s="12"/>
    </row>
    <row r="1250" spans="2:8" x14ac:dyDescent="0.25">
      <c r="B1250" s="12"/>
      <c r="C1250" s="12"/>
      <c r="D1250" s="12"/>
      <c r="E1250" s="12"/>
      <c r="F1250" s="4"/>
      <c r="G1250" s="5"/>
      <c r="H1250" s="12"/>
    </row>
    <row r="1251" spans="2:8" x14ac:dyDescent="0.25">
      <c r="B1251" s="12"/>
      <c r="C1251" s="12"/>
      <c r="D1251" s="12"/>
      <c r="E1251" s="12"/>
      <c r="F1251" s="4"/>
      <c r="G1251" s="5"/>
      <c r="H1251" s="12"/>
    </row>
    <row r="1252" spans="2:8" x14ac:dyDescent="0.25">
      <c r="B1252" s="12"/>
      <c r="C1252" s="12"/>
      <c r="D1252" s="12"/>
      <c r="E1252" s="12"/>
      <c r="F1252" s="4"/>
      <c r="G1252" s="5"/>
      <c r="H1252" s="12"/>
    </row>
    <row r="1253" spans="2:8" x14ac:dyDescent="0.25">
      <c r="B1253" s="12"/>
      <c r="C1253" s="12"/>
      <c r="D1253" s="12"/>
      <c r="E1253" s="12"/>
      <c r="F1253" s="4"/>
      <c r="G1253" s="5"/>
      <c r="H1253" s="12"/>
    </row>
    <row r="1254" spans="2:8" x14ac:dyDescent="0.25">
      <c r="B1254" s="12"/>
      <c r="C1254" s="12"/>
      <c r="D1254" s="12"/>
      <c r="E1254" s="12"/>
      <c r="F1254" s="4"/>
      <c r="G1254" s="5"/>
      <c r="H1254" s="12"/>
    </row>
    <row r="1255" spans="2:8" x14ac:dyDescent="0.25">
      <c r="B1255" s="12"/>
      <c r="C1255" s="12"/>
      <c r="D1255" s="12"/>
      <c r="E1255" s="12"/>
      <c r="F1255" s="4"/>
      <c r="G1255" s="5"/>
      <c r="H1255" s="12"/>
    </row>
    <row r="1256" spans="2:8" x14ac:dyDescent="0.25">
      <c r="B1256" s="12"/>
      <c r="C1256" s="12"/>
      <c r="D1256" s="12"/>
      <c r="E1256" s="12"/>
      <c r="F1256" s="4"/>
      <c r="G1256" s="5"/>
      <c r="H1256" s="12"/>
    </row>
    <row r="1257" spans="2:8" x14ac:dyDescent="0.25">
      <c r="B1257" s="12"/>
      <c r="C1257" s="12"/>
      <c r="D1257" s="12"/>
      <c r="E1257" s="12"/>
      <c r="F1257" s="4"/>
      <c r="G1257" s="5"/>
      <c r="H1257" s="12"/>
    </row>
    <row r="1258" spans="2:8" x14ac:dyDescent="0.25">
      <c r="B1258" s="12"/>
      <c r="C1258" s="12"/>
      <c r="D1258" s="12"/>
      <c r="E1258" s="12"/>
      <c r="F1258" s="4"/>
      <c r="G1258" s="5"/>
      <c r="H1258" s="12"/>
    </row>
    <row r="1259" spans="2:8" x14ac:dyDescent="0.25">
      <c r="B1259" s="12"/>
      <c r="C1259" s="12"/>
      <c r="D1259" s="12"/>
      <c r="E1259" s="12"/>
      <c r="F1259" s="4"/>
      <c r="G1259" s="5"/>
      <c r="H1259" s="12"/>
    </row>
    <row r="1260" spans="2:8" x14ac:dyDescent="0.25">
      <c r="B1260" s="12"/>
      <c r="C1260" s="12"/>
      <c r="D1260" s="12"/>
      <c r="E1260" s="12"/>
      <c r="F1260" s="4"/>
      <c r="G1260" s="5"/>
      <c r="H1260" s="12"/>
    </row>
    <row r="1261" spans="2:8" x14ac:dyDescent="0.25">
      <c r="B1261" s="12"/>
      <c r="C1261" s="12"/>
      <c r="D1261" s="12"/>
      <c r="E1261" s="12"/>
      <c r="F1261" s="4"/>
      <c r="G1261" s="5"/>
      <c r="H1261" s="12"/>
    </row>
    <row r="1262" spans="2:8" x14ac:dyDescent="0.25">
      <c r="B1262" s="12"/>
      <c r="C1262" s="12"/>
      <c r="D1262" s="12"/>
      <c r="E1262" s="12"/>
      <c r="F1262" s="4"/>
      <c r="G1262" s="5"/>
      <c r="H1262" s="12"/>
    </row>
    <row r="1263" spans="2:8" x14ac:dyDescent="0.25">
      <c r="B1263" s="12"/>
      <c r="C1263" s="12"/>
      <c r="D1263" s="12"/>
      <c r="E1263" s="12"/>
      <c r="F1263" s="4"/>
      <c r="G1263" s="5"/>
      <c r="H1263" s="12"/>
    </row>
    <row r="1264" spans="2:8" x14ac:dyDescent="0.25">
      <c r="B1264" s="12"/>
      <c r="C1264" s="12"/>
      <c r="D1264" s="12"/>
      <c r="E1264" s="12"/>
      <c r="F1264" s="4"/>
      <c r="G1264" s="5"/>
      <c r="H1264" s="12"/>
    </row>
    <row r="1265" spans="2:8" x14ac:dyDescent="0.25">
      <c r="B1265" s="12"/>
      <c r="C1265" s="12"/>
      <c r="D1265" s="12"/>
      <c r="E1265" s="12"/>
      <c r="F1265" s="4"/>
      <c r="G1265" s="5"/>
      <c r="H1265" s="12"/>
    </row>
    <row r="1266" spans="2:8" x14ac:dyDescent="0.25">
      <c r="B1266" s="12"/>
      <c r="C1266" s="12"/>
      <c r="D1266" s="12"/>
      <c r="E1266" s="12"/>
      <c r="F1266" s="4"/>
      <c r="G1266" s="5"/>
      <c r="H1266" s="12"/>
    </row>
    <row r="1267" spans="2:8" x14ac:dyDescent="0.25">
      <c r="B1267" s="12"/>
      <c r="C1267" s="12"/>
      <c r="D1267" s="12"/>
      <c r="E1267" s="12"/>
      <c r="F1267" s="4"/>
      <c r="G1267" s="5"/>
      <c r="H1267" s="12"/>
    </row>
    <row r="1268" spans="2:8" x14ac:dyDescent="0.25">
      <c r="B1268" s="12"/>
      <c r="C1268" s="12"/>
      <c r="D1268" s="12"/>
      <c r="E1268" s="12"/>
      <c r="F1268" s="4"/>
      <c r="G1268" s="5"/>
      <c r="H1268" s="12"/>
    </row>
    <row r="1269" spans="2:8" x14ac:dyDescent="0.25">
      <c r="B1269" s="12"/>
      <c r="C1269" s="12"/>
      <c r="D1269" s="12"/>
      <c r="E1269" s="12"/>
      <c r="F1269" s="4"/>
      <c r="G1269" s="5"/>
      <c r="H1269" s="12"/>
    </row>
    <row r="1270" spans="2:8" x14ac:dyDescent="0.25">
      <c r="B1270" s="12"/>
      <c r="C1270" s="12"/>
      <c r="D1270" s="12"/>
      <c r="E1270" s="12"/>
      <c r="F1270" s="4"/>
      <c r="G1270" s="5"/>
      <c r="H1270" s="12"/>
    </row>
    <row r="1271" spans="2:8" x14ac:dyDescent="0.25">
      <c r="B1271" s="12"/>
      <c r="C1271" s="12"/>
      <c r="D1271" s="12"/>
      <c r="E1271" s="12"/>
      <c r="F1271" s="4"/>
      <c r="G1271" s="5"/>
      <c r="H1271" s="12"/>
    </row>
    <row r="1272" spans="2:8" x14ac:dyDescent="0.25">
      <c r="B1272" s="12"/>
      <c r="C1272" s="12"/>
      <c r="D1272" s="12"/>
      <c r="E1272" s="12"/>
      <c r="F1272" s="4"/>
      <c r="G1272" s="5"/>
      <c r="H1272" s="12"/>
    </row>
    <row r="1273" spans="2:8" x14ac:dyDescent="0.25">
      <c r="B1273" s="12"/>
      <c r="C1273" s="12"/>
      <c r="D1273" s="12"/>
      <c r="E1273" s="12"/>
      <c r="F1273" s="4"/>
      <c r="G1273" s="5"/>
      <c r="H1273" s="12"/>
    </row>
    <row r="1274" spans="2:8" x14ac:dyDescent="0.25">
      <c r="B1274" s="12"/>
      <c r="C1274" s="12"/>
      <c r="D1274" s="12"/>
      <c r="E1274" s="12"/>
      <c r="F1274" s="4"/>
      <c r="G1274" s="5"/>
      <c r="H1274" s="12"/>
    </row>
    <row r="1275" spans="2:8" x14ac:dyDescent="0.25">
      <c r="B1275" s="12"/>
      <c r="C1275" s="12"/>
      <c r="D1275" s="12"/>
      <c r="E1275" s="12"/>
      <c r="F1275" s="4"/>
      <c r="G1275" s="5"/>
      <c r="H1275" s="12"/>
    </row>
    <row r="1276" spans="2:8" x14ac:dyDescent="0.25">
      <c r="B1276" s="12"/>
      <c r="C1276" s="12"/>
      <c r="D1276" s="12"/>
      <c r="E1276" s="12"/>
      <c r="F1276" s="4"/>
      <c r="G1276" s="5"/>
      <c r="H1276" s="12"/>
    </row>
    <row r="1277" spans="2:8" x14ac:dyDescent="0.25">
      <c r="B1277" s="12"/>
      <c r="C1277" s="12"/>
      <c r="D1277" s="12"/>
      <c r="E1277" s="12"/>
      <c r="F1277" s="4"/>
      <c r="G1277" s="5"/>
      <c r="H1277" s="12"/>
    </row>
    <row r="1278" spans="2:8" x14ac:dyDescent="0.25">
      <c r="B1278" s="12"/>
      <c r="C1278" s="12"/>
      <c r="D1278" s="12"/>
      <c r="E1278" s="12"/>
      <c r="F1278" s="4"/>
      <c r="G1278" s="5"/>
      <c r="H1278" s="12"/>
    </row>
    <row r="1279" spans="2:8" x14ac:dyDescent="0.25">
      <c r="B1279" s="12"/>
      <c r="C1279" s="12"/>
      <c r="D1279" s="12"/>
      <c r="E1279" s="12"/>
      <c r="F1279" s="4"/>
      <c r="G1279" s="5"/>
      <c r="H1279" s="12"/>
    </row>
    <row r="1280" spans="2:8" x14ac:dyDescent="0.25">
      <c r="B1280" s="12"/>
      <c r="C1280" s="12"/>
      <c r="D1280" s="12"/>
      <c r="E1280" s="12"/>
      <c r="F1280" s="4"/>
      <c r="G1280" s="5"/>
      <c r="H1280" s="12"/>
    </row>
    <row r="1281" spans="2:8" x14ac:dyDescent="0.25">
      <c r="B1281" s="12"/>
      <c r="C1281" s="12"/>
      <c r="D1281" s="12"/>
      <c r="E1281" s="12"/>
      <c r="F1281" s="4"/>
      <c r="G1281" s="5"/>
      <c r="H1281" s="12"/>
    </row>
    <row r="1282" spans="2:8" x14ac:dyDescent="0.25">
      <c r="B1282" s="12"/>
      <c r="C1282" s="12"/>
      <c r="D1282" s="12"/>
      <c r="E1282" s="12"/>
      <c r="F1282" s="4"/>
      <c r="G1282" s="5"/>
      <c r="H1282" s="12"/>
    </row>
    <row r="1283" spans="2:8" x14ac:dyDescent="0.25">
      <c r="B1283" s="12"/>
      <c r="C1283" s="12"/>
      <c r="D1283" s="12"/>
      <c r="E1283" s="12"/>
      <c r="F1283" s="4"/>
      <c r="G1283" s="5"/>
      <c r="H1283" s="12"/>
    </row>
    <row r="1284" spans="2:8" x14ac:dyDescent="0.25">
      <c r="B1284" s="12"/>
      <c r="C1284" s="12"/>
      <c r="D1284" s="12"/>
      <c r="E1284" s="12"/>
      <c r="F1284" s="4"/>
      <c r="G1284" s="5"/>
      <c r="H1284" s="12"/>
    </row>
    <row r="1285" spans="2:8" x14ac:dyDescent="0.25">
      <c r="B1285" s="12"/>
      <c r="C1285" s="12"/>
      <c r="D1285" s="12"/>
      <c r="E1285" s="12"/>
      <c r="F1285" s="4"/>
      <c r="G1285" s="5"/>
      <c r="H1285" s="12"/>
    </row>
    <row r="1286" spans="2:8" x14ac:dyDescent="0.25">
      <c r="B1286" s="12"/>
      <c r="C1286" s="12"/>
      <c r="D1286" s="12"/>
      <c r="E1286" s="12"/>
      <c r="F1286" s="4"/>
      <c r="G1286" s="5"/>
      <c r="H1286" s="12"/>
    </row>
    <row r="1287" spans="2:8" x14ac:dyDescent="0.25">
      <c r="B1287" s="12"/>
      <c r="C1287" s="12"/>
      <c r="D1287" s="12"/>
      <c r="E1287" s="12"/>
      <c r="F1287" s="4"/>
      <c r="G1287" s="5"/>
      <c r="H1287" s="12"/>
    </row>
    <row r="1288" spans="2:8" x14ac:dyDescent="0.25">
      <c r="B1288" s="12"/>
      <c r="C1288" s="12"/>
      <c r="D1288" s="12"/>
      <c r="E1288" s="12"/>
      <c r="F1288" s="4"/>
      <c r="G1288" s="5"/>
      <c r="H1288" s="12"/>
    </row>
    <row r="1289" spans="2:8" x14ac:dyDescent="0.25">
      <c r="B1289" s="12"/>
      <c r="C1289" s="12"/>
      <c r="D1289" s="12"/>
      <c r="E1289" s="12"/>
      <c r="F1289" s="4"/>
      <c r="G1289" s="5"/>
      <c r="H1289" s="12"/>
    </row>
    <row r="1290" spans="2:8" x14ac:dyDescent="0.25">
      <c r="B1290" s="12"/>
      <c r="C1290" s="12"/>
      <c r="D1290" s="12"/>
      <c r="E1290" s="12"/>
      <c r="F1290" s="4"/>
      <c r="G1290" s="5"/>
      <c r="H1290" s="12"/>
    </row>
    <row r="1291" spans="2:8" x14ac:dyDescent="0.25">
      <c r="B1291" s="12"/>
      <c r="C1291" s="12"/>
      <c r="D1291" s="12"/>
      <c r="E1291" s="12"/>
      <c r="F1291" s="4"/>
      <c r="G1291" s="5"/>
      <c r="H1291" s="12"/>
    </row>
    <row r="1292" spans="2:8" x14ac:dyDescent="0.25">
      <c r="B1292" s="12"/>
      <c r="C1292" s="12"/>
      <c r="D1292" s="12"/>
      <c r="E1292" s="12"/>
      <c r="F1292" s="4"/>
      <c r="G1292" s="5"/>
      <c r="H1292" s="12"/>
    </row>
    <row r="1293" spans="2:8" x14ac:dyDescent="0.25">
      <c r="B1293" s="12"/>
      <c r="C1293" s="12"/>
      <c r="D1293" s="12"/>
      <c r="E1293" s="12"/>
      <c r="F1293" s="4"/>
      <c r="G1293" s="5"/>
      <c r="H1293" s="12"/>
    </row>
    <row r="1294" spans="2:8" x14ac:dyDescent="0.25">
      <c r="B1294" s="12"/>
      <c r="C1294" s="12"/>
      <c r="D1294" s="12"/>
      <c r="E1294" s="12"/>
      <c r="F1294" s="4"/>
      <c r="G1294" s="5"/>
      <c r="H1294" s="12"/>
    </row>
    <row r="1295" spans="2:8" x14ac:dyDescent="0.25">
      <c r="B1295" s="12"/>
      <c r="C1295" s="12"/>
      <c r="D1295" s="12"/>
      <c r="E1295" s="12"/>
      <c r="F1295" s="4"/>
      <c r="G1295" s="5"/>
      <c r="H1295" s="12"/>
    </row>
    <row r="1296" spans="2:8" x14ac:dyDescent="0.25">
      <c r="B1296" s="12"/>
      <c r="C1296" s="12"/>
      <c r="D1296" s="12"/>
      <c r="E1296" s="12"/>
      <c r="F1296" s="4"/>
      <c r="G1296" s="5"/>
      <c r="H1296" s="12"/>
    </row>
    <row r="1297" spans="2:8" x14ac:dyDescent="0.25">
      <c r="B1297" s="12"/>
      <c r="C1297" s="12"/>
      <c r="D1297" s="12"/>
      <c r="E1297" s="12"/>
      <c r="F1297" s="4"/>
      <c r="G1297" s="5"/>
      <c r="H1297" s="12"/>
    </row>
    <row r="1298" spans="2:8" x14ac:dyDescent="0.25">
      <c r="B1298" s="12"/>
      <c r="C1298" s="12"/>
      <c r="D1298" s="12"/>
      <c r="E1298" s="12"/>
      <c r="F1298" s="4"/>
      <c r="G1298" s="5"/>
      <c r="H1298" s="12"/>
    </row>
    <row r="1299" spans="2:8" x14ac:dyDescent="0.25">
      <c r="B1299" s="12"/>
      <c r="C1299" s="12"/>
      <c r="D1299" s="12"/>
      <c r="E1299" s="12"/>
      <c r="F1299" s="4"/>
      <c r="G1299" s="5"/>
      <c r="H1299" s="12"/>
    </row>
    <row r="1300" spans="2:8" x14ac:dyDescent="0.25">
      <c r="B1300" s="12"/>
      <c r="C1300" s="12"/>
      <c r="D1300" s="12"/>
      <c r="E1300" s="12"/>
      <c r="F1300" s="4"/>
      <c r="G1300" s="5"/>
      <c r="H1300" s="12"/>
    </row>
    <row r="1301" spans="2:8" x14ac:dyDescent="0.25">
      <c r="B1301" s="12"/>
      <c r="C1301" s="12"/>
      <c r="D1301" s="12"/>
      <c r="E1301" s="12"/>
      <c r="F1301" s="4"/>
      <c r="G1301" s="5"/>
      <c r="H1301" s="12"/>
    </row>
    <row r="1302" spans="2:8" x14ac:dyDescent="0.25">
      <c r="B1302" s="12"/>
      <c r="C1302" s="12"/>
      <c r="D1302" s="12"/>
      <c r="E1302" s="12"/>
      <c r="F1302" s="4"/>
      <c r="G1302" s="5"/>
      <c r="H1302" s="12"/>
    </row>
    <row r="1303" spans="2:8" x14ac:dyDescent="0.25">
      <c r="B1303" s="12"/>
      <c r="C1303" s="12"/>
      <c r="D1303" s="12"/>
      <c r="E1303" s="12"/>
      <c r="F1303" s="4"/>
      <c r="G1303" s="5"/>
      <c r="H1303" s="12"/>
    </row>
    <row r="1304" spans="2:8" x14ac:dyDescent="0.25">
      <c r="B1304" s="12"/>
      <c r="C1304" s="12"/>
      <c r="D1304" s="12"/>
      <c r="E1304" s="12"/>
      <c r="F1304" s="4"/>
      <c r="G1304" s="5"/>
      <c r="H1304" s="12"/>
    </row>
    <row r="1305" spans="2:8" x14ac:dyDescent="0.25">
      <c r="B1305" s="12"/>
      <c r="C1305" s="12"/>
      <c r="D1305" s="12"/>
      <c r="E1305" s="12"/>
      <c r="F1305" s="4"/>
      <c r="G1305" s="5"/>
      <c r="H1305" s="12"/>
    </row>
    <row r="1306" spans="2:8" x14ac:dyDescent="0.25">
      <c r="B1306" s="12"/>
      <c r="C1306" s="12"/>
      <c r="D1306" s="12"/>
      <c r="E1306" s="12"/>
      <c r="F1306" s="4"/>
      <c r="G1306" s="5"/>
      <c r="H1306" s="12"/>
    </row>
    <row r="1307" spans="2:8" x14ac:dyDescent="0.25">
      <c r="B1307" s="12"/>
      <c r="C1307" s="12"/>
      <c r="D1307" s="12"/>
      <c r="E1307" s="12"/>
      <c r="F1307" s="4"/>
      <c r="G1307" s="5"/>
      <c r="H1307" s="12"/>
    </row>
    <row r="1308" spans="2:8" x14ac:dyDescent="0.25">
      <c r="B1308" s="12"/>
      <c r="C1308" s="12"/>
      <c r="D1308" s="12"/>
      <c r="E1308" s="12"/>
      <c r="F1308" s="4"/>
      <c r="G1308" s="5"/>
      <c r="H1308" s="12"/>
    </row>
    <row r="1309" spans="2:8" x14ac:dyDescent="0.25">
      <c r="B1309" s="12"/>
      <c r="C1309" s="12"/>
      <c r="D1309" s="12"/>
      <c r="E1309" s="12"/>
      <c r="F1309" s="4"/>
      <c r="G1309" s="5"/>
      <c r="H1309" s="12"/>
    </row>
    <row r="1310" spans="2:8" x14ac:dyDescent="0.25">
      <c r="B1310" s="12"/>
      <c r="C1310" s="12"/>
      <c r="D1310" s="12"/>
      <c r="E1310" s="12"/>
      <c r="F1310" s="4"/>
      <c r="G1310" s="5"/>
      <c r="H1310" s="12"/>
    </row>
    <row r="1311" spans="2:8" x14ac:dyDescent="0.25">
      <c r="B1311" s="12"/>
      <c r="C1311" s="12"/>
      <c r="D1311" s="12"/>
      <c r="E1311" s="12"/>
      <c r="F1311" s="4"/>
      <c r="G1311" s="5"/>
      <c r="H1311" s="12"/>
    </row>
    <row r="1312" spans="2:8" x14ac:dyDescent="0.25">
      <c r="B1312" s="12"/>
      <c r="C1312" s="12"/>
      <c r="D1312" s="12"/>
      <c r="E1312" s="12"/>
      <c r="F1312" s="4"/>
      <c r="G1312" s="5"/>
      <c r="H1312" s="12"/>
    </row>
    <row r="1313" spans="2:8" x14ac:dyDescent="0.25">
      <c r="B1313" s="12"/>
      <c r="C1313" s="12"/>
      <c r="D1313" s="12"/>
      <c r="E1313" s="12"/>
      <c r="F1313" s="4"/>
      <c r="G1313" s="5"/>
      <c r="H1313" s="12"/>
    </row>
    <row r="1314" spans="2:8" x14ac:dyDescent="0.25">
      <c r="B1314" s="12"/>
      <c r="C1314" s="12"/>
      <c r="D1314" s="12"/>
      <c r="E1314" s="12"/>
      <c r="F1314" s="4"/>
      <c r="G1314" s="5"/>
      <c r="H1314" s="12"/>
    </row>
    <row r="1315" spans="2:8" x14ac:dyDescent="0.25">
      <c r="B1315" s="12"/>
      <c r="C1315" s="12"/>
      <c r="D1315" s="12"/>
      <c r="E1315" s="12"/>
      <c r="F1315" s="4"/>
      <c r="G1315" s="5"/>
      <c r="H1315" s="12"/>
    </row>
    <row r="1316" spans="2:8" x14ac:dyDescent="0.25">
      <c r="B1316" s="12"/>
      <c r="C1316" s="12"/>
      <c r="D1316" s="12"/>
      <c r="E1316" s="12"/>
      <c r="F1316" s="4"/>
      <c r="G1316" s="5"/>
      <c r="H1316" s="12"/>
    </row>
    <row r="1317" spans="2:8" x14ac:dyDescent="0.25">
      <c r="B1317" s="12"/>
      <c r="C1317" s="12"/>
      <c r="D1317" s="12"/>
      <c r="E1317" s="12"/>
      <c r="F1317" s="4"/>
      <c r="G1317" s="5"/>
      <c r="H1317" s="12"/>
    </row>
    <row r="1318" spans="2:8" x14ac:dyDescent="0.25">
      <c r="B1318" s="12"/>
      <c r="C1318" s="12"/>
      <c r="D1318" s="12"/>
      <c r="E1318" s="12"/>
      <c r="F1318" s="4"/>
      <c r="G1318" s="5"/>
      <c r="H1318" s="12"/>
    </row>
    <row r="1319" spans="2:8" x14ac:dyDescent="0.25">
      <c r="B1319" s="12"/>
      <c r="C1319" s="12"/>
      <c r="D1319" s="12"/>
      <c r="E1319" s="12"/>
      <c r="F1319" s="4"/>
      <c r="G1319" s="5"/>
      <c r="H1319" s="12"/>
    </row>
    <row r="1320" spans="2:8" x14ac:dyDescent="0.25">
      <c r="B1320" s="12"/>
      <c r="C1320" s="12"/>
      <c r="D1320" s="12"/>
      <c r="E1320" s="12"/>
      <c r="F1320" s="4"/>
      <c r="G1320" s="5"/>
      <c r="H1320" s="12"/>
    </row>
    <row r="1321" spans="2:8" x14ac:dyDescent="0.25">
      <c r="B1321" s="12"/>
      <c r="C1321" s="12"/>
      <c r="D1321" s="12"/>
      <c r="E1321" s="12"/>
      <c r="F1321" s="4"/>
      <c r="G1321" s="5"/>
      <c r="H1321" s="12"/>
    </row>
    <row r="1322" spans="2:8" x14ac:dyDescent="0.25">
      <c r="B1322" s="12"/>
      <c r="C1322" s="12"/>
      <c r="D1322" s="12"/>
      <c r="E1322" s="12"/>
      <c r="F1322" s="4"/>
      <c r="G1322" s="5"/>
      <c r="H1322" s="12"/>
    </row>
    <row r="1323" spans="2:8" x14ac:dyDescent="0.25">
      <c r="B1323" s="12"/>
      <c r="C1323" s="12"/>
      <c r="D1323" s="12"/>
      <c r="E1323" s="12"/>
      <c r="F1323" s="4"/>
      <c r="G1323" s="5"/>
      <c r="H1323" s="12"/>
    </row>
    <row r="1324" spans="2:8" x14ac:dyDescent="0.25">
      <c r="B1324" s="12"/>
      <c r="C1324" s="12"/>
      <c r="D1324" s="12"/>
      <c r="E1324" s="12"/>
      <c r="F1324" s="4"/>
      <c r="G1324" s="5"/>
      <c r="H1324" s="12"/>
    </row>
    <row r="1325" spans="2:8" x14ac:dyDescent="0.25">
      <c r="B1325" s="12"/>
      <c r="C1325" s="12"/>
      <c r="D1325" s="12"/>
      <c r="E1325" s="12"/>
      <c r="F1325" s="4"/>
      <c r="G1325" s="5"/>
      <c r="H1325" s="12"/>
    </row>
    <row r="1326" spans="2:8" x14ac:dyDescent="0.25">
      <c r="B1326" s="12"/>
      <c r="C1326" s="12"/>
      <c r="D1326" s="12"/>
      <c r="E1326" s="12"/>
      <c r="F1326" s="4"/>
      <c r="G1326" s="5"/>
      <c r="H1326" s="12"/>
    </row>
    <row r="1327" spans="2:8" x14ac:dyDescent="0.25">
      <c r="B1327" s="12"/>
      <c r="C1327" s="12"/>
      <c r="D1327" s="12"/>
      <c r="E1327" s="12"/>
      <c r="F1327" s="4"/>
      <c r="G1327" s="5"/>
      <c r="H1327" s="12"/>
    </row>
    <row r="1328" spans="2:8" x14ac:dyDescent="0.25">
      <c r="B1328" s="12"/>
      <c r="C1328" s="12"/>
      <c r="D1328" s="12"/>
      <c r="E1328" s="12"/>
      <c r="F1328" s="4"/>
      <c r="G1328" s="5"/>
      <c r="H1328" s="12"/>
    </row>
    <row r="1329" spans="2:8" x14ac:dyDescent="0.25">
      <c r="B1329" s="12"/>
      <c r="C1329" s="12"/>
      <c r="D1329" s="12"/>
      <c r="E1329" s="12"/>
      <c r="F1329" s="4"/>
      <c r="G1329" s="5"/>
      <c r="H1329" s="12"/>
    </row>
    <row r="1330" spans="2:8" x14ac:dyDescent="0.25">
      <c r="B1330" s="12"/>
      <c r="C1330" s="12"/>
      <c r="D1330" s="12"/>
      <c r="E1330" s="12"/>
      <c r="F1330" s="4"/>
      <c r="G1330" s="5"/>
      <c r="H1330" s="12"/>
    </row>
    <row r="1331" spans="2:8" x14ac:dyDescent="0.25">
      <c r="B1331" s="12"/>
      <c r="C1331" s="12"/>
      <c r="D1331" s="12"/>
      <c r="E1331" s="12"/>
      <c r="F1331" s="4"/>
      <c r="G1331" s="5"/>
      <c r="H1331" s="12"/>
    </row>
    <row r="1332" spans="2:8" x14ac:dyDescent="0.25">
      <c r="B1332" s="12"/>
      <c r="C1332" s="12"/>
      <c r="D1332" s="12"/>
      <c r="E1332" s="12"/>
      <c r="F1332" s="4"/>
      <c r="G1332" s="5"/>
      <c r="H1332" s="12"/>
    </row>
    <row r="1333" spans="2:8" x14ac:dyDescent="0.25">
      <c r="B1333" s="12"/>
      <c r="C1333" s="12"/>
      <c r="D1333" s="12"/>
      <c r="E1333" s="12"/>
      <c r="F1333" s="4"/>
      <c r="G1333" s="5"/>
      <c r="H1333" s="12"/>
    </row>
    <row r="1334" spans="2:8" x14ac:dyDescent="0.25">
      <c r="B1334" s="12"/>
      <c r="C1334" s="12"/>
      <c r="D1334" s="12"/>
      <c r="E1334" s="12"/>
      <c r="F1334" s="4"/>
      <c r="G1334" s="5"/>
      <c r="H1334" s="12"/>
    </row>
    <row r="1335" spans="2:8" x14ac:dyDescent="0.25">
      <c r="B1335" s="12"/>
      <c r="C1335" s="12"/>
      <c r="D1335" s="12"/>
      <c r="E1335" s="12"/>
      <c r="F1335" s="4"/>
      <c r="G1335" s="5"/>
      <c r="H1335" s="12"/>
    </row>
    <row r="1336" spans="2:8" x14ac:dyDescent="0.25">
      <c r="B1336" s="12"/>
      <c r="C1336" s="12"/>
      <c r="D1336" s="12"/>
      <c r="E1336" s="12"/>
      <c r="F1336" s="4"/>
      <c r="G1336" s="5"/>
      <c r="H1336" s="12"/>
    </row>
    <row r="1337" spans="2:8" x14ac:dyDescent="0.25">
      <c r="B1337" s="12"/>
      <c r="C1337" s="12"/>
      <c r="D1337" s="12"/>
      <c r="E1337" s="12"/>
      <c r="F1337" s="4"/>
      <c r="G1337" s="5"/>
      <c r="H1337" s="12"/>
    </row>
    <row r="1338" spans="2:8" x14ac:dyDescent="0.25">
      <c r="B1338" s="12"/>
      <c r="C1338" s="12"/>
      <c r="D1338" s="12"/>
      <c r="E1338" s="12"/>
      <c r="F1338" s="4"/>
      <c r="G1338" s="5"/>
      <c r="H1338" s="12"/>
    </row>
    <row r="1339" spans="2:8" x14ac:dyDescent="0.25">
      <c r="B1339" s="12"/>
      <c r="C1339" s="12"/>
      <c r="D1339" s="12"/>
      <c r="E1339" s="12"/>
      <c r="F1339" s="4"/>
      <c r="G1339" s="5"/>
      <c r="H1339" s="12"/>
    </row>
    <row r="1340" spans="2:8" x14ac:dyDescent="0.25">
      <c r="B1340" s="12"/>
      <c r="C1340" s="12"/>
      <c r="D1340" s="12"/>
      <c r="E1340" s="12"/>
      <c r="F1340" s="4"/>
      <c r="G1340" s="5"/>
      <c r="H1340" s="12"/>
    </row>
    <row r="1341" spans="2:8" x14ac:dyDescent="0.25">
      <c r="B1341" s="12"/>
      <c r="C1341" s="12"/>
      <c r="D1341" s="12"/>
      <c r="E1341" s="12"/>
      <c r="F1341" s="4"/>
      <c r="G1341" s="5"/>
      <c r="H1341" s="12"/>
    </row>
    <row r="1342" spans="2:8" x14ac:dyDescent="0.25">
      <c r="B1342" s="12"/>
      <c r="C1342" s="12"/>
      <c r="D1342" s="12"/>
      <c r="E1342" s="12"/>
      <c r="F1342" s="4"/>
      <c r="G1342" s="5"/>
      <c r="H1342" s="12"/>
    </row>
    <row r="1343" spans="2:8" x14ac:dyDescent="0.25">
      <c r="B1343" s="12"/>
      <c r="C1343" s="12"/>
      <c r="D1343" s="12"/>
      <c r="E1343" s="12"/>
      <c r="F1343" s="4"/>
      <c r="G1343" s="5"/>
      <c r="H1343" s="12"/>
    </row>
    <row r="1344" spans="2:8" x14ac:dyDescent="0.25">
      <c r="B1344" s="12"/>
      <c r="C1344" s="12"/>
      <c r="D1344" s="12"/>
      <c r="E1344" s="12"/>
      <c r="F1344" s="4"/>
      <c r="G1344" s="5"/>
      <c r="H1344" s="12"/>
    </row>
    <row r="1345" spans="2:8" x14ac:dyDescent="0.25">
      <c r="B1345" s="12"/>
      <c r="C1345" s="12"/>
      <c r="D1345" s="12"/>
      <c r="E1345" s="12"/>
      <c r="F1345" s="4"/>
      <c r="G1345" s="5"/>
      <c r="H1345" s="12"/>
    </row>
    <row r="1346" spans="2:8" x14ac:dyDescent="0.25">
      <c r="B1346" s="12"/>
      <c r="C1346" s="12"/>
      <c r="D1346" s="12"/>
      <c r="E1346" s="12"/>
      <c r="F1346" s="4"/>
      <c r="G1346" s="5"/>
      <c r="H1346" s="12"/>
    </row>
    <row r="1347" spans="2:8" x14ac:dyDescent="0.25">
      <c r="B1347" s="12"/>
      <c r="C1347" s="12"/>
      <c r="D1347" s="12"/>
      <c r="E1347" s="12"/>
      <c r="F1347" s="4"/>
      <c r="G1347" s="5"/>
      <c r="H1347" s="12"/>
    </row>
    <row r="1348" spans="2:8" x14ac:dyDescent="0.25">
      <c r="B1348" s="12"/>
      <c r="C1348" s="12"/>
      <c r="D1348" s="12"/>
      <c r="E1348" s="12"/>
      <c r="F1348" s="4"/>
      <c r="G1348" s="5"/>
      <c r="H1348" s="12"/>
    </row>
    <row r="1349" spans="2:8" x14ac:dyDescent="0.25">
      <c r="B1349" s="12"/>
      <c r="C1349" s="12"/>
      <c r="D1349" s="12"/>
      <c r="E1349" s="12"/>
      <c r="F1349" s="4"/>
      <c r="G1349" s="5"/>
      <c r="H1349" s="12"/>
    </row>
    <row r="1350" spans="2:8" x14ac:dyDescent="0.25">
      <c r="B1350" s="12"/>
      <c r="C1350" s="12"/>
      <c r="D1350" s="12"/>
      <c r="E1350" s="12"/>
      <c r="F1350" s="4"/>
      <c r="G1350" s="5"/>
      <c r="H1350" s="12"/>
    </row>
    <row r="1351" spans="2:8" x14ac:dyDescent="0.25">
      <c r="B1351" s="12"/>
      <c r="C1351" s="12"/>
      <c r="D1351" s="12"/>
      <c r="E1351" s="12"/>
      <c r="F1351" s="4"/>
      <c r="G1351" s="5"/>
      <c r="H1351" s="12"/>
    </row>
    <row r="1352" spans="2:8" x14ac:dyDescent="0.25">
      <c r="B1352" s="12"/>
      <c r="C1352" s="12"/>
      <c r="D1352" s="12"/>
      <c r="E1352" s="12"/>
      <c r="F1352" s="4"/>
      <c r="G1352" s="5"/>
      <c r="H1352" s="12"/>
    </row>
    <row r="1353" spans="2:8" x14ac:dyDescent="0.25">
      <c r="B1353" s="12"/>
      <c r="C1353" s="12"/>
      <c r="D1353" s="12"/>
      <c r="E1353" s="12"/>
      <c r="F1353" s="4"/>
      <c r="G1353" s="5"/>
      <c r="H1353" s="12"/>
    </row>
    <row r="1354" spans="2:8" x14ac:dyDescent="0.25">
      <c r="B1354" s="12"/>
      <c r="C1354" s="12"/>
      <c r="D1354" s="12"/>
      <c r="E1354" s="12"/>
      <c r="F1354" s="4"/>
      <c r="G1354" s="5"/>
      <c r="H1354" s="12"/>
    </row>
    <row r="1355" spans="2:8" x14ac:dyDescent="0.25">
      <c r="B1355" s="12"/>
      <c r="C1355" s="12"/>
      <c r="D1355" s="12"/>
      <c r="E1355" s="12"/>
      <c r="F1355" s="4"/>
      <c r="G1355" s="5"/>
      <c r="H1355" s="12"/>
    </row>
    <row r="1356" spans="2:8" x14ac:dyDescent="0.25">
      <c r="B1356" s="12"/>
      <c r="C1356" s="12"/>
      <c r="D1356" s="12"/>
      <c r="E1356" s="12"/>
      <c r="F1356" s="4"/>
      <c r="G1356" s="5"/>
      <c r="H1356" s="12"/>
    </row>
    <row r="1357" spans="2:8" x14ac:dyDescent="0.25">
      <c r="B1357" s="12"/>
      <c r="C1357" s="12"/>
      <c r="D1357" s="12"/>
      <c r="E1357" s="12"/>
      <c r="F1357" s="4"/>
      <c r="G1357" s="5"/>
      <c r="H1357" s="12"/>
    </row>
    <row r="1358" spans="2:8" x14ac:dyDescent="0.25">
      <c r="B1358" s="12"/>
      <c r="C1358" s="12"/>
      <c r="D1358" s="12"/>
      <c r="E1358" s="12"/>
      <c r="F1358" s="4"/>
      <c r="G1358" s="5"/>
      <c r="H1358" s="12"/>
    </row>
    <row r="1359" spans="2:8" x14ac:dyDescent="0.25">
      <c r="B1359" s="12"/>
      <c r="C1359" s="12"/>
      <c r="D1359" s="12"/>
      <c r="E1359" s="12"/>
      <c r="F1359" s="4"/>
      <c r="G1359" s="5"/>
      <c r="H1359" s="12"/>
    </row>
    <row r="1360" spans="2:8" x14ac:dyDescent="0.25">
      <c r="B1360" s="12"/>
      <c r="C1360" s="12"/>
      <c r="D1360" s="12"/>
      <c r="E1360" s="12"/>
      <c r="F1360" s="4"/>
      <c r="G1360" s="5"/>
      <c r="H1360" s="12"/>
    </row>
    <row r="1361" spans="2:8" x14ac:dyDescent="0.25">
      <c r="B1361" s="12"/>
      <c r="C1361" s="12"/>
      <c r="D1361" s="12"/>
      <c r="E1361" s="12"/>
      <c r="F1361" s="4"/>
      <c r="G1361" s="5"/>
      <c r="H1361" s="12"/>
    </row>
    <row r="1362" spans="2:8" x14ac:dyDescent="0.25">
      <c r="B1362" s="12"/>
      <c r="C1362" s="12"/>
      <c r="D1362" s="12"/>
      <c r="E1362" s="12"/>
      <c r="F1362" s="4"/>
      <c r="G1362" s="5"/>
      <c r="H1362" s="12"/>
    </row>
    <row r="1363" spans="2:8" x14ac:dyDescent="0.25">
      <c r="B1363" s="12"/>
      <c r="C1363" s="12"/>
      <c r="D1363" s="12"/>
      <c r="E1363" s="12"/>
      <c r="F1363" s="4"/>
      <c r="G1363" s="5"/>
      <c r="H1363" s="12"/>
    </row>
    <row r="1364" spans="2:8" x14ac:dyDescent="0.25">
      <c r="B1364" s="12"/>
      <c r="C1364" s="12"/>
      <c r="D1364" s="12"/>
      <c r="E1364" s="12"/>
      <c r="F1364" s="4"/>
      <c r="G1364" s="5"/>
      <c r="H1364" s="12"/>
    </row>
    <row r="1365" spans="2:8" x14ac:dyDescent="0.25">
      <c r="B1365" s="12"/>
      <c r="C1365" s="12"/>
      <c r="D1365" s="12"/>
      <c r="E1365" s="12"/>
      <c r="F1365" s="4"/>
      <c r="G1365" s="5"/>
      <c r="H1365" s="12"/>
    </row>
    <row r="1366" spans="2:8" x14ac:dyDescent="0.25">
      <c r="B1366" s="12"/>
      <c r="C1366" s="12"/>
      <c r="D1366" s="12"/>
      <c r="E1366" s="12"/>
      <c r="F1366" s="4"/>
      <c r="G1366" s="5"/>
      <c r="H1366" s="12"/>
    </row>
    <row r="1367" spans="2:8" x14ac:dyDescent="0.25">
      <c r="B1367" s="12"/>
      <c r="C1367" s="12"/>
      <c r="D1367" s="12"/>
      <c r="E1367" s="12"/>
      <c r="F1367" s="4"/>
      <c r="G1367" s="5"/>
      <c r="H1367" s="12"/>
    </row>
    <row r="1368" spans="2:8" x14ac:dyDescent="0.25">
      <c r="B1368" s="12"/>
      <c r="C1368" s="12"/>
      <c r="D1368" s="12"/>
      <c r="E1368" s="12"/>
      <c r="F1368" s="4"/>
      <c r="G1368" s="5"/>
      <c r="H1368" s="12"/>
    </row>
    <row r="1369" spans="2:8" x14ac:dyDescent="0.25">
      <c r="B1369" s="12"/>
      <c r="C1369" s="12"/>
      <c r="D1369" s="12"/>
      <c r="E1369" s="12"/>
      <c r="F1369" s="4"/>
      <c r="G1369" s="5"/>
      <c r="H1369" s="12"/>
    </row>
    <row r="1370" spans="2:8" x14ac:dyDescent="0.25">
      <c r="B1370" s="12"/>
      <c r="C1370" s="12"/>
      <c r="D1370" s="12"/>
      <c r="E1370" s="12"/>
      <c r="F1370" s="4"/>
      <c r="G1370" s="5"/>
      <c r="H1370" s="12"/>
    </row>
    <row r="1371" spans="2:8" x14ac:dyDescent="0.25">
      <c r="B1371" s="12"/>
      <c r="C1371" s="12"/>
      <c r="D1371" s="12"/>
      <c r="E1371" s="12"/>
      <c r="F1371" s="4"/>
      <c r="G1371" s="5"/>
      <c r="H1371" s="12"/>
    </row>
    <row r="1372" spans="2:8" x14ac:dyDescent="0.25">
      <c r="B1372" s="12"/>
      <c r="C1372" s="12"/>
      <c r="D1372" s="12"/>
      <c r="E1372" s="12"/>
      <c r="F1372" s="4"/>
      <c r="G1372" s="5"/>
      <c r="H1372" s="12"/>
    </row>
    <row r="1373" spans="2:8" x14ac:dyDescent="0.25">
      <c r="B1373" s="12"/>
      <c r="C1373" s="12"/>
      <c r="D1373" s="12"/>
      <c r="E1373" s="12"/>
      <c r="F1373" s="4"/>
      <c r="G1373" s="5"/>
      <c r="H1373" s="12"/>
    </row>
    <row r="1374" spans="2:8" x14ac:dyDescent="0.25">
      <c r="B1374" s="12"/>
      <c r="C1374" s="12"/>
      <c r="D1374" s="12"/>
      <c r="E1374" s="12"/>
      <c r="F1374" s="4"/>
      <c r="G1374" s="5"/>
      <c r="H1374" s="12"/>
    </row>
    <row r="1375" spans="2:8" x14ac:dyDescent="0.25">
      <c r="B1375" s="12"/>
      <c r="C1375" s="12"/>
      <c r="D1375" s="12"/>
      <c r="E1375" s="12"/>
      <c r="F1375" s="4"/>
      <c r="G1375" s="5"/>
      <c r="H1375" s="12"/>
    </row>
    <row r="1376" spans="2:8" x14ac:dyDescent="0.25">
      <c r="B1376" s="12"/>
      <c r="C1376" s="12"/>
      <c r="D1376" s="12"/>
      <c r="E1376" s="12"/>
      <c r="F1376" s="4"/>
      <c r="G1376" s="5"/>
      <c r="H1376" s="12"/>
    </row>
    <row r="1377" spans="2:8" x14ac:dyDescent="0.25">
      <c r="B1377" s="12"/>
      <c r="C1377" s="12"/>
      <c r="D1377" s="12"/>
      <c r="E1377" s="12"/>
      <c r="F1377" s="4"/>
      <c r="G1377" s="5"/>
      <c r="H1377" s="12"/>
    </row>
    <row r="1378" spans="2:8" x14ac:dyDescent="0.25">
      <c r="B1378" s="12"/>
      <c r="C1378" s="12"/>
      <c r="D1378" s="12"/>
      <c r="E1378" s="12"/>
      <c r="F1378" s="4"/>
      <c r="G1378" s="5"/>
      <c r="H1378" s="12"/>
    </row>
    <row r="1379" spans="2:8" x14ac:dyDescent="0.25">
      <c r="B1379" s="12"/>
      <c r="C1379" s="12"/>
      <c r="D1379" s="12"/>
      <c r="E1379" s="12"/>
      <c r="F1379" s="4"/>
      <c r="G1379" s="5"/>
      <c r="H1379" s="12"/>
    </row>
    <row r="1380" spans="2:8" x14ac:dyDescent="0.25">
      <c r="B1380" s="12"/>
      <c r="C1380" s="12"/>
      <c r="D1380" s="12"/>
      <c r="E1380" s="12"/>
      <c r="F1380" s="4"/>
      <c r="G1380" s="5"/>
      <c r="H1380" s="12"/>
    </row>
    <row r="1381" spans="2:8" x14ac:dyDescent="0.25">
      <c r="B1381" s="12"/>
      <c r="C1381" s="12"/>
      <c r="D1381" s="12"/>
      <c r="E1381" s="12"/>
      <c r="F1381" s="4"/>
      <c r="G1381" s="5"/>
      <c r="H1381" s="12"/>
    </row>
    <row r="1382" spans="2:8" x14ac:dyDescent="0.25">
      <c r="B1382" s="12"/>
      <c r="C1382" s="12"/>
      <c r="D1382" s="12"/>
      <c r="E1382" s="12"/>
      <c r="F1382" s="4"/>
      <c r="G1382" s="5"/>
      <c r="H1382" s="12"/>
    </row>
    <row r="1383" spans="2:8" x14ac:dyDescent="0.25">
      <c r="B1383" s="12"/>
      <c r="C1383" s="12"/>
      <c r="D1383" s="12"/>
      <c r="E1383" s="12"/>
      <c r="F1383" s="4"/>
      <c r="G1383" s="5"/>
      <c r="H1383" s="12"/>
    </row>
    <row r="1384" spans="2:8" x14ac:dyDescent="0.25">
      <c r="B1384" s="12"/>
      <c r="C1384" s="12"/>
      <c r="D1384" s="12"/>
      <c r="E1384" s="12"/>
      <c r="F1384" s="4"/>
      <c r="G1384" s="5"/>
      <c r="H1384" s="12"/>
    </row>
    <row r="1385" spans="2:8" x14ac:dyDescent="0.25">
      <c r="B1385" s="12"/>
      <c r="C1385" s="12"/>
      <c r="D1385" s="12"/>
      <c r="E1385" s="12"/>
      <c r="F1385" s="4"/>
      <c r="G1385" s="5"/>
      <c r="H1385" s="12"/>
    </row>
    <row r="1386" spans="2:8" x14ac:dyDescent="0.25">
      <c r="B1386" s="12"/>
      <c r="C1386" s="12"/>
      <c r="D1386" s="12"/>
      <c r="E1386" s="12"/>
      <c r="F1386" s="4"/>
      <c r="G1386" s="5"/>
      <c r="H1386" s="12"/>
    </row>
    <row r="1387" spans="2:8" x14ac:dyDescent="0.25">
      <c r="B1387" s="12"/>
      <c r="C1387" s="12"/>
      <c r="D1387" s="12"/>
      <c r="E1387" s="12"/>
      <c r="F1387" s="4"/>
      <c r="G1387" s="5"/>
      <c r="H1387" s="12"/>
    </row>
    <row r="1388" spans="2:8" x14ac:dyDescent="0.25">
      <c r="B1388" s="12"/>
      <c r="C1388" s="12"/>
      <c r="D1388" s="12"/>
      <c r="E1388" s="12"/>
      <c r="F1388" s="4"/>
      <c r="G1388" s="5"/>
      <c r="H1388" s="12"/>
    </row>
    <row r="1389" spans="2:8" x14ac:dyDescent="0.25">
      <c r="B1389" s="12"/>
      <c r="C1389" s="12"/>
      <c r="D1389" s="12"/>
      <c r="E1389" s="12"/>
      <c r="F1389" s="4"/>
      <c r="G1389" s="5"/>
      <c r="H1389" s="12"/>
    </row>
    <row r="1390" spans="2:8" x14ac:dyDescent="0.25">
      <c r="B1390" s="12"/>
      <c r="C1390" s="12"/>
      <c r="D1390" s="12"/>
      <c r="E1390" s="12"/>
      <c r="F1390" s="4"/>
      <c r="G1390" s="5"/>
      <c r="H1390" s="12"/>
    </row>
    <row r="1391" spans="2:8" x14ac:dyDescent="0.25">
      <c r="B1391" s="12"/>
      <c r="C1391" s="12"/>
      <c r="D1391" s="12"/>
      <c r="E1391" s="12"/>
      <c r="F1391" s="4"/>
      <c r="G1391" s="5"/>
      <c r="H1391" s="12"/>
    </row>
    <row r="1392" spans="2:8" x14ac:dyDescent="0.25">
      <c r="B1392" s="12"/>
      <c r="C1392" s="12"/>
      <c r="D1392" s="12"/>
      <c r="E1392" s="12"/>
      <c r="F1392" s="4"/>
      <c r="G1392" s="5"/>
      <c r="H1392" s="12"/>
    </row>
    <row r="1393" spans="2:8" x14ac:dyDescent="0.25">
      <c r="B1393" s="12"/>
      <c r="C1393" s="12"/>
      <c r="D1393" s="12"/>
      <c r="E1393" s="12"/>
      <c r="F1393" s="4"/>
      <c r="G1393" s="5"/>
      <c r="H1393" s="12"/>
    </row>
    <row r="1394" spans="2:8" x14ac:dyDescent="0.25">
      <c r="B1394" s="12"/>
      <c r="C1394" s="12"/>
      <c r="D1394" s="12"/>
      <c r="E1394" s="12"/>
      <c r="F1394" s="4"/>
      <c r="G1394" s="5"/>
      <c r="H1394" s="12"/>
    </row>
    <row r="1395" spans="2:8" x14ac:dyDescent="0.25">
      <c r="B1395" s="12"/>
      <c r="C1395" s="12"/>
      <c r="D1395" s="12"/>
      <c r="E1395" s="12"/>
      <c r="F1395" s="4"/>
      <c r="G1395" s="5"/>
      <c r="H1395" s="12"/>
    </row>
    <row r="1396" spans="2:8" x14ac:dyDescent="0.25">
      <c r="B1396" s="12"/>
      <c r="C1396" s="12"/>
      <c r="D1396" s="12"/>
      <c r="E1396" s="12"/>
      <c r="F1396" s="4"/>
      <c r="G1396" s="5"/>
      <c r="H1396" s="12"/>
    </row>
    <row r="1397" spans="2:8" x14ac:dyDescent="0.25">
      <c r="B1397" s="12"/>
      <c r="C1397" s="12"/>
      <c r="D1397" s="12"/>
      <c r="E1397" s="12"/>
      <c r="F1397" s="4"/>
      <c r="G1397" s="5"/>
      <c r="H1397" s="12"/>
    </row>
    <row r="1398" spans="2:8" x14ac:dyDescent="0.25">
      <c r="B1398" s="12"/>
      <c r="C1398" s="12"/>
      <c r="D1398" s="12"/>
      <c r="E1398" s="12"/>
      <c r="F1398" s="4"/>
      <c r="G1398" s="5"/>
      <c r="H1398" s="12"/>
    </row>
    <row r="1399" spans="2:8" x14ac:dyDescent="0.25">
      <c r="B1399" s="12"/>
      <c r="C1399" s="12"/>
      <c r="D1399" s="12"/>
      <c r="E1399" s="12"/>
      <c r="F1399" s="4"/>
      <c r="G1399" s="5"/>
      <c r="H1399" s="12"/>
    </row>
    <row r="1400" spans="2:8" x14ac:dyDescent="0.25">
      <c r="B1400" s="12"/>
      <c r="C1400" s="12"/>
      <c r="D1400" s="12"/>
      <c r="E1400" s="12"/>
      <c r="F1400" s="4"/>
      <c r="G1400" s="5"/>
      <c r="H1400" s="12"/>
    </row>
    <row r="1401" spans="2:8" x14ac:dyDescent="0.25">
      <c r="B1401" s="12"/>
      <c r="C1401" s="12"/>
      <c r="D1401" s="12"/>
      <c r="E1401" s="12"/>
      <c r="F1401" s="4"/>
      <c r="G1401" s="5"/>
      <c r="H1401" s="12"/>
    </row>
    <row r="1402" spans="2:8" x14ac:dyDescent="0.25">
      <c r="B1402" s="12"/>
      <c r="C1402" s="12"/>
      <c r="D1402" s="12"/>
      <c r="E1402" s="12"/>
      <c r="F1402" s="4"/>
      <c r="G1402" s="5"/>
      <c r="H1402" s="12"/>
    </row>
    <row r="1403" spans="2:8" x14ac:dyDescent="0.25">
      <c r="B1403" s="12"/>
      <c r="C1403" s="12"/>
      <c r="D1403" s="12"/>
      <c r="E1403" s="12"/>
      <c r="F1403" s="4"/>
      <c r="G1403" s="5"/>
      <c r="H1403" s="12"/>
    </row>
    <row r="1404" spans="2:8" x14ac:dyDescent="0.25">
      <c r="B1404" s="12"/>
      <c r="C1404" s="12"/>
      <c r="D1404" s="12"/>
      <c r="E1404" s="12"/>
      <c r="F1404" s="4"/>
      <c r="G1404" s="5"/>
      <c r="H1404" s="12"/>
    </row>
    <row r="1405" spans="2:8" x14ac:dyDescent="0.25">
      <c r="B1405" s="12"/>
      <c r="C1405" s="12"/>
      <c r="D1405" s="12"/>
      <c r="E1405" s="12"/>
      <c r="F1405" s="4"/>
      <c r="G1405" s="5"/>
      <c r="H1405" s="12"/>
    </row>
    <row r="1406" spans="2:8" x14ac:dyDescent="0.25">
      <c r="B1406" s="12"/>
      <c r="C1406" s="12"/>
      <c r="D1406" s="12"/>
      <c r="E1406" s="12"/>
      <c r="F1406" s="4"/>
      <c r="G1406" s="5"/>
      <c r="H1406" s="12"/>
    </row>
    <row r="1407" spans="2:8" x14ac:dyDescent="0.25">
      <c r="B1407" s="12"/>
      <c r="C1407" s="12"/>
      <c r="D1407" s="12"/>
      <c r="E1407" s="12"/>
      <c r="F1407" s="4"/>
      <c r="G1407" s="5"/>
      <c r="H1407" s="12"/>
    </row>
    <row r="1408" spans="2:8" x14ac:dyDescent="0.25">
      <c r="B1408" s="12"/>
      <c r="C1408" s="12"/>
      <c r="D1408" s="12"/>
      <c r="E1408" s="12"/>
      <c r="F1408" s="4"/>
      <c r="G1408" s="5"/>
      <c r="H1408" s="12"/>
    </row>
    <row r="1409" spans="2:8" x14ac:dyDescent="0.25">
      <c r="B1409" s="12"/>
      <c r="C1409" s="12"/>
      <c r="D1409" s="12"/>
      <c r="E1409" s="12"/>
      <c r="F1409" s="4"/>
      <c r="G1409" s="5"/>
      <c r="H1409" s="12"/>
    </row>
    <row r="1410" spans="2:8" x14ac:dyDescent="0.25">
      <c r="B1410" s="12"/>
      <c r="C1410" s="12"/>
      <c r="D1410" s="12"/>
      <c r="E1410" s="12"/>
      <c r="F1410" s="4"/>
      <c r="G1410" s="5"/>
      <c r="H1410" s="12"/>
    </row>
    <row r="1411" spans="2:8" x14ac:dyDescent="0.25">
      <c r="B1411" s="12"/>
      <c r="C1411" s="12"/>
      <c r="D1411" s="12"/>
      <c r="E1411" s="12"/>
      <c r="F1411" s="4"/>
      <c r="G1411" s="5"/>
      <c r="H1411" s="12"/>
    </row>
    <row r="1412" spans="2:8" x14ac:dyDescent="0.25">
      <c r="B1412" s="12"/>
      <c r="C1412" s="12"/>
      <c r="D1412" s="12"/>
      <c r="E1412" s="12"/>
      <c r="F1412" s="4"/>
      <c r="G1412" s="5"/>
      <c r="H1412" s="12"/>
    </row>
    <row r="1413" spans="2:8" x14ac:dyDescent="0.25">
      <c r="B1413" s="12"/>
      <c r="C1413" s="12"/>
      <c r="D1413" s="12"/>
      <c r="E1413" s="12"/>
      <c r="F1413" s="4"/>
      <c r="G1413" s="5"/>
      <c r="H1413" s="12"/>
    </row>
    <row r="1414" spans="2:8" x14ac:dyDescent="0.25">
      <c r="B1414" s="12"/>
      <c r="C1414" s="12"/>
      <c r="D1414" s="12"/>
      <c r="E1414" s="12"/>
      <c r="F1414" s="4"/>
      <c r="G1414" s="5"/>
      <c r="H1414" s="12"/>
    </row>
    <row r="1415" spans="2:8" x14ac:dyDescent="0.25">
      <c r="B1415" s="12"/>
      <c r="C1415" s="12"/>
      <c r="D1415" s="12"/>
      <c r="E1415" s="12"/>
      <c r="F1415" s="4"/>
      <c r="G1415" s="5"/>
      <c r="H1415" s="12"/>
    </row>
    <row r="1416" spans="2:8" x14ac:dyDescent="0.25">
      <c r="B1416" s="12"/>
      <c r="C1416" s="12"/>
      <c r="D1416" s="12"/>
      <c r="E1416" s="12"/>
      <c r="F1416" s="4"/>
      <c r="G1416" s="5"/>
      <c r="H1416" s="12"/>
    </row>
    <row r="1417" spans="2:8" x14ac:dyDescent="0.25">
      <c r="B1417" s="12"/>
      <c r="C1417" s="12"/>
      <c r="D1417" s="12"/>
      <c r="E1417" s="12"/>
      <c r="F1417" s="4"/>
      <c r="G1417" s="5"/>
      <c r="H1417" s="12"/>
    </row>
    <row r="1418" spans="2:8" x14ac:dyDescent="0.25">
      <c r="B1418" s="12"/>
      <c r="C1418" s="12"/>
      <c r="D1418" s="12"/>
      <c r="E1418" s="12"/>
      <c r="F1418" s="4"/>
      <c r="G1418" s="5"/>
      <c r="H1418" s="12"/>
    </row>
    <row r="1419" spans="2:8" x14ac:dyDescent="0.25">
      <c r="B1419" s="12"/>
      <c r="C1419" s="12"/>
      <c r="D1419" s="12"/>
      <c r="E1419" s="12"/>
      <c r="F1419" s="4"/>
      <c r="G1419" s="5"/>
      <c r="H1419" s="12"/>
    </row>
    <row r="1420" spans="2:8" x14ac:dyDescent="0.25">
      <c r="B1420" s="12"/>
      <c r="C1420" s="12"/>
      <c r="D1420" s="12"/>
      <c r="E1420" s="12"/>
      <c r="F1420" s="4"/>
      <c r="G1420" s="5"/>
      <c r="H1420" s="12"/>
    </row>
    <row r="1421" spans="2:8" x14ac:dyDescent="0.25">
      <c r="B1421" s="12"/>
      <c r="C1421" s="12"/>
      <c r="D1421" s="12"/>
      <c r="E1421" s="12"/>
      <c r="F1421" s="4"/>
      <c r="G1421" s="5"/>
      <c r="H1421" s="12"/>
    </row>
    <row r="1422" spans="2:8" x14ac:dyDescent="0.25">
      <c r="B1422" s="12"/>
      <c r="C1422" s="12"/>
      <c r="D1422" s="12"/>
      <c r="E1422" s="12"/>
      <c r="F1422" s="4"/>
      <c r="G1422" s="5"/>
      <c r="H1422" s="12"/>
    </row>
    <row r="1423" spans="2:8" x14ac:dyDescent="0.25">
      <c r="B1423" s="12"/>
      <c r="C1423" s="12"/>
      <c r="D1423" s="12"/>
      <c r="E1423" s="12"/>
      <c r="F1423" s="4"/>
      <c r="G1423" s="5"/>
      <c r="H1423" s="12"/>
    </row>
    <row r="1424" spans="2:8" x14ac:dyDescent="0.25">
      <c r="B1424" s="12"/>
      <c r="C1424" s="12"/>
      <c r="D1424" s="12"/>
      <c r="E1424" s="12"/>
      <c r="F1424" s="4"/>
      <c r="G1424" s="5"/>
      <c r="H1424" s="12"/>
    </row>
    <row r="1425" spans="2:8" x14ac:dyDescent="0.25">
      <c r="B1425" s="12"/>
      <c r="C1425" s="12"/>
      <c r="D1425" s="12"/>
      <c r="E1425" s="12"/>
      <c r="F1425" s="4"/>
      <c r="G1425" s="5"/>
      <c r="H1425" s="12"/>
    </row>
    <row r="1426" spans="2:8" x14ac:dyDescent="0.25">
      <c r="B1426" s="12"/>
      <c r="C1426" s="12"/>
      <c r="D1426" s="12"/>
      <c r="E1426" s="12"/>
      <c r="F1426" s="4"/>
      <c r="G1426" s="5"/>
      <c r="H1426" s="12"/>
    </row>
    <row r="1427" spans="2:8" x14ac:dyDescent="0.25">
      <c r="B1427" s="12"/>
      <c r="C1427" s="12"/>
      <c r="D1427" s="12"/>
      <c r="E1427" s="12"/>
      <c r="F1427" s="4"/>
      <c r="G1427" s="5"/>
      <c r="H1427" s="12"/>
    </row>
    <row r="1428" spans="2:8" x14ac:dyDescent="0.25">
      <c r="B1428" s="12"/>
      <c r="C1428" s="12"/>
      <c r="D1428" s="12"/>
      <c r="E1428" s="12"/>
      <c r="F1428" s="4"/>
      <c r="G1428" s="5"/>
      <c r="H1428" s="12"/>
    </row>
    <row r="1429" spans="2:8" x14ac:dyDescent="0.25">
      <c r="B1429" s="12"/>
      <c r="C1429" s="12"/>
      <c r="D1429" s="12"/>
      <c r="E1429" s="12"/>
      <c r="F1429" s="4"/>
      <c r="G1429" s="5"/>
      <c r="H1429" s="12"/>
    </row>
    <row r="1430" spans="2:8" x14ac:dyDescent="0.25">
      <c r="B1430" s="12"/>
      <c r="C1430" s="12"/>
      <c r="D1430" s="12"/>
      <c r="E1430" s="12"/>
      <c r="F1430" s="4"/>
      <c r="G1430" s="5"/>
      <c r="H1430" s="12"/>
    </row>
    <row r="1431" spans="2:8" x14ac:dyDescent="0.25">
      <c r="B1431" s="12"/>
      <c r="C1431" s="12"/>
      <c r="D1431" s="12"/>
      <c r="E1431" s="12"/>
      <c r="F1431" s="4"/>
      <c r="G1431" s="5"/>
      <c r="H1431" s="12"/>
    </row>
    <row r="1432" spans="2:8" x14ac:dyDescent="0.25">
      <c r="B1432" s="12"/>
      <c r="C1432" s="12"/>
      <c r="D1432" s="12"/>
      <c r="E1432" s="12"/>
      <c r="F1432" s="4"/>
      <c r="G1432" s="5"/>
      <c r="H1432" s="12"/>
    </row>
    <row r="1433" spans="2:8" x14ac:dyDescent="0.25">
      <c r="B1433" s="12"/>
      <c r="C1433" s="12"/>
      <c r="D1433" s="12"/>
      <c r="E1433" s="12"/>
      <c r="F1433" s="4"/>
      <c r="G1433" s="5"/>
      <c r="H1433" s="12"/>
    </row>
    <row r="1434" spans="2:8" x14ac:dyDescent="0.25">
      <c r="B1434" s="12"/>
      <c r="C1434" s="12"/>
      <c r="D1434" s="12"/>
      <c r="E1434" s="12"/>
      <c r="F1434" s="4"/>
      <c r="G1434" s="5"/>
      <c r="H1434" s="12"/>
    </row>
    <row r="1435" spans="2:8" x14ac:dyDescent="0.25">
      <c r="B1435" s="12"/>
      <c r="C1435" s="12"/>
      <c r="D1435" s="12"/>
      <c r="E1435" s="12"/>
      <c r="F1435" s="4"/>
      <c r="G1435" s="5"/>
      <c r="H1435" s="12"/>
    </row>
    <row r="1436" spans="2:8" x14ac:dyDescent="0.25">
      <c r="B1436" s="12"/>
      <c r="C1436" s="12"/>
      <c r="D1436" s="12"/>
      <c r="E1436" s="12"/>
      <c r="F1436" s="4"/>
      <c r="G1436" s="5"/>
      <c r="H1436" s="12"/>
    </row>
    <row r="1437" spans="2:8" x14ac:dyDescent="0.25">
      <c r="B1437" s="12"/>
      <c r="C1437" s="12"/>
      <c r="D1437" s="12"/>
      <c r="E1437" s="12"/>
      <c r="F1437" s="4"/>
      <c r="G1437" s="5"/>
      <c r="H1437" s="12"/>
    </row>
    <row r="1438" spans="2:8" x14ac:dyDescent="0.25">
      <c r="B1438" s="12"/>
      <c r="C1438" s="12"/>
      <c r="D1438" s="12"/>
      <c r="E1438" s="12"/>
      <c r="F1438" s="4"/>
      <c r="G1438" s="5"/>
      <c r="H1438" s="12"/>
    </row>
    <row r="1439" spans="2:8" x14ac:dyDescent="0.25">
      <c r="B1439" s="12"/>
      <c r="C1439" s="12"/>
      <c r="D1439" s="12"/>
      <c r="E1439" s="12"/>
      <c r="F1439" s="4"/>
      <c r="G1439" s="5"/>
      <c r="H1439" s="12"/>
    </row>
    <row r="1440" spans="2:8" x14ac:dyDescent="0.25">
      <c r="B1440" s="12"/>
      <c r="C1440" s="12"/>
      <c r="D1440" s="12"/>
      <c r="E1440" s="12"/>
      <c r="F1440" s="4"/>
      <c r="G1440" s="5"/>
      <c r="H1440" s="12"/>
    </row>
    <row r="1441" spans="2:8" x14ac:dyDescent="0.25">
      <c r="B1441" s="12"/>
      <c r="C1441" s="12"/>
      <c r="D1441" s="12"/>
      <c r="E1441" s="12"/>
      <c r="F1441" s="4"/>
      <c r="G1441" s="5"/>
      <c r="H1441" s="12"/>
    </row>
    <row r="1442" spans="2:8" x14ac:dyDescent="0.25">
      <c r="B1442" s="12"/>
      <c r="C1442" s="12"/>
      <c r="D1442" s="12"/>
      <c r="E1442" s="12"/>
      <c r="F1442" s="4"/>
      <c r="G1442" s="5"/>
      <c r="H1442" s="12"/>
    </row>
    <row r="1443" spans="2:8" x14ac:dyDescent="0.25">
      <c r="B1443" s="12"/>
      <c r="C1443" s="12"/>
      <c r="D1443" s="12"/>
      <c r="E1443" s="12"/>
      <c r="F1443" s="4"/>
      <c r="G1443" s="5"/>
      <c r="H1443" s="12"/>
    </row>
    <row r="1444" spans="2:8" x14ac:dyDescent="0.25">
      <c r="B1444" s="12"/>
      <c r="C1444" s="12"/>
      <c r="D1444" s="12"/>
      <c r="E1444" s="12"/>
      <c r="F1444" s="4"/>
      <c r="G1444" s="5"/>
      <c r="H1444" s="12"/>
    </row>
    <row r="1445" spans="2:8" x14ac:dyDescent="0.25">
      <c r="B1445" s="12"/>
      <c r="C1445" s="12"/>
      <c r="D1445" s="12"/>
      <c r="E1445" s="12"/>
      <c r="F1445" s="4"/>
      <c r="G1445" s="5"/>
      <c r="H1445" s="12"/>
    </row>
    <row r="1446" spans="2:8" x14ac:dyDescent="0.25">
      <c r="B1446" s="12"/>
      <c r="C1446" s="12"/>
      <c r="D1446" s="12"/>
      <c r="E1446" s="12"/>
      <c r="F1446" s="4"/>
      <c r="G1446" s="5"/>
      <c r="H1446" s="12"/>
    </row>
    <row r="1447" spans="2:8" x14ac:dyDescent="0.25">
      <c r="B1447" s="12"/>
      <c r="C1447" s="12"/>
      <c r="D1447" s="12"/>
      <c r="E1447" s="12"/>
      <c r="F1447" s="4"/>
      <c r="G1447" s="5"/>
      <c r="H1447" s="12"/>
    </row>
    <row r="1448" spans="2:8" x14ac:dyDescent="0.25">
      <c r="B1448" s="12"/>
      <c r="C1448" s="12"/>
      <c r="D1448" s="12"/>
      <c r="E1448" s="12"/>
      <c r="F1448" s="4"/>
      <c r="G1448" s="5"/>
      <c r="H1448" s="12"/>
    </row>
    <row r="1449" spans="2:8" x14ac:dyDescent="0.25">
      <c r="B1449" s="12"/>
      <c r="C1449" s="12"/>
      <c r="D1449" s="12"/>
      <c r="E1449" s="12"/>
      <c r="F1449" s="4"/>
      <c r="G1449" s="5"/>
      <c r="H1449" s="12"/>
    </row>
    <row r="1450" spans="2:8" x14ac:dyDescent="0.25">
      <c r="B1450" s="12"/>
      <c r="C1450" s="12"/>
      <c r="D1450" s="12"/>
      <c r="E1450" s="12"/>
      <c r="F1450" s="4"/>
      <c r="G1450" s="5"/>
      <c r="H1450" s="12"/>
    </row>
    <row r="1451" spans="2:8" x14ac:dyDescent="0.25">
      <c r="B1451" s="12"/>
      <c r="C1451" s="12"/>
      <c r="D1451" s="12"/>
      <c r="E1451" s="12"/>
      <c r="F1451" s="4"/>
      <c r="G1451" s="5"/>
      <c r="H1451" s="12"/>
    </row>
    <row r="1452" spans="2:8" x14ac:dyDescent="0.25">
      <c r="B1452" s="12"/>
      <c r="C1452" s="12"/>
      <c r="D1452" s="12"/>
      <c r="E1452" s="12"/>
      <c r="F1452" s="4"/>
      <c r="G1452" s="5"/>
      <c r="H1452" s="12"/>
    </row>
    <row r="1453" spans="2:8" x14ac:dyDescent="0.25">
      <c r="B1453" s="12"/>
      <c r="C1453" s="12"/>
      <c r="D1453" s="12"/>
      <c r="E1453" s="12"/>
      <c r="F1453" s="4"/>
      <c r="G1453" s="5"/>
      <c r="H1453" s="12"/>
    </row>
    <row r="1454" spans="2:8" x14ac:dyDescent="0.25">
      <c r="B1454" s="12"/>
      <c r="C1454" s="12"/>
      <c r="D1454" s="12"/>
      <c r="E1454" s="12"/>
      <c r="F1454" s="4"/>
      <c r="G1454" s="5"/>
      <c r="H1454" s="12"/>
    </row>
    <row r="1455" spans="2:8" x14ac:dyDescent="0.25">
      <c r="B1455" s="12"/>
      <c r="C1455" s="12"/>
      <c r="D1455" s="12"/>
      <c r="E1455" s="12"/>
      <c r="F1455" s="4"/>
      <c r="G1455" s="5"/>
      <c r="H1455" s="12"/>
    </row>
    <row r="1456" spans="2:8" x14ac:dyDescent="0.25">
      <c r="B1456" s="12"/>
      <c r="C1456" s="12"/>
      <c r="D1456" s="12"/>
      <c r="E1456" s="12"/>
      <c r="F1456" s="4"/>
      <c r="G1456" s="5"/>
      <c r="H1456" s="12"/>
    </row>
    <row r="1457" spans="2:8" x14ac:dyDescent="0.25">
      <c r="B1457" s="12"/>
      <c r="C1457" s="12"/>
      <c r="D1457" s="12"/>
      <c r="E1457" s="12"/>
      <c r="F1457" s="4"/>
      <c r="G1457" s="5"/>
      <c r="H1457" s="12"/>
    </row>
    <row r="1458" spans="2:8" x14ac:dyDescent="0.25">
      <c r="B1458" s="12"/>
      <c r="C1458" s="12"/>
      <c r="D1458" s="12"/>
      <c r="E1458" s="12"/>
      <c r="F1458" s="4"/>
      <c r="G1458" s="5"/>
      <c r="H1458" s="12"/>
    </row>
    <row r="1459" spans="2:8" x14ac:dyDescent="0.25">
      <c r="B1459" s="12"/>
      <c r="C1459" s="12"/>
      <c r="D1459" s="12"/>
      <c r="E1459" s="12"/>
      <c r="F1459" s="4"/>
      <c r="G1459" s="5"/>
      <c r="H1459" s="12"/>
    </row>
    <row r="1460" spans="2:8" x14ac:dyDescent="0.25">
      <c r="B1460" s="12"/>
      <c r="C1460" s="12"/>
      <c r="D1460" s="12"/>
      <c r="E1460" s="12"/>
      <c r="F1460" s="4"/>
      <c r="G1460" s="5"/>
      <c r="H1460" s="12"/>
    </row>
    <row r="1461" spans="2:8" x14ac:dyDescent="0.25">
      <c r="B1461" s="12"/>
      <c r="C1461" s="12"/>
      <c r="D1461" s="12"/>
      <c r="E1461" s="12"/>
      <c r="F1461" s="4"/>
      <c r="G1461" s="5"/>
      <c r="H1461" s="12"/>
    </row>
    <row r="1462" spans="2:8" x14ac:dyDescent="0.25">
      <c r="B1462" s="12"/>
      <c r="C1462" s="12"/>
      <c r="D1462" s="12"/>
      <c r="E1462" s="12"/>
      <c r="F1462" s="4"/>
      <c r="G1462" s="5"/>
      <c r="H1462" s="12"/>
    </row>
    <row r="1463" spans="2:8" x14ac:dyDescent="0.25">
      <c r="B1463" s="12"/>
      <c r="C1463" s="12"/>
      <c r="D1463" s="12"/>
      <c r="E1463" s="12"/>
      <c r="F1463" s="4"/>
      <c r="G1463" s="5"/>
      <c r="H1463" s="12"/>
    </row>
    <row r="1464" spans="2:8" x14ac:dyDescent="0.25">
      <c r="B1464" s="12"/>
      <c r="C1464" s="12"/>
      <c r="D1464" s="12"/>
      <c r="E1464" s="12"/>
      <c r="F1464" s="4"/>
      <c r="G1464" s="5"/>
      <c r="H1464" s="12"/>
    </row>
    <row r="1465" spans="2:8" x14ac:dyDescent="0.25">
      <c r="B1465" s="12"/>
      <c r="C1465" s="12"/>
      <c r="D1465" s="12"/>
      <c r="E1465" s="12"/>
      <c r="F1465" s="4"/>
      <c r="G1465" s="5"/>
      <c r="H1465" s="12"/>
    </row>
    <row r="1466" spans="2:8" x14ac:dyDescent="0.25">
      <c r="B1466" s="12"/>
      <c r="C1466" s="12"/>
      <c r="D1466" s="12"/>
      <c r="E1466" s="12"/>
      <c r="F1466" s="4"/>
      <c r="G1466" s="5"/>
      <c r="H1466" s="12"/>
    </row>
    <row r="1467" spans="2:8" x14ac:dyDescent="0.25">
      <c r="B1467" s="12"/>
      <c r="C1467" s="12"/>
      <c r="D1467" s="12"/>
      <c r="E1467" s="12"/>
      <c r="F1467" s="4"/>
      <c r="G1467" s="5"/>
      <c r="H1467" s="12"/>
    </row>
    <row r="1468" spans="2:8" x14ac:dyDescent="0.25">
      <c r="B1468" s="12"/>
      <c r="C1468" s="12"/>
      <c r="D1468" s="12"/>
      <c r="E1468" s="12"/>
      <c r="F1468" s="4"/>
      <c r="G1468" s="5"/>
      <c r="H1468" s="12"/>
    </row>
    <row r="1469" spans="2:8" x14ac:dyDescent="0.25">
      <c r="B1469" s="12"/>
      <c r="C1469" s="12"/>
      <c r="D1469" s="12"/>
      <c r="E1469" s="12"/>
      <c r="F1469" s="4"/>
      <c r="G1469" s="5"/>
      <c r="H1469" s="12"/>
    </row>
    <row r="1470" spans="2:8" x14ac:dyDescent="0.25">
      <c r="B1470" s="12"/>
      <c r="C1470" s="12"/>
      <c r="D1470" s="12"/>
      <c r="E1470" s="12"/>
      <c r="F1470" s="4"/>
      <c r="G1470" s="5"/>
      <c r="H1470" s="12"/>
    </row>
    <row r="1471" spans="2:8" x14ac:dyDescent="0.25">
      <c r="B1471" s="12"/>
      <c r="C1471" s="12"/>
      <c r="D1471" s="12"/>
      <c r="E1471" s="12"/>
      <c r="F1471" s="4"/>
      <c r="G1471" s="5"/>
      <c r="H1471" s="12"/>
    </row>
    <row r="1472" spans="2:8" x14ac:dyDescent="0.25">
      <c r="B1472" s="12"/>
      <c r="C1472" s="12"/>
      <c r="D1472" s="12"/>
      <c r="E1472" s="12"/>
      <c r="F1472" s="4"/>
      <c r="G1472" s="5"/>
      <c r="H1472" s="12"/>
    </row>
    <row r="1473" spans="2:8" x14ac:dyDescent="0.25">
      <c r="B1473" s="12"/>
      <c r="C1473" s="12"/>
      <c r="D1473" s="12"/>
      <c r="E1473" s="12"/>
      <c r="F1473" s="4"/>
      <c r="G1473" s="5"/>
      <c r="H1473" s="12"/>
    </row>
    <row r="1474" spans="2:8" x14ac:dyDescent="0.25">
      <c r="B1474" s="12"/>
      <c r="C1474" s="12"/>
      <c r="D1474" s="12"/>
      <c r="E1474" s="12"/>
      <c r="F1474" s="4"/>
      <c r="G1474" s="5"/>
      <c r="H1474" s="12"/>
    </row>
    <row r="1475" spans="2:8" x14ac:dyDescent="0.25">
      <c r="B1475" s="12"/>
      <c r="C1475" s="12"/>
      <c r="D1475" s="12"/>
      <c r="E1475" s="12"/>
      <c r="F1475" s="4"/>
      <c r="G1475" s="5"/>
      <c r="H1475" s="12"/>
    </row>
    <row r="1476" spans="2:8" x14ac:dyDescent="0.25">
      <c r="B1476" s="12"/>
      <c r="C1476" s="12"/>
      <c r="D1476" s="12"/>
      <c r="E1476" s="12"/>
      <c r="F1476" s="4"/>
      <c r="G1476" s="5"/>
      <c r="H1476" s="12"/>
    </row>
    <row r="1477" spans="2:8" x14ac:dyDescent="0.25">
      <c r="B1477" s="12"/>
      <c r="C1477" s="12"/>
      <c r="D1477" s="12"/>
      <c r="E1477" s="12"/>
      <c r="F1477" s="4"/>
      <c r="G1477" s="5"/>
      <c r="H1477" s="12"/>
    </row>
    <row r="1478" spans="2:8" x14ac:dyDescent="0.25">
      <c r="B1478" s="12"/>
      <c r="C1478" s="12"/>
      <c r="D1478" s="12"/>
      <c r="E1478" s="12"/>
      <c r="F1478" s="4"/>
      <c r="G1478" s="5"/>
      <c r="H1478" s="12"/>
    </row>
    <row r="1479" spans="2:8" x14ac:dyDescent="0.25">
      <c r="B1479" s="12"/>
      <c r="C1479" s="12"/>
      <c r="D1479" s="12"/>
      <c r="E1479" s="12"/>
      <c r="F1479" s="4"/>
      <c r="G1479" s="5"/>
      <c r="H1479" s="12"/>
    </row>
    <row r="1480" spans="2:8" x14ac:dyDescent="0.25">
      <c r="B1480" s="12"/>
      <c r="C1480" s="12"/>
      <c r="D1480" s="12"/>
      <c r="E1480" s="12"/>
      <c r="F1480" s="4"/>
      <c r="G1480" s="5"/>
      <c r="H1480" s="12"/>
    </row>
    <row r="1481" spans="2:8" x14ac:dyDescent="0.25">
      <c r="B1481" s="12"/>
      <c r="C1481" s="12"/>
      <c r="D1481" s="12"/>
      <c r="E1481" s="12"/>
      <c r="F1481" s="4"/>
      <c r="G1481" s="5"/>
      <c r="H1481" s="12"/>
    </row>
    <row r="1482" spans="2:8" x14ac:dyDescent="0.25">
      <c r="B1482" s="12"/>
      <c r="C1482" s="12"/>
      <c r="D1482" s="12"/>
      <c r="E1482" s="12"/>
      <c r="F1482" s="4"/>
      <c r="G1482" s="5"/>
      <c r="H1482" s="12"/>
    </row>
    <row r="1483" spans="2:8" x14ac:dyDescent="0.25">
      <c r="B1483" s="12"/>
      <c r="C1483" s="12"/>
      <c r="D1483" s="12"/>
      <c r="E1483" s="12"/>
      <c r="F1483" s="4"/>
      <c r="G1483" s="5"/>
      <c r="H1483" s="12"/>
    </row>
    <row r="1484" spans="2:8" x14ac:dyDescent="0.25">
      <c r="B1484" s="12"/>
      <c r="C1484" s="12"/>
      <c r="D1484" s="12"/>
      <c r="E1484" s="12"/>
      <c r="F1484" s="4"/>
      <c r="G1484" s="5"/>
      <c r="H1484" s="12"/>
    </row>
    <row r="1485" spans="2:8" x14ac:dyDescent="0.25">
      <c r="B1485" s="12"/>
      <c r="C1485" s="12"/>
      <c r="D1485" s="12"/>
      <c r="E1485" s="12"/>
      <c r="F1485" s="4"/>
      <c r="G1485" s="5"/>
      <c r="H1485" s="12"/>
    </row>
    <row r="1486" spans="2:8" x14ac:dyDescent="0.25">
      <c r="B1486" s="12"/>
      <c r="C1486" s="12"/>
      <c r="D1486" s="12"/>
      <c r="E1486" s="12"/>
      <c r="F1486" s="4"/>
      <c r="G1486" s="5"/>
      <c r="H1486" s="12"/>
    </row>
    <row r="1487" spans="2:8" x14ac:dyDescent="0.25">
      <c r="B1487" s="12"/>
      <c r="C1487" s="12"/>
      <c r="D1487" s="12"/>
      <c r="E1487" s="12"/>
      <c r="F1487" s="4"/>
      <c r="G1487" s="5"/>
      <c r="H1487" s="12"/>
    </row>
    <row r="1488" spans="2:8" x14ac:dyDescent="0.25">
      <c r="B1488" s="12"/>
      <c r="C1488" s="12"/>
      <c r="D1488" s="12"/>
      <c r="E1488" s="12"/>
      <c r="F1488" s="4"/>
      <c r="G1488" s="5"/>
      <c r="H1488" s="12"/>
    </row>
    <row r="1489" spans="2:8" x14ac:dyDescent="0.25">
      <c r="B1489" s="12"/>
      <c r="C1489" s="12"/>
      <c r="D1489" s="12"/>
      <c r="E1489" s="12"/>
      <c r="F1489" s="4"/>
      <c r="G1489" s="5"/>
      <c r="H1489" s="12"/>
    </row>
    <row r="1490" spans="2:8" x14ac:dyDescent="0.25">
      <c r="B1490" s="12"/>
      <c r="C1490" s="12"/>
      <c r="D1490" s="12"/>
      <c r="E1490" s="12"/>
      <c r="F1490" s="4"/>
      <c r="G1490" s="5"/>
      <c r="H1490" s="12"/>
    </row>
    <row r="1491" spans="2:8" x14ac:dyDescent="0.25">
      <c r="B1491" s="12"/>
      <c r="C1491" s="12"/>
      <c r="D1491" s="12"/>
      <c r="E1491" s="12"/>
      <c r="F1491" s="4"/>
      <c r="G1491" s="5"/>
      <c r="H1491" s="12"/>
    </row>
    <row r="1492" spans="2:8" x14ac:dyDescent="0.25">
      <c r="B1492" s="12"/>
      <c r="C1492" s="12"/>
      <c r="D1492" s="12"/>
      <c r="E1492" s="12"/>
      <c r="F1492" s="4"/>
      <c r="G1492" s="5"/>
      <c r="H1492" s="12"/>
    </row>
    <row r="1493" spans="2:8" x14ac:dyDescent="0.25">
      <c r="B1493" s="12"/>
      <c r="C1493" s="12"/>
      <c r="D1493" s="12"/>
      <c r="E1493" s="12"/>
      <c r="F1493" s="4"/>
      <c r="G1493" s="5"/>
      <c r="H1493" s="12"/>
    </row>
    <row r="1494" spans="2:8" x14ac:dyDescent="0.25">
      <c r="B1494" s="12"/>
      <c r="C1494" s="12"/>
      <c r="D1494" s="12"/>
      <c r="E1494" s="12"/>
      <c r="F1494" s="4"/>
      <c r="G1494" s="5"/>
      <c r="H1494" s="12"/>
    </row>
    <row r="1495" spans="2:8" x14ac:dyDescent="0.25">
      <c r="B1495" s="12"/>
      <c r="C1495" s="12"/>
      <c r="D1495" s="12"/>
      <c r="E1495" s="12"/>
      <c r="F1495" s="4"/>
      <c r="G1495" s="5"/>
      <c r="H1495" s="12"/>
    </row>
    <row r="1496" spans="2:8" x14ac:dyDescent="0.25">
      <c r="B1496" s="12"/>
      <c r="C1496" s="12"/>
      <c r="D1496" s="12"/>
      <c r="E1496" s="12"/>
      <c r="F1496" s="4"/>
      <c r="G1496" s="5"/>
      <c r="H1496" s="12"/>
    </row>
    <row r="1497" spans="2:8" x14ac:dyDescent="0.25">
      <c r="B1497" s="12"/>
      <c r="C1497" s="12"/>
      <c r="D1497" s="12"/>
      <c r="E1497" s="12"/>
      <c r="F1497" s="4"/>
      <c r="G1497" s="5"/>
      <c r="H1497" s="12"/>
    </row>
    <row r="1498" spans="2:8" x14ac:dyDescent="0.25">
      <c r="B1498" s="12"/>
      <c r="C1498" s="12"/>
      <c r="D1498" s="12"/>
      <c r="E1498" s="12"/>
      <c r="F1498" s="4"/>
      <c r="G1498" s="5"/>
      <c r="H1498" s="12"/>
    </row>
    <row r="1499" spans="2:8" x14ac:dyDescent="0.25">
      <c r="B1499" s="12"/>
      <c r="C1499" s="12"/>
      <c r="D1499" s="12"/>
      <c r="E1499" s="12"/>
      <c r="F1499" s="4"/>
      <c r="G1499" s="5"/>
      <c r="H1499" s="12"/>
    </row>
    <row r="1500" spans="2:8" x14ac:dyDescent="0.25">
      <c r="B1500" s="12"/>
      <c r="C1500" s="12"/>
      <c r="D1500" s="12"/>
      <c r="E1500" s="12"/>
      <c r="F1500" s="4"/>
      <c r="G1500" s="5"/>
      <c r="H1500" s="12"/>
    </row>
    <row r="1501" spans="2:8" x14ac:dyDescent="0.25">
      <c r="B1501" s="12"/>
      <c r="C1501" s="12"/>
      <c r="D1501" s="12"/>
      <c r="E1501" s="12"/>
      <c r="F1501" s="4"/>
      <c r="G1501" s="5"/>
      <c r="H1501" s="12"/>
    </row>
    <row r="1502" spans="2:8" x14ac:dyDescent="0.25">
      <c r="B1502" s="12"/>
      <c r="C1502" s="12"/>
      <c r="D1502" s="12"/>
      <c r="E1502" s="12"/>
      <c r="F1502" s="4"/>
      <c r="G1502" s="5"/>
      <c r="H1502" s="12"/>
    </row>
    <row r="1503" spans="2:8" x14ac:dyDescent="0.25">
      <c r="B1503" s="12"/>
      <c r="C1503" s="12"/>
      <c r="D1503" s="12"/>
      <c r="E1503" s="12"/>
      <c r="F1503" s="4"/>
      <c r="G1503" s="5"/>
      <c r="H1503" s="12"/>
    </row>
    <row r="1504" spans="2:8" x14ac:dyDescent="0.25">
      <c r="B1504" s="12"/>
      <c r="C1504" s="12"/>
      <c r="D1504" s="12"/>
      <c r="E1504" s="12"/>
      <c r="F1504" s="4"/>
      <c r="G1504" s="5"/>
      <c r="H1504" s="12"/>
    </row>
    <row r="1505" spans="2:8" x14ac:dyDescent="0.25">
      <c r="B1505" s="12"/>
      <c r="C1505" s="12"/>
      <c r="D1505" s="12"/>
      <c r="E1505" s="12"/>
      <c r="F1505" s="4"/>
      <c r="G1505" s="5"/>
      <c r="H1505" s="12"/>
    </row>
    <row r="1506" spans="2:8" x14ac:dyDescent="0.25">
      <c r="B1506" s="12"/>
      <c r="C1506" s="12"/>
      <c r="D1506" s="12"/>
      <c r="E1506" s="12"/>
      <c r="F1506" s="4"/>
      <c r="G1506" s="5"/>
      <c r="H1506" s="12"/>
    </row>
    <row r="1507" spans="2:8" x14ac:dyDescent="0.25">
      <c r="B1507" s="12"/>
      <c r="C1507" s="12"/>
      <c r="D1507" s="12"/>
      <c r="E1507" s="12"/>
      <c r="F1507" s="4"/>
      <c r="G1507" s="5"/>
      <c r="H1507" s="12"/>
    </row>
    <row r="1508" spans="2:8" x14ac:dyDescent="0.25">
      <c r="B1508" s="12"/>
      <c r="C1508" s="12"/>
      <c r="D1508" s="12"/>
      <c r="E1508" s="12"/>
      <c r="F1508" s="4"/>
      <c r="G1508" s="5"/>
      <c r="H1508" s="12"/>
    </row>
    <row r="1509" spans="2:8" x14ac:dyDescent="0.25">
      <c r="B1509" s="12"/>
      <c r="C1509" s="12"/>
      <c r="D1509" s="12"/>
      <c r="E1509" s="12"/>
      <c r="F1509" s="4"/>
      <c r="G1509" s="5"/>
      <c r="H1509" s="12"/>
    </row>
    <row r="1510" spans="2:8" x14ac:dyDescent="0.25">
      <c r="B1510" s="12"/>
      <c r="C1510" s="12"/>
      <c r="D1510" s="12"/>
      <c r="E1510" s="12"/>
      <c r="F1510" s="4"/>
      <c r="G1510" s="5"/>
      <c r="H1510" s="12"/>
    </row>
    <row r="1511" spans="2:8" x14ac:dyDescent="0.25">
      <c r="B1511" s="12"/>
      <c r="C1511" s="12"/>
      <c r="D1511" s="12"/>
      <c r="E1511" s="12"/>
      <c r="F1511" s="4"/>
      <c r="G1511" s="5"/>
      <c r="H1511" s="12"/>
    </row>
    <row r="1512" spans="2:8" x14ac:dyDescent="0.25">
      <c r="B1512" s="12"/>
      <c r="C1512" s="12"/>
      <c r="D1512" s="12"/>
      <c r="E1512" s="12"/>
      <c r="F1512" s="4"/>
      <c r="G1512" s="5"/>
      <c r="H1512" s="12"/>
    </row>
    <row r="1513" spans="2:8" x14ac:dyDescent="0.25">
      <c r="B1513" s="12"/>
      <c r="C1513" s="12"/>
      <c r="D1513" s="12"/>
      <c r="E1513" s="12"/>
      <c r="F1513" s="4"/>
      <c r="G1513" s="5"/>
      <c r="H1513" s="12"/>
    </row>
    <row r="1514" spans="2:8" x14ac:dyDescent="0.25">
      <c r="B1514" s="12"/>
      <c r="C1514" s="12"/>
      <c r="D1514" s="12"/>
      <c r="E1514" s="12"/>
      <c r="F1514" s="4"/>
      <c r="G1514" s="5"/>
      <c r="H1514" s="12"/>
    </row>
    <row r="1515" spans="2:8" x14ac:dyDescent="0.25">
      <c r="B1515" s="12"/>
      <c r="C1515" s="12"/>
      <c r="D1515" s="12"/>
      <c r="E1515" s="12"/>
      <c r="F1515" s="4"/>
      <c r="G1515" s="5"/>
      <c r="H1515" s="12"/>
    </row>
    <row r="1516" spans="2:8" x14ac:dyDescent="0.25">
      <c r="B1516" s="12"/>
      <c r="C1516" s="12"/>
      <c r="D1516" s="12"/>
      <c r="E1516" s="12"/>
      <c r="F1516" s="4"/>
      <c r="G1516" s="5"/>
      <c r="H1516" s="12"/>
    </row>
    <row r="1517" spans="2:8" x14ac:dyDescent="0.25">
      <c r="B1517" s="12"/>
      <c r="C1517" s="12"/>
      <c r="D1517" s="12"/>
      <c r="E1517" s="12"/>
      <c r="F1517" s="4"/>
      <c r="G1517" s="5"/>
      <c r="H1517" s="12"/>
    </row>
    <row r="1518" spans="2:8" x14ac:dyDescent="0.25">
      <c r="B1518" s="12"/>
      <c r="C1518" s="12"/>
      <c r="D1518" s="12"/>
      <c r="E1518" s="12"/>
      <c r="F1518" s="4"/>
      <c r="G1518" s="5"/>
      <c r="H1518" s="12"/>
    </row>
    <row r="1519" spans="2:8" x14ac:dyDescent="0.25">
      <c r="B1519" s="12"/>
      <c r="C1519" s="12"/>
      <c r="D1519" s="12"/>
      <c r="E1519" s="12"/>
      <c r="F1519" s="4"/>
      <c r="G1519" s="5"/>
      <c r="H1519" s="12"/>
    </row>
    <row r="1520" spans="2:8" x14ac:dyDescent="0.25">
      <c r="B1520" s="12"/>
      <c r="C1520" s="12"/>
      <c r="D1520" s="12"/>
      <c r="E1520" s="12"/>
      <c r="F1520" s="4"/>
      <c r="G1520" s="5"/>
      <c r="H1520" s="12"/>
    </row>
    <row r="1521" spans="2:8" x14ac:dyDescent="0.25">
      <c r="B1521" s="12"/>
      <c r="C1521" s="12"/>
      <c r="D1521" s="12"/>
      <c r="E1521" s="12"/>
      <c r="F1521" s="4"/>
      <c r="G1521" s="5"/>
      <c r="H1521" s="12"/>
    </row>
    <row r="1522" spans="2:8" x14ac:dyDescent="0.25">
      <c r="B1522" s="12"/>
      <c r="C1522" s="12"/>
      <c r="D1522" s="12"/>
      <c r="E1522" s="12"/>
      <c r="F1522" s="4"/>
      <c r="G1522" s="5"/>
      <c r="H1522" s="12"/>
    </row>
    <row r="1523" spans="2:8" x14ac:dyDescent="0.25">
      <c r="B1523" s="12"/>
      <c r="C1523" s="12"/>
      <c r="D1523" s="12"/>
      <c r="E1523" s="12"/>
      <c r="F1523" s="4"/>
      <c r="G1523" s="5"/>
      <c r="H1523" s="12"/>
    </row>
    <row r="1524" spans="2:8" x14ac:dyDescent="0.25">
      <c r="B1524" s="12"/>
      <c r="C1524" s="12"/>
      <c r="D1524" s="12"/>
      <c r="E1524" s="12"/>
      <c r="F1524" s="4"/>
      <c r="G1524" s="5"/>
      <c r="H1524" s="12"/>
    </row>
    <row r="1525" spans="2:8" x14ac:dyDescent="0.25">
      <c r="B1525" s="12"/>
      <c r="C1525" s="12"/>
      <c r="D1525" s="12"/>
      <c r="E1525" s="12"/>
      <c r="F1525" s="4"/>
      <c r="G1525" s="5"/>
      <c r="H1525" s="12"/>
    </row>
    <row r="1526" spans="2:8" x14ac:dyDescent="0.25">
      <c r="B1526" s="12"/>
      <c r="C1526" s="12"/>
      <c r="D1526" s="12"/>
      <c r="E1526" s="12"/>
      <c r="F1526" s="4"/>
      <c r="G1526" s="5"/>
      <c r="H1526" s="12"/>
    </row>
    <row r="1527" spans="2:8" x14ac:dyDescent="0.25">
      <c r="B1527" s="12"/>
      <c r="C1527" s="12"/>
      <c r="D1527" s="12"/>
      <c r="E1527" s="12"/>
      <c r="F1527" s="4"/>
      <c r="G1527" s="5"/>
      <c r="H1527" s="12"/>
    </row>
    <row r="1528" spans="2:8" x14ac:dyDescent="0.25">
      <c r="B1528" s="12"/>
      <c r="C1528" s="12"/>
      <c r="D1528" s="12"/>
      <c r="E1528" s="12"/>
      <c r="F1528" s="4"/>
      <c r="G1528" s="5"/>
      <c r="H1528" s="12"/>
    </row>
    <row r="1529" spans="2:8" x14ac:dyDescent="0.25">
      <c r="B1529" s="12"/>
      <c r="C1529" s="12"/>
      <c r="D1529" s="12"/>
      <c r="E1529" s="12"/>
      <c r="F1529" s="4"/>
      <c r="G1529" s="5"/>
      <c r="H1529" s="12"/>
    </row>
    <row r="1530" spans="2:8" x14ac:dyDescent="0.25">
      <c r="B1530" s="12"/>
      <c r="C1530" s="12"/>
      <c r="D1530" s="12"/>
      <c r="E1530" s="12"/>
      <c r="F1530" s="4"/>
      <c r="G1530" s="5"/>
      <c r="H1530" s="12"/>
    </row>
    <row r="1531" spans="2:8" x14ac:dyDescent="0.25">
      <c r="B1531" s="12"/>
      <c r="C1531" s="12"/>
      <c r="D1531" s="12"/>
      <c r="E1531" s="12"/>
      <c r="F1531" s="4"/>
      <c r="G1531" s="5"/>
      <c r="H1531" s="12"/>
    </row>
    <row r="1532" spans="2:8" x14ac:dyDescent="0.25">
      <c r="B1532" s="12"/>
      <c r="C1532" s="12"/>
      <c r="D1532" s="12"/>
      <c r="E1532" s="12"/>
      <c r="F1532" s="4"/>
      <c r="G1532" s="5"/>
      <c r="H1532" s="12"/>
    </row>
    <row r="1533" spans="2:8" x14ac:dyDescent="0.25">
      <c r="B1533" s="12"/>
      <c r="C1533" s="12"/>
      <c r="D1533" s="12"/>
      <c r="E1533" s="12"/>
      <c r="F1533" s="4"/>
      <c r="G1533" s="5"/>
      <c r="H1533" s="12"/>
    </row>
    <row r="1534" spans="2:8" x14ac:dyDescent="0.25">
      <c r="B1534" s="12"/>
      <c r="C1534" s="12"/>
      <c r="D1534" s="12"/>
      <c r="E1534" s="12"/>
      <c r="F1534" s="4"/>
      <c r="G1534" s="5"/>
      <c r="H1534" s="12"/>
    </row>
    <row r="1535" spans="2:8" x14ac:dyDescent="0.25">
      <c r="B1535" s="12"/>
      <c r="C1535" s="12"/>
      <c r="D1535" s="12"/>
      <c r="E1535" s="12"/>
      <c r="F1535" s="4"/>
      <c r="G1535" s="5"/>
      <c r="H1535" s="12"/>
    </row>
    <row r="1536" spans="2:8" x14ac:dyDescent="0.25">
      <c r="B1536" s="12"/>
      <c r="C1536" s="12"/>
      <c r="D1536" s="12"/>
      <c r="E1536" s="12"/>
      <c r="F1536" s="4"/>
      <c r="G1536" s="5"/>
      <c r="H1536" s="12"/>
    </row>
    <row r="1537" spans="2:8" x14ac:dyDescent="0.25">
      <c r="B1537" s="12"/>
      <c r="C1537" s="12"/>
      <c r="D1537" s="12"/>
      <c r="E1537" s="12"/>
      <c r="F1537" s="4"/>
      <c r="G1537" s="5"/>
      <c r="H1537" s="12"/>
    </row>
    <row r="1538" spans="2:8" x14ac:dyDescent="0.25">
      <c r="B1538" s="12"/>
      <c r="C1538" s="12"/>
      <c r="D1538" s="12"/>
      <c r="E1538" s="12"/>
      <c r="F1538" s="4"/>
      <c r="G1538" s="5"/>
      <c r="H1538" s="12"/>
    </row>
    <row r="1539" spans="2:8" x14ac:dyDescent="0.25">
      <c r="B1539" s="12"/>
      <c r="C1539" s="12"/>
      <c r="D1539" s="12"/>
      <c r="E1539" s="12"/>
      <c r="F1539" s="4"/>
      <c r="G1539" s="5"/>
      <c r="H1539" s="12"/>
    </row>
    <row r="1540" spans="2:8" x14ac:dyDescent="0.25">
      <c r="B1540" s="12"/>
      <c r="C1540" s="12"/>
      <c r="D1540" s="12"/>
      <c r="E1540" s="12"/>
      <c r="F1540" s="4"/>
      <c r="G1540" s="5"/>
      <c r="H1540" s="12"/>
    </row>
    <row r="1541" spans="2:8" x14ac:dyDescent="0.25">
      <c r="B1541" s="12"/>
      <c r="C1541" s="12"/>
      <c r="D1541" s="12"/>
      <c r="E1541" s="12"/>
      <c r="F1541" s="4"/>
      <c r="G1541" s="5"/>
      <c r="H1541" s="12"/>
    </row>
    <row r="1542" spans="2:8" x14ac:dyDescent="0.25">
      <c r="B1542" s="12"/>
      <c r="C1542" s="12"/>
      <c r="D1542" s="12"/>
      <c r="E1542" s="12"/>
      <c r="F1542" s="4"/>
      <c r="G1542" s="5"/>
      <c r="H1542" s="12"/>
    </row>
    <row r="1543" spans="2:8" x14ac:dyDescent="0.25">
      <c r="B1543" s="12"/>
      <c r="C1543" s="12"/>
      <c r="D1543" s="12"/>
      <c r="E1543" s="12"/>
      <c r="F1543" s="4"/>
      <c r="G1543" s="5"/>
      <c r="H1543" s="12"/>
    </row>
    <row r="1544" spans="2:8" x14ac:dyDescent="0.25">
      <c r="B1544" s="12"/>
      <c r="C1544" s="12"/>
      <c r="D1544" s="12"/>
      <c r="E1544" s="12"/>
      <c r="F1544" s="4"/>
      <c r="G1544" s="5"/>
      <c r="H1544" s="12"/>
    </row>
    <row r="1545" spans="2:8" x14ac:dyDescent="0.25">
      <c r="B1545" s="12"/>
      <c r="C1545" s="12"/>
      <c r="D1545" s="12"/>
      <c r="E1545" s="12"/>
      <c r="F1545" s="4"/>
      <c r="G1545" s="5"/>
      <c r="H1545" s="12"/>
    </row>
    <row r="1546" spans="2:8" x14ac:dyDescent="0.25">
      <c r="B1546" s="12"/>
      <c r="C1546" s="12"/>
      <c r="D1546" s="12"/>
      <c r="E1546" s="12"/>
      <c r="F1546" s="4"/>
      <c r="G1546" s="5"/>
      <c r="H1546" s="12"/>
    </row>
    <row r="1547" spans="2:8" x14ac:dyDescent="0.25">
      <c r="B1547" s="12"/>
      <c r="C1547" s="12"/>
      <c r="D1547" s="12"/>
      <c r="E1547" s="12"/>
      <c r="F1547" s="4"/>
      <c r="G1547" s="5"/>
      <c r="H1547" s="12"/>
    </row>
    <row r="1548" spans="2:8" x14ac:dyDescent="0.25">
      <c r="B1548" s="12"/>
      <c r="C1548" s="12"/>
      <c r="D1548" s="12"/>
      <c r="E1548" s="12"/>
      <c r="F1548" s="4"/>
      <c r="G1548" s="5"/>
      <c r="H1548" s="12"/>
    </row>
    <row r="1549" spans="2:8" x14ac:dyDescent="0.25">
      <c r="B1549" s="12"/>
      <c r="C1549" s="12"/>
      <c r="D1549" s="12"/>
      <c r="E1549" s="12"/>
      <c r="F1549" s="4"/>
      <c r="G1549" s="5"/>
      <c r="H1549" s="12"/>
    </row>
    <row r="1550" spans="2:8" x14ac:dyDescent="0.25">
      <c r="B1550" s="12"/>
      <c r="C1550" s="12"/>
      <c r="D1550" s="12"/>
      <c r="E1550" s="12"/>
      <c r="F1550" s="4"/>
      <c r="G1550" s="5"/>
      <c r="H1550" s="12"/>
    </row>
    <row r="1551" spans="2:8" x14ac:dyDescent="0.25">
      <c r="B1551" s="12"/>
      <c r="C1551" s="12"/>
      <c r="D1551" s="12"/>
      <c r="E1551" s="12"/>
      <c r="F1551" s="4"/>
      <c r="G1551" s="5"/>
      <c r="H1551" s="12"/>
    </row>
    <row r="1552" spans="2:8" x14ac:dyDescent="0.25">
      <c r="B1552" s="12"/>
      <c r="C1552" s="12"/>
      <c r="D1552" s="12"/>
      <c r="E1552" s="12"/>
      <c r="F1552" s="4"/>
      <c r="G1552" s="5"/>
      <c r="H1552" s="12"/>
    </row>
    <row r="1553" spans="2:8" x14ac:dyDescent="0.25">
      <c r="B1553" s="12"/>
      <c r="C1553" s="12"/>
      <c r="D1553" s="12"/>
      <c r="E1553" s="12"/>
      <c r="F1553" s="4"/>
      <c r="G1553" s="5"/>
      <c r="H1553" s="12"/>
    </row>
    <row r="1554" spans="2:8" x14ac:dyDescent="0.25">
      <c r="B1554" s="12"/>
      <c r="C1554" s="12"/>
      <c r="D1554" s="12"/>
      <c r="E1554" s="12"/>
      <c r="F1554" s="4"/>
      <c r="G1554" s="5"/>
      <c r="H1554" s="12"/>
    </row>
    <row r="1555" spans="2:8" x14ac:dyDescent="0.25">
      <c r="B1555" s="12"/>
      <c r="C1555" s="12"/>
      <c r="D1555" s="12"/>
      <c r="E1555" s="12"/>
      <c r="F1555" s="4"/>
      <c r="G1555" s="5"/>
      <c r="H1555" s="12"/>
    </row>
    <row r="1556" spans="2:8" x14ac:dyDescent="0.25">
      <c r="B1556" s="12"/>
      <c r="C1556" s="12"/>
      <c r="D1556" s="12"/>
      <c r="E1556" s="12"/>
      <c r="F1556" s="4"/>
      <c r="G1556" s="5"/>
      <c r="H1556" s="12"/>
    </row>
    <row r="1557" spans="2:8" x14ac:dyDescent="0.25">
      <c r="B1557" s="12"/>
      <c r="C1557" s="12"/>
      <c r="D1557" s="12"/>
      <c r="E1557" s="12"/>
      <c r="F1557" s="4"/>
      <c r="G1557" s="5"/>
      <c r="H1557" s="12"/>
    </row>
    <row r="1558" spans="2:8" x14ac:dyDescent="0.25">
      <c r="B1558" s="12"/>
      <c r="C1558" s="12"/>
      <c r="D1558" s="12"/>
      <c r="E1558" s="12"/>
      <c r="F1558" s="4"/>
      <c r="G1558" s="5"/>
      <c r="H1558" s="12"/>
    </row>
    <row r="1559" spans="2:8" x14ac:dyDescent="0.25">
      <c r="B1559" s="12"/>
      <c r="C1559" s="12"/>
      <c r="D1559" s="12"/>
      <c r="E1559" s="12"/>
      <c r="F1559" s="4"/>
      <c r="G1559" s="5"/>
      <c r="H1559" s="12"/>
    </row>
    <row r="1560" spans="2:8" x14ac:dyDescent="0.25">
      <c r="B1560" s="12"/>
      <c r="C1560" s="12"/>
      <c r="D1560" s="12"/>
      <c r="E1560" s="12"/>
      <c r="F1560" s="4"/>
      <c r="G1560" s="5"/>
      <c r="H1560" s="12"/>
    </row>
    <row r="1561" spans="2:8" x14ac:dyDescent="0.25">
      <c r="B1561" s="12"/>
      <c r="C1561" s="12"/>
      <c r="D1561" s="12"/>
      <c r="E1561" s="12"/>
      <c r="F1561" s="4"/>
      <c r="G1561" s="5"/>
      <c r="H1561" s="12"/>
    </row>
    <row r="1562" spans="2:8" x14ac:dyDescent="0.25">
      <c r="B1562" s="12"/>
      <c r="C1562" s="12"/>
      <c r="D1562" s="12"/>
      <c r="E1562" s="12"/>
      <c r="F1562" s="4"/>
      <c r="G1562" s="5"/>
      <c r="H1562" s="12"/>
    </row>
    <row r="1563" spans="2:8" x14ac:dyDescent="0.25">
      <c r="B1563" s="12"/>
      <c r="C1563" s="12"/>
      <c r="D1563" s="12"/>
      <c r="E1563" s="12"/>
      <c r="F1563" s="4"/>
      <c r="G1563" s="5"/>
      <c r="H1563" s="12"/>
    </row>
    <row r="1564" spans="2:8" x14ac:dyDescent="0.25">
      <c r="B1564" s="12"/>
      <c r="C1564" s="12"/>
      <c r="D1564" s="12"/>
      <c r="E1564" s="12"/>
      <c r="F1564" s="4"/>
      <c r="G1564" s="5"/>
      <c r="H1564" s="12"/>
    </row>
    <row r="1565" spans="2:8" x14ac:dyDescent="0.25">
      <c r="B1565" s="12"/>
      <c r="C1565" s="12"/>
      <c r="D1565" s="12"/>
      <c r="E1565" s="12"/>
      <c r="F1565" s="4"/>
      <c r="G1565" s="5"/>
      <c r="H1565" s="12"/>
    </row>
    <row r="1566" spans="2:8" x14ac:dyDescent="0.25">
      <c r="B1566" s="12"/>
      <c r="C1566" s="12"/>
      <c r="D1566" s="12"/>
      <c r="E1566" s="12"/>
      <c r="F1566" s="4"/>
      <c r="G1566" s="5"/>
      <c r="H1566" s="12"/>
    </row>
    <row r="1567" spans="2:8" x14ac:dyDescent="0.25">
      <c r="B1567" s="12"/>
      <c r="C1567" s="12"/>
      <c r="D1567" s="12"/>
      <c r="E1567" s="12"/>
      <c r="F1567" s="4"/>
      <c r="G1567" s="5"/>
      <c r="H1567" s="12"/>
    </row>
    <row r="1568" spans="2:8" x14ac:dyDescent="0.25">
      <c r="B1568" s="12"/>
      <c r="C1568" s="12"/>
      <c r="D1568" s="12"/>
      <c r="E1568" s="12"/>
      <c r="F1568" s="4"/>
      <c r="G1568" s="5"/>
      <c r="H1568" s="12"/>
    </row>
    <row r="1569" spans="2:8" x14ac:dyDescent="0.25">
      <c r="B1569" s="12"/>
      <c r="C1569" s="12"/>
      <c r="D1569" s="12"/>
      <c r="E1569" s="12"/>
      <c r="F1569" s="4"/>
      <c r="G1569" s="5"/>
      <c r="H1569" s="12"/>
    </row>
    <row r="1570" spans="2:8" x14ac:dyDescent="0.25">
      <c r="B1570" s="12"/>
      <c r="C1570" s="12"/>
      <c r="D1570" s="12"/>
      <c r="E1570" s="12"/>
      <c r="F1570" s="4"/>
      <c r="G1570" s="5"/>
      <c r="H1570" s="12"/>
    </row>
    <row r="1571" spans="2:8" x14ac:dyDescent="0.25">
      <c r="B1571" s="12"/>
      <c r="C1571" s="12"/>
      <c r="D1571" s="12"/>
      <c r="E1571" s="12"/>
      <c r="F1571" s="4"/>
      <c r="G1571" s="5"/>
      <c r="H1571" s="12"/>
    </row>
    <row r="1572" spans="2:8" x14ac:dyDescent="0.25">
      <c r="B1572" s="12"/>
      <c r="C1572" s="12"/>
      <c r="D1572" s="12"/>
      <c r="E1572" s="12"/>
      <c r="F1572" s="4"/>
      <c r="G1572" s="5"/>
      <c r="H1572" s="12"/>
    </row>
    <row r="1573" spans="2:8" x14ac:dyDescent="0.25">
      <c r="B1573" s="12"/>
      <c r="C1573" s="12"/>
      <c r="D1573" s="12"/>
      <c r="E1573" s="12"/>
      <c r="F1573" s="4"/>
      <c r="G1573" s="5"/>
      <c r="H1573" s="12"/>
    </row>
    <row r="1574" spans="2:8" x14ac:dyDescent="0.25">
      <c r="B1574" s="12"/>
      <c r="C1574" s="12"/>
      <c r="D1574" s="12"/>
      <c r="E1574" s="12"/>
      <c r="F1574" s="4"/>
      <c r="G1574" s="5"/>
      <c r="H1574" s="12"/>
    </row>
    <row r="1575" spans="2:8" x14ac:dyDescent="0.25">
      <c r="B1575" s="12"/>
      <c r="C1575" s="12"/>
      <c r="D1575" s="12"/>
      <c r="E1575" s="12"/>
      <c r="F1575" s="4"/>
      <c r="G1575" s="5"/>
      <c r="H1575" s="12"/>
    </row>
    <row r="1576" spans="2:8" x14ac:dyDescent="0.25">
      <c r="B1576" s="12"/>
      <c r="C1576" s="12"/>
      <c r="D1576" s="12"/>
      <c r="E1576" s="12"/>
      <c r="F1576" s="4"/>
      <c r="G1576" s="5"/>
      <c r="H1576" s="12"/>
    </row>
    <row r="1577" spans="2:8" x14ac:dyDescent="0.25">
      <c r="B1577" s="12"/>
      <c r="C1577" s="12"/>
      <c r="D1577" s="12"/>
      <c r="E1577" s="12"/>
      <c r="F1577" s="4"/>
      <c r="G1577" s="5"/>
      <c r="H1577" s="12"/>
    </row>
    <row r="1578" spans="2:8" x14ac:dyDescent="0.25">
      <c r="B1578" s="12"/>
      <c r="C1578" s="12"/>
      <c r="D1578" s="12"/>
      <c r="E1578" s="12"/>
      <c r="F1578" s="4"/>
      <c r="G1578" s="5"/>
      <c r="H1578" s="12"/>
    </row>
    <row r="1579" spans="2:8" x14ac:dyDescent="0.25">
      <c r="B1579" s="12"/>
      <c r="C1579" s="12"/>
      <c r="D1579" s="12"/>
      <c r="E1579" s="12"/>
      <c r="F1579" s="4"/>
      <c r="G1579" s="5"/>
      <c r="H1579" s="12"/>
    </row>
    <row r="1580" spans="2:8" x14ac:dyDescent="0.25">
      <c r="B1580" s="12"/>
      <c r="C1580" s="12"/>
      <c r="D1580" s="12"/>
      <c r="E1580" s="12"/>
      <c r="F1580" s="4"/>
      <c r="G1580" s="5"/>
      <c r="H1580" s="12"/>
    </row>
    <row r="1581" spans="2:8" x14ac:dyDescent="0.25">
      <c r="B1581" s="12"/>
      <c r="C1581" s="12"/>
      <c r="D1581" s="12"/>
      <c r="E1581" s="12"/>
      <c r="F1581" s="4"/>
      <c r="G1581" s="5"/>
      <c r="H1581" s="12"/>
    </row>
    <row r="1582" spans="2:8" x14ac:dyDescent="0.25">
      <c r="B1582" s="12"/>
      <c r="C1582" s="12"/>
      <c r="D1582" s="12"/>
      <c r="E1582" s="12"/>
      <c r="F1582" s="4"/>
      <c r="G1582" s="5"/>
      <c r="H1582" s="12"/>
    </row>
    <row r="1583" spans="2:8" x14ac:dyDescent="0.25">
      <c r="B1583" s="12"/>
      <c r="C1583" s="12"/>
      <c r="D1583" s="12"/>
      <c r="E1583" s="12"/>
      <c r="F1583" s="4"/>
      <c r="G1583" s="5"/>
      <c r="H1583" s="12"/>
    </row>
    <row r="1584" spans="2:8" x14ac:dyDescent="0.25">
      <c r="B1584" s="12"/>
      <c r="C1584" s="12"/>
      <c r="D1584" s="12"/>
      <c r="E1584" s="12"/>
      <c r="F1584" s="4"/>
      <c r="G1584" s="5"/>
      <c r="H1584" s="12"/>
    </row>
    <row r="1585" spans="2:8" x14ac:dyDescent="0.25">
      <c r="B1585" s="12"/>
      <c r="C1585" s="12"/>
      <c r="D1585" s="12"/>
      <c r="E1585" s="12"/>
      <c r="F1585" s="4"/>
      <c r="G1585" s="5"/>
      <c r="H1585" s="12"/>
    </row>
    <row r="1586" spans="2:8" x14ac:dyDescent="0.25">
      <c r="B1586" s="12"/>
      <c r="C1586" s="12"/>
      <c r="D1586" s="12"/>
      <c r="E1586" s="12"/>
      <c r="F1586" s="4"/>
      <c r="G1586" s="5"/>
      <c r="H1586" s="12"/>
    </row>
    <row r="1587" spans="2:8" x14ac:dyDescent="0.25">
      <c r="B1587" s="12"/>
      <c r="C1587" s="12"/>
      <c r="D1587" s="12"/>
      <c r="E1587" s="12"/>
      <c r="F1587" s="4"/>
      <c r="G1587" s="5"/>
      <c r="H1587" s="12"/>
    </row>
    <row r="1588" spans="2:8" x14ac:dyDescent="0.25">
      <c r="B1588" s="12"/>
      <c r="C1588" s="12"/>
      <c r="D1588" s="12"/>
      <c r="E1588" s="12"/>
      <c r="F1588" s="4"/>
      <c r="G1588" s="5"/>
      <c r="H1588" s="12"/>
    </row>
    <row r="1589" spans="2:8" x14ac:dyDescent="0.25">
      <c r="B1589" s="12"/>
      <c r="C1589" s="12"/>
      <c r="D1589" s="12"/>
      <c r="E1589" s="12"/>
      <c r="F1589" s="4"/>
      <c r="G1589" s="5"/>
      <c r="H1589" s="12"/>
    </row>
    <row r="1590" spans="2:8" x14ac:dyDescent="0.25">
      <c r="B1590" s="12"/>
      <c r="C1590" s="12"/>
      <c r="D1590" s="12"/>
      <c r="E1590" s="12"/>
      <c r="F1590" s="4"/>
      <c r="G1590" s="5"/>
      <c r="H1590" s="12"/>
    </row>
    <row r="1591" spans="2:8" x14ac:dyDescent="0.25">
      <c r="B1591" s="12"/>
      <c r="C1591" s="12"/>
      <c r="D1591" s="12"/>
      <c r="E1591" s="12"/>
      <c r="F1591" s="4"/>
      <c r="G1591" s="5"/>
      <c r="H1591" s="12"/>
    </row>
    <row r="1592" spans="2:8" x14ac:dyDescent="0.25">
      <c r="B1592" s="12"/>
      <c r="C1592" s="12"/>
      <c r="D1592" s="12"/>
      <c r="E1592" s="12"/>
      <c r="F1592" s="4"/>
      <c r="G1592" s="5"/>
      <c r="H1592" s="12"/>
    </row>
    <row r="1593" spans="2:8" x14ac:dyDescent="0.25">
      <c r="B1593" s="12"/>
      <c r="C1593" s="12"/>
      <c r="D1593" s="12"/>
      <c r="E1593" s="12"/>
      <c r="F1593" s="4"/>
      <c r="G1593" s="5"/>
      <c r="H1593" s="12"/>
    </row>
    <row r="1594" spans="2:8" x14ac:dyDescent="0.25">
      <c r="B1594" s="12"/>
      <c r="C1594" s="12"/>
      <c r="D1594" s="12"/>
      <c r="E1594" s="12"/>
      <c r="F1594" s="4"/>
      <c r="G1594" s="5"/>
      <c r="H1594" s="12"/>
    </row>
    <row r="1595" spans="2:8" x14ac:dyDescent="0.25">
      <c r="B1595" s="12"/>
      <c r="C1595" s="12"/>
      <c r="D1595" s="12"/>
      <c r="E1595" s="12"/>
      <c r="F1595" s="4"/>
      <c r="G1595" s="5"/>
      <c r="H1595" s="12"/>
    </row>
    <row r="1596" spans="2:8" x14ac:dyDescent="0.25">
      <c r="B1596" s="12"/>
      <c r="C1596" s="12"/>
      <c r="D1596" s="12"/>
      <c r="E1596" s="12"/>
      <c r="F1596" s="4"/>
      <c r="G1596" s="5"/>
      <c r="H1596" s="12"/>
    </row>
    <row r="1597" spans="2:8" x14ac:dyDescent="0.25">
      <c r="B1597" s="12"/>
      <c r="C1597" s="12"/>
      <c r="D1597" s="12"/>
      <c r="E1597" s="12"/>
      <c r="F1597" s="4"/>
      <c r="G1597" s="5"/>
      <c r="H1597" s="12"/>
    </row>
    <row r="1598" spans="2:8" x14ac:dyDescent="0.25">
      <c r="B1598" s="12"/>
      <c r="C1598" s="12"/>
      <c r="D1598" s="12"/>
      <c r="E1598" s="12"/>
      <c r="F1598" s="4"/>
      <c r="G1598" s="5"/>
      <c r="H1598" s="12"/>
    </row>
    <row r="1599" spans="2:8" x14ac:dyDescent="0.25">
      <c r="B1599" s="12"/>
      <c r="C1599" s="12"/>
      <c r="D1599" s="12"/>
      <c r="E1599" s="12"/>
      <c r="F1599" s="4"/>
      <c r="G1599" s="5"/>
      <c r="H1599" s="12"/>
    </row>
    <row r="1600" spans="2:8" x14ac:dyDescent="0.25">
      <c r="B1600" s="12"/>
      <c r="C1600" s="12"/>
      <c r="D1600" s="12"/>
      <c r="E1600" s="12"/>
      <c r="F1600" s="4"/>
      <c r="G1600" s="5"/>
      <c r="H1600" s="12"/>
    </row>
    <row r="1601" spans="2:8" x14ac:dyDescent="0.25">
      <c r="B1601" s="12"/>
      <c r="C1601" s="12"/>
      <c r="D1601" s="12"/>
      <c r="E1601" s="12"/>
      <c r="F1601" s="4"/>
      <c r="G1601" s="5"/>
      <c r="H1601" s="12"/>
    </row>
    <row r="1602" spans="2:8" x14ac:dyDescent="0.25">
      <c r="B1602" s="12"/>
      <c r="C1602" s="12"/>
      <c r="D1602" s="12"/>
      <c r="E1602" s="12"/>
      <c r="F1602" s="4"/>
      <c r="G1602" s="5"/>
      <c r="H1602" s="12"/>
    </row>
    <row r="1603" spans="2:8" x14ac:dyDescent="0.25">
      <c r="B1603" s="12"/>
      <c r="C1603" s="12"/>
      <c r="D1603" s="12"/>
      <c r="E1603" s="12"/>
      <c r="F1603" s="4"/>
      <c r="G1603" s="5"/>
      <c r="H1603" s="12"/>
    </row>
    <row r="1604" spans="2:8" x14ac:dyDescent="0.25">
      <c r="B1604" s="12"/>
      <c r="C1604" s="12"/>
      <c r="D1604" s="12"/>
      <c r="E1604" s="12"/>
      <c r="F1604" s="4"/>
      <c r="G1604" s="5"/>
      <c r="H1604" s="12"/>
    </row>
    <row r="1605" spans="2:8" x14ac:dyDescent="0.25">
      <c r="B1605" s="12"/>
      <c r="C1605" s="12"/>
      <c r="D1605" s="12"/>
      <c r="E1605" s="12"/>
      <c r="F1605" s="4"/>
      <c r="G1605" s="5"/>
      <c r="H1605" s="12"/>
    </row>
    <row r="1606" spans="2:8" x14ac:dyDescent="0.25">
      <c r="B1606" s="12"/>
      <c r="C1606" s="12"/>
      <c r="D1606" s="12"/>
      <c r="E1606" s="12"/>
      <c r="F1606" s="4"/>
      <c r="G1606" s="5"/>
      <c r="H1606" s="12"/>
    </row>
    <row r="1607" spans="2:8" x14ac:dyDescent="0.25">
      <c r="B1607" s="12"/>
      <c r="C1607" s="12"/>
      <c r="D1607" s="12"/>
      <c r="E1607" s="12"/>
      <c r="F1607" s="4"/>
      <c r="G1607" s="5"/>
      <c r="H1607" s="12"/>
    </row>
    <row r="1608" spans="2:8" x14ac:dyDescent="0.25">
      <c r="B1608" s="12"/>
      <c r="C1608" s="12"/>
      <c r="D1608" s="12"/>
      <c r="E1608" s="12"/>
      <c r="F1608" s="4"/>
      <c r="G1608" s="5"/>
      <c r="H1608" s="12"/>
    </row>
    <row r="1609" spans="2:8" x14ac:dyDescent="0.25">
      <c r="B1609" s="12"/>
      <c r="C1609" s="12"/>
      <c r="D1609" s="12"/>
      <c r="E1609" s="12"/>
      <c r="F1609" s="4"/>
      <c r="G1609" s="5"/>
      <c r="H1609" s="12"/>
    </row>
    <row r="1610" spans="2:8" x14ac:dyDescent="0.25">
      <c r="B1610" s="12"/>
      <c r="C1610" s="12"/>
      <c r="D1610" s="12"/>
      <c r="E1610" s="12"/>
      <c r="F1610" s="4"/>
      <c r="G1610" s="5"/>
      <c r="H1610" s="12"/>
    </row>
    <row r="1611" spans="2:8" x14ac:dyDescent="0.25">
      <c r="B1611" s="12"/>
      <c r="C1611" s="12"/>
      <c r="D1611" s="12"/>
      <c r="E1611" s="12"/>
      <c r="F1611" s="4"/>
      <c r="G1611" s="5"/>
      <c r="H1611" s="12"/>
    </row>
    <row r="1612" spans="2:8" x14ac:dyDescent="0.25">
      <c r="B1612" s="12"/>
      <c r="C1612" s="12"/>
      <c r="D1612" s="12"/>
      <c r="E1612" s="12"/>
      <c r="F1612" s="4"/>
      <c r="G1612" s="5"/>
      <c r="H1612" s="12"/>
    </row>
    <row r="1613" spans="2:8" x14ac:dyDescent="0.25">
      <c r="B1613" s="12"/>
      <c r="C1613" s="12"/>
      <c r="D1613" s="12"/>
      <c r="E1613" s="12"/>
      <c r="F1613" s="4"/>
      <c r="G1613" s="5"/>
      <c r="H1613" s="12"/>
    </row>
    <row r="1614" spans="2:8" x14ac:dyDescent="0.25">
      <c r="B1614" s="12"/>
      <c r="C1614" s="12"/>
      <c r="D1614" s="12"/>
      <c r="E1614" s="12"/>
      <c r="F1614" s="4"/>
      <c r="G1614" s="5"/>
      <c r="H1614" s="12"/>
    </row>
    <row r="1615" spans="2:8" x14ac:dyDescent="0.25">
      <c r="B1615" s="12"/>
      <c r="C1615" s="12"/>
      <c r="D1615" s="12"/>
      <c r="E1615" s="12"/>
      <c r="F1615" s="4"/>
      <c r="G1615" s="5"/>
      <c r="H1615" s="12"/>
    </row>
    <row r="1616" spans="2:8" x14ac:dyDescent="0.25">
      <c r="B1616" s="12"/>
      <c r="C1616" s="12"/>
      <c r="D1616" s="12"/>
      <c r="E1616" s="12"/>
      <c r="F1616" s="4"/>
      <c r="G1616" s="5"/>
      <c r="H1616" s="12"/>
    </row>
    <row r="1617" spans="2:8" x14ac:dyDescent="0.25">
      <c r="B1617" s="12"/>
      <c r="C1617" s="12"/>
      <c r="D1617" s="12"/>
      <c r="E1617" s="12"/>
      <c r="F1617" s="4"/>
      <c r="G1617" s="5"/>
      <c r="H1617" s="12"/>
    </row>
    <row r="1618" spans="2:8" x14ac:dyDescent="0.25">
      <c r="B1618" s="12"/>
      <c r="C1618" s="12"/>
      <c r="D1618" s="12"/>
      <c r="E1618" s="12"/>
      <c r="F1618" s="4"/>
      <c r="G1618" s="5"/>
      <c r="H1618" s="12"/>
    </row>
    <row r="1619" spans="2:8" x14ac:dyDescent="0.25">
      <c r="B1619" s="12"/>
      <c r="C1619" s="12"/>
      <c r="D1619" s="12"/>
      <c r="E1619" s="12"/>
      <c r="F1619" s="4"/>
      <c r="G1619" s="5"/>
      <c r="H1619" s="12"/>
    </row>
    <row r="1620" spans="2:8" x14ac:dyDescent="0.25">
      <c r="B1620" s="12"/>
      <c r="C1620" s="12"/>
      <c r="D1620" s="12"/>
      <c r="E1620" s="12"/>
      <c r="F1620" s="4"/>
      <c r="G1620" s="5"/>
      <c r="H1620" s="12"/>
    </row>
    <row r="1621" spans="2:8" x14ac:dyDescent="0.25">
      <c r="B1621" s="12"/>
      <c r="C1621" s="12"/>
      <c r="D1621" s="12"/>
      <c r="E1621" s="12"/>
      <c r="F1621" s="4"/>
      <c r="G1621" s="5"/>
      <c r="H1621" s="12"/>
    </row>
    <row r="1622" spans="2:8" x14ac:dyDescent="0.25">
      <c r="B1622" s="12"/>
      <c r="C1622" s="12"/>
      <c r="D1622" s="12"/>
      <c r="E1622" s="12"/>
      <c r="F1622" s="4"/>
      <c r="G1622" s="5"/>
      <c r="H1622" s="12"/>
    </row>
    <row r="1623" spans="2:8" x14ac:dyDescent="0.25">
      <c r="B1623" s="12"/>
      <c r="C1623" s="12"/>
      <c r="D1623" s="12"/>
      <c r="E1623" s="12"/>
      <c r="F1623" s="4"/>
      <c r="G1623" s="5"/>
      <c r="H1623" s="12"/>
    </row>
    <row r="1624" spans="2:8" x14ac:dyDescent="0.25">
      <c r="B1624" s="12"/>
      <c r="C1624" s="12"/>
      <c r="D1624" s="12"/>
      <c r="E1624" s="12"/>
      <c r="F1624" s="4"/>
      <c r="G1624" s="5"/>
      <c r="H1624" s="12"/>
    </row>
    <row r="1625" spans="2:8" x14ac:dyDescent="0.25">
      <c r="B1625" s="12"/>
      <c r="C1625" s="12"/>
      <c r="D1625" s="12"/>
      <c r="E1625" s="12"/>
      <c r="F1625" s="4"/>
      <c r="G1625" s="5"/>
      <c r="H1625" s="12"/>
    </row>
    <row r="1626" spans="2:8" x14ac:dyDescent="0.25">
      <c r="B1626" s="12"/>
      <c r="C1626" s="12"/>
      <c r="D1626" s="12"/>
      <c r="E1626" s="12"/>
      <c r="F1626" s="4"/>
      <c r="G1626" s="5"/>
      <c r="H1626" s="12"/>
    </row>
    <row r="1627" spans="2:8" x14ac:dyDescent="0.25">
      <c r="B1627" s="12"/>
      <c r="C1627" s="12"/>
      <c r="D1627" s="12"/>
      <c r="E1627" s="12"/>
      <c r="F1627" s="4"/>
      <c r="G1627" s="5"/>
      <c r="H1627" s="12"/>
    </row>
    <row r="1628" spans="2:8" x14ac:dyDescent="0.25">
      <c r="B1628" s="12"/>
      <c r="C1628" s="12"/>
      <c r="D1628" s="12"/>
      <c r="E1628" s="12"/>
      <c r="F1628" s="4"/>
      <c r="G1628" s="5"/>
      <c r="H1628" s="12"/>
    </row>
    <row r="1629" spans="2:8" x14ac:dyDescent="0.25">
      <c r="B1629" s="12"/>
      <c r="C1629" s="12"/>
      <c r="D1629" s="12"/>
      <c r="E1629" s="12"/>
      <c r="F1629" s="4"/>
      <c r="G1629" s="5"/>
      <c r="H1629" s="12"/>
    </row>
    <row r="1630" spans="2:8" x14ac:dyDescent="0.25">
      <c r="B1630" s="12"/>
      <c r="C1630" s="12"/>
      <c r="D1630" s="12"/>
      <c r="E1630" s="12"/>
      <c r="F1630" s="4"/>
      <c r="G1630" s="5"/>
      <c r="H1630" s="12"/>
    </row>
    <row r="1631" spans="2:8" x14ac:dyDescent="0.25">
      <c r="B1631" s="12"/>
      <c r="C1631" s="12"/>
      <c r="D1631" s="12"/>
      <c r="E1631" s="12"/>
      <c r="F1631" s="4"/>
      <c r="G1631" s="5"/>
      <c r="H1631" s="12"/>
    </row>
    <row r="1632" spans="2:8" x14ac:dyDescent="0.25">
      <c r="B1632" s="12"/>
      <c r="C1632" s="12"/>
      <c r="D1632" s="12"/>
      <c r="E1632" s="12"/>
      <c r="F1632" s="4"/>
      <c r="G1632" s="5"/>
      <c r="H1632" s="12"/>
    </row>
    <row r="1633" spans="2:8" x14ac:dyDescent="0.25">
      <c r="B1633" s="12"/>
      <c r="C1633" s="12"/>
      <c r="D1633" s="12"/>
      <c r="E1633" s="12"/>
      <c r="F1633" s="4"/>
      <c r="G1633" s="5"/>
      <c r="H1633" s="12"/>
    </row>
    <row r="1634" spans="2:8" x14ac:dyDescent="0.25">
      <c r="B1634" s="12"/>
      <c r="C1634" s="12"/>
      <c r="D1634" s="12"/>
      <c r="E1634" s="12"/>
      <c r="F1634" s="4"/>
      <c r="G1634" s="5"/>
      <c r="H1634" s="12"/>
    </row>
    <row r="1635" spans="2:8" x14ac:dyDescent="0.25">
      <c r="B1635" s="12"/>
      <c r="C1635" s="12"/>
      <c r="D1635" s="12"/>
      <c r="E1635" s="12"/>
      <c r="F1635" s="4"/>
      <c r="G1635" s="5"/>
      <c r="H1635" s="12"/>
    </row>
    <row r="1636" spans="2:8" x14ac:dyDescent="0.25">
      <c r="B1636" s="12"/>
      <c r="C1636" s="12"/>
      <c r="D1636" s="12"/>
      <c r="E1636" s="12"/>
      <c r="F1636" s="4"/>
      <c r="G1636" s="5"/>
      <c r="H1636" s="12"/>
    </row>
    <row r="1637" spans="2:8" x14ac:dyDescent="0.25">
      <c r="B1637" s="12"/>
      <c r="C1637" s="12"/>
      <c r="D1637" s="12"/>
      <c r="E1637" s="12"/>
      <c r="F1637" s="4"/>
      <c r="G1637" s="5"/>
      <c r="H1637" s="12"/>
    </row>
    <row r="1638" spans="2:8" x14ac:dyDescent="0.25">
      <c r="B1638" s="12"/>
      <c r="C1638" s="12"/>
      <c r="D1638" s="12"/>
      <c r="E1638" s="12"/>
      <c r="F1638" s="4"/>
      <c r="G1638" s="5"/>
      <c r="H1638" s="12"/>
    </row>
    <row r="1639" spans="2:8" x14ac:dyDescent="0.25">
      <c r="B1639" s="12"/>
      <c r="C1639" s="12"/>
      <c r="D1639" s="12"/>
      <c r="E1639" s="12"/>
      <c r="F1639" s="4"/>
      <c r="G1639" s="5"/>
      <c r="H1639" s="12"/>
    </row>
    <row r="1640" spans="2:8" x14ac:dyDescent="0.25">
      <c r="B1640" s="12"/>
      <c r="C1640" s="12"/>
      <c r="D1640" s="12"/>
      <c r="E1640" s="12"/>
      <c r="F1640" s="4"/>
      <c r="G1640" s="5"/>
      <c r="H1640" s="12"/>
    </row>
    <row r="1641" spans="2:8" x14ac:dyDescent="0.25">
      <c r="B1641" s="12"/>
      <c r="C1641" s="12"/>
      <c r="D1641" s="12"/>
      <c r="E1641" s="12"/>
      <c r="F1641" s="4"/>
      <c r="G1641" s="5"/>
      <c r="H1641" s="12"/>
    </row>
    <row r="1642" spans="2:8" x14ac:dyDescent="0.25">
      <c r="B1642" s="12"/>
      <c r="C1642" s="12"/>
      <c r="D1642" s="12"/>
      <c r="E1642" s="12"/>
      <c r="F1642" s="4"/>
      <c r="G1642" s="5"/>
      <c r="H1642" s="12"/>
    </row>
    <row r="1643" spans="2:8" x14ac:dyDescent="0.25">
      <c r="B1643" s="12"/>
      <c r="C1643" s="12"/>
      <c r="D1643" s="12"/>
      <c r="E1643" s="12"/>
      <c r="F1643" s="4"/>
      <c r="G1643" s="5"/>
      <c r="H1643" s="12"/>
    </row>
    <row r="1644" spans="2:8" x14ac:dyDescent="0.25">
      <c r="B1644" s="12"/>
      <c r="C1644" s="12"/>
      <c r="D1644" s="12"/>
      <c r="E1644" s="12"/>
      <c r="F1644" s="4"/>
      <c r="G1644" s="5"/>
      <c r="H1644" s="12"/>
    </row>
    <row r="1645" spans="2:8" x14ac:dyDescent="0.25">
      <c r="B1645" s="12"/>
      <c r="C1645" s="12"/>
      <c r="D1645" s="12"/>
      <c r="E1645" s="12"/>
      <c r="F1645" s="4"/>
      <c r="G1645" s="5"/>
      <c r="H1645" s="12"/>
    </row>
    <row r="1646" spans="2:8" x14ac:dyDescent="0.25">
      <c r="B1646" s="12"/>
      <c r="C1646" s="12"/>
      <c r="D1646" s="12"/>
      <c r="E1646" s="12"/>
      <c r="F1646" s="4"/>
      <c r="G1646" s="5"/>
      <c r="H1646" s="12"/>
    </row>
    <row r="1647" spans="2:8" x14ac:dyDescent="0.25">
      <c r="B1647" s="12"/>
      <c r="C1647" s="12"/>
      <c r="D1647" s="12"/>
      <c r="E1647" s="12"/>
      <c r="F1647" s="4"/>
      <c r="G1647" s="5"/>
      <c r="H1647" s="12"/>
    </row>
    <row r="1648" spans="2:8" x14ac:dyDescent="0.25">
      <c r="B1648" s="12"/>
      <c r="C1648" s="12"/>
      <c r="D1648" s="12"/>
      <c r="E1648" s="12"/>
      <c r="F1648" s="4"/>
      <c r="G1648" s="5"/>
      <c r="H1648" s="12"/>
    </row>
    <row r="1649" spans="2:8" x14ac:dyDescent="0.25">
      <c r="B1649" s="12"/>
      <c r="C1649" s="12"/>
      <c r="D1649" s="12"/>
      <c r="E1649" s="12"/>
      <c r="F1649" s="4"/>
      <c r="G1649" s="5"/>
      <c r="H1649" s="12"/>
    </row>
    <row r="1650" spans="2:8" x14ac:dyDescent="0.25">
      <c r="B1650" s="12"/>
      <c r="C1650" s="12"/>
      <c r="D1650" s="12"/>
      <c r="E1650" s="12"/>
      <c r="F1650" s="4"/>
      <c r="G1650" s="5"/>
      <c r="H1650" s="12"/>
    </row>
    <row r="1651" spans="2:8" x14ac:dyDescent="0.25">
      <c r="B1651" s="12"/>
      <c r="C1651" s="12"/>
      <c r="D1651" s="12"/>
      <c r="E1651" s="12"/>
      <c r="F1651" s="4"/>
      <c r="G1651" s="5"/>
      <c r="H1651" s="12"/>
    </row>
    <row r="1652" spans="2:8" x14ac:dyDescent="0.25">
      <c r="B1652" s="12"/>
      <c r="C1652" s="12"/>
      <c r="D1652" s="12"/>
      <c r="E1652" s="12"/>
      <c r="F1652" s="4"/>
      <c r="G1652" s="5"/>
      <c r="H1652" s="12"/>
    </row>
    <row r="1653" spans="2:8" x14ac:dyDescent="0.25">
      <c r="B1653" s="12"/>
      <c r="C1653" s="12"/>
      <c r="D1653" s="12"/>
      <c r="E1653" s="12"/>
      <c r="F1653" s="4"/>
      <c r="G1653" s="5"/>
      <c r="H1653" s="12"/>
    </row>
    <row r="1654" spans="2:8" x14ac:dyDescent="0.25">
      <c r="B1654" s="12"/>
      <c r="C1654" s="12"/>
      <c r="D1654" s="12"/>
      <c r="E1654" s="12"/>
      <c r="F1654" s="4"/>
      <c r="G1654" s="5"/>
      <c r="H1654" s="12"/>
    </row>
    <row r="1655" spans="2:8" x14ac:dyDescent="0.25">
      <c r="B1655" s="12"/>
      <c r="C1655" s="12"/>
      <c r="D1655" s="12"/>
      <c r="E1655" s="12"/>
      <c r="F1655" s="4"/>
      <c r="G1655" s="5"/>
      <c r="H1655" s="12"/>
    </row>
    <row r="1656" spans="2:8" x14ac:dyDescent="0.25">
      <c r="B1656" s="12"/>
      <c r="C1656" s="12"/>
      <c r="D1656" s="12"/>
      <c r="E1656" s="12"/>
      <c r="F1656" s="4"/>
      <c r="G1656" s="5"/>
      <c r="H1656" s="12"/>
    </row>
    <row r="1657" spans="2:8" x14ac:dyDescent="0.25">
      <c r="B1657" s="12"/>
      <c r="C1657" s="12"/>
      <c r="D1657" s="12"/>
      <c r="E1657" s="12"/>
      <c r="F1657" s="4"/>
      <c r="G1657" s="5"/>
      <c r="H1657" s="12"/>
    </row>
    <row r="1658" spans="2:8" x14ac:dyDescent="0.25">
      <c r="B1658" s="12"/>
      <c r="C1658" s="12"/>
      <c r="D1658" s="12"/>
      <c r="E1658" s="12"/>
      <c r="F1658" s="4"/>
      <c r="G1658" s="5"/>
      <c r="H1658" s="12"/>
    </row>
    <row r="1659" spans="2:8" x14ac:dyDescent="0.25">
      <c r="B1659" s="12"/>
      <c r="C1659" s="12"/>
      <c r="D1659" s="12"/>
      <c r="E1659" s="12"/>
      <c r="F1659" s="4"/>
      <c r="G1659" s="5"/>
      <c r="H1659" s="12"/>
    </row>
    <row r="1660" spans="2:8" x14ac:dyDescent="0.25">
      <c r="B1660" s="12"/>
      <c r="C1660" s="12"/>
      <c r="D1660" s="12"/>
      <c r="E1660" s="12"/>
      <c r="F1660" s="4"/>
      <c r="G1660" s="5"/>
      <c r="H1660" s="12"/>
    </row>
    <row r="1661" spans="2:8" x14ac:dyDescent="0.25">
      <c r="B1661" s="12"/>
      <c r="C1661" s="12"/>
      <c r="D1661" s="12"/>
      <c r="E1661" s="12"/>
      <c r="F1661" s="4"/>
      <c r="G1661" s="5"/>
      <c r="H1661" s="12"/>
    </row>
    <row r="1662" spans="2:8" x14ac:dyDescent="0.25">
      <c r="B1662" s="12"/>
      <c r="C1662" s="12"/>
      <c r="D1662" s="12"/>
      <c r="E1662" s="12"/>
      <c r="F1662" s="4"/>
      <c r="G1662" s="5"/>
      <c r="H1662" s="12"/>
    </row>
    <row r="1663" spans="2:8" x14ac:dyDescent="0.25">
      <c r="B1663" s="12"/>
      <c r="C1663" s="12"/>
      <c r="D1663" s="12"/>
      <c r="E1663" s="12"/>
      <c r="F1663" s="4"/>
      <c r="G1663" s="5"/>
      <c r="H1663" s="12"/>
    </row>
    <row r="1664" spans="2:8" x14ac:dyDescent="0.25">
      <c r="B1664" s="12"/>
      <c r="C1664" s="12"/>
      <c r="D1664" s="12"/>
      <c r="E1664" s="12"/>
      <c r="F1664" s="4"/>
      <c r="G1664" s="5"/>
      <c r="H1664" s="12"/>
    </row>
    <row r="1665" spans="2:8" x14ac:dyDescent="0.25">
      <c r="B1665" s="12"/>
      <c r="C1665" s="12"/>
      <c r="D1665" s="12"/>
      <c r="E1665" s="12"/>
      <c r="F1665" s="4"/>
      <c r="G1665" s="5"/>
      <c r="H1665" s="12"/>
    </row>
    <row r="1666" spans="2:8" x14ac:dyDescent="0.25">
      <c r="B1666" s="12"/>
      <c r="C1666" s="12"/>
      <c r="D1666" s="12"/>
      <c r="E1666" s="12"/>
      <c r="F1666" s="4"/>
      <c r="G1666" s="5"/>
      <c r="H1666" s="12"/>
    </row>
    <row r="1667" spans="2:8" x14ac:dyDescent="0.25">
      <c r="B1667" s="12"/>
      <c r="C1667" s="12"/>
      <c r="D1667" s="12"/>
      <c r="E1667" s="12"/>
      <c r="F1667" s="4"/>
      <c r="G1667" s="5"/>
      <c r="H1667" s="12"/>
    </row>
    <row r="1668" spans="2:8" x14ac:dyDescent="0.25">
      <c r="B1668" s="12"/>
      <c r="C1668" s="12"/>
      <c r="D1668" s="12"/>
      <c r="E1668" s="12"/>
      <c r="F1668" s="4"/>
      <c r="G1668" s="5"/>
      <c r="H1668" s="12"/>
    </row>
    <row r="1669" spans="2:8" x14ac:dyDescent="0.25">
      <c r="B1669" s="12"/>
      <c r="C1669" s="12"/>
      <c r="D1669" s="12"/>
      <c r="E1669" s="12"/>
      <c r="F1669" s="4"/>
      <c r="G1669" s="5"/>
      <c r="H1669" s="12"/>
    </row>
    <row r="1670" spans="2:8" x14ac:dyDescent="0.25">
      <c r="B1670" s="12"/>
      <c r="C1670" s="12"/>
      <c r="D1670" s="12"/>
      <c r="E1670" s="12"/>
      <c r="F1670" s="4"/>
      <c r="G1670" s="5"/>
      <c r="H1670" s="12"/>
    </row>
    <row r="1671" spans="2:8" x14ac:dyDescent="0.25">
      <c r="B1671" s="12"/>
      <c r="C1671" s="12"/>
      <c r="D1671" s="12"/>
      <c r="E1671" s="12"/>
      <c r="F1671" s="4"/>
      <c r="G1671" s="5"/>
      <c r="H1671" s="12"/>
    </row>
    <row r="1672" spans="2:8" x14ac:dyDescent="0.25">
      <c r="B1672" s="12"/>
      <c r="C1672" s="12"/>
      <c r="D1672" s="12"/>
      <c r="E1672" s="12"/>
      <c r="F1672" s="4"/>
      <c r="G1672" s="5"/>
      <c r="H1672" s="12"/>
    </row>
    <row r="1673" spans="2:8" x14ac:dyDescent="0.25">
      <c r="B1673" s="12"/>
      <c r="C1673" s="12"/>
      <c r="D1673" s="12"/>
      <c r="E1673" s="12"/>
      <c r="F1673" s="4"/>
      <c r="G1673" s="5"/>
      <c r="H1673" s="12"/>
    </row>
    <row r="1674" spans="2:8" x14ac:dyDescent="0.25">
      <c r="B1674" s="12"/>
      <c r="C1674" s="12"/>
      <c r="D1674" s="12"/>
      <c r="E1674" s="12"/>
      <c r="F1674" s="4"/>
      <c r="G1674" s="5"/>
      <c r="H1674" s="12"/>
    </row>
    <row r="1675" spans="2:8" x14ac:dyDescent="0.25">
      <c r="B1675" s="12"/>
      <c r="C1675" s="12"/>
      <c r="D1675" s="12"/>
      <c r="E1675" s="12"/>
      <c r="F1675" s="4"/>
      <c r="G1675" s="5"/>
      <c r="H1675" s="12"/>
    </row>
    <row r="1676" spans="2:8" x14ac:dyDescent="0.25">
      <c r="B1676" s="12"/>
      <c r="C1676" s="12"/>
      <c r="D1676" s="12"/>
      <c r="E1676" s="12"/>
      <c r="F1676" s="4"/>
      <c r="G1676" s="5"/>
      <c r="H1676" s="12"/>
    </row>
    <row r="1677" spans="2:8" x14ac:dyDescent="0.25">
      <c r="B1677" s="12"/>
      <c r="C1677" s="12"/>
      <c r="D1677" s="12"/>
      <c r="E1677" s="12"/>
      <c r="F1677" s="4"/>
      <c r="G1677" s="5"/>
      <c r="H1677" s="12"/>
    </row>
    <row r="1678" spans="2:8" x14ac:dyDescent="0.25">
      <c r="B1678" s="12"/>
      <c r="C1678" s="12"/>
      <c r="D1678" s="12"/>
      <c r="E1678" s="12"/>
      <c r="F1678" s="4"/>
      <c r="G1678" s="5"/>
      <c r="H1678" s="12"/>
    </row>
    <row r="1679" spans="2:8" x14ac:dyDescent="0.25">
      <c r="B1679" s="12"/>
      <c r="C1679" s="12"/>
      <c r="D1679" s="12"/>
      <c r="E1679" s="12"/>
      <c r="F1679" s="4"/>
      <c r="G1679" s="5"/>
      <c r="H1679" s="12"/>
    </row>
    <row r="1680" spans="2:8" x14ac:dyDescent="0.25">
      <c r="B1680" s="12"/>
      <c r="C1680" s="12"/>
      <c r="D1680" s="12"/>
      <c r="E1680" s="12"/>
      <c r="F1680" s="4"/>
      <c r="G1680" s="5"/>
      <c r="H1680" s="12"/>
    </row>
    <row r="1681" spans="2:8" x14ac:dyDescent="0.25">
      <c r="B1681" s="12"/>
      <c r="C1681" s="12"/>
      <c r="D1681" s="12"/>
      <c r="E1681" s="12"/>
      <c r="F1681" s="4"/>
      <c r="G1681" s="5"/>
      <c r="H1681" s="12"/>
    </row>
    <row r="1682" spans="2:8" x14ac:dyDescent="0.25">
      <c r="B1682" s="12"/>
      <c r="C1682" s="12"/>
      <c r="D1682" s="12"/>
      <c r="E1682" s="12"/>
      <c r="F1682" s="4"/>
      <c r="G1682" s="5"/>
      <c r="H1682" s="12"/>
    </row>
    <row r="1683" spans="2:8" x14ac:dyDescent="0.25">
      <c r="B1683" s="12"/>
      <c r="C1683" s="12"/>
      <c r="D1683" s="12"/>
      <c r="E1683" s="12"/>
      <c r="F1683" s="4"/>
      <c r="G1683" s="5"/>
      <c r="H1683" s="12"/>
    </row>
    <row r="1684" spans="2:8" x14ac:dyDescent="0.25">
      <c r="B1684" s="12"/>
      <c r="C1684" s="12"/>
      <c r="D1684" s="12"/>
      <c r="E1684" s="12"/>
      <c r="F1684" s="4"/>
      <c r="G1684" s="5"/>
      <c r="H1684" s="12"/>
    </row>
    <row r="1685" spans="2:8" x14ac:dyDescent="0.25">
      <c r="B1685" s="12"/>
      <c r="C1685" s="12"/>
      <c r="D1685" s="12"/>
      <c r="E1685" s="12"/>
      <c r="F1685" s="4"/>
      <c r="G1685" s="5"/>
      <c r="H1685" s="12"/>
    </row>
    <row r="1686" spans="2:8" x14ac:dyDescent="0.25">
      <c r="B1686" s="12"/>
      <c r="C1686" s="12"/>
      <c r="D1686" s="12"/>
      <c r="E1686" s="12"/>
      <c r="F1686" s="4"/>
      <c r="G1686" s="5"/>
      <c r="H1686" s="12"/>
    </row>
    <row r="1687" spans="2:8" x14ac:dyDescent="0.25">
      <c r="B1687" s="12"/>
      <c r="C1687" s="12"/>
      <c r="D1687" s="12"/>
      <c r="E1687" s="12"/>
      <c r="F1687" s="4"/>
      <c r="G1687" s="5"/>
      <c r="H1687" s="12"/>
    </row>
    <row r="1688" spans="2:8" x14ac:dyDescent="0.25">
      <c r="B1688" s="12"/>
      <c r="C1688" s="12"/>
      <c r="D1688" s="12"/>
      <c r="E1688" s="12"/>
      <c r="F1688" s="4"/>
      <c r="G1688" s="5"/>
      <c r="H1688" s="12"/>
    </row>
    <row r="1689" spans="2:8" x14ac:dyDescent="0.25">
      <c r="B1689" s="12"/>
      <c r="C1689" s="12"/>
      <c r="D1689" s="12"/>
      <c r="E1689" s="12"/>
      <c r="F1689" s="4"/>
      <c r="G1689" s="5"/>
      <c r="H1689" s="12"/>
    </row>
    <row r="1690" spans="2:8" x14ac:dyDescent="0.25">
      <c r="B1690" s="12"/>
      <c r="C1690" s="12"/>
      <c r="D1690" s="12"/>
      <c r="E1690" s="12"/>
      <c r="F1690" s="4"/>
      <c r="G1690" s="5"/>
      <c r="H1690" s="12"/>
    </row>
    <row r="1691" spans="2:8" x14ac:dyDescent="0.25">
      <c r="B1691" s="12"/>
      <c r="C1691" s="12"/>
      <c r="D1691" s="12"/>
      <c r="E1691" s="12"/>
      <c r="F1691" s="4"/>
      <c r="G1691" s="5"/>
      <c r="H1691" s="12"/>
    </row>
    <row r="1692" spans="2:8" x14ac:dyDescent="0.25">
      <c r="B1692" s="12"/>
      <c r="C1692" s="12"/>
      <c r="D1692" s="12"/>
      <c r="E1692" s="12"/>
      <c r="F1692" s="4"/>
      <c r="G1692" s="5"/>
      <c r="H1692" s="12"/>
    </row>
    <row r="1693" spans="2:8" x14ac:dyDescent="0.25">
      <c r="B1693" s="12"/>
      <c r="C1693" s="12"/>
      <c r="D1693" s="12"/>
      <c r="E1693" s="12"/>
      <c r="F1693" s="4"/>
      <c r="G1693" s="5"/>
      <c r="H1693" s="12"/>
    </row>
    <row r="1694" spans="2:8" x14ac:dyDescent="0.25">
      <c r="B1694" s="12"/>
      <c r="C1694" s="12"/>
      <c r="D1694" s="12"/>
      <c r="E1694" s="12"/>
      <c r="F1694" s="4"/>
      <c r="G1694" s="5"/>
      <c r="H1694" s="12"/>
    </row>
    <row r="1695" spans="2:8" x14ac:dyDescent="0.25">
      <c r="B1695" s="12"/>
      <c r="C1695" s="12"/>
      <c r="D1695" s="12"/>
      <c r="E1695" s="12"/>
      <c r="F1695" s="4"/>
      <c r="G1695" s="5"/>
      <c r="H1695" s="12"/>
    </row>
    <row r="1696" spans="2:8" x14ac:dyDescent="0.25">
      <c r="B1696" s="12"/>
      <c r="C1696" s="12"/>
      <c r="D1696" s="12"/>
      <c r="E1696" s="12"/>
      <c r="F1696" s="4"/>
      <c r="G1696" s="5"/>
      <c r="H1696" s="12"/>
    </row>
    <row r="1697" spans="2:8" x14ac:dyDescent="0.25">
      <c r="B1697" s="12"/>
      <c r="C1697" s="12"/>
      <c r="D1697" s="12"/>
      <c r="E1697" s="12"/>
      <c r="F1697" s="4"/>
      <c r="G1697" s="5"/>
      <c r="H1697" s="12"/>
    </row>
    <row r="1698" spans="2:8" x14ac:dyDescent="0.25">
      <c r="B1698" s="12"/>
      <c r="C1698" s="12"/>
      <c r="D1698" s="12"/>
      <c r="E1698" s="12"/>
      <c r="F1698" s="4"/>
      <c r="G1698" s="5"/>
      <c r="H1698" s="12"/>
    </row>
    <row r="1699" spans="2:8" x14ac:dyDescent="0.25">
      <c r="B1699" s="12"/>
      <c r="C1699" s="12"/>
      <c r="D1699" s="12"/>
      <c r="E1699" s="12"/>
      <c r="F1699" s="4"/>
      <c r="G1699" s="5"/>
      <c r="H1699" s="12"/>
    </row>
    <row r="1700" spans="2:8" x14ac:dyDescent="0.25">
      <c r="B1700" s="12"/>
      <c r="C1700" s="12"/>
      <c r="D1700" s="12"/>
      <c r="E1700" s="12"/>
      <c r="F1700" s="4"/>
      <c r="G1700" s="5"/>
      <c r="H1700" s="12"/>
    </row>
    <row r="1701" spans="2:8" x14ac:dyDescent="0.25">
      <c r="B1701" s="12"/>
      <c r="C1701" s="12"/>
      <c r="D1701" s="12"/>
      <c r="E1701" s="12"/>
      <c r="F1701" s="4"/>
      <c r="G1701" s="5"/>
      <c r="H1701" s="12"/>
    </row>
    <row r="1702" spans="2:8" x14ac:dyDescent="0.25">
      <c r="B1702" s="12"/>
      <c r="C1702" s="12"/>
      <c r="D1702" s="12"/>
      <c r="E1702" s="12"/>
      <c r="F1702" s="4"/>
      <c r="G1702" s="5"/>
      <c r="H1702" s="12"/>
    </row>
    <row r="1703" spans="2:8" x14ac:dyDescent="0.25">
      <c r="B1703" s="12"/>
      <c r="C1703" s="12"/>
      <c r="D1703" s="12"/>
      <c r="E1703" s="12"/>
      <c r="F1703" s="4"/>
      <c r="G1703" s="5"/>
      <c r="H1703" s="12"/>
    </row>
    <row r="1704" spans="2:8" x14ac:dyDescent="0.25">
      <c r="B1704" s="12"/>
      <c r="C1704" s="12"/>
      <c r="D1704" s="12"/>
      <c r="E1704" s="12"/>
      <c r="F1704" s="4"/>
      <c r="G1704" s="5"/>
      <c r="H1704" s="12"/>
    </row>
    <row r="1705" spans="2:8" x14ac:dyDescent="0.25">
      <c r="B1705" s="12"/>
      <c r="C1705" s="12"/>
      <c r="D1705" s="12"/>
      <c r="E1705" s="12"/>
      <c r="F1705" s="4"/>
      <c r="G1705" s="5"/>
      <c r="H1705" s="12"/>
    </row>
    <row r="1706" spans="2:8" x14ac:dyDescent="0.25">
      <c r="B1706" s="12"/>
      <c r="C1706" s="12"/>
      <c r="D1706" s="12"/>
      <c r="E1706" s="12"/>
      <c r="F1706" s="4"/>
      <c r="G1706" s="5"/>
      <c r="H1706" s="12"/>
    </row>
    <row r="1707" spans="2:8" x14ac:dyDescent="0.25">
      <c r="B1707" s="12"/>
      <c r="C1707" s="12"/>
      <c r="D1707" s="12"/>
      <c r="E1707" s="12"/>
      <c r="F1707" s="4"/>
      <c r="G1707" s="5"/>
      <c r="H1707" s="12"/>
    </row>
    <row r="1708" spans="2:8" x14ac:dyDescent="0.25">
      <c r="B1708" s="12"/>
      <c r="C1708" s="12"/>
      <c r="D1708" s="12"/>
      <c r="E1708" s="12"/>
      <c r="F1708" s="4"/>
      <c r="G1708" s="5"/>
      <c r="H1708" s="12"/>
    </row>
    <row r="1709" spans="2:8" x14ac:dyDescent="0.25">
      <c r="B1709" s="12"/>
      <c r="C1709" s="12"/>
      <c r="D1709" s="12"/>
      <c r="E1709" s="12"/>
      <c r="F1709" s="4"/>
      <c r="G1709" s="5"/>
      <c r="H1709" s="12"/>
    </row>
    <row r="1710" spans="2:8" x14ac:dyDescent="0.25">
      <c r="B1710" s="12"/>
      <c r="C1710" s="12"/>
      <c r="D1710" s="12"/>
      <c r="E1710" s="12"/>
      <c r="F1710" s="4"/>
      <c r="G1710" s="5"/>
      <c r="H1710" s="12"/>
    </row>
    <row r="1711" spans="2:8" x14ac:dyDescent="0.25">
      <c r="B1711" s="12"/>
      <c r="C1711" s="12"/>
      <c r="D1711" s="12"/>
      <c r="E1711" s="12"/>
      <c r="F1711" s="4"/>
      <c r="G1711" s="5"/>
      <c r="H1711" s="12"/>
    </row>
    <row r="1712" spans="2:8" x14ac:dyDescent="0.25">
      <c r="B1712" s="12"/>
      <c r="C1712" s="12"/>
      <c r="D1712" s="12"/>
      <c r="E1712" s="12"/>
      <c r="F1712" s="4"/>
      <c r="G1712" s="5"/>
      <c r="H1712" s="12"/>
    </row>
    <row r="1713" spans="2:8" x14ac:dyDescent="0.25">
      <c r="B1713" s="12"/>
      <c r="C1713" s="12"/>
      <c r="D1713" s="12"/>
      <c r="E1713" s="12"/>
      <c r="F1713" s="4"/>
      <c r="G1713" s="5"/>
      <c r="H1713" s="12"/>
    </row>
    <row r="1714" spans="2:8" x14ac:dyDescent="0.25">
      <c r="B1714" s="12"/>
      <c r="C1714" s="12"/>
      <c r="D1714" s="12"/>
      <c r="E1714" s="12"/>
      <c r="F1714" s="4"/>
      <c r="G1714" s="5"/>
      <c r="H1714" s="12"/>
    </row>
    <row r="1715" spans="2:8" x14ac:dyDescent="0.25">
      <c r="B1715" s="12"/>
      <c r="C1715" s="12"/>
      <c r="D1715" s="12"/>
      <c r="E1715" s="12"/>
      <c r="F1715" s="4"/>
      <c r="G1715" s="5"/>
      <c r="H1715" s="12"/>
    </row>
    <row r="1716" spans="2:8" x14ac:dyDescent="0.25">
      <c r="B1716" s="12"/>
      <c r="C1716" s="12"/>
      <c r="D1716" s="12"/>
      <c r="E1716" s="12"/>
      <c r="F1716" s="4"/>
      <c r="G1716" s="5"/>
      <c r="H1716" s="12"/>
    </row>
    <row r="1717" spans="2:8" x14ac:dyDescent="0.25">
      <c r="B1717" s="12"/>
      <c r="C1717" s="12"/>
      <c r="D1717" s="12"/>
      <c r="E1717" s="12"/>
      <c r="F1717" s="4"/>
      <c r="G1717" s="5"/>
      <c r="H1717" s="12"/>
    </row>
    <row r="1718" spans="2:8" x14ac:dyDescent="0.25">
      <c r="B1718" s="12"/>
      <c r="C1718" s="12"/>
      <c r="D1718" s="12"/>
      <c r="E1718" s="12"/>
      <c r="F1718" s="4"/>
      <c r="G1718" s="5"/>
      <c r="H1718" s="12"/>
    </row>
    <row r="1719" spans="2:8" x14ac:dyDescent="0.25">
      <c r="B1719" s="12"/>
      <c r="C1719" s="12"/>
      <c r="D1719" s="12"/>
      <c r="E1719" s="12"/>
      <c r="F1719" s="4"/>
      <c r="G1719" s="5"/>
      <c r="H1719" s="12"/>
    </row>
    <row r="1720" spans="2:8" x14ac:dyDescent="0.25">
      <c r="B1720" s="12"/>
      <c r="C1720" s="12"/>
      <c r="D1720" s="12"/>
      <c r="E1720" s="12"/>
      <c r="F1720" s="4"/>
      <c r="G1720" s="5"/>
      <c r="H1720" s="12"/>
    </row>
    <row r="1721" spans="2:8" x14ac:dyDescent="0.25">
      <c r="B1721" s="12"/>
      <c r="C1721" s="12"/>
      <c r="D1721" s="12"/>
      <c r="E1721" s="12"/>
      <c r="F1721" s="4"/>
      <c r="G1721" s="5"/>
      <c r="H1721" s="12"/>
    </row>
    <row r="1722" spans="2:8" x14ac:dyDescent="0.25">
      <c r="B1722" s="12"/>
      <c r="C1722" s="12"/>
      <c r="D1722" s="12"/>
      <c r="E1722" s="12"/>
      <c r="F1722" s="4"/>
      <c r="G1722" s="5"/>
      <c r="H1722" s="12"/>
    </row>
    <row r="1723" spans="2:8" x14ac:dyDescent="0.25">
      <c r="B1723" s="12"/>
      <c r="C1723" s="12"/>
      <c r="D1723" s="12"/>
      <c r="E1723" s="12"/>
      <c r="F1723" s="4"/>
      <c r="G1723" s="5"/>
      <c r="H1723" s="12"/>
    </row>
    <row r="1724" spans="2:8" x14ac:dyDescent="0.25">
      <c r="B1724" s="12"/>
      <c r="C1724" s="12"/>
      <c r="D1724" s="12"/>
      <c r="E1724" s="12"/>
      <c r="F1724" s="4"/>
      <c r="G1724" s="5"/>
      <c r="H1724" s="12"/>
    </row>
    <row r="1725" spans="2:8" x14ac:dyDescent="0.25">
      <c r="B1725" s="12"/>
      <c r="C1725" s="12"/>
      <c r="D1725" s="12"/>
      <c r="E1725" s="12"/>
      <c r="F1725" s="4"/>
      <c r="G1725" s="5"/>
      <c r="H1725" s="12"/>
    </row>
    <row r="1726" spans="2:8" x14ac:dyDescent="0.25">
      <c r="B1726" s="12"/>
      <c r="C1726" s="12"/>
      <c r="D1726" s="12"/>
      <c r="E1726" s="12"/>
      <c r="F1726" s="4"/>
      <c r="G1726" s="5"/>
      <c r="H1726" s="12"/>
    </row>
    <row r="1727" spans="2:8" x14ac:dyDescent="0.25">
      <c r="B1727" s="12"/>
      <c r="C1727" s="12"/>
      <c r="D1727" s="12"/>
      <c r="E1727" s="12"/>
      <c r="F1727" s="4"/>
      <c r="G1727" s="5"/>
      <c r="H1727" s="12"/>
    </row>
    <row r="1728" spans="2:8" x14ac:dyDescent="0.25">
      <c r="B1728" s="12"/>
      <c r="C1728" s="12"/>
      <c r="D1728" s="12"/>
      <c r="E1728" s="12"/>
      <c r="F1728" s="4"/>
      <c r="G1728" s="5"/>
      <c r="H1728" s="12"/>
    </row>
    <row r="1729" spans="2:8" x14ac:dyDescent="0.25">
      <c r="B1729" s="12"/>
      <c r="C1729" s="12"/>
      <c r="D1729" s="12"/>
      <c r="E1729" s="12"/>
      <c r="F1729" s="4"/>
      <c r="G1729" s="5"/>
      <c r="H1729" s="12"/>
    </row>
    <row r="1730" spans="2:8" x14ac:dyDescent="0.25">
      <c r="B1730" s="12"/>
      <c r="C1730" s="12"/>
      <c r="D1730" s="12"/>
      <c r="E1730" s="12"/>
      <c r="F1730" s="4"/>
      <c r="G1730" s="5"/>
      <c r="H1730" s="12"/>
    </row>
    <row r="1731" spans="2:8" x14ac:dyDescent="0.25">
      <c r="B1731" s="12"/>
      <c r="C1731" s="12"/>
      <c r="D1731" s="12"/>
      <c r="E1731" s="12"/>
      <c r="F1731" s="4"/>
      <c r="G1731" s="5"/>
      <c r="H1731" s="12"/>
    </row>
    <row r="1732" spans="2:8" x14ac:dyDescent="0.25">
      <c r="B1732" s="12"/>
      <c r="C1732" s="12"/>
      <c r="D1732" s="12"/>
      <c r="E1732" s="12"/>
      <c r="F1732" s="4"/>
      <c r="G1732" s="5"/>
      <c r="H1732" s="12"/>
    </row>
    <row r="1733" spans="2:8" x14ac:dyDescent="0.25">
      <c r="B1733" s="12"/>
      <c r="C1733" s="12"/>
      <c r="D1733" s="12"/>
      <c r="E1733" s="12"/>
      <c r="F1733" s="4"/>
      <c r="G1733" s="5"/>
      <c r="H1733" s="12"/>
    </row>
    <row r="1734" spans="2:8" x14ac:dyDescent="0.25">
      <c r="B1734" s="12"/>
      <c r="C1734" s="12"/>
      <c r="D1734" s="12"/>
      <c r="E1734" s="12"/>
      <c r="F1734" s="4"/>
      <c r="G1734" s="5"/>
      <c r="H1734" s="12"/>
    </row>
    <row r="1735" spans="2:8" x14ac:dyDescent="0.25">
      <c r="B1735" s="12"/>
      <c r="C1735" s="12"/>
      <c r="D1735" s="12"/>
      <c r="E1735" s="12"/>
      <c r="F1735" s="4"/>
      <c r="G1735" s="5"/>
      <c r="H1735" s="12"/>
    </row>
    <row r="1736" spans="2:8" x14ac:dyDescent="0.25">
      <c r="B1736" s="12"/>
      <c r="C1736" s="12"/>
      <c r="D1736" s="12"/>
      <c r="E1736" s="12"/>
      <c r="F1736" s="4"/>
      <c r="G1736" s="5"/>
      <c r="H1736" s="12"/>
    </row>
    <row r="1737" spans="2:8" x14ac:dyDescent="0.25">
      <c r="B1737" s="12"/>
      <c r="C1737" s="12"/>
      <c r="D1737" s="12"/>
      <c r="E1737" s="12"/>
      <c r="F1737" s="4"/>
      <c r="G1737" s="5"/>
      <c r="H1737" s="12"/>
    </row>
    <row r="1738" spans="2:8" x14ac:dyDescent="0.25">
      <c r="B1738" s="12"/>
      <c r="C1738" s="12"/>
      <c r="D1738" s="12"/>
      <c r="E1738" s="12"/>
      <c r="F1738" s="4"/>
      <c r="G1738" s="5"/>
      <c r="H1738" s="12"/>
    </row>
    <row r="1739" spans="2:8" x14ac:dyDescent="0.25">
      <c r="B1739" s="12"/>
      <c r="C1739" s="12"/>
      <c r="D1739" s="12"/>
      <c r="E1739" s="12"/>
      <c r="F1739" s="4"/>
      <c r="G1739" s="5"/>
      <c r="H1739" s="12"/>
    </row>
    <row r="1740" spans="2:8" x14ac:dyDescent="0.25">
      <c r="B1740" s="12"/>
      <c r="C1740" s="12"/>
      <c r="D1740" s="12"/>
      <c r="E1740" s="12"/>
      <c r="F1740" s="4"/>
      <c r="G1740" s="5"/>
      <c r="H1740" s="12"/>
    </row>
    <row r="1741" spans="2:8" x14ac:dyDescent="0.25">
      <c r="B1741" s="12"/>
      <c r="C1741" s="12"/>
      <c r="D1741" s="12"/>
      <c r="E1741" s="12"/>
      <c r="F1741" s="4"/>
      <c r="G1741" s="5"/>
      <c r="H1741" s="12"/>
    </row>
    <row r="1742" spans="2:8" x14ac:dyDescent="0.25">
      <c r="B1742" s="12"/>
      <c r="C1742" s="12"/>
      <c r="D1742" s="12"/>
      <c r="E1742" s="12"/>
      <c r="F1742" s="4"/>
      <c r="G1742" s="5"/>
      <c r="H1742" s="12"/>
    </row>
    <row r="1743" spans="2:8" x14ac:dyDescent="0.25">
      <c r="B1743" s="12"/>
      <c r="C1743" s="12"/>
      <c r="D1743" s="12"/>
      <c r="E1743" s="12"/>
      <c r="F1743" s="4"/>
      <c r="G1743" s="5"/>
      <c r="H1743" s="12"/>
    </row>
    <row r="1744" spans="2:8" x14ac:dyDescent="0.25">
      <c r="B1744" s="12"/>
      <c r="C1744" s="12"/>
      <c r="D1744" s="12"/>
      <c r="E1744" s="12"/>
      <c r="F1744" s="4"/>
      <c r="G1744" s="5"/>
      <c r="H1744" s="12"/>
    </row>
    <row r="1745" spans="2:8" x14ac:dyDescent="0.25">
      <c r="B1745" s="12"/>
      <c r="C1745" s="12"/>
      <c r="D1745" s="12"/>
      <c r="E1745" s="12"/>
      <c r="F1745" s="4"/>
      <c r="G1745" s="5"/>
      <c r="H1745" s="12"/>
    </row>
    <row r="1746" spans="2:8" x14ac:dyDescent="0.25">
      <c r="B1746" s="12"/>
      <c r="C1746" s="12"/>
      <c r="D1746" s="12"/>
      <c r="E1746" s="12"/>
      <c r="F1746" s="4"/>
      <c r="G1746" s="5"/>
      <c r="H1746" s="12"/>
    </row>
    <row r="1747" spans="2:8" x14ac:dyDescent="0.25">
      <c r="B1747" s="12"/>
      <c r="C1747" s="12"/>
      <c r="D1747" s="12"/>
      <c r="E1747" s="12"/>
      <c r="F1747" s="4"/>
      <c r="G1747" s="5"/>
      <c r="H1747" s="12"/>
    </row>
    <row r="1748" spans="2:8" x14ac:dyDescent="0.25">
      <c r="B1748" s="12"/>
      <c r="C1748" s="12"/>
      <c r="D1748" s="12"/>
      <c r="E1748" s="12"/>
      <c r="F1748" s="4"/>
      <c r="G1748" s="5"/>
      <c r="H1748" s="12"/>
    </row>
    <row r="1749" spans="2:8" x14ac:dyDescent="0.25">
      <c r="B1749" s="12"/>
      <c r="C1749" s="12"/>
      <c r="D1749" s="12"/>
      <c r="E1749" s="12"/>
      <c r="F1749" s="4"/>
      <c r="G1749" s="5"/>
      <c r="H1749" s="12"/>
    </row>
    <row r="1750" spans="2:8" x14ac:dyDescent="0.25">
      <c r="B1750" s="12"/>
      <c r="C1750" s="12"/>
      <c r="D1750" s="12"/>
      <c r="E1750" s="12"/>
      <c r="F1750" s="4"/>
      <c r="G1750" s="5"/>
      <c r="H1750" s="12"/>
    </row>
    <row r="1751" spans="2:8" x14ac:dyDescent="0.25">
      <c r="B1751" s="12"/>
      <c r="C1751" s="12"/>
      <c r="D1751" s="12"/>
      <c r="E1751" s="12"/>
      <c r="F1751" s="4"/>
      <c r="G1751" s="5"/>
      <c r="H1751" s="12"/>
    </row>
    <row r="1752" spans="2:8" x14ac:dyDescent="0.25">
      <c r="B1752" s="12"/>
      <c r="C1752" s="12"/>
      <c r="D1752" s="12"/>
      <c r="E1752" s="12"/>
      <c r="F1752" s="4"/>
      <c r="G1752" s="5"/>
      <c r="H1752" s="12"/>
    </row>
    <row r="1753" spans="2:8" x14ac:dyDescent="0.25">
      <c r="B1753" s="12"/>
      <c r="C1753" s="12"/>
      <c r="D1753" s="12"/>
      <c r="E1753" s="12"/>
      <c r="F1753" s="4"/>
      <c r="G1753" s="5"/>
      <c r="H1753" s="12"/>
    </row>
    <row r="1754" spans="2:8" x14ac:dyDescent="0.25">
      <c r="B1754" s="12"/>
      <c r="C1754" s="12"/>
      <c r="D1754" s="12"/>
      <c r="E1754" s="12"/>
      <c r="F1754" s="4"/>
      <c r="G1754" s="5"/>
      <c r="H1754" s="12"/>
    </row>
    <row r="1755" spans="2:8" x14ac:dyDescent="0.25">
      <c r="B1755" s="12"/>
      <c r="C1755" s="12"/>
      <c r="D1755" s="12"/>
      <c r="E1755" s="12"/>
      <c r="F1755" s="4"/>
      <c r="G1755" s="5"/>
      <c r="H1755" s="12"/>
    </row>
    <row r="1756" spans="2:8" x14ac:dyDescent="0.25">
      <c r="B1756" s="12"/>
      <c r="C1756" s="12"/>
      <c r="D1756" s="12"/>
      <c r="E1756" s="12"/>
      <c r="F1756" s="4"/>
      <c r="G1756" s="5"/>
      <c r="H1756" s="12"/>
    </row>
    <row r="1757" spans="2:8" x14ac:dyDescent="0.25">
      <c r="B1757" s="12"/>
      <c r="C1757" s="12"/>
      <c r="D1757" s="12"/>
      <c r="E1757" s="12"/>
      <c r="F1757" s="4"/>
      <c r="G1757" s="5"/>
      <c r="H1757" s="12"/>
    </row>
    <row r="1758" spans="2:8" x14ac:dyDescent="0.25">
      <c r="B1758" s="12"/>
      <c r="C1758" s="12"/>
      <c r="D1758" s="12"/>
      <c r="E1758" s="12"/>
      <c r="F1758" s="4"/>
      <c r="G1758" s="5"/>
      <c r="H1758" s="12"/>
    </row>
    <row r="1759" spans="2:8" x14ac:dyDescent="0.25">
      <c r="B1759" s="12"/>
      <c r="C1759" s="12"/>
      <c r="D1759" s="12"/>
      <c r="E1759" s="12"/>
      <c r="F1759" s="4"/>
      <c r="G1759" s="5"/>
      <c r="H1759" s="12"/>
    </row>
    <row r="1760" spans="2:8" x14ac:dyDescent="0.25">
      <c r="B1760" s="12"/>
      <c r="C1760" s="12"/>
      <c r="D1760" s="12"/>
      <c r="E1760" s="12"/>
      <c r="F1760" s="4"/>
      <c r="G1760" s="5"/>
      <c r="H1760" s="12"/>
    </row>
    <row r="1761" spans="2:8" x14ac:dyDescent="0.25">
      <c r="B1761" s="12"/>
      <c r="C1761" s="12"/>
      <c r="D1761" s="12"/>
      <c r="E1761" s="12"/>
      <c r="F1761" s="4"/>
      <c r="G1761" s="5"/>
      <c r="H1761" s="12"/>
    </row>
    <row r="1762" spans="2:8" x14ac:dyDescent="0.25">
      <c r="B1762" s="12"/>
      <c r="C1762" s="12"/>
      <c r="D1762" s="12"/>
      <c r="E1762" s="12"/>
      <c r="F1762" s="4"/>
      <c r="G1762" s="5"/>
      <c r="H1762" s="12"/>
    </row>
    <row r="1763" spans="2:8" x14ac:dyDescent="0.25">
      <c r="B1763" s="12"/>
      <c r="C1763" s="12"/>
      <c r="D1763" s="12"/>
      <c r="E1763" s="12"/>
      <c r="F1763" s="4"/>
      <c r="G1763" s="5"/>
      <c r="H1763" s="12"/>
    </row>
    <row r="1764" spans="2:8" x14ac:dyDescent="0.25">
      <c r="B1764" s="12"/>
      <c r="C1764" s="12"/>
      <c r="D1764" s="12"/>
      <c r="E1764" s="12"/>
      <c r="F1764" s="4"/>
      <c r="G1764" s="5"/>
      <c r="H1764" s="12"/>
    </row>
    <row r="1765" spans="2:8" x14ac:dyDescent="0.25">
      <c r="B1765" s="12"/>
      <c r="C1765" s="12"/>
      <c r="D1765" s="12"/>
      <c r="E1765" s="12"/>
      <c r="F1765" s="4"/>
      <c r="G1765" s="5"/>
      <c r="H1765" s="12"/>
    </row>
    <row r="1766" spans="2:8" x14ac:dyDescent="0.25">
      <c r="B1766" s="12"/>
      <c r="C1766" s="12"/>
      <c r="D1766" s="12"/>
      <c r="E1766" s="12"/>
      <c r="F1766" s="4"/>
      <c r="G1766" s="5"/>
      <c r="H1766" s="12"/>
    </row>
    <row r="1767" spans="2:8" x14ac:dyDescent="0.25">
      <c r="B1767" s="12"/>
      <c r="C1767" s="12"/>
      <c r="D1767" s="12"/>
      <c r="E1767" s="12"/>
      <c r="F1767" s="4"/>
      <c r="G1767" s="5"/>
      <c r="H1767" s="12"/>
    </row>
    <row r="1768" spans="2:8" x14ac:dyDescent="0.25">
      <c r="B1768" s="12"/>
      <c r="C1768" s="12"/>
      <c r="D1768" s="12"/>
      <c r="E1768" s="12"/>
      <c r="F1768" s="4"/>
      <c r="G1768" s="5"/>
      <c r="H1768" s="12"/>
    </row>
    <row r="1769" spans="2:8" x14ac:dyDescent="0.25">
      <c r="B1769" s="12"/>
      <c r="C1769" s="12"/>
      <c r="D1769" s="12"/>
      <c r="E1769" s="12"/>
      <c r="F1769" s="4"/>
      <c r="G1769" s="5"/>
      <c r="H1769" s="12"/>
    </row>
    <row r="1770" spans="2:8" x14ac:dyDescent="0.25">
      <c r="B1770" s="12"/>
      <c r="C1770" s="12"/>
      <c r="D1770" s="12"/>
      <c r="E1770" s="12"/>
      <c r="F1770" s="4"/>
      <c r="G1770" s="5"/>
      <c r="H1770" s="12"/>
    </row>
    <row r="1771" spans="2:8" x14ac:dyDescent="0.25">
      <c r="B1771" s="12"/>
      <c r="C1771" s="12"/>
      <c r="D1771" s="12"/>
      <c r="E1771" s="12"/>
      <c r="F1771" s="4"/>
      <c r="G1771" s="5"/>
      <c r="H1771" s="12"/>
    </row>
    <row r="1772" spans="2:8" x14ac:dyDescent="0.25">
      <c r="B1772" s="12"/>
      <c r="C1772" s="12"/>
      <c r="D1772" s="12"/>
      <c r="E1772" s="12"/>
      <c r="F1772" s="4"/>
      <c r="G1772" s="5"/>
      <c r="H1772" s="12"/>
    </row>
    <row r="1773" spans="2:8" x14ac:dyDescent="0.25">
      <c r="B1773" s="12"/>
      <c r="C1773" s="12"/>
      <c r="D1773" s="12"/>
      <c r="E1773" s="12"/>
      <c r="F1773" s="4"/>
      <c r="G1773" s="5"/>
      <c r="H1773" s="12"/>
    </row>
    <row r="1774" spans="2:8" x14ac:dyDescent="0.25">
      <c r="B1774" s="12"/>
      <c r="C1774" s="12"/>
      <c r="D1774" s="12"/>
      <c r="E1774" s="12"/>
      <c r="F1774" s="4"/>
      <c r="G1774" s="5"/>
      <c r="H1774" s="12"/>
    </row>
    <row r="1775" spans="2:8" x14ac:dyDescent="0.25">
      <c r="B1775" s="12"/>
      <c r="C1775" s="12"/>
      <c r="D1775" s="12"/>
      <c r="E1775" s="12"/>
      <c r="F1775" s="4"/>
      <c r="G1775" s="5"/>
      <c r="H1775" s="12"/>
    </row>
    <row r="1776" spans="2:8" x14ac:dyDescent="0.25">
      <c r="B1776" s="12"/>
      <c r="C1776" s="12"/>
      <c r="D1776" s="12"/>
      <c r="E1776" s="12"/>
      <c r="F1776" s="4"/>
      <c r="G1776" s="5"/>
      <c r="H1776" s="12"/>
    </row>
    <row r="1777" spans="2:8" x14ac:dyDescent="0.25">
      <c r="B1777" s="12"/>
      <c r="C1777" s="12"/>
      <c r="D1777" s="12"/>
      <c r="E1777" s="12"/>
      <c r="F1777" s="4"/>
      <c r="G1777" s="5"/>
      <c r="H1777" s="12"/>
    </row>
    <row r="1778" spans="2:8" x14ac:dyDescent="0.25">
      <c r="B1778" s="12"/>
      <c r="C1778" s="12"/>
      <c r="D1778" s="12"/>
      <c r="E1778" s="12"/>
      <c r="F1778" s="4"/>
      <c r="G1778" s="5"/>
      <c r="H1778" s="12"/>
    </row>
    <row r="1779" spans="2:8" x14ac:dyDescent="0.25">
      <c r="B1779" s="12"/>
      <c r="C1779" s="12"/>
      <c r="D1779" s="12"/>
      <c r="E1779" s="12"/>
      <c r="F1779" s="4"/>
      <c r="G1779" s="5"/>
      <c r="H1779" s="12"/>
    </row>
    <row r="1780" spans="2:8" x14ac:dyDescent="0.25">
      <c r="B1780" s="12"/>
      <c r="C1780" s="12"/>
      <c r="D1780" s="12"/>
      <c r="E1780" s="12"/>
      <c r="F1780" s="4"/>
      <c r="G1780" s="5"/>
      <c r="H1780" s="12"/>
    </row>
    <row r="1781" spans="2:8" x14ac:dyDescent="0.25">
      <c r="B1781" s="12"/>
      <c r="C1781" s="12"/>
      <c r="D1781" s="12"/>
      <c r="E1781" s="12"/>
      <c r="F1781" s="4"/>
      <c r="G1781" s="5"/>
      <c r="H1781" s="12"/>
    </row>
    <row r="1782" spans="2:8" x14ac:dyDescent="0.25">
      <c r="B1782" s="12"/>
      <c r="C1782" s="12"/>
      <c r="D1782" s="12"/>
      <c r="E1782" s="12"/>
      <c r="F1782" s="4"/>
      <c r="G1782" s="5"/>
      <c r="H1782" s="12"/>
    </row>
    <row r="1783" spans="2:8" x14ac:dyDescent="0.25">
      <c r="B1783" s="12"/>
      <c r="C1783" s="12"/>
      <c r="D1783" s="12"/>
      <c r="E1783" s="12"/>
      <c r="F1783" s="4"/>
      <c r="G1783" s="5"/>
      <c r="H1783" s="12"/>
    </row>
    <row r="1784" spans="2:8" x14ac:dyDescent="0.25">
      <c r="B1784" s="12"/>
      <c r="C1784" s="12"/>
      <c r="D1784" s="12"/>
      <c r="E1784" s="12"/>
      <c r="F1784" s="4"/>
      <c r="G1784" s="5"/>
      <c r="H1784" s="12"/>
    </row>
    <row r="1785" spans="2:8" x14ac:dyDescent="0.25">
      <c r="B1785" s="12"/>
      <c r="C1785" s="12"/>
      <c r="D1785" s="12"/>
      <c r="E1785" s="12"/>
      <c r="F1785" s="4"/>
      <c r="G1785" s="5"/>
      <c r="H1785" s="12"/>
    </row>
    <row r="1786" spans="2:8" x14ac:dyDescent="0.25">
      <c r="B1786" s="12"/>
      <c r="C1786" s="12"/>
      <c r="D1786" s="12"/>
      <c r="E1786" s="12"/>
      <c r="F1786" s="4"/>
      <c r="G1786" s="5"/>
      <c r="H1786" s="12"/>
    </row>
    <row r="1787" spans="2:8" x14ac:dyDescent="0.25">
      <c r="B1787" s="12"/>
      <c r="C1787" s="12"/>
      <c r="D1787" s="12"/>
      <c r="E1787" s="12"/>
      <c r="F1787" s="4"/>
      <c r="G1787" s="5"/>
      <c r="H1787" s="12"/>
    </row>
    <row r="1788" spans="2:8" x14ac:dyDescent="0.25">
      <c r="B1788" s="12"/>
      <c r="C1788" s="12"/>
      <c r="D1788" s="12"/>
      <c r="E1788" s="12"/>
      <c r="F1788" s="4"/>
      <c r="G1788" s="5"/>
      <c r="H1788" s="12"/>
    </row>
    <row r="1789" spans="2:8" x14ac:dyDescent="0.25">
      <c r="B1789" s="12"/>
      <c r="C1789" s="12"/>
      <c r="D1789" s="12"/>
      <c r="E1789" s="12"/>
      <c r="F1789" s="4"/>
      <c r="G1789" s="5"/>
      <c r="H1789" s="12"/>
    </row>
    <row r="1790" spans="2:8" x14ac:dyDescent="0.25">
      <c r="B1790" s="12"/>
      <c r="C1790" s="12"/>
      <c r="D1790" s="12"/>
      <c r="E1790" s="12"/>
      <c r="F1790" s="4"/>
      <c r="G1790" s="5"/>
      <c r="H1790" s="12"/>
    </row>
    <row r="1791" spans="2:8" x14ac:dyDescent="0.25">
      <c r="B1791" s="12"/>
      <c r="C1791" s="12"/>
      <c r="D1791" s="12"/>
      <c r="E1791" s="12"/>
      <c r="F1791" s="4"/>
      <c r="G1791" s="5"/>
      <c r="H1791" s="12"/>
    </row>
    <row r="1792" spans="2:8" x14ac:dyDescent="0.25">
      <c r="B1792" s="12"/>
      <c r="C1792" s="12"/>
      <c r="D1792" s="12"/>
      <c r="E1792" s="12"/>
      <c r="F1792" s="4"/>
      <c r="G1792" s="5"/>
      <c r="H1792" s="12"/>
    </row>
    <row r="1793" spans="2:8" x14ac:dyDescent="0.25">
      <c r="B1793" s="12"/>
      <c r="C1793" s="12"/>
      <c r="D1793" s="12"/>
      <c r="E1793" s="12"/>
      <c r="F1793" s="4"/>
      <c r="G1793" s="5"/>
      <c r="H1793" s="12"/>
    </row>
    <row r="1794" spans="2:8" x14ac:dyDescent="0.25">
      <c r="B1794" s="12"/>
      <c r="C1794" s="12"/>
      <c r="D1794" s="12"/>
      <c r="E1794" s="12"/>
      <c r="F1794" s="4"/>
      <c r="G1794" s="5"/>
      <c r="H1794" s="12"/>
    </row>
    <row r="1795" spans="2:8" x14ac:dyDescent="0.25">
      <c r="B1795" s="12"/>
      <c r="C1795" s="12"/>
      <c r="D1795" s="12"/>
      <c r="E1795" s="12"/>
      <c r="F1795" s="4"/>
      <c r="G1795" s="5"/>
      <c r="H1795" s="12"/>
    </row>
    <row r="1796" spans="2:8" x14ac:dyDescent="0.25">
      <c r="B1796" s="12"/>
      <c r="C1796" s="12"/>
      <c r="D1796" s="12"/>
      <c r="E1796" s="12"/>
      <c r="F1796" s="4"/>
      <c r="G1796" s="5"/>
      <c r="H1796" s="12"/>
    </row>
    <row r="1797" spans="2:8" x14ac:dyDescent="0.25">
      <c r="B1797" s="12"/>
      <c r="C1797" s="12"/>
      <c r="D1797" s="12"/>
      <c r="E1797" s="12"/>
      <c r="F1797" s="4"/>
      <c r="G1797" s="5"/>
      <c r="H1797" s="12"/>
    </row>
    <row r="1798" spans="2:8" x14ac:dyDescent="0.25">
      <c r="B1798" s="12"/>
      <c r="C1798" s="12"/>
      <c r="D1798" s="12"/>
      <c r="E1798" s="12"/>
      <c r="F1798" s="4"/>
      <c r="G1798" s="5"/>
      <c r="H1798" s="12"/>
    </row>
    <row r="1799" spans="2:8" x14ac:dyDescent="0.25">
      <c r="B1799" s="12"/>
      <c r="C1799" s="12"/>
      <c r="D1799" s="12"/>
      <c r="E1799" s="12"/>
      <c r="F1799" s="4"/>
      <c r="G1799" s="5"/>
      <c r="H1799" s="12"/>
    </row>
    <row r="1800" spans="2:8" x14ac:dyDescent="0.25">
      <c r="B1800" s="12"/>
      <c r="C1800" s="12"/>
      <c r="D1800" s="12"/>
      <c r="E1800" s="12"/>
      <c r="F1800" s="4"/>
      <c r="G1800" s="5"/>
      <c r="H1800" s="12"/>
    </row>
    <row r="1801" spans="2:8" x14ac:dyDescent="0.25">
      <c r="B1801" s="12"/>
      <c r="C1801" s="12"/>
      <c r="D1801" s="12"/>
      <c r="E1801" s="12"/>
      <c r="F1801" s="4"/>
      <c r="G1801" s="5"/>
      <c r="H1801" s="12"/>
    </row>
    <row r="1802" spans="2:8" x14ac:dyDescent="0.25">
      <c r="B1802" s="12"/>
      <c r="C1802" s="12"/>
      <c r="D1802" s="12"/>
      <c r="E1802" s="12"/>
      <c r="F1802" s="4"/>
      <c r="G1802" s="5"/>
      <c r="H1802" s="12"/>
    </row>
    <row r="1803" spans="2:8" x14ac:dyDescent="0.25">
      <c r="B1803" s="12"/>
      <c r="C1803" s="12"/>
      <c r="D1803" s="12"/>
      <c r="E1803" s="12"/>
      <c r="F1803" s="4"/>
      <c r="G1803" s="5"/>
      <c r="H1803" s="12"/>
    </row>
    <row r="1804" spans="2:8" x14ac:dyDescent="0.25">
      <c r="B1804" s="12"/>
      <c r="C1804" s="12"/>
      <c r="D1804" s="12"/>
      <c r="E1804" s="12"/>
      <c r="F1804" s="4"/>
      <c r="G1804" s="5"/>
      <c r="H1804" s="12"/>
    </row>
    <row r="1805" spans="2:8" x14ac:dyDescent="0.25">
      <c r="B1805" s="12"/>
      <c r="C1805" s="12"/>
      <c r="D1805" s="12"/>
      <c r="E1805" s="12"/>
      <c r="F1805" s="4"/>
      <c r="G1805" s="5"/>
      <c r="H1805" s="12"/>
    </row>
    <row r="1806" spans="2:8" x14ac:dyDescent="0.25">
      <c r="B1806" s="12"/>
      <c r="C1806" s="12"/>
      <c r="D1806" s="12"/>
      <c r="E1806" s="12"/>
      <c r="F1806" s="4"/>
      <c r="G1806" s="5"/>
      <c r="H1806" s="12"/>
    </row>
    <row r="1807" spans="2:8" x14ac:dyDescent="0.25">
      <c r="B1807" s="12"/>
      <c r="C1807" s="12"/>
      <c r="D1807" s="12"/>
      <c r="E1807" s="12"/>
      <c r="F1807" s="4"/>
      <c r="G1807" s="5"/>
      <c r="H1807" s="12"/>
    </row>
    <row r="1808" spans="2:8" x14ac:dyDescent="0.25">
      <c r="B1808" s="12"/>
      <c r="C1808" s="12"/>
      <c r="D1808" s="12"/>
      <c r="E1808" s="12"/>
      <c r="F1808" s="4"/>
      <c r="G1808" s="5"/>
      <c r="H1808" s="12"/>
    </row>
    <row r="1809" spans="2:8" x14ac:dyDescent="0.25">
      <c r="B1809" s="12"/>
      <c r="C1809" s="12"/>
      <c r="D1809" s="12"/>
      <c r="E1809" s="12"/>
      <c r="F1809" s="4"/>
      <c r="G1809" s="5"/>
      <c r="H1809" s="12"/>
    </row>
    <row r="1810" spans="2:8" x14ac:dyDescent="0.25">
      <c r="B1810" s="12"/>
      <c r="C1810" s="12"/>
      <c r="D1810" s="12"/>
      <c r="E1810" s="12"/>
      <c r="F1810" s="4"/>
      <c r="G1810" s="5"/>
      <c r="H1810" s="12"/>
    </row>
    <row r="1811" spans="2:8" x14ac:dyDescent="0.25">
      <c r="B1811" s="12"/>
      <c r="C1811" s="12"/>
      <c r="D1811" s="12"/>
      <c r="E1811" s="12"/>
      <c r="F1811" s="4"/>
      <c r="G1811" s="5"/>
      <c r="H1811" s="12"/>
    </row>
    <row r="1812" spans="2:8" x14ac:dyDescent="0.25">
      <c r="B1812" s="12"/>
      <c r="C1812" s="12"/>
      <c r="D1812" s="12"/>
      <c r="E1812" s="12"/>
      <c r="F1812" s="4"/>
      <c r="G1812" s="5"/>
      <c r="H1812" s="12"/>
    </row>
    <row r="1813" spans="2:8" x14ac:dyDescent="0.25">
      <c r="B1813" s="12"/>
      <c r="C1813" s="12"/>
      <c r="D1813" s="12"/>
      <c r="E1813" s="12"/>
      <c r="F1813" s="4"/>
      <c r="G1813" s="5"/>
      <c r="H1813" s="12"/>
    </row>
    <row r="1814" spans="2:8" x14ac:dyDescent="0.25">
      <c r="B1814" s="12"/>
      <c r="C1814" s="12"/>
      <c r="D1814" s="12"/>
      <c r="E1814" s="12"/>
      <c r="F1814" s="4"/>
      <c r="G1814" s="5"/>
      <c r="H1814" s="12"/>
    </row>
    <row r="1815" spans="2:8" x14ac:dyDescent="0.25">
      <c r="B1815" s="12"/>
      <c r="C1815" s="12"/>
      <c r="D1815" s="12"/>
      <c r="E1815" s="12"/>
      <c r="F1815" s="4"/>
      <c r="G1815" s="5"/>
      <c r="H1815" s="12"/>
    </row>
    <row r="1816" spans="2:8" x14ac:dyDescent="0.25">
      <c r="B1816" s="12"/>
      <c r="C1816" s="12"/>
      <c r="D1816" s="12"/>
      <c r="E1816" s="12"/>
      <c r="F1816" s="4"/>
      <c r="G1816" s="5"/>
      <c r="H1816" s="12"/>
    </row>
    <row r="1817" spans="2:8" x14ac:dyDescent="0.25">
      <c r="B1817" s="12"/>
      <c r="C1817" s="12"/>
      <c r="D1817" s="12"/>
      <c r="E1817" s="12"/>
      <c r="F1817" s="4"/>
      <c r="G1817" s="5"/>
      <c r="H1817" s="12"/>
    </row>
    <row r="1818" spans="2:8" x14ac:dyDescent="0.25">
      <c r="B1818" s="12"/>
      <c r="C1818" s="12"/>
      <c r="D1818" s="12"/>
      <c r="E1818" s="12"/>
      <c r="F1818" s="4"/>
      <c r="G1818" s="5"/>
      <c r="H1818" s="12"/>
    </row>
    <row r="1819" spans="2:8" x14ac:dyDescent="0.25">
      <c r="B1819" s="12"/>
      <c r="C1819" s="12"/>
      <c r="D1819" s="12"/>
      <c r="E1819" s="12"/>
      <c r="F1819" s="4"/>
      <c r="G1819" s="5"/>
      <c r="H1819" s="12"/>
    </row>
    <row r="1820" spans="2:8" x14ac:dyDescent="0.25">
      <c r="B1820" s="12"/>
      <c r="C1820" s="12"/>
      <c r="D1820" s="12"/>
      <c r="E1820" s="12"/>
      <c r="F1820" s="4"/>
      <c r="G1820" s="5"/>
      <c r="H1820" s="12"/>
    </row>
    <row r="1821" spans="2:8" x14ac:dyDescent="0.25">
      <c r="B1821" s="12"/>
      <c r="C1821" s="12"/>
      <c r="D1821" s="12"/>
      <c r="E1821" s="12"/>
      <c r="F1821" s="4"/>
      <c r="G1821" s="5"/>
      <c r="H1821" s="12"/>
    </row>
    <row r="1822" spans="2:8" x14ac:dyDescent="0.25">
      <c r="B1822" s="12"/>
      <c r="C1822" s="12"/>
      <c r="D1822" s="12"/>
      <c r="E1822" s="12"/>
      <c r="F1822" s="4"/>
      <c r="G1822" s="5"/>
      <c r="H1822" s="12"/>
    </row>
    <row r="1823" spans="2:8" x14ac:dyDescent="0.25">
      <c r="B1823" s="12"/>
      <c r="C1823" s="12"/>
      <c r="D1823" s="12"/>
      <c r="E1823" s="12"/>
      <c r="F1823" s="4"/>
      <c r="G1823" s="5"/>
      <c r="H1823" s="12"/>
    </row>
    <row r="1824" spans="2:8" x14ac:dyDescent="0.25">
      <c r="B1824" s="12"/>
      <c r="C1824" s="12"/>
      <c r="D1824" s="12"/>
      <c r="E1824" s="12"/>
      <c r="F1824" s="4"/>
      <c r="G1824" s="5"/>
      <c r="H1824" s="12"/>
    </row>
    <row r="1825" spans="2:8" x14ac:dyDescent="0.25">
      <c r="B1825" s="12"/>
      <c r="C1825" s="12"/>
      <c r="D1825" s="12"/>
      <c r="E1825" s="12"/>
      <c r="F1825" s="4"/>
      <c r="G1825" s="5"/>
      <c r="H1825" s="12"/>
    </row>
    <row r="1826" spans="2:8" x14ac:dyDescent="0.25">
      <c r="B1826" s="12"/>
      <c r="C1826" s="12"/>
      <c r="D1826" s="12"/>
      <c r="E1826" s="12"/>
      <c r="F1826" s="4"/>
      <c r="G1826" s="5"/>
      <c r="H1826" s="12"/>
    </row>
    <row r="1827" spans="2:8" x14ac:dyDescent="0.25">
      <c r="B1827" s="12"/>
      <c r="C1827" s="12"/>
      <c r="D1827" s="12"/>
      <c r="E1827" s="12"/>
      <c r="F1827" s="4"/>
      <c r="G1827" s="5"/>
      <c r="H1827" s="12"/>
    </row>
    <row r="1828" spans="2:8" x14ac:dyDescent="0.25">
      <c r="B1828" s="12"/>
      <c r="C1828" s="12"/>
      <c r="D1828" s="12"/>
      <c r="E1828" s="12"/>
      <c r="F1828" s="4"/>
      <c r="G1828" s="5"/>
      <c r="H1828" s="12"/>
    </row>
    <row r="1829" spans="2:8" x14ac:dyDescent="0.25">
      <c r="B1829" s="12"/>
      <c r="C1829" s="12"/>
      <c r="D1829" s="12"/>
      <c r="E1829" s="12"/>
      <c r="F1829" s="4"/>
      <c r="G1829" s="5"/>
      <c r="H1829" s="12"/>
    </row>
    <row r="1830" spans="2:8" x14ac:dyDescent="0.25">
      <c r="B1830" s="12"/>
      <c r="C1830" s="12"/>
      <c r="D1830" s="12"/>
      <c r="E1830" s="12"/>
      <c r="F1830" s="4"/>
      <c r="G1830" s="5"/>
      <c r="H1830" s="12"/>
    </row>
    <row r="1831" spans="2:8" x14ac:dyDescent="0.25">
      <c r="B1831" s="12"/>
      <c r="C1831" s="12"/>
      <c r="D1831" s="12"/>
      <c r="E1831" s="12"/>
      <c r="F1831" s="4"/>
      <c r="G1831" s="5"/>
      <c r="H1831" s="12"/>
    </row>
    <row r="1832" spans="2:8" x14ac:dyDescent="0.25">
      <c r="B1832" s="12"/>
      <c r="C1832" s="12"/>
      <c r="D1832" s="12"/>
      <c r="E1832" s="12"/>
      <c r="F1832" s="4"/>
      <c r="G1832" s="5"/>
      <c r="H1832" s="12"/>
    </row>
    <row r="1833" spans="2:8" x14ac:dyDescent="0.25">
      <c r="B1833" s="12"/>
      <c r="C1833" s="12"/>
      <c r="D1833" s="12"/>
      <c r="E1833" s="12"/>
      <c r="F1833" s="4"/>
      <c r="G1833" s="5"/>
      <c r="H1833" s="12"/>
    </row>
    <row r="1834" spans="2:8" x14ac:dyDescent="0.25">
      <c r="B1834" s="12"/>
      <c r="C1834" s="12"/>
      <c r="D1834" s="12"/>
      <c r="E1834" s="12"/>
      <c r="F1834" s="4"/>
      <c r="G1834" s="5"/>
      <c r="H1834" s="12"/>
    </row>
    <row r="1835" spans="2:8" x14ac:dyDescent="0.25">
      <c r="B1835" s="12"/>
      <c r="C1835" s="12"/>
      <c r="D1835" s="12"/>
      <c r="E1835" s="12"/>
      <c r="F1835" s="4"/>
      <c r="G1835" s="5"/>
      <c r="H1835" s="12"/>
    </row>
    <row r="1836" spans="2:8" x14ac:dyDescent="0.25">
      <c r="B1836" s="12"/>
      <c r="C1836" s="12"/>
      <c r="D1836" s="12"/>
      <c r="E1836" s="12"/>
      <c r="F1836" s="4"/>
      <c r="G1836" s="5"/>
      <c r="H1836" s="12"/>
    </row>
    <row r="1837" spans="2:8" x14ac:dyDescent="0.25">
      <c r="B1837" s="12"/>
      <c r="C1837" s="12"/>
      <c r="D1837" s="12"/>
      <c r="E1837" s="12"/>
      <c r="F1837" s="4"/>
      <c r="G1837" s="5"/>
      <c r="H1837" s="12"/>
    </row>
    <row r="1838" spans="2:8" x14ac:dyDescent="0.25">
      <c r="B1838" s="12"/>
      <c r="C1838" s="12"/>
      <c r="D1838" s="12"/>
      <c r="E1838" s="12"/>
      <c r="F1838" s="4"/>
      <c r="G1838" s="5"/>
      <c r="H1838" s="12"/>
    </row>
    <row r="1839" spans="2:8" x14ac:dyDescent="0.25">
      <c r="B1839" s="12"/>
      <c r="C1839" s="12"/>
      <c r="D1839" s="12"/>
      <c r="E1839" s="12"/>
      <c r="F1839" s="4"/>
      <c r="G1839" s="5"/>
      <c r="H1839" s="12"/>
    </row>
    <row r="1840" spans="2:8" x14ac:dyDescent="0.25">
      <c r="B1840" s="12"/>
      <c r="C1840" s="12"/>
      <c r="D1840" s="12"/>
      <c r="E1840" s="12"/>
      <c r="F1840" s="4"/>
      <c r="G1840" s="5"/>
      <c r="H1840" s="12"/>
    </row>
    <row r="1841" spans="2:8" x14ac:dyDescent="0.25">
      <c r="B1841" s="12"/>
      <c r="C1841" s="12"/>
      <c r="D1841" s="12"/>
      <c r="E1841" s="12"/>
      <c r="F1841" s="4"/>
      <c r="G1841" s="5"/>
      <c r="H1841" s="12"/>
    </row>
    <row r="1842" spans="2:8" x14ac:dyDescent="0.25">
      <c r="B1842" s="12"/>
      <c r="C1842" s="12"/>
      <c r="D1842" s="12"/>
      <c r="E1842" s="12"/>
      <c r="F1842" s="4"/>
      <c r="G1842" s="5"/>
      <c r="H1842" s="12"/>
    </row>
    <row r="1843" spans="2:8" x14ac:dyDescent="0.25">
      <c r="B1843" s="12"/>
      <c r="C1843" s="12"/>
      <c r="D1843" s="12"/>
      <c r="E1843" s="12"/>
      <c r="F1843" s="4"/>
      <c r="G1843" s="5"/>
      <c r="H1843" s="12"/>
    </row>
    <row r="1844" spans="2:8" x14ac:dyDescent="0.25">
      <c r="B1844" s="12"/>
      <c r="C1844" s="12"/>
      <c r="D1844" s="12"/>
      <c r="E1844" s="12"/>
      <c r="F1844" s="4"/>
      <c r="G1844" s="5"/>
      <c r="H1844" s="12"/>
    </row>
    <row r="1845" spans="2:8" x14ac:dyDescent="0.25">
      <c r="B1845" s="12"/>
      <c r="C1845" s="12"/>
      <c r="D1845" s="12"/>
      <c r="E1845" s="12"/>
      <c r="F1845" s="4"/>
      <c r="G1845" s="5"/>
      <c r="H1845" s="12"/>
    </row>
    <row r="1846" spans="2:8" x14ac:dyDescent="0.25">
      <c r="B1846" s="12"/>
      <c r="C1846" s="12"/>
      <c r="D1846" s="12"/>
      <c r="E1846" s="12"/>
      <c r="F1846" s="4"/>
      <c r="G1846" s="5"/>
      <c r="H1846" s="12"/>
    </row>
    <row r="1847" spans="2:8" x14ac:dyDescent="0.25">
      <c r="B1847" s="12"/>
      <c r="C1847" s="12"/>
      <c r="D1847" s="12"/>
      <c r="E1847" s="12"/>
      <c r="F1847" s="4"/>
      <c r="G1847" s="5"/>
      <c r="H1847" s="12"/>
    </row>
    <row r="1848" spans="2:8" x14ac:dyDescent="0.25">
      <c r="B1848" s="12"/>
      <c r="C1848" s="12"/>
      <c r="D1848" s="12"/>
      <c r="E1848" s="12"/>
      <c r="F1848" s="4"/>
      <c r="G1848" s="5"/>
      <c r="H1848" s="12"/>
    </row>
    <row r="1849" spans="2:8" x14ac:dyDescent="0.25">
      <c r="B1849" s="12"/>
      <c r="C1849" s="12"/>
      <c r="D1849" s="12"/>
      <c r="E1849" s="12"/>
      <c r="F1849" s="4"/>
      <c r="G1849" s="5"/>
      <c r="H1849" s="12"/>
    </row>
    <row r="1850" spans="2:8" x14ac:dyDescent="0.25">
      <c r="B1850" s="12"/>
      <c r="C1850" s="12"/>
      <c r="D1850" s="12"/>
      <c r="E1850" s="12"/>
      <c r="F1850" s="4"/>
      <c r="G1850" s="5"/>
      <c r="H1850" s="12"/>
    </row>
    <row r="1851" spans="2:8" x14ac:dyDescent="0.25">
      <c r="B1851" s="12"/>
      <c r="C1851" s="12"/>
      <c r="D1851" s="12"/>
      <c r="E1851" s="12"/>
      <c r="F1851" s="4"/>
      <c r="G1851" s="5"/>
      <c r="H1851" s="12"/>
    </row>
    <row r="1852" spans="2:8" x14ac:dyDescent="0.25">
      <c r="B1852" s="12"/>
      <c r="C1852" s="12"/>
      <c r="D1852" s="12"/>
      <c r="E1852" s="12"/>
      <c r="F1852" s="4"/>
      <c r="G1852" s="5"/>
      <c r="H1852" s="12"/>
    </row>
    <row r="1853" spans="2:8" x14ac:dyDescent="0.25">
      <c r="B1853" s="12"/>
      <c r="C1853" s="12"/>
      <c r="D1853" s="12"/>
      <c r="E1853" s="12"/>
      <c r="F1853" s="4"/>
      <c r="G1853" s="5"/>
      <c r="H1853" s="12"/>
    </row>
    <row r="1854" spans="2:8" x14ac:dyDescent="0.25">
      <c r="B1854" s="12"/>
      <c r="C1854" s="12"/>
      <c r="D1854" s="12"/>
      <c r="E1854" s="12"/>
      <c r="F1854" s="4"/>
      <c r="G1854" s="5"/>
      <c r="H1854" s="12"/>
    </row>
    <row r="1855" spans="2:8" x14ac:dyDescent="0.25">
      <c r="B1855" s="12"/>
      <c r="C1855" s="12"/>
      <c r="D1855" s="12"/>
      <c r="E1855" s="12"/>
      <c r="F1855" s="4"/>
      <c r="G1855" s="5"/>
      <c r="H1855" s="12"/>
    </row>
    <row r="1856" spans="2:8" x14ac:dyDescent="0.25">
      <c r="B1856" s="12"/>
      <c r="C1856" s="12"/>
      <c r="D1856" s="12"/>
      <c r="E1856" s="12"/>
      <c r="F1856" s="4"/>
      <c r="G1856" s="5"/>
      <c r="H1856" s="12"/>
    </row>
    <row r="1857" spans="2:8" x14ac:dyDescent="0.25">
      <c r="B1857" s="12"/>
      <c r="C1857" s="12"/>
      <c r="D1857" s="12"/>
      <c r="E1857" s="12"/>
      <c r="F1857" s="4"/>
      <c r="G1857" s="5"/>
      <c r="H1857" s="12"/>
    </row>
    <row r="1858" spans="2:8" x14ac:dyDescent="0.25">
      <c r="B1858" s="12"/>
      <c r="C1858" s="12"/>
      <c r="D1858" s="12"/>
      <c r="E1858" s="12"/>
      <c r="F1858" s="4"/>
      <c r="G1858" s="5"/>
      <c r="H1858" s="12"/>
    </row>
    <row r="1859" spans="2:8" x14ac:dyDescent="0.25">
      <c r="B1859" s="12"/>
      <c r="C1859" s="12"/>
      <c r="D1859" s="12"/>
      <c r="E1859" s="12"/>
      <c r="F1859" s="4"/>
      <c r="G1859" s="5"/>
      <c r="H1859" s="12"/>
    </row>
    <row r="1860" spans="2:8" x14ac:dyDescent="0.25">
      <c r="B1860" s="12"/>
      <c r="C1860" s="12"/>
      <c r="D1860" s="12"/>
      <c r="E1860" s="12"/>
      <c r="F1860" s="4"/>
      <c r="G1860" s="5"/>
      <c r="H1860" s="12"/>
    </row>
    <row r="1861" spans="2:8" x14ac:dyDescent="0.25">
      <c r="B1861" s="12"/>
      <c r="C1861" s="12"/>
      <c r="D1861" s="12"/>
      <c r="E1861" s="12"/>
      <c r="F1861" s="4"/>
      <c r="G1861" s="5"/>
      <c r="H1861" s="12"/>
    </row>
    <row r="1862" spans="2:8" x14ac:dyDescent="0.25">
      <c r="B1862" s="12"/>
      <c r="C1862" s="12"/>
      <c r="D1862" s="12"/>
      <c r="E1862" s="12"/>
      <c r="F1862" s="4"/>
      <c r="G1862" s="5"/>
      <c r="H1862" s="12"/>
    </row>
    <row r="1863" spans="2:8" x14ac:dyDescent="0.25">
      <c r="B1863" s="12"/>
      <c r="C1863" s="12"/>
      <c r="D1863" s="12"/>
      <c r="E1863" s="12"/>
      <c r="F1863" s="4"/>
      <c r="G1863" s="5"/>
      <c r="H1863" s="12"/>
    </row>
    <row r="1864" spans="2:8" x14ac:dyDescent="0.25">
      <c r="B1864" s="12"/>
      <c r="C1864" s="12"/>
      <c r="D1864" s="12"/>
      <c r="E1864" s="12"/>
      <c r="F1864" s="4"/>
      <c r="G1864" s="5"/>
      <c r="H1864" s="12"/>
    </row>
    <row r="1865" spans="2:8" x14ac:dyDescent="0.25">
      <c r="B1865" s="12"/>
      <c r="C1865" s="12"/>
      <c r="D1865" s="12"/>
      <c r="E1865" s="12"/>
      <c r="F1865" s="4"/>
      <c r="G1865" s="5"/>
      <c r="H1865" s="12"/>
    </row>
    <row r="1866" spans="2:8" x14ac:dyDescent="0.25">
      <c r="B1866" s="12"/>
      <c r="C1866" s="12"/>
      <c r="D1866" s="12"/>
      <c r="E1866" s="12"/>
      <c r="F1866" s="4"/>
      <c r="G1866" s="5"/>
      <c r="H1866" s="12"/>
    </row>
    <row r="1867" spans="2:8" x14ac:dyDescent="0.25">
      <c r="B1867" s="12"/>
      <c r="C1867" s="12"/>
      <c r="D1867" s="12"/>
      <c r="E1867" s="12"/>
      <c r="F1867" s="4"/>
      <c r="G1867" s="5"/>
      <c r="H1867" s="12"/>
    </row>
    <row r="1868" spans="2:8" x14ac:dyDescent="0.25">
      <c r="B1868" s="12"/>
      <c r="C1868" s="12"/>
      <c r="D1868" s="12"/>
      <c r="E1868" s="12"/>
      <c r="F1868" s="4"/>
      <c r="G1868" s="5"/>
      <c r="H1868" s="12"/>
    </row>
    <row r="1869" spans="2:8" x14ac:dyDescent="0.25">
      <c r="B1869" s="12"/>
      <c r="C1869" s="12"/>
      <c r="D1869" s="12"/>
      <c r="E1869" s="12"/>
      <c r="F1869" s="4"/>
      <c r="G1869" s="5"/>
      <c r="H1869" s="12"/>
    </row>
    <row r="1870" spans="2:8" x14ac:dyDescent="0.25">
      <c r="B1870" s="12"/>
      <c r="C1870" s="12"/>
      <c r="D1870" s="12"/>
      <c r="E1870" s="12"/>
      <c r="F1870" s="4"/>
      <c r="G1870" s="5"/>
      <c r="H1870" s="12"/>
    </row>
    <row r="1871" spans="2:8" x14ac:dyDescent="0.25">
      <c r="B1871" s="12"/>
      <c r="C1871" s="12"/>
      <c r="D1871" s="12"/>
      <c r="E1871" s="12"/>
      <c r="F1871" s="4"/>
      <c r="G1871" s="5"/>
      <c r="H1871" s="12"/>
    </row>
    <row r="1872" spans="2:8" x14ac:dyDescent="0.25">
      <c r="B1872" s="12"/>
      <c r="C1872" s="12"/>
      <c r="D1872" s="12"/>
      <c r="E1872" s="12"/>
      <c r="F1872" s="4"/>
      <c r="G1872" s="5"/>
      <c r="H1872" s="12"/>
    </row>
    <row r="1873" spans="2:8" x14ac:dyDescent="0.25">
      <c r="B1873" s="12"/>
      <c r="C1873" s="12"/>
      <c r="D1873" s="12"/>
      <c r="E1873" s="12"/>
      <c r="F1873" s="4"/>
      <c r="G1873" s="5"/>
      <c r="H1873" s="12"/>
    </row>
    <row r="1874" spans="2:8" x14ac:dyDescent="0.25">
      <c r="B1874" s="12"/>
      <c r="C1874" s="12"/>
      <c r="D1874" s="12"/>
      <c r="E1874" s="12"/>
      <c r="F1874" s="4"/>
      <c r="G1874" s="5"/>
      <c r="H1874" s="12"/>
    </row>
    <row r="1875" spans="2:8" x14ac:dyDescent="0.25">
      <c r="B1875" s="12"/>
      <c r="C1875" s="12"/>
      <c r="D1875" s="12"/>
      <c r="E1875" s="12"/>
      <c r="F1875" s="4"/>
      <c r="G1875" s="5"/>
      <c r="H1875" s="12"/>
    </row>
    <row r="1876" spans="2:8" x14ac:dyDescent="0.25">
      <c r="B1876" s="12"/>
      <c r="C1876" s="12"/>
      <c r="D1876" s="12"/>
      <c r="E1876" s="12"/>
      <c r="F1876" s="4"/>
      <c r="G1876" s="5"/>
      <c r="H1876" s="12"/>
    </row>
    <row r="1877" spans="2:8" x14ac:dyDescent="0.25">
      <c r="B1877" s="12"/>
      <c r="C1877" s="12"/>
      <c r="D1877" s="12"/>
      <c r="E1877" s="12"/>
      <c r="F1877" s="4"/>
      <c r="G1877" s="5"/>
      <c r="H1877" s="12"/>
    </row>
    <row r="1878" spans="2:8" x14ac:dyDescent="0.25">
      <c r="B1878" s="12"/>
      <c r="C1878" s="12"/>
      <c r="D1878" s="12"/>
      <c r="E1878" s="12"/>
      <c r="F1878" s="4"/>
      <c r="G1878" s="5"/>
      <c r="H1878" s="12"/>
    </row>
    <row r="1879" spans="2:8" x14ac:dyDescent="0.25">
      <c r="B1879" s="12"/>
      <c r="C1879" s="12"/>
      <c r="D1879" s="12"/>
      <c r="E1879" s="12"/>
      <c r="F1879" s="4"/>
      <c r="G1879" s="5"/>
      <c r="H1879" s="12"/>
    </row>
    <row r="1880" spans="2:8" x14ac:dyDescent="0.25">
      <c r="B1880" s="12"/>
      <c r="C1880" s="12"/>
      <c r="D1880" s="12"/>
      <c r="E1880" s="12"/>
      <c r="F1880" s="4"/>
      <c r="G1880" s="5"/>
      <c r="H1880" s="12"/>
    </row>
    <row r="1881" spans="2:8" x14ac:dyDescent="0.25">
      <c r="B1881" s="12"/>
      <c r="C1881" s="12"/>
      <c r="D1881" s="12"/>
      <c r="E1881" s="12"/>
      <c r="F1881" s="4"/>
      <c r="G1881" s="5"/>
      <c r="H1881" s="12"/>
    </row>
    <row r="1882" spans="2:8" x14ac:dyDescent="0.25">
      <c r="B1882" s="12"/>
      <c r="C1882" s="12"/>
      <c r="D1882" s="12"/>
      <c r="E1882" s="12"/>
      <c r="F1882" s="4"/>
      <c r="G1882" s="5"/>
      <c r="H1882" s="12"/>
    </row>
    <row r="1883" spans="2:8" x14ac:dyDescent="0.25">
      <c r="B1883" s="12"/>
      <c r="C1883" s="12"/>
      <c r="D1883" s="12"/>
      <c r="E1883" s="12"/>
      <c r="F1883" s="4"/>
      <c r="G1883" s="5"/>
      <c r="H1883" s="12"/>
    </row>
    <row r="1884" spans="2:8" x14ac:dyDescent="0.25">
      <c r="B1884" s="12"/>
      <c r="C1884" s="12"/>
      <c r="D1884" s="12"/>
      <c r="E1884" s="12"/>
      <c r="F1884" s="4"/>
      <c r="G1884" s="5"/>
      <c r="H1884" s="12"/>
    </row>
    <row r="1885" spans="2:8" x14ac:dyDescent="0.25">
      <c r="B1885" s="12"/>
      <c r="C1885" s="12"/>
      <c r="D1885" s="12"/>
      <c r="E1885" s="12"/>
      <c r="F1885" s="4"/>
      <c r="G1885" s="5"/>
      <c r="H1885" s="12"/>
    </row>
    <row r="1886" spans="2:8" x14ac:dyDescent="0.25">
      <c r="B1886" s="12"/>
      <c r="C1886" s="12"/>
      <c r="D1886" s="12"/>
      <c r="E1886" s="12"/>
      <c r="F1886" s="4"/>
      <c r="G1886" s="5"/>
      <c r="H1886" s="12"/>
    </row>
    <row r="1887" spans="2:8" x14ac:dyDescent="0.25">
      <c r="B1887" s="12"/>
      <c r="C1887" s="12"/>
      <c r="D1887" s="12"/>
      <c r="E1887" s="12"/>
      <c r="F1887" s="4"/>
      <c r="G1887" s="5"/>
      <c r="H1887" s="12"/>
    </row>
    <row r="1888" spans="2:8" x14ac:dyDescent="0.25">
      <c r="B1888" s="12"/>
      <c r="C1888" s="12"/>
      <c r="D1888" s="12"/>
      <c r="E1888" s="12"/>
      <c r="F1888" s="4"/>
      <c r="G1888" s="5"/>
      <c r="H1888" s="12"/>
    </row>
    <row r="1889" spans="2:8" x14ac:dyDescent="0.25">
      <c r="B1889" s="12"/>
      <c r="C1889" s="12"/>
      <c r="D1889" s="12"/>
      <c r="E1889" s="12"/>
      <c r="F1889" s="4"/>
      <c r="G1889" s="5"/>
      <c r="H1889" s="12"/>
    </row>
    <row r="1890" spans="2:8" x14ac:dyDescent="0.25">
      <c r="B1890" s="12"/>
      <c r="C1890" s="12"/>
      <c r="D1890" s="12"/>
      <c r="E1890" s="12"/>
      <c r="F1890" s="4"/>
      <c r="G1890" s="5"/>
      <c r="H1890" s="12"/>
    </row>
    <row r="1891" spans="2:8" x14ac:dyDescent="0.25">
      <c r="B1891" s="12"/>
      <c r="C1891" s="12"/>
      <c r="D1891" s="12"/>
      <c r="E1891" s="12"/>
      <c r="F1891" s="4"/>
      <c r="G1891" s="5"/>
      <c r="H1891" s="12"/>
    </row>
    <row r="1892" spans="2:8" x14ac:dyDescent="0.25">
      <c r="B1892" s="12"/>
      <c r="C1892" s="12"/>
      <c r="D1892" s="12"/>
      <c r="E1892" s="12"/>
      <c r="F1892" s="4"/>
      <c r="G1892" s="5"/>
      <c r="H1892" s="12"/>
    </row>
    <row r="1893" spans="2:8" x14ac:dyDescent="0.25">
      <c r="B1893" s="12"/>
      <c r="C1893" s="12"/>
      <c r="D1893" s="12"/>
      <c r="E1893" s="12"/>
      <c r="F1893" s="4"/>
      <c r="G1893" s="5"/>
      <c r="H1893" s="12"/>
    </row>
    <row r="1894" spans="2:8" x14ac:dyDescent="0.25">
      <c r="B1894" s="12"/>
      <c r="C1894" s="12"/>
      <c r="D1894" s="12"/>
      <c r="E1894" s="12"/>
      <c r="F1894" s="4"/>
      <c r="G1894" s="5"/>
      <c r="H1894" s="12"/>
    </row>
    <row r="1895" spans="2:8" x14ac:dyDescent="0.25">
      <c r="B1895" s="12"/>
      <c r="C1895" s="12"/>
      <c r="D1895" s="12"/>
      <c r="E1895" s="12"/>
      <c r="F1895" s="4"/>
      <c r="G1895" s="5"/>
      <c r="H1895" s="12"/>
    </row>
    <row r="1896" spans="2:8" x14ac:dyDescent="0.25">
      <c r="B1896" s="12"/>
      <c r="C1896" s="12"/>
      <c r="D1896" s="12"/>
      <c r="E1896" s="12"/>
      <c r="F1896" s="4"/>
      <c r="G1896" s="5"/>
      <c r="H1896" s="12"/>
    </row>
    <row r="1897" spans="2:8" x14ac:dyDescent="0.25">
      <c r="B1897" s="12"/>
      <c r="C1897" s="12"/>
      <c r="D1897" s="12"/>
      <c r="E1897" s="12"/>
      <c r="F1897" s="4"/>
      <c r="G1897" s="5"/>
      <c r="H1897" s="12"/>
    </row>
    <row r="1898" spans="2:8" x14ac:dyDescent="0.25">
      <c r="B1898" s="12"/>
      <c r="C1898" s="12"/>
      <c r="D1898" s="12"/>
      <c r="E1898" s="12"/>
      <c r="F1898" s="4"/>
      <c r="G1898" s="5"/>
      <c r="H1898" s="12"/>
    </row>
    <row r="1899" spans="2:8" x14ac:dyDescent="0.25">
      <c r="B1899" s="12"/>
      <c r="C1899" s="12"/>
      <c r="D1899" s="12"/>
      <c r="E1899" s="12"/>
      <c r="F1899" s="4"/>
      <c r="G1899" s="5"/>
      <c r="H1899" s="12"/>
    </row>
    <row r="1900" spans="2:8" x14ac:dyDescent="0.25">
      <c r="B1900" s="12"/>
      <c r="C1900" s="12"/>
      <c r="D1900" s="12"/>
      <c r="E1900" s="12"/>
      <c r="F1900" s="4"/>
      <c r="G1900" s="5"/>
      <c r="H1900" s="12"/>
    </row>
    <row r="1901" spans="2:8" x14ac:dyDescent="0.25">
      <c r="B1901" s="12"/>
      <c r="C1901" s="12"/>
      <c r="D1901" s="12"/>
      <c r="E1901" s="12"/>
      <c r="F1901" s="4"/>
      <c r="G1901" s="5"/>
      <c r="H1901" s="12"/>
    </row>
    <row r="1902" spans="2:8" x14ac:dyDescent="0.25">
      <c r="B1902" s="12"/>
      <c r="C1902" s="12"/>
      <c r="D1902" s="12"/>
      <c r="E1902" s="12"/>
      <c r="F1902" s="4"/>
      <c r="G1902" s="5"/>
      <c r="H1902" s="12"/>
    </row>
    <row r="1903" spans="2:8" x14ac:dyDescent="0.25">
      <c r="B1903" s="12"/>
      <c r="C1903" s="12"/>
      <c r="D1903" s="12"/>
      <c r="E1903" s="12"/>
      <c r="F1903" s="4"/>
      <c r="G1903" s="5"/>
      <c r="H1903" s="12"/>
    </row>
    <row r="1904" spans="2:8" x14ac:dyDescent="0.25">
      <c r="B1904" s="12"/>
      <c r="C1904" s="12"/>
      <c r="D1904" s="12"/>
      <c r="E1904" s="12"/>
      <c r="F1904" s="4"/>
      <c r="G1904" s="5"/>
      <c r="H1904" s="12"/>
    </row>
    <row r="1905" spans="2:8" x14ac:dyDescent="0.25">
      <c r="B1905" s="12"/>
      <c r="C1905" s="12"/>
      <c r="D1905" s="12"/>
      <c r="E1905" s="12"/>
      <c r="F1905" s="4"/>
      <c r="G1905" s="5"/>
      <c r="H1905" s="12"/>
    </row>
    <row r="1906" spans="2:8" x14ac:dyDescent="0.25">
      <c r="B1906" s="12"/>
      <c r="C1906" s="12"/>
      <c r="D1906" s="12"/>
      <c r="E1906" s="12"/>
      <c r="F1906" s="4"/>
      <c r="G1906" s="5"/>
      <c r="H1906" s="12"/>
    </row>
    <row r="1907" spans="2:8" x14ac:dyDescent="0.25">
      <c r="B1907" s="12"/>
      <c r="C1907" s="12"/>
      <c r="D1907" s="12"/>
      <c r="E1907" s="12"/>
      <c r="F1907" s="4"/>
      <c r="G1907" s="5"/>
      <c r="H1907" s="12"/>
    </row>
    <row r="1908" spans="2:8" x14ac:dyDescent="0.25">
      <c r="B1908" s="12"/>
      <c r="C1908" s="12"/>
      <c r="D1908" s="12"/>
      <c r="E1908" s="12"/>
      <c r="F1908" s="4"/>
      <c r="G1908" s="5"/>
      <c r="H1908" s="12"/>
    </row>
    <row r="1909" spans="2:8" x14ac:dyDescent="0.25">
      <c r="B1909" s="12"/>
      <c r="C1909" s="12"/>
      <c r="D1909" s="12"/>
      <c r="E1909" s="12"/>
      <c r="F1909" s="4"/>
      <c r="G1909" s="5"/>
      <c r="H1909" s="12"/>
    </row>
    <row r="1910" spans="2:8" x14ac:dyDescent="0.25">
      <c r="B1910" s="12"/>
      <c r="C1910" s="12"/>
      <c r="D1910" s="12"/>
      <c r="E1910" s="12"/>
      <c r="F1910" s="4"/>
      <c r="G1910" s="5"/>
      <c r="H1910" s="12"/>
    </row>
    <row r="1911" spans="2:8" x14ac:dyDescent="0.25">
      <c r="B1911" s="12"/>
      <c r="C1911" s="12"/>
      <c r="D1911" s="12"/>
      <c r="E1911" s="12"/>
      <c r="F1911" s="4"/>
      <c r="G1911" s="5"/>
      <c r="H1911" s="12"/>
    </row>
    <row r="1912" spans="2:8" x14ac:dyDescent="0.25">
      <c r="B1912" s="12"/>
      <c r="C1912" s="12"/>
      <c r="D1912" s="12"/>
      <c r="E1912" s="12"/>
      <c r="F1912" s="4"/>
      <c r="G1912" s="5"/>
      <c r="H1912" s="12"/>
    </row>
    <row r="1913" spans="2:8" x14ac:dyDescent="0.25">
      <c r="B1913" s="12"/>
      <c r="C1913" s="12"/>
      <c r="D1913" s="12"/>
      <c r="E1913" s="12"/>
      <c r="F1913" s="4"/>
      <c r="G1913" s="5"/>
      <c r="H1913" s="12"/>
    </row>
    <row r="1914" spans="2:8" x14ac:dyDescent="0.25">
      <c r="B1914" s="12"/>
      <c r="C1914" s="12"/>
      <c r="D1914" s="12"/>
      <c r="E1914" s="12"/>
      <c r="F1914" s="4"/>
      <c r="G1914" s="5"/>
      <c r="H1914" s="12"/>
    </row>
    <row r="1915" spans="2:8" x14ac:dyDescent="0.25">
      <c r="B1915" s="12"/>
      <c r="C1915" s="12"/>
      <c r="D1915" s="12"/>
      <c r="E1915" s="12"/>
      <c r="F1915" s="4"/>
      <c r="G1915" s="5"/>
      <c r="H1915" s="12"/>
    </row>
    <row r="1916" spans="2:8" x14ac:dyDescent="0.25">
      <c r="B1916" s="12"/>
      <c r="C1916" s="12"/>
      <c r="D1916" s="12"/>
      <c r="E1916" s="12"/>
      <c r="F1916" s="4"/>
      <c r="G1916" s="5"/>
      <c r="H1916" s="12"/>
    </row>
    <row r="1917" spans="2:8" x14ac:dyDescent="0.25">
      <c r="B1917" s="12"/>
      <c r="C1917" s="12"/>
      <c r="D1917" s="12"/>
      <c r="E1917" s="12"/>
      <c r="F1917" s="4"/>
      <c r="G1917" s="5"/>
      <c r="H1917" s="12"/>
    </row>
    <row r="1918" spans="2:8" x14ac:dyDescent="0.25">
      <c r="B1918" s="12"/>
      <c r="C1918" s="12"/>
      <c r="D1918" s="12"/>
      <c r="E1918" s="12"/>
      <c r="F1918" s="4"/>
      <c r="G1918" s="5"/>
      <c r="H1918" s="12"/>
    </row>
    <row r="1919" spans="2:8" x14ac:dyDescent="0.25">
      <c r="B1919" s="12"/>
      <c r="C1919" s="12"/>
      <c r="D1919" s="12"/>
      <c r="E1919" s="12"/>
      <c r="F1919" s="4"/>
      <c r="G1919" s="5"/>
      <c r="H1919" s="12"/>
    </row>
    <row r="1920" spans="2:8" x14ac:dyDescent="0.25">
      <c r="B1920" s="12"/>
      <c r="C1920" s="12"/>
      <c r="D1920" s="12"/>
      <c r="E1920" s="12"/>
      <c r="F1920" s="4"/>
      <c r="G1920" s="5"/>
      <c r="H1920" s="12"/>
    </row>
    <row r="1921" spans="2:8" x14ac:dyDescent="0.25">
      <c r="B1921" s="12"/>
      <c r="C1921" s="12"/>
      <c r="D1921" s="12"/>
      <c r="E1921" s="12"/>
      <c r="F1921" s="4"/>
      <c r="G1921" s="5"/>
      <c r="H1921" s="12"/>
    </row>
    <row r="1922" spans="2:8" x14ac:dyDescent="0.25">
      <c r="B1922" s="12"/>
      <c r="C1922" s="12"/>
      <c r="D1922" s="12"/>
      <c r="E1922" s="12"/>
      <c r="F1922" s="4"/>
      <c r="G1922" s="5"/>
      <c r="H1922" s="12"/>
    </row>
    <row r="1923" spans="2:8" x14ac:dyDescent="0.25">
      <c r="B1923" s="12"/>
      <c r="C1923" s="12"/>
      <c r="D1923" s="12"/>
      <c r="E1923" s="12"/>
      <c r="F1923" s="4"/>
      <c r="G1923" s="5"/>
      <c r="H1923" s="12"/>
    </row>
    <row r="1924" spans="2:8" x14ac:dyDescent="0.25">
      <c r="B1924" s="12"/>
      <c r="C1924" s="12"/>
      <c r="D1924" s="12"/>
      <c r="E1924" s="12"/>
      <c r="F1924" s="4"/>
      <c r="G1924" s="5"/>
      <c r="H1924" s="12"/>
    </row>
    <row r="1925" spans="2:8" x14ac:dyDescent="0.25">
      <c r="B1925" s="12"/>
      <c r="C1925" s="12"/>
      <c r="D1925" s="12"/>
      <c r="E1925" s="12"/>
      <c r="F1925" s="4"/>
      <c r="G1925" s="5"/>
      <c r="H1925" s="12"/>
    </row>
    <row r="1926" spans="2:8" x14ac:dyDescent="0.25">
      <c r="B1926" s="12"/>
      <c r="C1926" s="12"/>
      <c r="D1926" s="12"/>
      <c r="E1926" s="12"/>
      <c r="F1926" s="4"/>
      <c r="G1926" s="5"/>
      <c r="H1926" s="12"/>
    </row>
    <row r="1927" spans="2:8" x14ac:dyDescent="0.25">
      <c r="B1927" s="12"/>
      <c r="C1927" s="12"/>
      <c r="D1927" s="12"/>
      <c r="E1927" s="12"/>
      <c r="F1927" s="4"/>
      <c r="G1927" s="5"/>
      <c r="H1927" s="12"/>
    </row>
    <row r="1928" spans="2:8" x14ac:dyDescent="0.25">
      <c r="B1928" s="12"/>
      <c r="C1928" s="12"/>
      <c r="D1928" s="12"/>
      <c r="E1928" s="12"/>
      <c r="F1928" s="4"/>
      <c r="G1928" s="5"/>
      <c r="H1928" s="12"/>
    </row>
    <row r="1929" spans="2:8" x14ac:dyDescent="0.25">
      <c r="B1929" s="12"/>
      <c r="C1929" s="12"/>
      <c r="D1929" s="12"/>
      <c r="E1929" s="12"/>
      <c r="F1929" s="4"/>
      <c r="G1929" s="5"/>
      <c r="H1929" s="12"/>
    </row>
    <row r="1930" spans="2:8" x14ac:dyDescent="0.25">
      <c r="B1930" s="12"/>
      <c r="C1930" s="12"/>
      <c r="D1930" s="12"/>
      <c r="E1930" s="12"/>
      <c r="F1930" s="4"/>
      <c r="G1930" s="5"/>
      <c r="H1930" s="12"/>
    </row>
    <row r="1931" spans="2:8" x14ac:dyDescent="0.25">
      <c r="B1931" s="12"/>
      <c r="C1931" s="12"/>
      <c r="D1931" s="12"/>
      <c r="E1931" s="12"/>
      <c r="F1931" s="4"/>
      <c r="G1931" s="5"/>
      <c r="H1931" s="12"/>
    </row>
    <row r="1932" spans="2:8" x14ac:dyDescent="0.25">
      <c r="B1932" s="12"/>
      <c r="C1932" s="12"/>
      <c r="D1932" s="12"/>
      <c r="E1932" s="12"/>
      <c r="F1932" s="4"/>
      <c r="G1932" s="5"/>
      <c r="H1932" s="12"/>
    </row>
    <row r="1933" spans="2:8" x14ac:dyDescent="0.25">
      <c r="B1933" s="12"/>
      <c r="C1933" s="12"/>
      <c r="D1933" s="12"/>
      <c r="E1933" s="12"/>
      <c r="F1933" s="4"/>
      <c r="G1933" s="5"/>
      <c r="H1933" s="12"/>
    </row>
    <row r="1934" spans="2:8" x14ac:dyDescent="0.25">
      <c r="B1934" s="12"/>
      <c r="C1934" s="12"/>
      <c r="D1934" s="12"/>
      <c r="E1934" s="12"/>
      <c r="F1934" s="4"/>
      <c r="G1934" s="5"/>
      <c r="H1934" s="12"/>
    </row>
    <row r="1935" spans="2:8" x14ac:dyDescent="0.25">
      <c r="B1935" s="12"/>
      <c r="C1935" s="12"/>
      <c r="D1935" s="12"/>
      <c r="E1935" s="12"/>
      <c r="F1935" s="4"/>
      <c r="G1935" s="5"/>
      <c r="H1935" s="12"/>
    </row>
    <row r="1936" spans="2:8" x14ac:dyDescent="0.25">
      <c r="B1936" s="12"/>
      <c r="C1936" s="12"/>
      <c r="D1936" s="12"/>
      <c r="E1936" s="12"/>
      <c r="F1936" s="4"/>
      <c r="G1936" s="5"/>
      <c r="H1936" s="12"/>
    </row>
    <row r="1937" spans="2:8" x14ac:dyDescent="0.25">
      <c r="B1937" s="12"/>
      <c r="C1937" s="12"/>
      <c r="D1937" s="12"/>
      <c r="E1937" s="12"/>
      <c r="F1937" s="4"/>
      <c r="G1937" s="5"/>
      <c r="H1937" s="12"/>
    </row>
    <row r="1938" spans="2:8" x14ac:dyDescent="0.25">
      <c r="B1938" s="12"/>
      <c r="C1938" s="12"/>
      <c r="D1938" s="12"/>
      <c r="E1938" s="12"/>
      <c r="F1938" s="4"/>
      <c r="G1938" s="5"/>
      <c r="H1938" s="12"/>
    </row>
    <row r="1939" spans="2:8" x14ac:dyDescent="0.25">
      <c r="B1939" s="12"/>
      <c r="C1939" s="12"/>
      <c r="D1939" s="12"/>
      <c r="E1939" s="12"/>
      <c r="F1939" s="4"/>
      <c r="G1939" s="5"/>
      <c r="H1939" s="12"/>
    </row>
    <row r="1940" spans="2:8" x14ac:dyDescent="0.25">
      <c r="B1940" s="12"/>
      <c r="C1940" s="12"/>
      <c r="D1940" s="12"/>
      <c r="E1940" s="12"/>
      <c r="F1940" s="4"/>
      <c r="G1940" s="5"/>
      <c r="H1940" s="12"/>
    </row>
    <row r="1941" spans="2:8" x14ac:dyDescent="0.25">
      <c r="B1941" s="12"/>
      <c r="C1941" s="12"/>
      <c r="D1941" s="12"/>
      <c r="E1941" s="12"/>
      <c r="F1941" s="4"/>
      <c r="G1941" s="5"/>
      <c r="H1941" s="12"/>
    </row>
    <row r="1942" spans="2:8" x14ac:dyDescent="0.25">
      <c r="B1942" s="12"/>
      <c r="C1942" s="12"/>
      <c r="D1942" s="12"/>
      <c r="E1942" s="12"/>
      <c r="F1942" s="4"/>
      <c r="G1942" s="5"/>
      <c r="H1942" s="12"/>
    </row>
    <row r="1943" spans="2:8" x14ac:dyDescent="0.25">
      <c r="B1943" s="12"/>
      <c r="C1943" s="12"/>
      <c r="D1943" s="12"/>
      <c r="E1943" s="12"/>
      <c r="F1943" s="4"/>
      <c r="G1943" s="5"/>
      <c r="H1943" s="12"/>
    </row>
    <row r="1944" spans="2:8" x14ac:dyDescent="0.25">
      <c r="B1944" s="12"/>
      <c r="C1944" s="12"/>
      <c r="D1944" s="12"/>
      <c r="E1944" s="12"/>
      <c r="F1944" s="4"/>
      <c r="G1944" s="5"/>
      <c r="H1944" s="12"/>
    </row>
    <row r="1945" spans="2:8" x14ac:dyDescent="0.25">
      <c r="B1945" s="12"/>
      <c r="C1945" s="12"/>
      <c r="D1945" s="12"/>
      <c r="E1945" s="12"/>
      <c r="F1945" s="4"/>
      <c r="G1945" s="5"/>
      <c r="H1945" s="12"/>
    </row>
    <row r="1946" spans="2:8" x14ac:dyDescent="0.25">
      <c r="B1946" s="12"/>
      <c r="C1946" s="12"/>
      <c r="D1946" s="12"/>
      <c r="E1946" s="12"/>
      <c r="F1946" s="4"/>
      <c r="G1946" s="5"/>
      <c r="H1946" s="12"/>
    </row>
    <row r="1947" spans="2:8" x14ac:dyDescent="0.25">
      <c r="B1947" s="12"/>
      <c r="C1947" s="12"/>
      <c r="D1947" s="12"/>
      <c r="E1947" s="12"/>
      <c r="F1947" s="4"/>
      <c r="G1947" s="5"/>
      <c r="H1947" s="12"/>
    </row>
    <row r="1948" spans="2:8" x14ac:dyDescent="0.25">
      <c r="B1948" s="12"/>
      <c r="C1948" s="12"/>
      <c r="D1948" s="12"/>
      <c r="E1948" s="12"/>
      <c r="F1948" s="4"/>
      <c r="G1948" s="5"/>
      <c r="H1948" s="12"/>
    </row>
    <row r="1949" spans="2:8" x14ac:dyDescent="0.25">
      <c r="B1949" s="12"/>
      <c r="C1949" s="12"/>
      <c r="D1949" s="12"/>
      <c r="E1949" s="12"/>
      <c r="F1949" s="4"/>
      <c r="G1949" s="5"/>
      <c r="H1949" s="12"/>
    </row>
    <row r="1950" spans="2:8" x14ac:dyDescent="0.25">
      <c r="B1950" s="12"/>
      <c r="C1950" s="12"/>
      <c r="D1950" s="12"/>
      <c r="E1950" s="12"/>
      <c r="F1950" s="4"/>
      <c r="G1950" s="5"/>
      <c r="H1950" s="12"/>
    </row>
    <row r="1951" spans="2:8" x14ac:dyDescent="0.25">
      <c r="B1951" s="12"/>
      <c r="C1951" s="12"/>
      <c r="D1951" s="12"/>
      <c r="E1951" s="12"/>
      <c r="F1951" s="4"/>
      <c r="G1951" s="5"/>
      <c r="H1951" s="12"/>
    </row>
    <row r="1952" spans="2:8" x14ac:dyDescent="0.25">
      <c r="B1952" s="12"/>
      <c r="C1952" s="12"/>
      <c r="D1952" s="12"/>
      <c r="E1952" s="12"/>
      <c r="F1952" s="4"/>
      <c r="G1952" s="5"/>
      <c r="H1952" s="12"/>
    </row>
    <row r="1953" spans="2:8" x14ac:dyDescent="0.25">
      <c r="B1953" s="12"/>
      <c r="C1953" s="12"/>
      <c r="D1953" s="12"/>
      <c r="E1953" s="12"/>
      <c r="F1953" s="4"/>
      <c r="G1953" s="5"/>
      <c r="H1953" s="12"/>
    </row>
    <row r="1954" spans="2:8" x14ac:dyDescent="0.25">
      <c r="B1954" s="12"/>
      <c r="C1954" s="12"/>
      <c r="D1954" s="12"/>
      <c r="E1954" s="12"/>
      <c r="F1954" s="4"/>
      <c r="G1954" s="5"/>
      <c r="H1954" s="12"/>
    </row>
    <row r="1955" spans="2:8" x14ac:dyDescent="0.25">
      <c r="B1955" s="12"/>
      <c r="C1955" s="12"/>
      <c r="D1955" s="12"/>
      <c r="E1955" s="12"/>
      <c r="F1955" s="4"/>
      <c r="G1955" s="5"/>
      <c r="H1955" s="12"/>
    </row>
    <row r="1956" spans="2:8" x14ac:dyDescent="0.25">
      <c r="B1956" s="12"/>
      <c r="C1956" s="12"/>
      <c r="D1956" s="12"/>
      <c r="E1956" s="12"/>
      <c r="F1956" s="4"/>
      <c r="G1956" s="5"/>
      <c r="H1956" s="12"/>
    </row>
    <row r="1957" spans="2:8" x14ac:dyDescent="0.25">
      <c r="B1957" s="12"/>
      <c r="C1957" s="12"/>
      <c r="D1957" s="12"/>
      <c r="E1957" s="12"/>
      <c r="F1957" s="4"/>
      <c r="G1957" s="5"/>
      <c r="H1957" s="12"/>
    </row>
    <row r="1958" spans="2:8" x14ac:dyDescent="0.25">
      <c r="B1958" s="12"/>
      <c r="C1958" s="12"/>
      <c r="D1958" s="12"/>
      <c r="E1958" s="12"/>
      <c r="F1958" s="4"/>
      <c r="G1958" s="5"/>
      <c r="H1958" s="12"/>
    </row>
    <row r="1959" spans="2:8" x14ac:dyDescent="0.25">
      <c r="B1959" s="12"/>
      <c r="C1959" s="12"/>
      <c r="D1959" s="12"/>
      <c r="E1959" s="12"/>
      <c r="F1959" s="4"/>
      <c r="G1959" s="5"/>
      <c r="H1959" s="12"/>
    </row>
    <row r="1960" spans="2:8" x14ac:dyDescent="0.25">
      <c r="B1960" s="12"/>
      <c r="C1960" s="12"/>
      <c r="D1960" s="12"/>
      <c r="E1960" s="12"/>
      <c r="F1960" s="4"/>
      <c r="G1960" s="5"/>
      <c r="H1960" s="12"/>
    </row>
    <row r="1961" spans="2:8" x14ac:dyDescent="0.25">
      <c r="B1961" s="12"/>
      <c r="C1961" s="12"/>
      <c r="D1961" s="12"/>
      <c r="E1961" s="12"/>
      <c r="F1961" s="4"/>
      <c r="G1961" s="5"/>
      <c r="H1961" s="12"/>
    </row>
    <row r="1962" spans="2:8" x14ac:dyDescent="0.25">
      <c r="B1962" s="12"/>
      <c r="C1962" s="12"/>
      <c r="D1962" s="12"/>
      <c r="E1962" s="12"/>
      <c r="F1962" s="4"/>
      <c r="G1962" s="5"/>
      <c r="H1962" s="12"/>
    </row>
    <row r="1963" spans="2:8" x14ac:dyDescent="0.25">
      <c r="B1963" s="12"/>
      <c r="C1963" s="12"/>
      <c r="D1963" s="12"/>
      <c r="E1963" s="12"/>
      <c r="F1963" s="4"/>
      <c r="G1963" s="5"/>
      <c r="H1963" s="12"/>
    </row>
    <row r="1964" spans="2:8" x14ac:dyDescent="0.25">
      <c r="B1964" s="12"/>
      <c r="C1964" s="12"/>
      <c r="D1964" s="12"/>
      <c r="E1964" s="12"/>
      <c r="F1964" s="4"/>
      <c r="G1964" s="5"/>
      <c r="H1964" s="12"/>
    </row>
    <row r="1965" spans="2:8" x14ac:dyDescent="0.25">
      <c r="B1965" s="12"/>
      <c r="C1965" s="12"/>
      <c r="D1965" s="12"/>
      <c r="E1965" s="12"/>
      <c r="F1965" s="4"/>
      <c r="G1965" s="5"/>
      <c r="H1965" s="12"/>
    </row>
    <row r="1966" spans="2:8" x14ac:dyDescent="0.25">
      <c r="B1966" s="12"/>
      <c r="C1966" s="12"/>
      <c r="D1966" s="12"/>
      <c r="E1966" s="12"/>
      <c r="F1966" s="4"/>
      <c r="G1966" s="5"/>
      <c r="H1966" s="12"/>
    </row>
    <row r="1967" spans="2:8" x14ac:dyDescent="0.25">
      <c r="B1967" s="12"/>
      <c r="C1967" s="12"/>
      <c r="D1967" s="12"/>
      <c r="E1967" s="12"/>
      <c r="F1967" s="4"/>
      <c r="G1967" s="5"/>
      <c r="H1967" s="12"/>
    </row>
    <row r="1968" spans="2:8" x14ac:dyDescent="0.25">
      <c r="B1968" s="12"/>
      <c r="C1968" s="12"/>
      <c r="D1968" s="12"/>
      <c r="E1968" s="12"/>
      <c r="F1968" s="4"/>
      <c r="G1968" s="5"/>
      <c r="H1968" s="12"/>
    </row>
    <row r="1969" spans="2:8" x14ac:dyDescent="0.25">
      <c r="B1969" s="12"/>
      <c r="C1969" s="12"/>
      <c r="D1969" s="12"/>
      <c r="E1969" s="12"/>
      <c r="F1969" s="4"/>
      <c r="G1969" s="5"/>
      <c r="H1969" s="12"/>
    </row>
    <row r="1970" spans="2:8" x14ac:dyDescent="0.25">
      <c r="B1970" s="12"/>
      <c r="C1970" s="12"/>
      <c r="D1970" s="12"/>
      <c r="E1970" s="12"/>
      <c r="F1970" s="4"/>
      <c r="G1970" s="5"/>
      <c r="H1970" s="12"/>
    </row>
    <row r="1971" spans="2:8" x14ac:dyDescent="0.25">
      <c r="B1971" s="12"/>
      <c r="C1971" s="12"/>
      <c r="D1971" s="12"/>
      <c r="E1971" s="12"/>
      <c r="F1971" s="4"/>
      <c r="G1971" s="5"/>
      <c r="H1971" s="12"/>
    </row>
    <row r="1972" spans="2:8" x14ac:dyDescent="0.25">
      <c r="B1972" s="12"/>
      <c r="C1972" s="12"/>
      <c r="D1972" s="12"/>
      <c r="E1972" s="12"/>
      <c r="F1972" s="4"/>
      <c r="G1972" s="5"/>
      <c r="H1972" s="12"/>
    </row>
    <row r="1973" spans="2:8" x14ac:dyDescent="0.25">
      <c r="B1973" s="12"/>
      <c r="C1973" s="12"/>
      <c r="D1973" s="12"/>
      <c r="E1973" s="12"/>
      <c r="F1973" s="4"/>
      <c r="G1973" s="5"/>
      <c r="H1973" s="12"/>
    </row>
    <row r="1974" spans="2:8" x14ac:dyDescent="0.25">
      <c r="B1974" s="12"/>
      <c r="C1974" s="12"/>
      <c r="D1974" s="12"/>
      <c r="E1974" s="12"/>
      <c r="F1974" s="4"/>
      <c r="G1974" s="5"/>
      <c r="H1974" s="12"/>
    </row>
    <row r="1975" spans="2:8" x14ac:dyDescent="0.25">
      <c r="B1975" s="12"/>
      <c r="C1975" s="12"/>
      <c r="D1975" s="12"/>
      <c r="E1975" s="12"/>
      <c r="F1975" s="4"/>
      <c r="G1975" s="5"/>
      <c r="H1975" s="12"/>
    </row>
    <row r="1976" spans="2:8" x14ac:dyDescent="0.25">
      <c r="B1976" s="12"/>
      <c r="C1976" s="12"/>
      <c r="D1976" s="12"/>
      <c r="E1976" s="12"/>
      <c r="F1976" s="4"/>
      <c r="G1976" s="5"/>
      <c r="H1976" s="12"/>
    </row>
    <row r="1977" spans="2:8" x14ac:dyDescent="0.25">
      <c r="B1977" s="12"/>
      <c r="C1977" s="12"/>
      <c r="D1977" s="12"/>
      <c r="E1977" s="12"/>
      <c r="F1977" s="4"/>
      <c r="G1977" s="5"/>
      <c r="H1977" s="12"/>
    </row>
    <row r="1978" spans="2:8" x14ac:dyDescent="0.25">
      <c r="B1978" s="12"/>
      <c r="C1978" s="12"/>
      <c r="D1978" s="12"/>
      <c r="E1978" s="12"/>
      <c r="F1978" s="4"/>
      <c r="G1978" s="5"/>
      <c r="H1978" s="12"/>
    </row>
    <row r="1979" spans="2:8" x14ac:dyDescent="0.25">
      <c r="B1979" s="12"/>
      <c r="C1979" s="12"/>
      <c r="D1979" s="12"/>
      <c r="E1979" s="12"/>
      <c r="F1979" s="4"/>
      <c r="G1979" s="5"/>
      <c r="H1979" s="12"/>
    </row>
    <row r="1980" spans="2:8" x14ac:dyDescent="0.25">
      <c r="B1980" s="12"/>
      <c r="C1980" s="12"/>
      <c r="D1980" s="12"/>
      <c r="E1980" s="12"/>
      <c r="F1980" s="4"/>
      <c r="G1980" s="5"/>
      <c r="H1980" s="12"/>
    </row>
    <row r="1981" spans="2:8" x14ac:dyDescent="0.25">
      <c r="B1981" s="12"/>
      <c r="C1981" s="12"/>
      <c r="D1981" s="12"/>
      <c r="E1981" s="12"/>
      <c r="F1981" s="4"/>
      <c r="G1981" s="5"/>
      <c r="H1981" s="12"/>
    </row>
    <row r="1982" spans="2:8" x14ac:dyDescent="0.25">
      <c r="B1982" s="12"/>
      <c r="C1982" s="12"/>
      <c r="D1982" s="12"/>
      <c r="E1982" s="12"/>
      <c r="F1982" s="4"/>
      <c r="G1982" s="5"/>
      <c r="H1982" s="12"/>
    </row>
    <row r="1983" spans="2:8" x14ac:dyDescent="0.25">
      <c r="B1983" s="12"/>
      <c r="C1983" s="12"/>
      <c r="D1983" s="12"/>
      <c r="E1983" s="12"/>
      <c r="F1983" s="4"/>
      <c r="G1983" s="5"/>
      <c r="H1983" s="12"/>
    </row>
    <row r="1984" spans="2:8" x14ac:dyDescent="0.25">
      <c r="B1984" s="12"/>
      <c r="C1984" s="12"/>
      <c r="D1984" s="12"/>
      <c r="E1984" s="12"/>
      <c r="F1984" s="4"/>
      <c r="G1984" s="5"/>
      <c r="H1984" s="12"/>
    </row>
    <row r="1985" spans="2:8" x14ac:dyDescent="0.25">
      <c r="B1985" s="12"/>
      <c r="C1985" s="12"/>
      <c r="D1985" s="12"/>
      <c r="E1985" s="12"/>
      <c r="F1985" s="4"/>
      <c r="G1985" s="5"/>
      <c r="H1985" s="12"/>
    </row>
    <row r="1986" spans="2:8" x14ac:dyDescent="0.25">
      <c r="B1986" s="12"/>
      <c r="C1986" s="12"/>
      <c r="D1986" s="12"/>
      <c r="E1986" s="12"/>
      <c r="F1986" s="4"/>
      <c r="G1986" s="5"/>
      <c r="H1986" s="12"/>
    </row>
    <row r="1987" spans="2:8" x14ac:dyDescent="0.25">
      <c r="B1987" s="12"/>
      <c r="C1987" s="12"/>
      <c r="D1987" s="12"/>
      <c r="E1987" s="12"/>
      <c r="F1987" s="4"/>
      <c r="G1987" s="5"/>
      <c r="H1987" s="12"/>
    </row>
    <row r="1988" spans="2:8" x14ac:dyDescent="0.25">
      <c r="B1988" s="12"/>
      <c r="C1988" s="12"/>
      <c r="D1988" s="12"/>
      <c r="E1988" s="12"/>
      <c r="F1988" s="4"/>
      <c r="G1988" s="5"/>
      <c r="H1988" s="12"/>
    </row>
    <row r="1989" spans="2:8" x14ac:dyDescent="0.25">
      <c r="B1989" s="12"/>
      <c r="C1989" s="12"/>
      <c r="D1989" s="12"/>
      <c r="E1989" s="12"/>
      <c r="F1989" s="4"/>
      <c r="G1989" s="5"/>
      <c r="H1989" s="12"/>
    </row>
    <row r="1990" spans="2:8" x14ac:dyDescent="0.25">
      <c r="B1990" s="12"/>
      <c r="C1990" s="12"/>
      <c r="D1990" s="12"/>
      <c r="E1990" s="12"/>
      <c r="F1990" s="4"/>
      <c r="G1990" s="5"/>
      <c r="H1990" s="12"/>
    </row>
    <row r="1991" spans="2:8" x14ac:dyDescent="0.25">
      <c r="B1991" s="12"/>
      <c r="C1991" s="12"/>
      <c r="D1991" s="12"/>
      <c r="E1991" s="12"/>
      <c r="F1991" s="4"/>
      <c r="G1991" s="5"/>
      <c r="H1991" s="12"/>
    </row>
    <row r="1992" spans="2:8" x14ac:dyDescent="0.25">
      <c r="B1992" s="12"/>
      <c r="C1992" s="12"/>
      <c r="D1992" s="12"/>
      <c r="E1992" s="12"/>
      <c r="F1992" s="4"/>
      <c r="G1992" s="5"/>
      <c r="H1992" s="12"/>
    </row>
    <row r="1993" spans="2:8" x14ac:dyDescent="0.25">
      <c r="B1993" s="12"/>
      <c r="C1993" s="12"/>
      <c r="D1993" s="12"/>
      <c r="E1993" s="12"/>
      <c r="F1993" s="4"/>
      <c r="G1993" s="5"/>
      <c r="H1993" s="12"/>
    </row>
    <row r="1994" spans="2:8" x14ac:dyDescent="0.25">
      <c r="B1994" s="12"/>
      <c r="C1994" s="12"/>
      <c r="D1994" s="12"/>
      <c r="E1994" s="12"/>
      <c r="F1994" s="4"/>
      <c r="G1994" s="5"/>
      <c r="H1994" s="12"/>
    </row>
    <row r="1995" spans="2:8" x14ac:dyDescent="0.25">
      <c r="B1995" s="12"/>
      <c r="C1995" s="12"/>
      <c r="D1995" s="12"/>
      <c r="E1995" s="12"/>
      <c r="F1995" s="4"/>
      <c r="G1995" s="5"/>
      <c r="H1995" s="12"/>
    </row>
    <row r="1996" spans="2:8" x14ac:dyDescent="0.25">
      <c r="B1996" s="12"/>
      <c r="C1996" s="12"/>
      <c r="D1996" s="12"/>
      <c r="E1996" s="12"/>
      <c r="F1996" s="4"/>
      <c r="G1996" s="5"/>
      <c r="H1996" s="12"/>
    </row>
    <row r="1997" spans="2:8" x14ac:dyDescent="0.25">
      <c r="B1997" s="12"/>
      <c r="C1997" s="12"/>
      <c r="D1997" s="12"/>
      <c r="E1997" s="12"/>
      <c r="F1997" s="4"/>
      <c r="G1997" s="5"/>
      <c r="H1997" s="12"/>
    </row>
    <row r="1998" spans="2:8" x14ac:dyDescent="0.25">
      <c r="B1998" s="12"/>
      <c r="C1998" s="12"/>
      <c r="D1998" s="12"/>
      <c r="E1998" s="12"/>
      <c r="F1998" s="4"/>
      <c r="G1998" s="5"/>
      <c r="H1998" s="12"/>
    </row>
    <row r="1999" spans="2:8" x14ac:dyDescent="0.25">
      <c r="B1999" s="12"/>
      <c r="C1999" s="12"/>
      <c r="D1999" s="12"/>
      <c r="E1999" s="12"/>
      <c r="F1999" s="4"/>
      <c r="G1999" s="5"/>
      <c r="H1999" s="12"/>
    </row>
    <row r="2000" spans="2:8" x14ac:dyDescent="0.25">
      <c r="B2000" s="12"/>
      <c r="C2000" s="12"/>
      <c r="D2000" s="12"/>
      <c r="E2000" s="12"/>
      <c r="F2000" s="4"/>
      <c r="G2000" s="5"/>
      <c r="H2000" s="12"/>
    </row>
    <row r="2001" spans="2:8" x14ac:dyDescent="0.25">
      <c r="B2001" s="12"/>
      <c r="C2001" s="12"/>
      <c r="D2001" s="12"/>
      <c r="E2001" s="12"/>
      <c r="F2001" s="4"/>
      <c r="G2001" s="5"/>
      <c r="H2001" s="12"/>
    </row>
    <row r="2002" spans="2:8" x14ac:dyDescent="0.25">
      <c r="B2002" s="12"/>
      <c r="C2002" s="12"/>
      <c r="D2002" s="12"/>
      <c r="E2002" s="12"/>
      <c r="F2002" s="4"/>
      <c r="G2002" s="5"/>
      <c r="H2002" s="12"/>
    </row>
    <row r="2003" spans="2:8" x14ac:dyDescent="0.25">
      <c r="B2003" s="12"/>
      <c r="C2003" s="12"/>
      <c r="D2003" s="12"/>
      <c r="E2003" s="12"/>
      <c r="F2003" s="4"/>
      <c r="G2003" s="5"/>
      <c r="H2003" s="12"/>
    </row>
    <row r="2004" spans="2:8" x14ac:dyDescent="0.25">
      <c r="B2004" s="12"/>
      <c r="C2004" s="12"/>
      <c r="D2004" s="12"/>
      <c r="E2004" s="12"/>
      <c r="F2004" s="4"/>
      <c r="G2004" s="5"/>
      <c r="H2004" s="12"/>
    </row>
    <row r="2005" spans="2:8" x14ac:dyDescent="0.25">
      <c r="B2005" s="12"/>
      <c r="C2005" s="12"/>
      <c r="D2005" s="12"/>
      <c r="E2005" s="12"/>
      <c r="F2005" s="4"/>
      <c r="G2005" s="5"/>
      <c r="H2005" s="12"/>
    </row>
    <row r="2006" spans="2:8" x14ac:dyDescent="0.25">
      <c r="B2006" s="12"/>
      <c r="C2006" s="12"/>
      <c r="D2006" s="12"/>
      <c r="E2006" s="12"/>
      <c r="F2006" s="4"/>
      <c r="G2006" s="5"/>
      <c r="H2006" s="12"/>
    </row>
    <row r="2007" spans="2:8" x14ac:dyDescent="0.25">
      <c r="B2007" s="12"/>
      <c r="C2007" s="12"/>
      <c r="D2007" s="12"/>
      <c r="E2007" s="12"/>
      <c r="F2007" s="4"/>
      <c r="G2007" s="5"/>
      <c r="H2007" s="12"/>
    </row>
    <row r="2008" spans="2:8" x14ac:dyDescent="0.25">
      <c r="B2008" s="12"/>
      <c r="C2008" s="12"/>
      <c r="D2008" s="12"/>
      <c r="E2008" s="12"/>
      <c r="F2008" s="4"/>
      <c r="G2008" s="5"/>
      <c r="H2008" s="12"/>
    </row>
    <row r="2009" spans="2:8" x14ac:dyDescent="0.25">
      <c r="B2009" s="12"/>
      <c r="C2009" s="12"/>
      <c r="D2009" s="12"/>
      <c r="E2009" s="12"/>
      <c r="F2009" s="4"/>
      <c r="G2009" s="5"/>
      <c r="H2009" s="12"/>
    </row>
    <row r="2010" spans="2:8" x14ac:dyDescent="0.25">
      <c r="B2010" s="12"/>
      <c r="C2010" s="12"/>
      <c r="D2010" s="12"/>
      <c r="E2010" s="12"/>
      <c r="F2010" s="4"/>
      <c r="G2010" s="5"/>
      <c r="H2010" s="12"/>
    </row>
    <row r="2011" spans="2:8" x14ac:dyDescent="0.25">
      <c r="B2011" s="12"/>
      <c r="C2011" s="12"/>
      <c r="D2011" s="12"/>
      <c r="E2011" s="12"/>
      <c r="F2011" s="4"/>
      <c r="G2011" s="5"/>
      <c r="H2011" s="12"/>
    </row>
    <row r="2012" spans="2:8" x14ac:dyDescent="0.25">
      <c r="B2012" s="12"/>
      <c r="C2012" s="12"/>
      <c r="D2012" s="12"/>
      <c r="E2012" s="12"/>
      <c r="F2012" s="4"/>
      <c r="G2012" s="5"/>
      <c r="H2012" s="12"/>
    </row>
    <row r="2013" spans="2:8" x14ac:dyDescent="0.25">
      <c r="B2013" s="12"/>
      <c r="C2013" s="12"/>
      <c r="D2013" s="12"/>
      <c r="E2013" s="12"/>
      <c r="F2013" s="4"/>
      <c r="G2013" s="5"/>
      <c r="H2013" s="12"/>
    </row>
    <row r="2014" spans="2:8" x14ac:dyDescent="0.25">
      <c r="B2014" s="12"/>
      <c r="C2014" s="12"/>
      <c r="D2014" s="12"/>
      <c r="E2014" s="12"/>
      <c r="F2014" s="4"/>
      <c r="G2014" s="5"/>
      <c r="H2014" s="12"/>
    </row>
    <row r="2015" spans="2:8" x14ac:dyDescent="0.25">
      <c r="B2015" s="12"/>
      <c r="C2015" s="12"/>
      <c r="D2015" s="12"/>
      <c r="E2015" s="12"/>
      <c r="F2015" s="4"/>
      <c r="G2015" s="5"/>
      <c r="H2015" s="12"/>
    </row>
    <row r="2016" spans="2:8" x14ac:dyDescent="0.25">
      <c r="B2016" s="12"/>
      <c r="C2016" s="12"/>
      <c r="D2016" s="12"/>
      <c r="E2016" s="12"/>
      <c r="F2016" s="4"/>
      <c r="G2016" s="5"/>
      <c r="H2016" s="12"/>
    </row>
    <row r="2017" spans="2:8" x14ac:dyDescent="0.25">
      <c r="B2017" s="12"/>
      <c r="C2017" s="12"/>
      <c r="D2017" s="12"/>
      <c r="E2017" s="12"/>
      <c r="F2017" s="4"/>
      <c r="G2017" s="5"/>
      <c r="H2017" s="12"/>
    </row>
    <row r="2018" spans="2:8" x14ac:dyDescent="0.25">
      <c r="B2018" s="12"/>
      <c r="C2018" s="12"/>
      <c r="D2018" s="12"/>
      <c r="E2018" s="12"/>
      <c r="F2018" s="4"/>
      <c r="G2018" s="5"/>
      <c r="H2018" s="12"/>
    </row>
    <row r="2019" spans="2:8" x14ac:dyDescent="0.25">
      <c r="B2019" s="12"/>
      <c r="C2019" s="12"/>
      <c r="D2019" s="12"/>
      <c r="E2019" s="12"/>
      <c r="F2019" s="4"/>
      <c r="G2019" s="5"/>
      <c r="H2019" s="12"/>
    </row>
    <row r="2020" spans="2:8" x14ac:dyDescent="0.25">
      <c r="B2020" s="12"/>
      <c r="C2020" s="12"/>
      <c r="D2020" s="12"/>
      <c r="E2020" s="12"/>
      <c r="F2020" s="4"/>
      <c r="G2020" s="5"/>
      <c r="H2020" s="12"/>
    </row>
    <row r="2021" spans="2:8" x14ac:dyDescent="0.25">
      <c r="B2021" s="12"/>
      <c r="C2021" s="12"/>
      <c r="D2021" s="12"/>
      <c r="E2021" s="12"/>
      <c r="F2021" s="4"/>
      <c r="G2021" s="5"/>
      <c r="H2021" s="12"/>
    </row>
    <row r="2022" spans="2:8" x14ac:dyDescent="0.25">
      <c r="B2022" s="12"/>
      <c r="C2022" s="12"/>
      <c r="D2022" s="12"/>
      <c r="E2022" s="12"/>
      <c r="F2022" s="4"/>
      <c r="G2022" s="5"/>
      <c r="H2022" s="12"/>
    </row>
    <row r="2023" spans="2:8" x14ac:dyDescent="0.25">
      <c r="B2023" s="12"/>
      <c r="C2023" s="12"/>
      <c r="D2023" s="12"/>
      <c r="E2023" s="12"/>
      <c r="F2023" s="4"/>
      <c r="G2023" s="5"/>
      <c r="H2023" s="12"/>
    </row>
    <row r="2024" spans="2:8" x14ac:dyDescent="0.25">
      <c r="B2024" s="12"/>
      <c r="C2024" s="12"/>
      <c r="D2024" s="12"/>
      <c r="E2024" s="12"/>
      <c r="F2024" s="4"/>
      <c r="G2024" s="5"/>
      <c r="H2024" s="12"/>
    </row>
    <row r="2025" spans="2:8" x14ac:dyDescent="0.25">
      <c r="B2025" s="12"/>
      <c r="C2025" s="12"/>
      <c r="D2025" s="12"/>
      <c r="E2025" s="12"/>
      <c r="F2025" s="4"/>
      <c r="G2025" s="5"/>
      <c r="H2025" s="12"/>
    </row>
    <row r="2026" spans="2:8" x14ac:dyDescent="0.25">
      <c r="B2026" s="12"/>
      <c r="C2026" s="12"/>
      <c r="D2026" s="12"/>
      <c r="E2026" s="12"/>
      <c r="F2026" s="4"/>
      <c r="G2026" s="5"/>
      <c r="H2026" s="12"/>
    </row>
    <row r="2027" spans="2:8" x14ac:dyDescent="0.25">
      <c r="B2027" s="12"/>
      <c r="C2027" s="12"/>
      <c r="D2027" s="12"/>
      <c r="E2027" s="12"/>
      <c r="F2027" s="4"/>
      <c r="G2027" s="5"/>
      <c r="H2027" s="12"/>
    </row>
    <row r="2028" spans="2:8" x14ac:dyDescent="0.25">
      <c r="B2028" s="12"/>
      <c r="C2028" s="12"/>
      <c r="D2028" s="12"/>
      <c r="E2028" s="12"/>
      <c r="F2028" s="4"/>
      <c r="G2028" s="5"/>
      <c r="H2028" s="12"/>
    </row>
    <row r="2029" spans="2:8" x14ac:dyDescent="0.25">
      <c r="B2029" s="12"/>
      <c r="C2029" s="12"/>
      <c r="D2029" s="12"/>
      <c r="E2029" s="12"/>
      <c r="F2029" s="4"/>
      <c r="G2029" s="5"/>
      <c r="H2029" s="12"/>
    </row>
    <row r="2030" spans="2:8" x14ac:dyDescent="0.25">
      <c r="B2030" s="12"/>
      <c r="C2030" s="12"/>
      <c r="D2030" s="12"/>
      <c r="E2030" s="12"/>
      <c r="F2030" s="4"/>
      <c r="G2030" s="5"/>
      <c r="H2030" s="12"/>
    </row>
    <row r="2031" spans="2:8" x14ac:dyDescent="0.25">
      <c r="B2031" s="12"/>
      <c r="C2031" s="12"/>
      <c r="D2031" s="12"/>
      <c r="E2031" s="12"/>
      <c r="F2031" s="4"/>
      <c r="G2031" s="5"/>
      <c r="H2031" s="12"/>
    </row>
    <row r="2032" spans="2:8" x14ac:dyDescent="0.25">
      <c r="B2032" s="12"/>
      <c r="C2032" s="12"/>
      <c r="D2032" s="12"/>
      <c r="E2032" s="12"/>
      <c r="F2032" s="4"/>
      <c r="G2032" s="5"/>
      <c r="H2032" s="12"/>
    </row>
    <row r="2033" spans="2:8" x14ac:dyDescent="0.25">
      <c r="B2033" s="12"/>
      <c r="C2033" s="12"/>
      <c r="D2033" s="12"/>
      <c r="E2033" s="12"/>
      <c r="F2033" s="4"/>
      <c r="G2033" s="5"/>
      <c r="H2033" s="12"/>
    </row>
    <row r="2034" spans="2:8" x14ac:dyDescent="0.25">
      <c r="B2034" s="12"/>
      <c r="C2034" s="12"/>
      <c r="D2034" s="12"/>
      <c r="E2034" s="12"/>
      <c r="F2034" s="4"/>
      <c r="G2034" s="5"/>
      <c r="H2034" s="12"/>
    </row>
    <row r="2035" spans="2:8" x14ac:dyDescent="0.25">
      <c r="B2035" s="12"/>
      <c r="C2035" s="12"/>
      <c r="D2035" s="12"/>
      <c r="E2035" s="12"/>
      <c r="F2035" s="4"/>
      <c r="G2035" s="5"/>
      <c r="H2035" s="12"/>
    </row>
    <row r="2036" spans="2:8" x14ac:dyDescent="0.25">
      <c r="B2036" s="12"/>
      <c r="C2036" s="12"/>
      <c r="D2036" s="12"/>
      <c r="E2036" s="12"/>
      <c r="F2036" s="4"/>
      <c r="G2036" s="5"/>
      <c r="H2036" s="12"/>
    </row>
    <row r="2037" spans="2:8" x14ac:dyDescent="0.25">
      <c r="B2037" s="12"/>
      <c r="C2037" s="12"/>
      <c r="D2037" s="12"/>
      <c r="E2037" s="12"/>
      <c r="F2037" s="4"/>
      <c r="G2037" s="5"/>
      <c r="H2037" s="12"/>
    </row>
    <row r="2038" spans="2:8" x14ac:dyDescent="0.25">
      <c r="B2038" s="12"/>
      <c r="C2038" s="12"/>
      <c r="D2038" s="12"/>
      <c r="E2038" s="12"/>
      <c r="F2038" s="4"/>
      <c r="G2038" s="5"/>
      <c r="H2038" s="12"/>
    </row>
    <row r="2039" spans="2:8" x14ac:dyDescent="0.25">
      <c r="B2039" s="12"/>
      <c r="C2039" s="12"/>
      <c r="D2039" s="12"/>
      <c r="E2039" s="12"/>
      <c r="F2039" s="4"/>
      <c r="G2039" s="5"/>
      <c r="H2039" s="12"/>
    </row>
    <row r="2040" spans="2:8" x14ac:dyDescent="0.25">
      <c r="B2040" s="12"/>
      <c r="C2040" s="12"/>
      <c r="D2040" s="12"/>
      <c r="E2040" s="12"/>
      <c r="F2040" s="4"/>
      <c r="G2040" s="5"/>
      <c r="H2040" s="12"/>
    </row>
    <row r="2041" spans="2:8" x14ac:dyDescent="0.25">
      <c r="B2041" s="12"/>
      <c r="C2041" s="12"/>
      <c r="D2041" s="12"/>
      <c r="E2041" s="12"/>
      <c r="F2041" s="4"/>
      <c r="G2041" s="5"/>
      <c r="H2041" s="12"/>
    </row>
    <row r="2042" spans="2:8" x14ac:dyDescent="0.25">
      <c r="B2042" s="12"/>
      <c r="C2042" s="12"/>
      <c r="D2042" s="12"/>
      <c r="E2042" s="12"/>
      <c r="F2042" s="4"/>
      <c r="G2042" s="5"/>
      <c r="H2042" s="12"/>
    </row>
    <row r="2043" spans="2:8" x14ac:dyDescent="0.25">
      <c r="B2043" s="12"/>
      <c r="C2043" s="12"/>
      <c r="D2043" s="12"/>
      <c r="E2043" s="12"/>
      <c r="F2043" s="4"/>
      <c r="G2043" s="5"/>
      <c r="H2043" s="12"/>
    </row>
    <row r="2044" spans="2:8" x14ac:dyDescent="0.25">
      <c r="B2044" s="12"/>
      <c r="C2044" s="12"/>
      <c r="D2044" s="12"/>
      <c r="E2044" s="12"/>
      <c r="F2044" s="4"/>
      <c r="G2044" s="5"/>
      <c r="H2044" s="12"/>
    </row>
    <row r="2045" spans="2:8" x14ac:dyDescent="0.25">
      <c r="B2045" s="12"/>
      <c r="C2045" s="12"/>
      <c r="D2045" s="12"/>
      <c r="E2045" s="12"/>
      <c r="F2045" s="4"/>
      <c r="G2045" s="5"/>
      <c r="H2045" s="12"/>
    </row>
    <row r="2046" spans="2:8" x14ac:dyDescent="0.25">
      <c r="B2046" s="12"/>
      <c r="C2046" s="12"/>
      <c r="D2046" s="12"/>
      <c r="E2046" s="12"/>
      <c r="F2046" s="4"/>
      <c r="G2046" s="5"/>
      <c r="H2046" s="12"/>
    </row>
    <row r="2047" spans="2:8" x14ac:dyDescent="0.25">
      <c r="B2047" s="12"/>
      <c r="C2047" s="12"/>
      <c r="D2047" s="12"/>
      <c r="E2047" s="12"/>
      <c r="F2047" s="4"/>
      <c r="G2047" s="5"/>
      <c r="H2047" s="12"/>
    </row>
    <row r="2048" spans="2:8" x14ac:dyDescent="0.25">
      <c r="B2048" s="12"/>
      <c r="C2048" s="12"/>
      <c r="D2048" s="12"/>
      <c r="E2048" s="12"/>
      <c r="F2048" s="4"/>
      <c r="G2048" s="5"/>
      <c r="H2048" s="12"/>
    </row>
    <row r="2049" spans="2:8" x14ac:dyDescent="0.25">
      <c r="B2049" s="12"/>
      <c r="C2049" s="12"/>
      <c r="D2049" s="12"/>
      <c r="E2049" s="12"/>
      <c r="F2049" s="4"/>
      <c r="G2049" s="5"/>
      <c r="H2049" s="12"/>
    </row>
    <row r="2050" spans="2:8" x14ac:dyDescent="0.25">
      <c r="B2050" s="12"/>
      <c r="C2050" s="12"/>
      <c r="D2050" s="12"/>
      <c r="E2050" s="12"/>
      <c r="F2050" s="4"/>
      <c r="G2050" s="5"/>
      <c r="H2050" s="12"/>
    </row>
    <row r="2051" spans="2:8" x14ac:dyDescent="0.25">
      <c r="B2051" s="12"/>
      <c r="C2051" s="12"/>
      <c r="D2051" s="12"/>
      <c r="E2051" s="12"/>
      <c r="F2051" s="4"/>
      <c r="G2051" s="5"/>
      <c r="H2051" s="12"/>
    </row>
    <row r="2052" spans="2:8" x14ac:dyDescent="0.25">
      <c r="B2052" s="12"/>
      <c r="C2052" s="12"/>
      <c r="D2052" s="12"/>
      <c r="E2052" s="12"/>
      <c r="F2052" s="4"/>
      <c r="G2052" s="5"/>
      <c r="H2052" s="12"/>
    </row>
    <row r="2053" spans="2:8" x14ac:dyDescent="0.25">
      <c r="B2053" s="12"/>
      <c r="C2053" s="12"/>
      <c r="D2053" s="12"/>
      <c r="E2053" s="12"/>
      <c r="F2053" s="4"/>
      <c r="G2053" s="5"/>
      <c r="H2053" s="12"/>
    </row>
    <row r="2054" spans="2:8" x14ac:dyDescent="0.25">
      <c r="B2054" s="12"/>
      <c r="C2054" s="12"/>
      <c r="D2054" s="12"/>
      <c r="E2054" s="12"/>
      <c r="F2054" s="4"/>
      <c r="G2054" s="5"/>
      <c r="H2054" s="12"/>
    </row>
    <row r="2055" spans="2:8" x14ac:dyDescent="0.25">
      <c r="B2055" s="12"/>
      <c r="C2055" s="12"/>
      <c r="D2055" s="12"/>
      <c r="E2055" s="12"/>
      <c r="F2055" s="4"/>
      <c r="G2055" s="5"/>
      <c r="H2055" s="12"/>
    </row>
    <row r="2056" spans="2:8" x14ac:dyDescent="0.25">
      <c r="B2056" s="12"/>
      <c r="C2056" s="12"/>
      <c r="D2056" s="12"/>
      <c r="E2056" s="12"/>
      <c r="F2056" s="4"/>
      <c r="G2056" s="5"/>
      <c r="H2056" s="12"/>
    </row>
    <row r="2057" spans="2:8" x14ac:dyDescent="0.25">
      <c r="B2057" s="12"/>
      <c r="C2057" s="12"/>
      <c r="D2057" s="12"/>
      <c r="E2057" s="12"/>
      <c r="F2057" s="4"/>
      <c r="G2057" s="5"/>
      <c r="H2057" s="12"/>
    </row>
    <row r="2058" spans="2:8" x14ac:dyDescent="0.25">
      <c r="B2058" s="12"/>
      <c r="C2058" s="12"/>
      <c r="D2058" s="12"/>
      <c r="E2058" s="12"/>
      <c r="F2058" s="4"/>
      <c r="G2058" s="5"/>
      <c r="H2058" s="12"/>
    </row>
    <row r="2059" spans="2:8" x14ac:dyDescent="0.25">
      <c r="B2059" s="12"/>
      <c r="C2059" s="12"/>
      <c r="D2059" s="12"/>
      <c r="E2059" s="12"/>
      <c r="F2059" s="4"/>
      <c r="G2059" s="5"/>
      <c r="H2059" s="12"/>
    </row>
    <row r="2060" spans="2:8" x14ac:dyDescent="0.25">
      <c r="B2060" s="12"/>
      <c r="C2060" s="12"/>
      <c r="D2060" s="12"/>
      <c r="E2060" s="12"/>
      <c r="F2060" s="4"/>
      <c r="G2060" s="5"/>
      <c r="H2060" s="12"/>
    </row>
    <row r="2061" spans="2:8" x14ac:dyDescent="0.25">
      <c r="B2061" s="12"/>
      <c r="C2061" s="12"/>
      <c r="D2061" s="12"/>
      <c r="E2061" s="12"/>
      <c r="F2061" s="4"/>
      <c r="G2061" s="5"/>
      <c r="H2061" s="12"/>
    </row>
    <row r="2062" spans="2:8" x14ac:dyDescent="0.25">
      <c r="B2062" s="12"/>
      <c r="C2062" s="12"/>
      <c r="D2062" s="12"/>
      <c r="E2062" s="12"/>
      <c r="F2062" s="4"/>
      <c r="G2062" s="5"/>
      <c r="H2062" s="12"/>
    </row>
    <row r="2063" spans="2:8" x14ac:dyDescent="0.25">
      <c r="B2063" s="12"/>
      <c r="C2063" s="12"/>
      <c r="D2063" s="12"/>
      <c r="E2063" s="12"/>
      <c r="F2063" s="4"/>
      <c r="G2063" s="5"/>
      <c r="H2063" s="12"/>
    </row>
    <row r="2064" spans="2:8" x14ac:dyDescent="0.25">
      <c r="B2064" s="12"/>
      <c r="C2064" s="12"/>
      <c r="D2064" s="12"/>
      <c r="E2064" s="12"/>
      <c r="F2064" s="4"/>
      <c r="G2064" s="5"/>
      <c r="H2064" s="12"/>
    </row>
    <row r="2065" spans="2:8" x14ac:dyDescent="0.25">
      <c r="B2065" s="12"/>
      <c r="C2065" s="12"/>
      <c r="D2065" s="12"/>
      <c r="E2065" s="12"/>
      <c r="F2065" s="4"/>
      <c r="G2065" s="5"/>
      <c r="H2065" s="12"/>
    </row>
    <row r="2066" spans="2:8" x14ac:dyDescent="0.25">
      <c r="B2066" s="12"/>
      <c r="C2066" s="12"/>
      <c r="D2066" s="12"/>
      <c r="E2066" s="12"/>
      <c r="F2066" s="4"/>
      <c r="G2066" s="5"/>
      <c r="H2066" s="12"/>
    </row>
    <row r="2067" spans="2:8" x14ac:dyDescent="0.25">
      <c r="B2067" s="12"/>
      <c r="C2067" s="12"/>
      <c r="D2067" s="12"/>
      <c r="E2067" s="12"/>
      <c r="F2067" s="4"/>
      <c r="G2067" s="5"/>
      <c r="H2067" s="12"/>
    </row>
    <row r="2068" spans="2:8" x14ac:dyDescent="0.25">
      <c r="B2068" s="12"/>
      <c r="C2068" s="12"/>
      <c r="D2068" s="12"/>
      <c r="E2068" s="12"/>
      <c r="F2068" s="4"/>
      <c r="G2068" s="5"/>
      <c r="H2068" s="12"/>
    </row>
    <row r="2069" spans="2:8" x14ac:dyDescent="0.25">
      <c r="B2069" s="12"/>
      <c r="C2069" s="12"/>
      <c r="D2069" s="12"/>
      <c r="E2069" s="12"/>
      <c r="F2069" s="4"/>
      <c r="G2069" s="5"/>
      <c r="H2069" s="12"/>
    </row>
    <row r="2070" spans="2:8" x14ac:dyDescent="0.25">
      <c r="B2070" s="12"/>
      <c r="C2070" s="12"/>
      <c r="D2070" s="12"/>
      <c r="E2070" s="12"/>
      <c r="F2070" s="4"/>
      <c r="G2070" s="5"/>
      <c r="H2070" s="12"/>
    </row>
    <row r="2071" spans="2:8" x14ac:dyDescent="0.25">
      <c r="B2071" s="12"/>
      <c r="C2071" s="12"/>
      <c r="D2071" s="12"/>
      <c r="E2071" s="12"/>
      <c r="F2071" s="4"/>
      <c r="G2071" s="5"/>
      <c r="H2071" s="12"/>
    </row>
    <row r="2072" spans="2:8" x14ac:dyDescent="0.25">
      <c r="B2072" s="12"/>
      <c r="C2072" s="12"/>
      <c r="D2072" s="12"/>
      <c r="E2072" s="12"/>
      <c r="F2072" s="4"/>
      <c r="G2072" s="5"/>
      <c r="H2072" s="12"/>
    </row>
    <row r="2073" spans="2:8" x14ac:dyDescent="0.25">
      <c r="B2073" s="12"/>
      <c r="C2073" s="12"/>
      <c r="D2073" s="12"/>
      <c r="E2073" s="12"/>
      <c r="F2073" s="4"/>
      <c r="G2073" s="5"/>
      <c r="H2073" s="12"/>
    </row>
    <row r="2074" spans="2:8" x14ac:dyDescent="0.25">
      <c r="B2074" s="12"/>
      <c r="C2074" s="12"/>
      <c r="D2074" s="12"/>
      <c r="E2074" s="12"/>
      <c r="F2074" s="4"/>
      <c r="G2074" s="5"/>
      <c r="H2074" s="12"/>
    </row>
    <row r="2075" spans="2:8" x14ac:dyDescent="0.25">
      <c r="B2075" s="12"/>
      <c r="C2075" s="12"/>
      <c r="D2075" s="12"/>
      <c r="E2075" s="12"/>
      <c r="F2075" s="4"/>
      <c r="G2075" s="5"/>
      <c r="H2075" s="12"/>
    </row>
    <row r="2076" spans="2:8" x14ac:dyDescent="0.25">
      <c r="B2076" s="12"/>
      <c r="C2076" s="12"/>
      <c r="D2076" s="12"/>
      <c r="E2076" s="12"/>
      <c r="F2076" s="4"/>
      <c r="G2076" s="5"/>
      <c r="H2076" s="12"/>
    </row>
    <row r="2077" spans="2:8" x14ac:dyDescent="0.25">
      <c r="B2077" s="12"/>
      <c r="C2077" s="12"/>
      <c r="D2077" s="12"/>
      <c r="E2077" s="12"/>
      <c r="F2077" s="4"/>
      <c r="G2077" s="5"/>
      <c r="H2077" s="12"/>
    </row>
    <row r="2078" spans="2:8" x14ac:dyDescent="0.25">
      <c r="B2078" s="12"/>
      <c r="C2078" s="12"/>
      <c r="D2078" s="12"/>
      <c r="E2078" s="12"/>
      <c r="F2078" s="4"/>
      <c r="G2078" s="5"/>
      <c r="H2078" s="12"/>
    </row>
    <row r="2079" spans="2:8" x14ac:dyDescent="0.25">
      <c r="B2079" s="12"/>
      <c r="C2079" s="12"/>
      <c r="D2079" s="12"/>
      <c r="E2079" s="12"/>
      <c r="F2079" s="4"/>
      <c r="G2079" s="5"/>
      <c r="H2079" s="12"/>
    </row>
    <row r="2080" spans="2:8" x14ac:dyDescent="0.25">
      <c r="B2080" s="12"/>
      <c r="C2080" s="12"/>
      <c r="D2080" s="12"/>
      <c r="E2080" s="12"/>
      <c r="F2080" s="4"/>
      <c r="G2080" s="5"/>
      <c r="H2080" s="12"/>
    </row>
    <row r="2081" spans="2:8" x14ac:dyDescent="0.25">
      <c r="B2081" s="12"/>
      <c r="C2081" s="12"/>
      <c r="D2081" s="12"/>
      <c r="E2081" s="12"/>
      <c r="F2081" s="4"/>
      <c r="G2081" s="5"/>
      <c r="H2081" s="12"/>
    </row>
    <row r="2082" spans="2:8" x14ac:dyDescent="0.25">
      <c r="B2082" s="12"/>
      <c r="C2082" s="12"/>
      <c r="D2082" s="12"/>
      <c r="E2082" s="12"/>
      <c r="F2082" s="4"/>
      <c r="G2082" s="5"/>
      <c r="H2082" s="12"/>
    </row>
    <row r="2083" spans="2:8" x14ac:dyDescent="0.25">
      <c r="B2083" s="12"/>
      <c r="C2083" s="12"/>
      <c r="D2083" s="12"/>
      <c r="E2083" s="12"/>
      <c r="F2083" s="4"/>
      <c r="G2083" s="5"/>
      <c r="H2083" s="12"/>
    </row>
    <row r="2084" spans="2:8" x14ac:dyDescent="0.25">
      <c r="B2084" s="12"/>
      <c r="C2084" s="12"/>
      <c r="D2084" s="12"/>
      <c r="E2084" s="12"/>
      <c r="F2084" s="4"/>
      <c r="G2084" s="5"/>
      <c r="H2084" s="12"/>
    </row>
    <row r="2085" spans="2:8" x14ac:dyDescent="0.25">
      <c r="B2085" s="12"/>
      <c r="C2085" s="12"/>
      <c r="D2085" s="12"/>
      <c r="E2085" s="12"/>
      <c r="F2085" s="4"/>
      <c r="G2085" s="5"/>
      <c r="H2085" s="12"/>
    </row>
    <row r="2086" spans="2:8" x14ac:dyDescent="0.25">
      <c r="B2086" s="12"/>
      <c r="C2086" s="12"/>
      <c r="D2086" s="12"/>
      <c r="E2086" s="12"/>
      <c r="F2086" s="4"/>
      <c r="G2086" s="5"/>
      <c r="H2086" s="12"/>
    </row>
    <row r="2087" spans="2:8" x14ac:dyDescent="0.25">
      <c r="B2087" s="12"/>
      <c r="C2087" s="12"/>
      <c r="D2087" s="12"/>
      <c r="E2087" s="12"/>
      <c r="F2087" s="4"/>
      <c r="G2087" s="5"/>
      <c r="H2087" s="12"/>
    </row>
    <row r="2088" spans="2:8" x14ac:dyDescent="0.25">
      <c r="B2088" s="12"/>
      <c r="C2088" s="12"/>
      <c r="D2088" s="12"/>
      <c r="E2088" s="12"/>
      <c r="F2088" s="4"/>
      <c r="G2088" s="5"/>
      <c r="H2088" s="12"/>
    </row>
    <row r="2089" spans="2:8" x14ac:dyDescent="0.25">
      <c r="B2089" s="12"/>
      <c r="C2089" s="12"/>
      <c r="D2089" s="12"/>
      <c r="E2089" s="12"/>
      <c r="F2089" s="4"/>
      <c r="G2089" s="5"/>
      <c r="H2089" s="12"/>
    </row>
    <row r="2090" spans="2:8" x14ac:dyDescent="0.25">
      <c r="B2090" s="12"/>
      <c r="C2090" s="12"/>
      <c r="D2090" s="12"/>
      <c r="E2090" s="12"/>
      <c r="F2090" s="4"/>
      <c r="G2090" s="5"/>
      <c r="H2090" s="12"/>
    </row>
    <row r="2091" spans="2:8" x14ac:dyDescent="0.25">
      <c r="B2091" s="12"/>
      <c r="C2091" s="12"/>
      <c r="D2091" s="12"/>
      <c r="E2091" s="12"/>
      <c r="F2091" s="4"/>
      <c r="G2091" s="5"/>
      <c r="H2091" s="12"/>
    </row>
    <row r="2092" spans="2:8" x14ac:dyDescent="0.25">
      <c r="B2092" s="12"/>
      <c r="C2092" s="12"/>
      <c r="D2092" s="12"/>
      <c r="E2092" s="12"/>
      <c r="F2092" s="4"/>
      <c r="G2092" s="5"/>
      <c r="H2092" s="12"/>
    </row>
    <row r="2093" spans="2:8" x14ac:dyDescent="0.25">
      <c r="B2093" s="12"/>
      <c r="C2093" s="12"/>
      <c r="D2093" s="12"/>
      <c r="E2093" s="12"/>
      <c r="F2093" s="4"/>
      <c r="G2093" s="5"/>
      <c r="H2093" s="12"/>
    </row>
    <row r="2094" spans="2:8" x14ac:dyDescent="0.25">
      <c r="B2094" s="12"/>
      <c r="C2094" s="12"/>
      <c r="D2094" s="12"/>
      <c r="E2094" s="12"/>
      <c r="F2094" s="4"/>
      <c r="G2094" s="5"/>
      <c r="H2094" s="12"/>
    </row>
    <row r="2095" spans="2:8" x14ac:dyDescent="0.25">
      <c r="B2095" s="12"/>
      <c r="C2095" s="12"/>
      <c r="D2095" s="12"/>
      <c r="E2095" s="12"/>
      <c r="F2095" s="4"/>
      <c r="G2095" s="5"/>
      <c r="H2095" s="12"/>
    </row>
    <row r="2096" spans="2:8" x14ac:dyDescent="0.25">
      <c r="B2096" s="12"/>
      <c r="C2096" s="12"/>
      <c r="D2096" s="12"/>
      <c r="E2096" s="12"/>
      <c r="F2096" s="4"/>
      <c r="G2096" s="5"/>
      <c r="H2096" s="12"/>
    </row>
    <row r="2097" spans="2:8" x14ac:dyDescent="0.25">
      <c r="B2097" s="12"/>
      <c r="C2097" s="12"/>
      <c r="D2097" s="12"/>
      <c r="E2097" s="12"/>
      <c r="F2097" s="4"/>
      <c r="G2097" s="5"/>
      <c r="H2097" s="12"/>
    </row>
    <row r="2098" spans="2:8" x14ac:dyDescent="0.25">
      <c r="B2098" s="12"/>
      <c r="C2098" s="12"/>
      <c r="D2098" s="12"/>
      <c r="E2098" s="12"/>
      <c r="F2098" s="4"/>
      <c r="G2098" s="5"/>
      <c r="H2098" s="12"/>
    </row>
    <row r="2099" spans="2:8" x14ac:dyDescent="0.25">
      <c r="B2099" s="12"/>
      <c r="C2099" s="12"/>
      <c r="D2099" s="12"/>
      <c r="E2099" s="12"/>
      <c r="F2099" s="4"/>
      <c r="G2099" s="5"/>
      <c r="H2099" s="12"/>
    </row>
    <row r="2100" spans="2:8" x14ac:dyDescent="0.25">
      <c r="B2100" s="12"/>
      <c r="C2100" s="12"/>
      <c r="D2100" s="12"/>
      <c r="E2100" s="12"/>
      <c r="F2100" s="4"/>
      <c r="G2100" s="5"/>
      <c r="H2100" s="12"/>
    </row>
    <row r="2101" spans="2:8" x14ac:dyDescent="0.25">
      <c r="B2101" s="12"/>
      <c r="C2101" s="12"/>
      <c r="D2101" s="12"/>
      <c r="E2101" s="12"/>
      <c r="F2101" s="4"/>
      <c r="G2101" s="5"/>
      <c r="H2101" s="12"/>
    </row>
    <row r="2102" spans="2:8" x14ac:dyDescent="0.25">
      <c r="B2102" s="12"/>
      <c r="C2102" s="12"/>
      <c r="D2102" s="12"/>
      <c r="E2102" s="12"/>
      <c r="F2102" s="4"/>
      <c r="G2102" s="5"/>
      <c r="H2102" s="12"/>
    </row>
    <row r="2103" spans="2:8" x14ac:dyDescent="0.25">
      <c r="B2103" s="12"/>
      <c r="C2103" s="12"/>
      <c r="D2103" s="12"/>
      <c r="E2103" s="12"/>
      <c r="F2103" s="4"/>
      <c r="G2103" s="5"/>
      <c r="H2103" s="12"/>
    </row>
    <row r="2104" spans="2:8" x14ac:dyDescent="0.25">
      <c r="B2104" s="12"/>
      <c r="C2104" s="12"/>
      <c r="D2104" s="12"/>
      <c r="E2104" s="12"/>
      <c r="F2104" s="4"/>
      <c r="G2104" s="5"/>
      <c r="H2104" s="12"/>
    </row>
    <row r="2105" spans="2:8" x14ac:dyDescent="0.25">
      <c r="B2105" s="12"/>
      <c r="C2105" s="12"/>
      <c r="D2105" s="12"/>
      <c r="E2105" s="12"/>
      <c r="F2105" s="4"/>
      <c r="G2105" s="5"/>
      <c r="H2105" s="12"/>
    </row>
    <row r="2106" spans="2:8" x14ac:dyDescent="0.25">
      <c r="B2106" s="12"/>
      <c r="C2106" s="12"/>
      <c r="D2106" s="12"/>
      <c r="E2106" s="12"/>
      <c r="F2106" s="4"/>
      <c r="G2106" s="5"/>
      <c r="H2106" s="12"/>
    </row>
    <row r="2107" spans="2:8" x14ac:dyDescent="0.25">
      <c r="B2107" s="12"/>
      <c r="C2107" s="12"/>
      <c r="D2107" s="12"/>
      <c r="E2107" s="12"/>
      <c r="F2107" s="4"/>
      <c r="G2107" s="5"/>
      <c r="H2107" s="12"/>
    </row>
    <row r="2108" spans="2:8" x14ac:dyDescent="0.25">
      <c r="B2108" s="12"/>
      <c r="C2108" s="12"/>
      <c r="D2108" s="12"/>
      <c r="E2108" s="12"/>
      <c r="F2108" s="4"/>
      <c r="G2108" s="5"/>
      <c r="H2108" s="12"/>
    </row>
    <row r="2109" spans="2:8" x14ac:dyDescent="0.25">
      <c r="B2109" s="12"/>
      <c r="C2109" s="12"/>
      <c r="D2109" s="12"/>
      <c r="E2109" s="12"/>
      <c r="F2109" s="4"/>
      <c r="G2109" s="5"/>
      <c r="H2109" s="12"/>
    </row>
    <row r="2110" spans="2:8" x14ac:dyDescent="0.25">
      <c r="B2110" s="12"/>
      <c r="C2110" s="12"/>
      <c r="D2110" s="12"/>
      <c r="E2110" s="12"/>
      <c r="F2110" s="4"/>
      <c r="G2110" s="5"/>
      <c r="H2110" s="12"/>
    </row>
    <row r="2111" spans="2:8" x14ac:dyDescent="0.25">
      <c r="B2111" s="12"/>
      <c r="C2111" s="12"/>
      <c r="D2111" s="12"/>
      <c r="E2111" s="12"/>
      <c r="F2111" s="4"/>
      <c r="G2111" s="5"/>
      <c r="H2111" s="12"/>
    </row>
    <row r="2112" spans="2:8" x14ac:dyDescent="0.25">
      <c r="B2112" s="12"/>
      <c r="C2112" s="12"/>
      <c r="D2112" s="12"/>
      <c r="E2112" s="12"/>
      <c r="F2112" s="4"/>
      <c r="G2112" s="5"/>
      <c r="H2112" s="12"/>
    </row>
    <row r="2113" spans="2:8" x14ac:dyDescent="0.25">
      <c r="B2113" s="12"/>
      <c r="C2113" s="12"/>
      <c r="D2113" s="12"/>
      <c r="E2113" s="12"/>
      <c r="F2113" s="4"/>
      <c r="G2113" s="5"/>
      <c r="H2113" s="12"/>
    </row>
    <row r="2114" spans="2:8" x14ac:dyDescent="0.25">
      <c r="B2114" s="12"/>
      <c r="C2114" s="12"/>
      <c r="D2114" s="12"/>
      <c r="E2114" s="12"/>
      <c r="F2114" s="4"/>
      <c r="G2114" s="5"/>
      <c r="H2114" s="12"/>
    </row>
    <row r="2115" spans="2:8" x14ac:dyDescent="0.25">
      <c r="B2115" s="12"/>
      <c r="C2115" s="12"/>
      <c r="D2115" s="12"/>
      <c r="E2115" s="12"/>
      <c r="F2115" s="4"/>
      <c r="G2115" s="5"/>
      <c r="H2115" s="12"/>
    </row>
    <row r="2116" spans="2:8" x14ac:dyDescent="0.25">
      <c r="B2116" s="12"/>
      <c r="C2116" s="12"/>
      <c r="D2116" s="12"/>
      <c r="E2116" s="12"/>
      <c r="F2116" s="4"/>
      <c r="G2116" s="5"/>
      <c r="H2116" s="12"/>
    </row>
    <row r="2117" spans="2:8" x14ac:dyDescent="0.25">
      <c r="B2117" s="12"/>
      <c r="C2117" s="12"/>
      <c r="D2117" s="12"/>
      <c r="E2117" s="12"/>
      <c r="F2117" s="4"/>
      <c r="G2117" s="5"/>
      <c r="H2117" s="12"/>
    </row>
    <row r="2118" spans="2:8" x14ac:dyDescent="0.25">
      <c r="B2118" s="12"/>
      <c r="C2118" s="12"/>
      <c r="D2118" s="12"/>
      <c r="E2118" s="12"/>
      <c r="F2118" s="4"/>
      <c r="G2118" s="5"/>
      <c r="H2118" s="12"/>
    </row>
    <row r="2119" spans="2:8" x14ac:dyDescent="0.25">
      <c r="B2119" s="12"/>
      <c r="C2119" s="12"/>
      <c r="D2119" s="12"/>
      <c r="E2119" s="12"/>
      <c r="F2119" s="4"/>
      <c r="G2119" s="5"/>
      <c r="H2119" s="12"/>
    </row>
    <row r="2120" spans="2:8" x14ac:dyDescent="0.25">
      <c r="B2120" s="12"/>
      <c r="C2120" s="12"/>
      <c r="D2120" s="12"/>
      <c r="E2120" s="12"/>
      <c r="F2120" s="4"/>
      <c r="G2120" s="5"/>
      <c r="H2120" s="12"/>
    </row>
    <row r="2121" spans="2:8" x14ac:dyDescent="0.25">
      <c r="B2121" s="12"/>
      <c r="C2121" s="12"/>
      <c r="D2121" s="12"/>
      <c r="E2121" s="12"/>
      <c r="F2121" s="4"/>
      <c r="G2121" s="5"/>
      <c r="H2121" s="12"/>
    </row>
    <row r="2122" spans="2:8" x14ac:dyDescent="0.25">
      <c r="B2122" s="12"/>
      <c r="C2122" s="12"/>
      <c r="D2122" s="12"/>
      <c r="E2122" s="12"/>
      <c r="F2122" s="4"/>
      <c r="G2122" s="5"/>
      <c r="H2122" s="12"/>
    </row>
    <row r="2123" spans="2:8" x14ac:dyDescent="0.25">
      <c r="B2123" s="12"/>
      <c r="C2123" s="12"/>
      <c r="D2123" s="12"/>
      <c r="E2123" s="12"/>
      <c r="F2123" s="4"/>
      <c r="G2123" s="5"/>
      <c r="H2123" s="12"/>
    </row>
    <row r="2124" spans="2:8" x14ac:dyDescent="0.25">
      <c r="B2124" s="12"/>
      <c r="C2124" s="12"/>
      <c r="D2124" s="12"/>
      <c r="E2124" s="12"/>
      <c r="F2124" s="4"/>
      <c r="G2124" s="5"/>
      <c r="H2124" s="12"/>
    </row>
    <row r="2125" spans="2:8" x14ac:dyDescent="0.25">
      <c r="B2125" s="12"/>
      <c r="C2125" s="12"/>
      <c r="D2125" s="12"/>
      <c r="E2125" s="12"/>
      <c r="F2125" s="4"/>
      <c r="G2125" s="5"/>
      <c r="H2125" s="12"/>
    </row>
    <row r="2126" spans="2:8" x14ac:dyDescent="0.25">
      <c r="B2126" s="12"/>
      <c r="C2126" s="12"/>
      <c r="D2126" s="12"/>
      <c r="E2126" s="12"/>
      <c r="F2126" s="4"/>
      <c r="G2126" s="5"/>
      <c r="H2126" s="12"/>
    </row>
    <row r="2127" spans="2:8" x14ac:dyDescent="0.25">
      <c r="B2127" s="12"/>
      <c r="C2127" s="12"/>
      <c r="D2127" s="12"/>
      <c r="E2127" s="12"/>
      <c r="F2127" s="4"/>
      <c r="G2127" s="5"/>
      <c r="H2127" s="12"/>
    </row>
    <row r="2128" spans="2:8" x14ac:dyDescent="0.25">
      <c r="B2128" s="12"/>
      <c r="C2128" s="12"/>
      <c r="D2128" s="12"/>
      <c r="E2128" s="12"/>
      <c r="F2128" s="4"/>
      <c r="G2128" s="5"/>
      <c r="H2128" s="12"/>
    </row>
    <row r="2129" spans="2:8" x14ac:dyDescent="0.25">
      <c r="B2129" s="12"/>
      <c r="C2129" s="12"/>
      <c r="D2129" s="12"/>
      <c r="E2129" s="12"/>
      <c r="F2129" s="4"/>
      <c r="G2129" s="5"/>
      <c r="H2129" s="12"/>
    </row>
    <row r="2130" spans="2:8" x14ac:dyDescent="0.25">
      <c r="B2130" s="12"/>
      <c r="C2130" s="12"/>
      <c r="D2130" s="12"/>
      <c r="E2130" s="12"/>
      <c r="F2130" s="4"/>
      <c r="G2130" s="5"/>
      <c r="H2130" s="12"/>
    </row>
    <row r="2131" spans="2:8" x14ac:dyDescent="0.25">
      <c r="B2131" s="12"/>
      <c r="C2131" s="12"/>
      <c r="D2131" s="12"/>
      <c r="E2131" s="12"/>
      <c r="F2131" s="4"/>
      <c r="G2131" s="5"/>
      <c r="H2131" s="12"/>
    </row>
    <row r="2132" spans="2:8" x14ac:dyDescent="0.25">
      <c r="B2132" s="12"/>
      <c r="C2132" s="12"/>
      <c r="D2132" s="12"/>
      <c r="E2132" s="12"/>
      <c r="F2132" s="4"/>
      <c r="G2132" s="5"/>
      <c r="H2132" s="12"/>
    </row>
    <row r="2133" spans="2:8" x14ac:dyDescent="0.25">
      <c r="B2133" s="12"/>
      <c r="C2133" s="12"/>
      <c r="D2133" s="12"/>
      <c r="E2133" s="12"/>
      <c r="F2133" s="4"/>
      <c r="G2133" s="5"/>
      <c r="H2133" s="12"/>
    </row>
    <row r="2134" spans="2:8" x14ac:dyDescent="0.25">
      <c r="B2134" s="12"/>
      <c r="C2134" s="12"/>
      <c r="D2134" s="12"/>
      <c r="E2134" s="12"/>
      <c r="F2134" s="4"/>
      <c r="G2134" s="5"/>
      <c r="H2134" s="12"/>
    </row>
    <row r="2135" spans="2:8" x14ac:dyDescent="0.25">
      <c r="B2135" s="12"/>
      <c r="C2135" s="12"/>
      <c r="D2135" s="12"/>
      <c r="E2135" s="12"/>
      <c r="F2135" s="4"/>
      <c r="G2135" s="5"/>
      <c r="H2135" s="12"/>
    </row>
    <row r="2136" spans="2:8" x14ac:dyDescent="0.25">
      <c r="B2136" s="12"/>
      <c r="C2136" s="12"/>
      <c r="D2136" s="12"/>
      <c r="E2136" s="12"/>
      <c r="F2136" s="4"/>
      <c r="G2136" s="5"/>
      <c r="H2136" s="12"/>
    </row>
    <row r="2137" spans="2:8" x14ac:dyDescent="0.25">
      <c r="B2137" s="12"/>
      <c r="C2137" s="12"/>
      <c r="D2137" s="12"/>
      <c r="E2137" s="12"/>
      <c r="F2137" s="4"/>
      <c r="G2137" s="5"/>
      <c r="H2137" s="12"/>
    </row>
    <row r="2138" spans="2:8" x14ac:dyDescent="0.25">
      <c r="B2138" s="12"/>
      <c r="C2138" s="12"/>
      <c r="D2138" s="12"/>
      <c r="E2138" s="12"/>
      <c r="F2138" s="4"/>
      <c r="G2138" s="5"/>
      <c r="H2138" s="12"/>
    </row>
    <row r="2139" spans="2:8" x14ac:dyDescent="0.25">
      <c r="B2139" s="12"/>
      <c r="C2139" s="12"/>
      <c r="D2139" s="12"/>
      <c r="E2139" s="12"/>
      <c r="F2139" s="4"/>
      <c r="G2139" s="5"/>
      <c r="H2139" s="12"/>
    </row>
    <row r="2140" spans="2:8" x14ac:dyDescent="0.25">
      <c r="B2140" s="12"/>
      <c r="C2140" s="12"/>
      <c r="D2140" s="12"/>
      <c r="E2140" s="12"/>
      <c r="F2140" s="4"/>
      <c r="G2140" s="5"/>
      <c r="H2140" s="12"/>
    </row>
    <row r="2141" spans="2:8" x14ac:dyDescent="0.25">
      <c r="B2141" s="12"/>
      <c r="C2141" s="12"/>
      <c r="D2141" s="12"/>
      <c r="E2141" s="12"/>
      <c r="F2141" s="4"/>
      <c r="G2141" s="5"/>
      <c r="H2141" s="12"/>
    </row>
    <row r="2142" spans="2:8" x14ac:dyDescent="0.25">
      <c r="B2142" s="12"/>
      <c r="C2142" s="12"/>
      <c r="D2142" s="12"/>
      <c r="E2142" s="12"/>
      <c r="F2142" s="4"/>
      <c r="G2142" s="5"/>
      <c r="H2142" s="12"/>
    </row>
    <row r="2143" spans="2:8" x14ac:dyDescent="0.25">
      <c r="B2143" s="12"/>
      <c r="C2143" s="12"/>
      <c r="D2143" s="12"/>
      <c r="E2143" s="12"/>
      <c r="F2143" s="4"/>
      <c r="G2143" s="5"/>
      <c r="H2143" s="12"/>
    </row>
    <row r="2144" spans="2:8" x14ac:dyDescent="0.25">
      <c r="B2144" s="12"/>
      <c r="C2144" s="12"/>
      <c r="D2144" s="12"/>
      <c r="E2144" s="12"/>
      <c r="F2144" s="4"/>
      <c r="G2144" s="5"/>
      <c r="H2144" s="12"/>
    </row>
    <row r="2145" spans="2:8" x14ac:dyDescent="0.25">
      <c r="B2145" s="12"/>
      <c r="C2145" s="12"/>
      <c r="D2145" s="12"/>
      <c r="E2145" s="12"/>
      <c r="F2145" s="4"/>
      <c r="G2145" s="5"/>
      <c r="H2145" s="12"/>
    </row>
    <row r="2146" spans="2:8" x14ac:dyDescent="0.25">
      <c r="B2146" s="12"/>
      <c r="C2146" s="12"/>
      <c r="D2146" s="12"/>
      <c r="E2146" s="12"/>
      <c r="F2146" s="4"/>
      <c r="G2146" s="5"/>
      <c r="H2146" s="12"/>
    </row>
    <row r="2147" spans="2:8" x14ac:dyDescent="0.25">
      <c r="B2147" s="12"/>
      <c r="C2147" s="12"/>
      <c r="D2147" s="12"/>
      <c r="E2147" s="12"/>
      <c r="F2147" s="4"/>
      <c r="G2147" s="5"/>
      <c r="H2147" s="12"/>
    </row>
    <row r="2148" spans="2:8" x14ac:dyDescent="0.25">
      <c r="B2148" s="12"/>
      <c r="C2148" s="12"/>
      <c r="D2148" s="12"/>
      <c r="E2148" s="12"/>
      <c r="F2148" s="4"/>
      <c r="G2148" s="5"/>
      <c r="H2148" s="12"/>
    </row>
    <row r="2149" spans="2:8" x14ac:dyDescent="0.25">
      <c r="B2149" s="12"/>
      <c r="C2149" s="12"/>
      <c r="D2149" s="12"/>
      <c r="E2149" s="12"/>
      <c r="F2149" s="4"/>
      <c r="G2149" s="5"/>
      <c r="H2149" s="12"/>
    </row>
    <row r="2150" spans="2:8" x14ac:dyDescent="0.25">
      <c r="B2150" s="12"/>
      <c r="C2150" s="12"/>
      <c r="D2150" s="12"/>
      <c r="E2150" s="12"/>
      <c r="F2150" s="4"/>
      <c r="G2150" s="5"/>
      <c r="H2150" s="12"/>
    </row>
    <row r="2151" spans="2:8" x14ac:dyDescent="0.25">
      <c r="B2151" s="12"/>
      <c r="C2151" s="12"/>
      <c r="D2151" s="12"/>
      <c r="E2151" s="12"/>
      <c r="F2151" s="4"/>
      <c r="G2151" s="5"/>
      <c r="H2151" s="12"/>
    </row>
    <row r="2152" spans="2:8" x14ac:dyDescent="0.25">
      <c r="B2152" s="12"/>
      <c r="C2152" s="12"/>
      <c r="D2152" s="12"/>
      <c r="E2152" s="12"/>
      <c r="F2152" s="4"/>
      <c r="G2152" s="5"/>
      <c r="H2152" s="12"/>
    </row>
    <row r="2153" spans="2:8" x14ac:dyDescent="0.25">
      <c r="B2153" s="12"/>
      <c r="C2153" s="12"/>
      <c r="D2153" s="12"/>
      <c r="E2153" s="12"/>
      <c r="F2153" s="4"/>
      <c r="G2153" s="5"/>
      <c r="H2153" s="12"/>
    </row>
    <row r="2154" spans="2:8" x14ac:dyDescent="0.25">
      <c r="B2154" s="12"/>
      <c r="C2154" s="12"/>
      <c r="D2154" s="12"/>
      <c r="E2154" s="12"/>
      <c r="F2154" s="4"/>
      <c r="G2154" s="5"/>
      <c r="H2154" s="12"/>
    </row>
    <row r="2155" spans="2:8" x14ac:dyDescent="0.25">
      <c r="B2155" s="12"/>
      <c r="C2155" s="12"/>
      <c r="D2155" s="12"/>
      <c r="E2155" s="12"/>
      <c r="F2155" s="4"/>
      <c r="G2155" s="5"/>
      <c r="H2155" s="12"/>
    </row>
    <row r="2156" spans="2:8" x14ac:dyDescent="0.25">
      <c r="B2156" s="12"/>
      <c r="C2156" s="12"/>
      <c r="D2156" s="12"/>
      <c r="E2156" s="12"/>
      <c r="F2156" s="4"/>
      <c r="G2156" s="5"/>
      <c r="H2156" s="12"/>
    </row>
    <row r="2157" spans="2:8" x14ac:dyDescent="0.25">
      <c r="B2157" s="12"/>
      <c r="C2157" s="12"/>
      <c r="D2157" s="12"/>
      <c r="E2157" s="12"/>
      <c r="F2157" s="4"/>
      <c r="G2157" s="5"/>
      <c r="H2157" s="12"/>
    </row>
    <row r="2158" spans="2:8" x14ac:dyDescent="0.25">
      <c r="B2158" s="12"/>
      <c r="C2158" s="12"/>
      <c r="D2158" s="12"/>
      <c r="E2158" s="12"/>
      <c r="F2158" s="4"/>
      <c r="G2158" s="5"/>
      <c r="H2158" s="12"/>
    </row>
    <row r="2159" spans="2:8" x14ac:dyDescent="0.25">
      <c r="B2159" s="12"/>
      <c r="C2159" s="12"/>
      <c r="D2159" s="12"/>
      <c r="E2159" s="12"/>
      <c r="F2159" s="4"/>
      <c r="G2159" s="5"/>
      <c r="H2159" s="12"/>
    </row>
    <row r="2160" spans="2:8" x14ac:dyDescent="0.25">
      <c r="B2160" s="12"/>
      <c r="C2160" s="12"/>
      <c r="D2160" s="12"/>
      <c r="E2160" s="12"/>
      <c r="F2160" s="4"/>
      <c r="G2160" s="5"/>
      <c r="H2160" s="12"/>
    </row>
    <row r="2161" spans="2:8" x14ac:dyDescent="0.25">
      <c r="B2161" s="12"/>
      <c r="C2161" s="12"/>
      <c r="D2161" s="12"/>
      <c r="E2161" s="12"/>
      <c r="F2161" s="4"/>
      <c r="G2161" s="5"/>
      <c r="H2161" s="12"/>
    </row>
    <row r="2162" spans="2:8" x14ac:dyDescent="0.25">
      <c r="B2162" s="12"/>
      <c r="C2162" s="12"/>
      <c r="D2162" s="12"/>
      <c r="E2162" s="12"/>
      <c r="F2162" s="4"/>
      <c r="G2162" s="5"/>
      <c r="H2162" s="12"/>
    </row>
    <row r="2163" spans="2:8" x14ac:dyDescent="0.25">
      <c r="B2163" s="12"/>
      <c r="C2163" s="12"/>
      <c r="D2163" s="12"/>
      <c r="E2163" s="12"/>
      <c r="F2163" s="4"/>
      <c r="G2163" s="5"/>
      <c r="H2163" s="12"/>
    </row>
    <row r="2164" spans="2:8" x14ac:dyDescent="0.25">
      <c r="B2164" s="12"/>
      <c r="C2164" s="12"/>
      <c r="D2164" s="12"/>
      <c r="E2164" s="12"/>
      <c r="F2164" s="4"/>
      <c r="G2164" s="5"/>
      <c r="H2164" s="12"/>
    </row>
    <row r="2165" spans="2:8" x14ac:dyDescent="0.25">
      <c r="B2165" s="12"/>
      <c r="C2165" s="12"/>
      <c r="D2165" s="12"/>
      <c r="E2165" s="12"/>
      <c r="F2165" s="4"/>
      <c r="G2165" s="5"/>
      <c r="H2165" s="12"/>
    </row>
    <row r="2166" spans="2:8" x14ac:dyDescent="0.25">
      <c r="B2166" s="12"/>
      <c r="C2166" s="12"/>
      <c r="D2166" s="12"/>
      <c r="E2166" s="12"/>
      <c r="F2166" s="4"/>
      <c r="G2166" s="5"/>
      <c r="H2166" s="12"/>
    </row>
    <row r="2167" spans="2:8" x14ac:dyDescent="0.25">
      <c r="B2167" s="12"/>
      <c r="C2167" s="12"/>
      <c r="D2167" s="12"/>
      <c r="E2167" s="12"/>
      <c r="F2167" s="4"/>
      <c r="G2167" s="5"/>
      <c r="H2167" s="12"/>
    </row>
    <row r="2168" spans="2:8" x14ac:dyDescent="0.25">
      <c r="B2168" s="12"/>
      <c r="C2168" s="12"/>
      <c r="D2168" s="12"/>
      <c r="E2168" s="12"/>
      <c r="F2168" s="4"/>
      <c r="G2168" s="5"/>
      <c r="H2168" s="12"/>
    </row>
    <row r="2169" spans="2:8" x14ac:dyDescent="0.25">
      <c r="B2169" s="12"/>
      <c r="C2169" s="12"/>
      <c r="D2169" s="12"/>
      <c r="E2169" s="12"/>
      <c r="F2169" s="4"/>
      <c r="G2169" s="5"/>
      <c r="H2169" s="12"/>
    </row>
    <row r="2170" spans="2:8" x14ac:dyDescent="0.25">
      <c r="B2170" s="12"/>
      <c r="C2170" s="12"/>
      <c r="D2170" s="12"/>
      <c r="E2170" s="12"/>
      <c r="F2170" s="4"/>
      <c r="G2170" s="5"/>
      <c r="H2170" s="12"/>
    </row>
    <row r="2171" spans="2:8" x14ac:dyDescent="0.25">
      <c r="B2171" s="12"/>
      <c r="C2171" s="12"/>
      <c r="D2171" s="12"/>
      <c r="E2171" s="12"/>
      <c r="F2171" s="4"/>
      <c r="G2171" s="5"/>
      <c r="H2171" s="12"/>
    </row>
    <row r="2172" spans="2:8" x14ac:dyDescent="0.25">
      <c r="B2172" s="12"/>
      <c r="C2172" s="12"/>
      <c r="D2172" s="12"/>
      <c r="E2172" s="12"/>
      <c r="F2172" s="4"/>
      <c r="G2172" s="5"/>
      <c r="H2172" s="12"/>
    </row>
    <row r="2173" spans="2:8" x14ac:dyDescent="0.25">
      <c r="B2173" s="12"/>
      <c r="C2173" s="12"/>
      <c r="D2173" s="12"/>
      <c r="E2173" s="12"/>
      <c r="F2173" s="4"/>
      <c r="G2173" s="5"/>
      <c r="H2173" s="12"/>
    </row>
    <row r="2174" spans="2:8" x14ac:dyDescent="0.25">
      <c r="B2174" s="12"/>
      <c r="C2174" s="12"/>
      <c r="D2174" s="12"/>
      <c r="E2174" s="12"/>
      <c r="F2174" s="4"/>
      <c r="G2174" s="5"/>
      <c r="H2174" s="12"/>
    </row>
    <row r="2175" spans="2:8" x14ac:dyDescent="0.25">
      <c r="B2175" s="12"/>
      <c r="C2175" s="12"/>
      <c r="D2175" s="12"/>
      <c r="E2175" s="12"/>
      <c r="F2175" s="4"/>
      <c r="G2175" s="5"/>
      <c r="H2175" s="12"/>
    </row>
    <row r="2176" spans="2:8" x14ac:dyDescent="0.25">
      <c r="B2176" s="12"/>
      <c r="C2176" s="12"/>
      <c r="D2176" s="12"/>
      <c r="E2176" s="12"/>
      <c r="F2176" s="4"/>
      <c r="G2176" s="5"/>
      <c r="H2176" s="12"/>
    </row>
    <row r="2177" spans="2:8" x14ac:dyDescent="0.25">
      <c r="B2177" s="12"/>
      <c r="C2177" s="12"/>
      <c r="D2177" s="12"/>
      <c r="E2177" s="12"/>
      <c r="F2177" s="4"/>
      <c r="G2177" s="5"/>
      <c r="H2177" s="12"/>
    </row>
    <row r="2178" spans="2:8" x14ac:dyDescent="0.25">
      <c r="B2178" s="12"/>
      <c r="C2178" s="12"/>
      <c r="D2178" s="12"/>
      <c r="E2178" s="12"/>
      <c r="F2178" s="4"/>
      <c r="G2178" s="5"/>
      <c r="H2178" s="12"/>
    </row>
    <row r="2179" spans="2:8" x14ac:dyDescent="0.25">
      <c r="B2179" s="12"/>
      <c r="C2179" s="12"/>
      <c r="D2179" s="12"/>
      <c r="E2179" s="12"/>
      <c r="F2179" s="4"/>
      <c r="G2179" s="5"/>
      <c r="H2179" s="12"/>
    </row>
    <row r="2180" spans="2:8" x14ac:dyDescent="0.25">
      <c r="B2180" s="12"/>
      <c r="C2180" s="12"/>
      <c r="D2180" s="12"/>
      <c r="E2180" s="12"/>
      <c r="F2180" s="4"/>
      <c r="G2180" s="5"/>
      <c r="H2180" s="12"/>
    </row>
    <row r="2181" spans="2:8" x14ac:dyDescent="0.25">
      <c r="B2181" s="12"/>
      <c r="C2181" s="12"/>
      <c r="D2181" s="12"/>
      <c r="E2181" s="12"/>
      <c r="F2181" s="4"/>
      <c r="G2181" s="5"/>
      <c r="H2181" s="12"/>
    </row>
    <row r="2182" spans="2:8" x14ac:dyDescent="0.25">
      <c r="B2182" s="12"/>
      <c r="C2182" s="12"/>
      <c r="D2182" s="12"/>
      <c r="E2182" s="12"/>
      <c r="F2182" s="4"/>
      <c r="G2182" s="5"/>
      <c r="H2182" s="12"/>
    </row>
    <row r="2183" spans="2:8" x14ac:dyDescent="0.25">
      <c r="B2183" s="12"/>
      <c r="C2183" s="12"/>
      <c r="D2183" s="12"/>
      <c r="E2183" s="12"/>
      <c r="F2183" s="4"/>
      <c r="G2183" s="5"/>
      <c r="H2183" s="12"/>
    </row>
    <row r="2184" spans="2:8" x14ac:dyDescent="0.25">
      <c r="B2184" s="12"/>
      <c r="C2184" s="12"/>
      <c r="D2184" s="12"/>
      <c r="E2184" s="12"/>
      <c r="F2184" s="4"/>
      <c r="G2184" s="5"/>
      <c r="H2184" s="12"/>
    </row>
    <row r="2185" spans="2:8" x14ac:dyDescent="0.25">
      <c r="B2185" s="12"/>
      <c r="C2185" s="12"/>
      <c r="D2185" s="12"/>
      <c r="E2185" s="12"/>
      <c r="F2185" s="4"/>
      <c r="G2185" s="5"/>
      <c r="H2185" s="12"/>
    </row>
    <row r="2186" spans="2:8" x14ac:dyDescent="0.25">
      <c r="B2186" s="12"/>
      <c r="C2186" s="12"/>
      <c r="D2186" s="12"/>
      <c r="E2186" s="12"/>
      <c r="F2186" s="4"/>
      <c r="G2186" s="5"/>
      <c r="H2186" s="12"/>
    </row>
    <row r="2187" spans="2:8" x14ac:dyDescent="0.25">
      <c r="B2187" s="12"/>
      <c r="C2187" s="12"/>
      <c r="D2187" s="12"/>
      <c r="E2187" s="12"/>
      <c r="F2187" s="4"/>
      <c r="G2187" s="5"/>
      <c r="H2187" s="12"/>
    </row>
    <row r="2188" spans="2:8" x14ac:dyDescent="0.25">
      <c r="B2188" s="12"/>
      <c r="C2188" s="12"/>
      <c r="D2188" s="12"/>
      <c r="E2188" s="12"/>
      <c r="F2188" s="4"/>
      <c r="G2188" s="5"/>
      <c r="H2188" s="12"/>
    </row>
    <row r="2189" spans="2:8" x14ac:dyDescent="0.25">
      <c r="B2189" s="12"/>
      <c r="C2189" s="12"/>
      <c r="D2189" s="12"/>
      <c r="E2189" s="12"/>
      <c r="F2189" s="4"/>
      <c r="G2189" s="5"/>
      <c r="H2189" s="12"/>
    </row>
    <row r="2190" spans="2:8" x14ac:dyDescent="0.25">
      <c r="B2190" s="12"/>
      <c r="C2190" s="12"/>
      <c r="D2190" s="12"/>
      <c r="E2190" s="12"/>
      <c r="F2190" s="4"/>
      <c r="G2190" s="5"/>
      <c r="H2190" s="12"/>
    </row>
    <row r="2191" spans="2:8" x14ac:dyDescent="0.25">
      <c r="B2191" s="12"/>
      <c r="C2191" s="12"/>
      <c r="D2191" s="12"/>
      <c r="E2191" s="12"/>
      <c r="F2191" s="4"/>
      <c r="G2191" s="5"/>
      <c r="H2191" s="12"/>
    </row>
    <row r="2192" spans="2:8" x14ac:dyDescent="0.25">
      <c r="B2192" s="12"/>
      <c r="C2192" s="12"/>
      <c r="D2192" s="12"/>
      <c r="E2192" s="12"/>
      <c r="F2192" s="4"/>
      <c r="G2192" s="5"/>
      <c r="H2192" s="12"/>
    </row>
    <row r="2193" spans="2:8" x14ac:dyDescent="0.25">
      <c r="B2193" s="12"/>
      <c r="C2193" s="12"/>
      <c r="D2193" s="12"/>
      <c r="E2193" s="12"/>
      <c r="F2193" s="4"/>
      <c r="G2193" s="5"/>
      <c r="H2193" s="12"/>
    </row>
    <row r="2194" spans="2:8" x14ac:dyDescent="0.25">
      <c r="B2194" s="12"/>
      <c r="C2194" s="12"/>
      <c r="D2194" s="12"/>
      <c r="E2194" s="12"/>
      <c r="F2194" s="4"/>
      <c r="G2194" s="5"/>
      <c r="H2194" s="12"/>
    </row>
    <row r="2195" spans="2:8" x14ac:dyDescent="0.25">
      <c r="B2195" s="12"/>
      <c r="C2195" s="12"/>
      <c r="D2195" s="12"/>
      <c r="E2195" s="12"/>
      <c r="F2195" s="4"/>
      <c r="G2195" s="5"/>
      <c r="H2195" s="12"/>
    </row>
    <row r="2196" spans="2:8" x14ac:dyDescent="0.25">
      <c r="B2196" s="12"/>
      <c r="C2196" s="12"/>
      <c r="D2196" s="12"/>
      <c r="E2196" s="12"/>
      <c r="F2196" s="4"/>
      <c r="G2196" s="5"/>
      <c r="H2196" s="12"/>
    </row>
    <row r="2197" spans="2:8" x14ac:dyDescent="0.25">
      <c r="B2197" s="12"/>
      <c r="C2197" s="12"/>
      <c r="D2197" s="12"/>
      <c r="E2197" s="12"/>
      <c r="F2197" s="4"/>
      <c r="G2197" s="5"/>
      <c r="H2197" s="12"/>
    </row>
    <row r="2198" spans="2:8" x14ac:dyDescent="0.25">
      <c r="B2198" s="12"/>
      <c r="C2198" s="12"/>
      <c r="D2198" s="12"/>
      <c r="E2198" s="12"/>
      <c r="F2198" s="4"/>
      <c r="G2198" s="5"/>
      <c r="H2198" s="12"/>
    </row>
    <row r="2199" spans="2:8" x14ac:dyDescent="0.25">
      <c r="B2199" s="12"/>
      <c r="C2199" s="12"/>
      <c r="D2199" s="12"/>
      <c r="E2199" s="12"/>
      <c r="F2199" s="4"/>
      <c r="G2199" s="5"/>
      <c r="H2199" s="12"/>
    </row>
    <row r="2200" spans="2:8" x14ac:dyDescent="0.25">
      <c r="B2200" s="12"/>
      <c r="C2200" s="12"/>
      <c r="D2200" s="12"/>
      <c r="E2200" s="12"/>
      <c r="F2200" s="4"/>
      <c r="G2200" s="5"/>
      <c r="H2200" s="12"/>
    </row>
    <row r="2201" spans="2:8" x14ac:dyDescent="0.25">
      <c r="B2201" s="12"/>
      <c r="C2201" s="12"/>
      <c r="D2201" s="12"/>
      <c r="E2201" s="12"/>
      <c r="F2201" s="4"/>
      <c r="G2201" s="5"/>
      <c r="H2201" s="12"/>
    </row>
    <row r="2202" spans="2:8" x14ac:dyDescent="0.25">
      <c r="B2202" s="12"/>
      <c r="C2202" s="12"/>
      <c r="D2202" s="12"/>
      <c r="E2202" s="12"/>
      <c r="F2202" s="4"/>
      <c r="G2202" s="5"/>
      <c r="H2202" s="12"/>
    </row>
    <row r="2203" spans="2:8" x14ac:dyDescent="0.25">
      <c r="B2203" s="12"/>
      <c r="C2203" s="12"/>
      <c r="D2203" s="12"/>
      <c r="E2203" s="12"/>
      <c r="F2203" s="4"/>
      <c r="G2203" s="5"/>
      <c r="H2203" s="12"/>
    </row>
    <row r="2204" spans="2:8" x14ac:dyDescent="0.25">
      <c r="B2204" s="12"/>
      <c r="C2204" s="12"/>
      <c r="D2204" s="12"/>
      <c r="E2204" s="12"/>
      <c r="F2204" s="4"/>
      <c r="G2204" s="5"/>
      <c r="H2204" s="12"/>
    </row>
    <row r="2205" spans="2:8" x14ac:dyDescent="0.25">
      <c r="B2205" s="12"/>
      <c r="C2205" s="12"/>
      <c r="D2205" s="12"/>
      <c r="E2205" s="12"/>
      <c r="F2205" s="4"/>
      <c r="G2205" s="5"/>
      <c r="H2205" s="12"/>
    </row>
    <row r="2206" spans="2:8" x14ac:dyDescent="0.25">
      <c r="B2206" s="12"/>
      <c r="C2206" s="12"/>
      <c r="D2206" s="12"/>
      <c r="E2206" s="12"/>
      <c r="F2206" s="4"/>
      <c r="G2206" s="5"/>
      <c r="H2206" s="12"/>
    </row>
    <row r="2207" spans="2:8" x14ac:dyDescent="0.25">
      <c r="B2207" s="12"/>
      <c r="C2207" s="12"/>
      <c r="D2207" s="12"/>
      <c r="E2207" s="12"/>
      <c r="F2207" s="4"/>
      <c r="G2207" s="5"/>
      <c r="H2207" s="12"/>
    </row>
    <row r="2208" spans="2:8" x14ac:dyDescent="0.25">
      <c r="B2208" s="12"/>
      <c r="C2208" s="12"/>
      <c r="D2208" s="12"/>
      <c r="E2208" s="12"/>
      <c r="F2208" s="4"/>
      <c r="G2208" s="5"/>
      <c r="H2208" s="12"/>
    </row>
    <row r="2209" spans="2:8" x14ac:dyDescent="0.25">
      <c r="B2209" s="12"/>
      <c r="C2209" s="12"/>
      <c r="D2209" s="12"/>
      <c r="E2209" s="12"/>
      <c r="F2209" s="4"/>
      <c r="G2209" s="5"/>
      <c r="H2209" s="12"/>
    </row>
    <row r="2210" spans="2:8" x14ac:dyDescent="0.25">
      <c r="B2210" s="12"/>
      <c r="C2210" s="12"/>
      <c r="D2210" s="12"/>
      <c r="E2210" s="12"/>
      <c r="F2210" s="4"/>
      <c r="G2210" s="5"/>
      <c r="H2210" s="12"/>
    </row>
    <row r="2211" spans="2:8" x14ac:dyDescent="0.25">
      <c r="B2211" s="12"/>
      <c r="C2211" s="12"/>
      <c r="D2211" s="12"/>
      <c r="E2211" s="12"/>
      <c r="F2211" s="4"/>
      <c r="G2211" s="5"/>
      <c r="H2211" s="12"/>
    </row>
    <row r="2212" spans="2:8" x14ac:dyDescent="0.25">
      <c r="B2212" s="12"/>
      <c r="C2212" s="12"/>
      <c r="D2212" s="12"/>
      <c r="E2212" s="12"/>
      <c r="F2212" s="4"/>
      <c r="G2212" s="5"/>
      <c r="H2212" s="12"/>
    </row>
    <row r="2213" spans="2:8" x14ac:dyDescent="0.25">
      <c r="B2213" s="12"/>
      <c r="C2213" s="12"/>
      <c r="D2213" s="12"/>
      <c r="E2213" s="12"/>
      <c r="F2213" s="4"/>
      <c r="G2213" s="5"/>
      <c r="H2213" s="12"/>
    </row>
    <row r="2214" spans="2:8" x14ac:dyDescent="0.25">
      <c r="B2214" s="12"/>
      <c r="C2214" s="12"/>
      <c r="D2214" s="12"/>
      <c r="E2214" s="12"/>
      <c r="F2214" s="4"/>
      <c r="G2214" s="5"/>
      <c r="H2214" s="12"/>
    </row>
    <row r="2215" spans="2:8" x14ac:dyDescent="0.25">
      <c r="B2215" s="12"/>
      <c r="C2215" s="12"/>
      <c r="D2215" s="12"/>
      <c r="E2215" s="12"/>
      <c r="F2215" s="4"/>
      <c r="G2215" s="5"/>
      <c r="H2215" s="12"/>
    </row>
    <row r="2216" spans="2:8" x14ac:dyDescent="0.25">
      <c r="B2216" s="12"/>
      <c r="C2216" s="12"/>
      <c r="D2216" s="12"/>
      <c r="E2216" s="12"/>
      <c r="F2216" s="4"/>
      <c r="G2216" s="5"/>
      <c r="H2216" s="12"/>
    </row>
    <row r="2217" spans="2:8" x14ac:dyDescent="0.25">
      <c r="B2217" s="12"/>
      <c r="C2217" s="12"/>
      <c r="D2217" s="12"/>
      <c r="E2217" s="12"/>
      <c r="F2217" s="4"/>
      <c r="G2217" s="5"/>
      <c r="H2217" s="12"/>
    </row>
    <row r="2218" spans="2:8" x14ac:dyDescent="0.25">
      <c r="B2218" s="12"/>
      <c r="C2218" s="12"/>
      <c r="D2218" s="12"/>
      <c r="E2218" s="12"/>
      <c r="F2218" s="4"/>
      <c r="G2218" s="5"/>
      <c r="H2218" s="12"/>
    </row>
    <row r="2219" spans="2:8" x14ac:dyDescent="0.25">
      <c r="B2219" s="12"/>
      <c r="C2219" s="12"/>
      <c r="D2219" s="12"/>
      <c r="E2219" s="12"/>
      <c r="F2219" s="4"/>
      <c r="G2219" s="5"/>
      <c r="H2219" s="12"/>
    </row>
    <row r="2220" spans="2:8" x14ac:dyDescent="0.25">
      <c r="B2220" s="12"/>
      <c r="C2220" s="12"/>
      <c r="D2220" s="12"/>
      <c r="E2220" s="12"/>
      <c r="F2220" s="4"/>
      <c r="G2220" s="5"/>
      <c r="H2220" s="12"/>
    </row>
    <row r="2221" spans="2:8" x14ac:dyDescent="0.25">
      <c r="B2221" s="12"/>
      <c r="C2221" s="12"/>
      <c r="D2221" s="12"/>
      <c r="E2221" s="12"/>
      <c r="F2221" s="4"/>
      <c r="G2221" s="5"/>
      <c r="H2221" s="12"/>
    </row>
    <row r="2222" spans="2:8" x14ac:dyDescent="0.25">
      <c r="B2222" s="12"/>
      <c r="C2222" s="12"/>
      <c r="D2222" s="12"/>
      <c r="E2222" s="12"/>
      <c r="F2222" s="4"/>
      <c r="G2222" s="5"/>
      <c r="H2222" s="12"/>
    </row>
    <row r="2223" spans="2:8" x14ac:dyDescent="0.25">
      <c r="B2223" s="12"/>
      <c r="C2223" s="12"/>
      <c r="D2223" s="12"/>
      <c r="E2223" s="12"/>
      <c r="F2223" s="4"/>
      <c r="G2223" s="5"/>
      <c r="H2223" s="12"/>
    </row>
    <row r="2224" spans="2:8" x14ac:dyDescent="0.25">
      <c r="B2224" s="12"/>
      <c r="C2224" s="12"/>
      <c r="D2224" s="12"/>
      <c r="E2224" s="12"/>
      <c r="F2224" s="4"/>
      <c r="G2224" s="5"/>
      <c r="H2224" s="12"/>
    </row>
    <row r="2225" spans="2:8" x14ac:dyDescent="0.25">
      <c r="B2225" s="12"/>
      <c r="C2225" s="12"/>
      <c r="D2225" s="12"/>
      <c r="E2225" s="12"/>
      <c r="F2225" s="4"/>
      <c r="G2225" s="5"/>
      <c r="H2225" s="12"/>
    </row>
    <row r="2226" spans="2:8" x14ac:dyDescent="0.25">
      <c r="B2226" s="12"/>
      <c r="C2226" s="12"/>
      <c r="D2226" s="12"/>
      <c r="E2226" s="12"/>
      <c r="F2226" s="4"/>
      <c r="G2226" s="5"/>
      <c r="H2226" s="12"/>
    </row>
    <row r="2227" spans="2:8" x14ac:dyDescent="0.25">
      <c r="B2227" s="12"/>
      <c r="C2227" s="12"/>
      <c r="D2227" s="12"/>
      <c r="E2227" s="12"/>
      <c r="F2227" s="4"/>
      <c r="G2227" s="5"/>
      <c r="H2227" s="12"/>
    </row>
    <row r="2228" spans="2:8" x14ac:dyDescent="0.25">
      <c r="B2228" s="12"/>
      <c r="C2228" s="12"/>
      <c r="D2228" s="12"/>
      <c r="E2228" s="12"/>
      <c r="F2228" s="4"/>
      <c r="G2228" s="5"/>
      <c r="H2228" s="12"/>
    </row>
    <row r="2229" spans="2:8" x14ac:dyDescent="0.25">
      <c r="B2229" s="12"/>
      <c r="C2229" s="12"/>
      <c r="D2229" s="12"/>
      <c r="E2229" s="12"/>
      <c r="F2229" s="4"/>
      <c r="G2229" s="5"/>
      <c r="H2229" s="12"/>
    </row>
    <row r="2230" spans="2:8" x14ac:dyDescent="0.25">
      <c r="B2230" s="12"/>
      <c r="C2230" s="12"/>
      <c r="D2230" s="12"/>
      <c r="E2230" s="12"/>
      <c r="F2230" s="4"/>
      <c r="G2230" s="5"/>
      <c r="H2230" s="12"/>
    </row>
    <row r="2231" spans="2:8" x14ac:dyDescent="0.25">
      <c r="B2231" s="12"/>
      <c r="C2231" s="12"/>
      <c r="D2231" s="12"/>
      <c r="E2231" s="12"/>
      <c r="F2231" s="4"/>
      <c r="G2231" s="5"/>
      <c r="H2231" s="12"/>
    </row>
    <row r="2232" spans="2:8" x14ac:dyDescent="0.25">
      <c r="B2232" s="12"/>
      <c r="C2232" s="12"/>
      <c r="D2232" s="12"/>
      <c r="E2232" s="12"/>
      <c r="F2232" s="4"/>
      <c r="G2232" s="5"/>
      <c r="H2232" s="12"/>
    </row>
    <row r="2233" spans="2:8" x14ac:dyDescent="0.25">
      <c r="B2233" s="12"/>
      <c r="C2233" s="12"/>
      <c r="D2233" s="12"/>
      <c r="E2233" s="12"/>
      <c r="F2233" s="4"/>
      <c r="G2233" s="5"/>
      <c r="H2233" s="12"/>
    </row>
    <row r="2234" spans="2:8" x14ac:dyDescent="0.25">
      <c r="B2234" s="12"/>
      <c r="C2234" s="12"/>
      <c r="D2234" s="12"/>
      <c r="E2234" s="12"/>
      <c r="F2234" s="4"/>
      <c r="G2234" s="5"/>
      <c r="H2234" s="12"/>
    </row>
    <row r="2235" spans="2:8" x14ac:dyDescent="0.25">
      <c r="B2235" s="12"/>
      <c r="C2235" s="12"/>
      <c r="D2235" s="12"/>
      <c r="E2235" s="12"/>
      <c r="F2235" s="4"/>
      <c r="G2235" s="5"/>
      <c r="H2235" s="12"/>
    </row>
    <row r="2236" spans="2:8" x14ac:dyDescent="0.25">
      <c r="B2236" s="12"/>
      <c r="C2236" s="12"/>
      <c r="D2236" s="12"/>
      <c r="E2236" s="12"/>
      <c r="F2236" s="4"/>
      <c r="G2236" s="5"/>
      <c r="H2236" s="12"/>
    </row>
    <row r="2237" spans="2:8" x14ac:dyDescent="0.25">
      <c r="B2237" s="12"/>
      <c r="C2237" s="12"/>
      <c r="D2237" s="12"/>
      <c r="E2237" s="12"/>
      <c r="F2237" s="4"/>
      <c r="G2237" s="5"/>
      <c r="H2237" s="12"/>
    </row>
    <row r="2238" spans="2:8" x14ac:dyDescent="0.25">
      <c r="B2238" s="12"/>
      <c r="C2238" s="12"/>
      <c r="D2238" s="12"/>
      <c r="E2238" s="12"/>
      <c r="F2238" s="4"/>
      <c r="G2238" s="5"/>
      <c r="H2238" s="12"/>
    </row>
    <row r="2239" spans="2:8" x14ac:dyDescent="0.25">
      <c r="B2239" s="12"/>
      <c r="C2239" s="12"/>
      <c r="D2239" s="12"/>
      <c r="E2239" s="12"/>
      <c r="F2239" s="4"/>
      <c r="G2239" s="5"/>
      <c r="H2239" s="12"/>
    </row>
    <row r="2240" spans="2:8" x14ac:dyDescent="0.25">
      <c r="B2240" s="12"/>
      <c r="C2240" s="12"/>
      <c r="D2240" s="12"/>
      <c r="E2240" s="12"/>
      <c r="F2240" s="4"/>
      <c r="G2240" s="5"/>
      <c r="H2240" s="12"/>
    </row>
    <row r="2241" spans="2:8" x14ac:dyDescent="0.25">
      <c r="B2241" s="12"/>
      <c r="C2241" s="12"/>
      <c r="D2241" s="12"/>
      <c r="E2241" s="12"/>
      <c r="F2241" s="4"/>
      <c r="G2241" s="5"/>
      <c r="H2241" s="12"/>
    </row>
    <row r="2242" spans="2:8" x14ac:dyDescent="0.25">
      <c r="B2242" s="12"/>
      <c r="C2242" s="12"/>
      <c r="D2242" s="12"/>
      <c r="E2242" s="12"/>
      <c r="F2242" s="4"/>
      <c r="G2242" s="5"/>
      <c r="H2242" s="12"/>
    </row>
    <row r="2243" spans="2:8" x14ac:dyDescent="0.25">
      <c r="B2243" s="12"/>
      <c r="C2243" s="12"/>
      <c r="D2243" s="12"/>
      <c r="E2243" s="12"/>
      <c r="F2243" s="4"/>
      <c r="G2243" s="5"/>
      <c r="H2243" s="12"/>
    </row>
    <row r="2244" spans="2:8" x14ac:dyDescent="0.25">
      <c r="B2244" s="12"/>
      <c r="C2244" s="12"/>
      <c r="D2244" s="12"/>
      <c r="E2244" s="12"/>
      <c r="F2244" s="4"/>
      <c r="G2244" s="5"/>
      <c r="H2244" s="12"/>
    </row>
    <row r="2245" spans="2:8" x14ac:dyDescent="0.25">
      <c r="B2245" s="12"/>
      <c r="C2245" s="12"/>
      <c r="D2245" s="12"/>
      <c r="E2245" s="12"/>
      <c r="F2245" s="4"/>
      <c r="G2245" s="5"/>
      <c r="H2245" s="12"/>
    </row>
    <row r="2246" spans="2:8" x14ac:dyDescent="0.25">
      <c r="B2246" s="12"/>
      <c r="C2246" s="12"/>
      <c r="D2246" s="12"/>
      <c r="E2246" s="12"/>
      <c r="F2246" s="4"/>
      <c r="G2246" s="5"/>
      <c r="H2246" s="12"/>
    </row>
    <row r="2247" spans="2:8" x14ac:dyDescent="0.25">
      <c r="B2247" s="12"/>
      <c r="C2247" s="12"/>
      <c r="D2247" s="12"/>
      <c r="E2247" s="12"/>
      <c r="F2247" s="4"/>
      <c r="G2247" s="5"/>
      <c r="H2247" s="12"/>
    </row>
    <row r="2248" spans="2:8" x14ac:dyDescent="0.25">
      <c r="B2248" s="12"/>
      <c r="C2248" s="12"/>
      <c r="D2248" s="12"/>
      <c r="E2248" s="12"/>
      <c r="F2248" s="4"/>
      <c r="G2248" s="5"/>
      <c r="H2248" s="12"/>
    </row>
    <row r="2249" spans="2:8" x14ac:dyDescent="0.25">
      <c r="B2249" s="12"/>
      <c r="C2249" s="12"/>
      <c r="D2249" s="12"/>
      <c r="E2249" s="12"/>
      <c r="F2249" s="4"/>
      <c r="G2249" s="5"/>
      <c r="H2249" s="12"/>
    </row>
    <row r="2250" spans="2:8" x14ac:dyDescent="0.25">
      <c r="B2250" s="12"/>
      <c r="C2250" s="12"/>
      <c r="D2250" s="12"/>
      <c r="E2250" s="12"/>
      <c r="F2250" s="4"/>
      <c r="G2250" s="5"/>
      <c r="H2250" s="12"/>
    </row>
    <row r="2251" spans="2:8" x14ac:dyDescent="0.25">
      <c r="B2251" s="12"/>
      <c r="C2251" s="12"/>
      <c r="D2251" s="12"/>
      <c r="E2251" s="12"/>
      <c r="F2251" s="4"/>
      <c r="G2251" s="5"/>
      <c r="H2251" s="12"/>
    </row>
    <row r="2252" spans="2:8" x14ac:dyDescent="0.25">
      <c r="B2252" s="12"/>
      <c r="C2252" s="12"/>
      <c r="D2252" s="12"/>
      <c r="E2252" s="12"/>
      <c r="F2252" s="4"/>
      <c r="G2252" s="5"/>
      <c r="H2252" s="12"/>
    </row>
    <row r="2253" spans="2:8" x14ac:dyDescent="0.25">
      <c r="B2253" s="12"/>
      <c r="C2253" s="12"/>
      <c r="D2253" s="12"/>
      <c r="E2253" s="12"/>
      <c r="F2253" s="4"/>
      <c r="G2253" s="5"/>
      <c r="H2253" s="12"/>
    </row>
    <row r="2254" spans="2:8" x14ac:dyDescent="0.25">
      <c r="B2254" s="12"/>
      <c r="C2254" s="12"/>
      <c r="D2254" s="12"/>
      <c r="E2254" s="12"/>
      <c r="F2254" s="4"/>
      <c r="G2254" s="5"/>
      <c r="H2254" s="12"/>
    </row>
    <row r="2255" spans="2:8" x14ac:dyDescent="0.25">
      <c r="B2255" s="12"/>
      <c r="C2255" s="12"/>
      <c r="D2255" s="12"/>
      <c r="E2255" s="12"/>
      <c r="F2255" s="4"/>
      <c r="G2255" s="5"/>
      <c r="H2255" s="12"/>
    </row>
    <row r="2256" spans="2:8" x14ac:dyDescent="0.25">
      <c r="B2256" s="12"/>
      <c r="C2256" s="12"/>
      <c r="D2256" s="12"/>
      <c r="E2256" s="12"/>
      <c r="F2256" s="4"/>
      <c r="G2256" s="5"/>
      <c r="H2256" s="12"/>
    </row>
    <row r="2257" spans="2:8" x14ac:dyDescent="0.25">
      <c r="B2257" s="12"/>
      <c r="C2257" s="12"/>
      <c r="D2257" s="12"/>
      <c r="E2257" s="12"/>
      <c r="F2257" s="4"/>
      <c r="G2257" s="5"/>
      <c r="H2257" s="12"/>
    </row>
    <row r="2258" spans="2:8" x14ac:dyDescent="0.25">
      <c r="B2258" s="12"/>
      <c r="C2258" s="12"/>
      <c r="D2258" s="12"/>
      <c r="E2258" s="12"/>
      <c r="F2258" s="4"/>
      <c r="G2258" s="5"/>
      <c r="H2258" s="12"/>
    </row>
    <row r="2259" spans="2:8" x14ac:dyDescent="0.25">
      <c r="B2259" s="12"/>
      <c r="C2259" s="12"/>
      <c r="D2259" s="12"/>
      <c r="E2259" s="12"/>
      <c r="F2259" s="4"/>
      <c r="G2259" s="5"/>
      <c r="H2259" s="12"/>
    </row>
    <row r="2260" spans="2:8" x14ac:dyDescent="0.25">
      <c r="B2260" s="12"/>
      <c r="C2260" s="12"/>
      <c r="D2260" s="12"/>
      <c r="E2260" s="12"/>
      <c r="F2260" s="4"/>
      <c r="G2260" s="5"/>
      <c r="H2260" s="12"/>
    </row>
    <row r="2261" spans="2:8" x14ac:dyDescent="0.25">
      <c r="B2261" s="12"/>
      <c r="C2261" s="12"/>
      <c r="D2261" s="12"/>
      <c r="E2261" s="12"/>
      <c r="F2261" s="4"/>
      <c r="G2261" s="5"/>
      <c r="H2261" s="12"/>
    </row>
    <row r="2262" spans="2:8" x14ac:dyDescent="0.25">
      <c r="B2262" s="12"/>
      <c r="C2262" s="12"/>
      <c r="D2262" s="12"/>
      <c r="E2262" s="12"/>
      <c r="F2262" s="4"/>
      <c r="G2262" s="5"/>
      <c r="H2262" s="12"/>
    </row>
    <row r="2263" spans="2:8" x14ac:dyDescent="0.25">
      <c r="B2263" s="12"/>
      <c r="C2263" s="12"/>
      <c r="D2263" s="12"/>
      <c r="E2263" s="12"/>
      <c r="F2263" s="4"/>
      <c r="G2263" s="5"/>
      <c r="H2263" s="12"/>
    </row>
    <row r="2264" spans="2:8" x14ac:dyDescent="0.25">
      <c r="B2264" s="12"/>
      <c r="C2264" s="12"/>
      <c r="D2264" s="12"/>
      <c r="E2264" s="12"/>
      <c r="F2264" s="4"/>
      <c r="G2264" s="5"/>
      <c r="H2264" s="12"/>
    </row>
    <row r="2265" spans="2:8" x14ac:dyDescent="0.25">
      <c r="B2265" s="12"/>
      <c r="C2265" s="12"/>
      <c r="D2265" s="12"/>
      <c r="E2265" s="12"/>
      <c r="F2265" s="4"/>
      <c r="G2265" s="5"/>
      <c r="H2265" s="12"/>
    </row>
    <row r="2266" spans="2:8" x14ac:dyDescent="0.25">
      <c r="B2266" s="12"/>
      <c r="C2266" s="12"/>
      <c r="D2266" s="12"/>
      <c r="E2266" s="12"/>
      <c r="F2266" s="4"/>
      <c r="G2266" s="5"/>
      <c r="H2266" s="12"/>
    </row>
    <row r="2267" spans="2:8" x14ac:dyDescent="0.25">
      <c r="B2267" s="12"/>
      <c r="C2267" s="12"/>
      <c r="D2267" s="12"/>
      <c r="E2267" s="12"/>
      <c r="F2267" s="4"/>
      <c r="G2267" s="5"/>
      <c r="H2267" s="12"/>
    </row>
    <row r="2268" spans="2:8" x14ac:dyDescent="0.25">
      <c r="B2268" s="12"/>
      <c r="C2268" s="12"/>
      <c r="D2268" s="12"/>
      <c r="E2268" s="12"/>
      <c r="F2268" s="4"/>
      <c r="G2268" s="5"/>
      <c r="H2268" s="12"/>
    </row>
    <row r="2269" spans="2:8" x14ac:dyDescent="0.25">
      <c r="B2269" s="12"/>
      <c r="C2269" s="12"/>
      <c r="D2269" s="12"/>
      <c r="E2269" s="12"/>
      <c r="F2269" s="4"/>
      <c r="G2269" s="5"/>
      <c r="H2269" s="12"/>
    </row>
    <row r="2270" spans="2:8" x14ac:dyDescent="0.25">
      <c r="B2270" s="12"/>
      <c r="C2270" s="12"/>
      <c r="D2270" s="12"/>
      <c r="E2270" s="12"/>
      <c r="F2270" s="4"/>
      <c r="G2270" s="5"/>
      <c r="H2270" s="12"/>
    </row>
    <row r="2271" spans="2:8" x14ac:dyDescent="0.25">
      <c r="B2271" s="12"/>
      <c r="C2271" s="12"/>
      <c r="D2271" s="12"/>
      <c r="E2271" s="12"/>
      <c r="F2271" s="4"/>
      <c r="G2271" s="5"/>
      <c r="H2271" s="12"/>
    </row>
    <row r="2272" spans="2:8" x14ac:dyDescent="0.25">
      <c r="B2272" s="12"/>
      <c r="C2272" s="12"/>
      <c r="D2272" s="12"/>
      <c r="E2272" s="12"/>
      <c r="F2272" s="4"/>
      <c r="G2272" s="5"/>
      <c r="H2272" s="12"/>
    </row>
    <row r="2273" spans="2:8" x14ac:dyDescent="0.25">
      <c r="B2273" s="12"/>
      <c r="C2273" s="12"/>
      <c r="D2273" s="12"/>
      <c r="E2273" s="12"/>
      <c r="F2273" s="4"/>
      <c r="G2273" s="5"/>
      <c r="H2273" s="12"/>
    </row>
    <row r="2274" spans="2:8" x14ac:dyDescent="0.25">
      <c r="B2274" s="12"/>
      <c r="C2274" s="12"/>
      <c r="D2274" s="12"/>
      <c r="E2274" s="12"/>
      <c r="F2274" s="4"/>
      <c r="G2274" s="5"/>
      <c r="H2274" s="12"/>
    </row>
    <row r="2275" spans="2:8" x14ac:dyDescent="0.25">
      <c r="B2275" s="12"/>
      <c r="C2275" s="12"/>
      <c r="D2275" s="12"/>
      <c r="E2275" s="12"/>
      <c r="F2275" s="4"/>
      <c r="G2275" s="5"/>
      <c r="H2275" s="12"/>
    </row>
    <row r="2276" spans="2:8" x14ac:dyDescent="0.25">
      <c r="B2276" s="12"/>
      <c r="C2276" s="12"/>
      <c r="D2276" s="12"/>
      <c r="E2276" s="12"/>
      <c r="F2276" s="4"/>
      <c r="G2276" s="5"/>
      <c r="H2276" s="12"/>
    </row>
    <row r="2277" spans="2:8" x14ac:dyDescent="0.25">
      <c r="B2277" s="12"/>
      <c r="C2277" s="12"/>
      <c r="D2277" s="12"/>
      <c r="E2277" s="12"/>
      <c r="F2277" s="4"/>
      <c r="G2277" s="5"/>
      <c r="H2277" s="12"/>
    </row>
    <row r="2278" spans="2:8" x14ac:dyDescent="0.25">
      <c r="B2278" s="12"/>
      <c r="C2278" s="12"/>
      <c r="D2278" s="12"/>
      <c r="E2278" s="12"/>
      <c r="F2278" s="4"/>
      <c r="G2278" s="5"/>
      <c r="H2278" s="12"/>
    </row>
    <row r="2279" spans="2:8" x14ac:dyDescent="0.25">
      <c r="B2279" s="12"/>
      <c r="C2279" s="12"/>
      <c r="D2279" s="12"/>
      <c r="E2279" s="12"/>
      <c r="F2279" s="4"/>
      <c r="G2279" s="5"/>
      <c r="H2279" s="12"/>
    </row>
    <row r="2280" spans="2:8" x14ac:dyDescent="0.25">
      <c r="B2280" s="12"/>
      <c r="C2280" s="12"/>
      <c r="D2280" s="12"/>
      <c r="E2280" s="12"/>
      <c r="F2280" s="4"/>
      <c r="G2280" s="5"/>
      <c r="H2280" s="12"/>
    </row>
    <row r="2281" spans="2:8" x14ac:dyDescent="0.25">
      <c r="B2281" s="12"/>
      <c r="C2281" s="12"/>
      <c r="D2281" s="12"/>
      <c r="E2281" s="12"/>
      <c r="F2281" s="4"/>
      <c r="G2281" s="5"/>
      <c r="H2281" s="12"/>
    </row>
    <row r="2282" spans="2:8" x14ac:dyDescent="0.25">
      <c r="B2282" s="12"/>
      <c r="C2282" s="12"/>
      <c r="D2282" s="12"/>
      <c r="E2282" s="12"/>
      <c r="F2282" s="4"/>
      <c r="G2282" s="5"/>
      <c r="H2282" s="12"/>
    </row>
    <row r="2283" spans="2:8" x14ac:dyDescent="0.25">
      <c r="B2283" s="12"/>
      <c r="C2283" s="12"/>
      <c r="D2283" s="12"/>
      <c r="E2283" s="12"/>
      <c r="F2283" s="4"/>
      <c r="G2283" s="5"/>
      <c r="H2283" s="12"/>
    </row>
    <row r="2284" spans="2:8" x14ac:dyDescent="0.25">
      <c r="B2284" s="12"/>
      <c r="C2284" s="12"/>
      <c r="D2284" s="12"/>
      <c r="E2284" s="12"/>
      <c r="F2284" s="4"/>
      <c r="G2284" s="5"/>
      <c r="H2284" s="12"/>
    </row>
    <row r="2285" spans="2:8" x14ac:dyDescent="0.25">
      <c r="B2285" s="12"/>
      <c r="C2285" s="12"/>
      <c r="D2285" s="12"/>
      <c r="E2285" s="12"/>
      <c r="F2285" s="4"/>
      <c r="G2285" s="5"/>
      <c r="H2285" s="12"/>
    </row>
    <row r="2286" spans="2:8" x14ac:dyDescent="0.25">
      <c r="B2286" s="12"/>
      <c r="C2286" s="12"/>
      <c r="D2286" s="12"/>
      <c r="E2286" s="12"/>
      <c r="F2286" s="4"/>
      <c r="G2286" s="5"/>
      <c r="H2286" s="12"/>
    </row>
    <row r="2287" spans="2:8" x14ac:dyDescent="0.25">
      <c r="B2287" s="12"/>
      <c r="C2287" s="12"/>
      <c r="D2287" s="12"/>
      <c r="E2287" s="12"/>
      <c r="F2287" s="4"/>
      <c r="G2287" s="5"/>
      <c r="H2287" s="12"/>
    </row>
    <row r="2288" spans="2:8" x14ac:dyDescent="0.25">
      <c r="B2288" s="12"/>
      <c r="C2288" s="12"/>
      <c r="D2288" s="12"/>
      <c r="E2288" s="12"/>
      <c r="F2288" s="4"/>
      <c r="G2288" s="5"/>
      <c r="H2288" s="12"/>
    </row>
    <row r="2289" spans="2:8" x14ac:dyDescent="0.25">
      <c r="B2289" s="12"/>
      <c r="C2289" s="12"/>
      <c r="D2289" s="12"/>
      <c r="E2289" s="12"/>
      <c r="F2289" s="4"/>
      <c r="G2289" s="5"/>
      <c r="H2289" s="12"/>
    </row>
    <row r="2290" spans="2:8" x14ac:dyDescent="0.25">
      <c r="B2290" s="12"/>
      <c r="C2290" s="12"/>
      <c r="D2290" s="12"/>
      <c r="E2290" s="12"/>
      <c r="F2290" s="4"/>
      <c r="G2290" s="5"/>
      <c r="H2290" s="12"/>
    </row>
    <row r="2291" spans="2:8" x14ac:dyDescent="0.25">
      <c r="B2291" s="12"/>
      <c r="C2291" s="12"/>
      <c r="D2291" s="12"/>
      <c r="E2291" s="12"/>
      <c r="F2291" s="4"/>
      <c r="G2291" s="5"/>
      <c r="H2291" s="12"/>
    </row>
    <row r="2292" spans="2:8" x14ac:dyDescent="0.25">
      <c r="B2292" s="12"/>
      <c r="C2292" s="12"/>
      <c r="D2292" s="12"/>
      <c r="E2292" s="12"/>
      <c r="F2292" s="4"/>
      <c r="G2292" s="5"/>
      <c r="H2292" s="12"/>
    </row>
    <row r="2293" spans="2:8" x14ac:dyDescent="0.25">
      <c r="B2293" s="12"/>
      <c r="C2293" s="12"/>
      <c r="D2293" s="12"/>
      <c r="E2293" s="12"/>
      <c r="F2293" s="4"/>
      <c r="G2293" s="5"/>
      <c r="H2293" s="12"/>
    </row>
    <row r="2294" spans="2:8" x14ac:dyDescent="0.25">
      <c r="B2294" s="12"/>
      <c r="C2294" s="12"/>
      <c r="D2294" s="12"/>
      <c r="E2294" s="12"/>
      <c r="F2294" s="4"/>
      <c r="G2294" s="5"/>
      <c r="H2294" s="12"/>
    </row>
    <row r="2295" spans="2:8" x14ac:dyDescent="0.25">
      <c r="B2295" s="12"/>
      <c r="C2295" s="12"/>
      <c r="D2295" s="12"/>
      <c r="E2295" s="12"/>
      <c r="F2295" s="4"/>
      <c r="G2295" s="5"/>
      <c r="H2295" s="12"/>
    </row>
    <row r="2296" spans="2:8" x14ac:dyDescent="0.25">
      <c r="B2296" s="12"/>
      <c r="C2296" s="12"/>
      <c r="D2296" s="12"/>
      <c r="E2296" s="12"/>
      <c r="F2296" s="4"/>
      <c r="G2296" s="5"/>
      <c r="H2296" s="12"/>
    </row>
    <row r="2297" spans="2:8" x14ac:dyDescent="0.25">
      <c r="B2297" s="12"/>
      <c r="C2297" s="12"/>
      <c r="D2297" s="12"/>
      <c r="E2297" s="12"/>
      <c r="F2297" s="4"/>
      <c r="G2297" s="5"/>
      <c r="H2297" s="12"/>
    </row>
    <row r="2298" spans="2:8" x14ac:dyDescent="0.25">
      <c r="B2298" s="12"/>
      <c r="C2298" s="12"/>
      <c r="D2298" s="12"/>
      <c r="E2298" s="12"/>
      <c r="F2298" s="4"/>
      <c r="G2298" s="5"/>
      <c r="H2298" s="12"/>
    </row>
    <row r="2299" spans="2:8" x14ac:dyDescent="0.25">
      <c r="B2299" s="12"/>
      <c r="C2299" s="12"/>
      <c r="D2299" s="12"/>
      <c r="E2299" s="12"/>
      <c r="F2299" s="4"/>
      <c r="G2299" s="5"/>
      <c r="H2299" s="12"/>
    </row>
    <row r="2300" spans="2:8" x14ac:dyDescent="0.25">
      <c r="B2300" s="12"/>
      <c r="C2300" s="12"/>
      <c r="D2300" s="12"/>
      <c r="E2300" s="12"/>
      <c r="F2300" s="4"/>
      <c r="G2300" s="5"/>
      <c r="H2300" s="12"/>
    </row>
    <row r="2301" spans="2:8" x14ac:dyDescent="0.25">
      <c r="B2301" s="12"/>
      <c r="C2301" s="12"/>
      <c r="D2301" s="12"/>
      <c r="E2301" s="12"/>
      <c r="F2301" s="4"/>
      <c r="G2301" s="5"/>
      <c r="H2301" s="12"/>
    </row>
    <row r="2302" spans="2:8" x14ac:dyDescent="0.25">
      <c r="B2302" s="12"/>
      <c r="C2302" s="12"/>
      <c r="D2302" s="12"/>
      <c r="E2302" s="12"/>
      <c r="F2302" s="4"/>
      <c r="G2302" s="5"/>
      <c r="H2302" s="12"/>
    </row>
    <row r="2303" spans="2:8" x14ac:dyDescent="0.25">
      <c r="B2303" s="12"/>
      <c r="C2303" s="12"/>
      <c r="D2303" s="12"/>
      <c r="E2303" s="12"/>
      <c r="F2303" s="4"/>
      <c r="G2303" s="5"/>
      <c r="H2303" s="12"/>
    </row>
    <row r="2304" spans="2:8" x14ac:dyDescent="0.25">
      <c r="B2304" s="12"/>
      <c r="C2304" s="12"/>
      <c r="D2304" s="12"/>
      <c r="E2304" s="12"/>
      <c r="F2304" s="4"/>
      <c r="G2304" s="5"/>
      <c r="H2304" s="12"/>
    </row>
    <row r="2305" spans="2:8" x14ac:dyDescent="0.25">
      <c r="B2305" s="12"/>
      <c r="C2305" s="12"/>
      <c r="D2305" s="12"/>
      <c r="E2305" s="12"/>
      <c r="F2305" s="4"/>
      <c r="G2305" s="5"/>
      <c r="H2305" s="12"/>
    </row>
    <row r="2306" spans="2:8" x14ac:dyDescent="0.25">
      <c r="B2306" s="12"/>
      <c r="C2306" s="12"/>
      <c r="D2306" s="12"/>
      <c r="E2306" s="12"/>
      <c r="F2306" s="4"/>
      <c r="G2306" s="5"/>
      <c r="H2306" s="12"/>
    </row>
    <row r="2307" spans="2:8" x14ac:dyDescent="0.25">
      <c r="B2307" s="12"/>
      <c r="C2307" s="12"/>
      <c r="D2307" s="12"/>
      <c r="E2307" s="12"/>
      <c r="F2307" s="4"/>
      <c r="G2307" s="5"/>
      <c r="H2307" s="12"/>
    </row>
    <row r="2308" spans="2:8" x14ac:dyDescent="0.25">
      <c r="B2308" s="12"/>
      <c r="C2308" s="12"/>
      <c r="D2308" s="12"/>
      <c r="E2308" s="12"/>
      <c r="F2308" s="4"/>
      <c r="G2308" s="5"/>
      <c r="H2308" s="12"/>
    </row>
    <row r="2309" spans="2:8" x14ac:dyDescent="0.25">
      <c r="B2309" s="12"/>
      <c r="C2309" s="12"/>
      <c r="D2309" s="12"/>
      <c r="E2309" s="12"/>
      <c r="F2309" s="4"/>
      <c r="G2309" s="5"/>
      <c r="H2309" s="12"/>
    </row>
    <row r="2310" spans="2:8" x14ac:dyDescent="0.25">
      <c r="B2310" s="12"/>
      <c r="C2310" s="12"/>
      <c r="D2310" s="12"/>
      <c r="E2310" s="12"/>
      <c r="F2310" s="4"/>
      <c r="G2310" s="5"/>
      <c r="H2310" s="12"/>
    </row>
    <row r="2311" spans="2:8" x14ac:dyDescent="0.25">
      <c r="B2311" s="12"/>
      <c r="C2311" s="12"/>
      <c r="D2311" s="12"/>
      <c r="E2311" s="12"/>
      <c r="F2311" s="4"/>
      <c r="G2311" s="5"/>
      <c r="H2311" s="12"/>
    </row>
    <row r="2312" spans="2:8" x14ac:dyDescent="0.25">
      <c r="B2312" s="12"/>
      <c r="C2312" s="12"/>
      <c r="D2312" s="12"/>
      <c r="E2312" s="12"/>
      <c r="F2312" s="4"/>
      <c r="G2312" s="5"/>
      <c r="H2312" s="12"/>
    </row>
    <row r="2313" spans="2:8" x14ac:dyDescent="0.25">
      <c r="B2313" s="12"/>
      <c r="C2313" s="12"/>
      <c r="D2313" s="12"/>
      <c r="E2313" s="12"/>
      <c r="F2313" s="4"/>
      <c r="G2313" s="5"/>
      <c r="H2313" s="12"/>
    </row>
    <row r="2314" spans="2:8" x14ac:dyDescent="0.25">
      <c r="B2314" s="12"/>
      <c r="C2314" s="12"/>
      <c r="D2314" s="12"/>
      <c r="E2314" s="12"/>
      <c r="F2314" s="4"/>
      <c r="G2314" s="5"/>
      <c r="H2314" s="12"/>
    </row>
    <row r="2315" spans="2:8" x14ac:dyDescent="0.25">
      <c r="B2315" s="12"/>
      <c r="C2315" s="12"/>
      <c r="D2315" s="12"/>
      <c r="E2315" s="12"/>
      <c r="F2315" s="4"/>
      <c r="G2315" s="5"/>
      <c r="H2315" s="12"/>
    </row>
    <row r="2316" spans="2:8" x14ac:dyDescent="0.25">
      <c r="B2316" s="12"/>
      <c r="C2316" s="12"/>
      <c r="D2316" s="12"/>
      <c r="E2316" s="12"/>
      <c r="F2316" s="4"/>
      <c r="G2316" s="5"/>
      <c r="H2316" s="12"/>
    </row>
    <row r="2317" spans="2:8" x14ac:dyDescent="0.25">
      <c r="B2317" s="12"/>
      <c r="C2317" s="12"/>
      <c r="D2317" s="12"/>
      <c r="E2317" s="12"/>
      <c r="F2317" s="4"/>
      <c r="G2317" s="5"/>
      <c r="H2317" s="12"/>
    </row>
    <row r="2318" spans="2:8" x14ac:dyDescent="0.25">
      <c r="B2318" s="12"/>
      <c r="C2318" s="12"/>
      <c r="D2318" s="12"/>
      <c r="E2318" s="12"/>
      <c r="F2318" s="4"/>
      <c r="G2318" s="5"/>
      <c r="H2318" s="12"/>
    </row>
    <row r="2319" spans="2:8" x14ac:dyDescent="0.25">
      <c r="B2319" s="12"/>
      <c r="C2319" s="12"/>
      <c r="D2319" s="12"/>
      <c r="E2319" s="12"/>
      <c r="F2319" s="4"/>
      <c r="G2319" s="5"/>
      <c r="H2319" s="12"/>
    </row>
    <row r="2320" spans="2:8" x14ac:dyDescent="0.25">
      <c r="B2320" s="12"/>
      <c r="C2320" s="12"/>
      <c r="D2320" s="12"/>
      <c r="E2320" s="12"/>
      <c r="F2320" s="4"/>
      <c r="G2320" s="5"/>
      <c r="H2320" s="12"/>
    </row>
    <row r="2321" spans="2:8" x14ac:dyDescent="0.25">
      <c r="B2321" s="12"/>
      <c r="C2321" s="12"/>
      <c r="D2321" s="12"/>
      <c r="E2321" s="12"/>
      <c r="F2321" s="4"/>
      <c r="G2321" s="5"/>
      <c r="H2321" s="12"/>
    </row>
    <row r="2322" spans="2:8" x14ac:dyDescent="0.25">
      <c r="B2322" s="12"/>
      <c r="C2322" s="12"/>
      <c r="D2322" s="12"/>
      <c r="E2322" s="12"/>
      <c r="F2322" s="4"/>
      <c r="G2322" s="5"/>
      <c r="H2322" s="12"/>
    </row>
    <row r="2323" spans="2:8" x14ac:dyDescent="0.25">
      <c r="B2323" s="12"/>
      <c r="C2323" s="12"/>
      <c r="D2323" s="12"/>
      <c r="E2323" s="12"/>
      <c r="F2323" s="4"/>
      <c r="G2323" s="5"/>
      <c r="H2323" s="12"/>
    </row>
    <row r="2324" spans="2:8" x14ac:dyDescent="0.25">
      <c r="B2324" s="12"/>
      <c r="C2324" s="12"/>
      <c r="D2324" s="12"/>
      <c r="E2324" s="12"/>
      <c r="F2324" s="4"/>
      <c r="G2324" s="5"/>
      <c r="H2324" s="12"/>
    </row>
    <row r="2325" spans="2:8" x14ac:dyDescent="0.25">
      <c r="B2325" s="12"/>
      <c r="C2325" s="12"/>
      <c r="D2325" s="12"/>
      <c r="E2325" s="12"/>
      <c r="F2325" s="4"/>
      <c r="G2325" s="5"/>
      <c r="H2325" s="12"/>
    </row>
    <row r="2326" spans="2:8" x14ac:dyDescent="0.25">
      <c r="B2326" s="12"/>
      <c r="C2326" s="12"/>
      <c r="D2326" s="12"/>
      <c r="E2326" s="12"/>
      <c r="F2326" s="4"/>
      <c r="G2326" s="5"/>
      <c r="H2326" s="12"/>
    </row>
    <row r="2327" spans="2:8" x14ac:dyDescent="0.25">
      <c r="B2327" s="12"/>
      <c r="C2327" s="12"/>
      <c r="D2327" s="12"/>
      <c r="E2327" s="12"/>
      <c r="F2327" s="4"/>
      <c r="G2327" s="5"/>
      <c r="H2327" s="12"/>
    </row>
    <row r="2328" spans="2:8" x14ac:dyDescent="0.25">
      <c r="B2328" s="12"/>
      <c r="C2328" s="12"/>
      <c r="D2328" s="12"/>
      <c r="E2328" s="12"/>
      <c r="F2328" s="4"/>
      <c r="G2328" s="5"/>
      <c r="H2328" s="12"/>
    </row>
    <row r="2329" spans="2:8" x14ac:dyDescent="0.25">
      <c r="B2329" s="12"/>
      <c r="C2329" s="12"/>
      <c r="D2329" s="12"/>
      <c r="E2329" s="12"/>
      <c r="F2329" s="4"/>
      <c r="G2329" s="5"/>
      <c r="H2329" s="12"/>
    </row>
    <row r="2330" spans="2:8" x14ac:dyDescent="0.25">
      <c r="B2330" s="12"/>
      <c r="C2330" s="12"/>
      <c r="D2330" s="12"/>
      <c r="E2330" s="12"/>
      <c r="F2330" s="4"/>
      <c r="G2330" s="5"/>
      <c r="H2330" s="12"/>
    </row>
    <row r="2331" spans="2:8" x14ac:dyDescent="0.25">
      <c r="B2331" s="12"/>
      <c r="C2331" s="12"/>
      <c r="D2331" s="12"/>
      <c r="E2331" s="12"/>
      <c r="F2331" s="4"/>
      <c r="G2331" s="5"/>
      <c r="H2331" s="12"/>
    </row>
    <row r="2332" spans="2:8" x14ac:dyDescent="0.25">
      <c r="B2332" s="12"/>
      <c r="C2332" s="12"/>
      <c r="D2332" s="12"/>
      <c r="E2332" s="12"/>
      <c r="F2332" s="4"/>
      <c r="G2332" s="5"/>
      <c r="H2332" s="12"/>
    </row>
    <row r="2333" spans="2:8" x14ac:dyDescent="0.25">
      <c r="B2333" s="12"/>
      <c r="C2333" s="12"/>
      <c r="D2333" s="12"/>
      <c r="E2333" s="12"/>
      <c r="F2333" s="4"/>
      <c r="G2333" s="5"/>
      <c r="H2333" s="12"/>
    </row>
    <row r="2334" spans="2:8" x14ac:dyDescent="0.25">
      <c r="B2334" s="12"/>
      <c r="C2334" s="12"/>
      <c r="D2334" s="12"/>
      <c r="E2334" s="12"/>
      <c r="F2334" s="4"/>
      <c r="G2334" s="5"/>
      <c r="H2334" s="12"/>
    </row>
    <row r="2335" spans="2:8" x14ac:dyDescent="0.25">
      <c r="B2335" s="12"/>
      <c r="C2335" s="12"/>
      <c r="D2335" s="12"/>
      <c r="E2335" s="12"/>
      <c r="F2335" s="4"/>
      <c r="G2335" s="5"/>
      <c r="H2335" s="12"/>
    </row>
    <row r="2336" spans="2:8" x14ac:dyDescent="0.25">
      <c r="B2336" s="12"/>
      <c r="C2336" s="12"/>
      <c r="D2336" s="12"/>
      <c r="E2336" s="12"/>
      <c r="F2336" s="4"/>
      <c r="G2336" s="5"/>
      <c r="H2336" s="12"/>
    </row>
    <row r="2337" spans="2:8" x14ac:dyDescent="0.25">
      <c r="B2337" s="12"/>
      <c r="C2337" s="12"/>
      <c r="D2337" s="12"/>
      <c r="E2337" s="12"/>
      <c r="F2337" s="4"/>
      <c r="G2337" s="5"/>
      <c r="H2337" s="12"/>
    </row>
    <row r="2338" spans="2:8" x14ac:dyDescent="0.25">
      <c r="B2338" s="12"/>
      <c r="C2338" s="12"/>
      <c r="D2338" s="12"/>
      <c r="E2338" s="12"/>
      <c r="F2338" s="4"/>
      <c r="G2338" s="5"/>
      <c r="H2338" s="12"/>
    </row>
    <row r="2339" spans="2:8" x14ac:dyDescent="0.25">
      <c r="B2339" s="12"/>
      <c r="C2339" s="12"/>
      <c r="D2339" s="12"/>
      <c r="E2339" s="12"/>
      <c r="F2339" s="4"/>
      <c r="G2339" s="5"/>
      <c r="H2339" s="12"/>
    </row>
    <row r="2340" spans="2:8" x14ac:dyDescent="0.25">
      <c r="B2340" s="12"/>
      <c r="C2340" s="12"/>
      <c r="D2340" s="12"/>
      <c r="E2340" s="12"/>
      <c r="F2340" s="4"/>
      <c r="G2340" s="5"/>
      <c r="H2340" s="12"/>
    </row>
    <row r="2341" spans="2:8" x14ac:dyDescent="0.25">
      <c r="B2341" s="12"/>
      <c r="C2341" s="12"/>
      <c r="D2341" s="12"/>
      <c r="E2341" s="12"/>
      <c r="F2341" s="4"/>
      <c r="G2341" s="5"/>
      <c r="H2341" s="12"/>
    </row>
    <row r="2342" spans="2:8" x14ac:dyDescent="0.25">
      <c r="B2342" s="12"/>
      <c r="C2342" s="12"/>
      <c r="D2342" s="12"/>
      <c r="E2342" s="12"/>
      <c r="F2342" s="4"/>
      <c r="G2342" s="5"/>
      <c r="H2342" s="12"/>
    </row>
    <row r="2343" spans="2:8" x14ac:dyDescent="0.25">
      <c r="B2343" s="12"/>
      <c r="C2343" s="12"/>
      <c r="D2343" s="12"/>
      <c r="E2343" s="12"/>
      <c r="F2343" s="4"/>
      <c r="G2343" s="5"/>
      <c r="H2343" s="12"/>
    </row>
    <row r="2344" spans="2:8" x14ac:dyDescent="0.25">
      <c r="B2344" s="12"/>
      <c r="C2344" s="12"/>
      <c r="D2344" s="12"/>
      <c r="E2344" s="12"/>
      <c r="F2344" s="4"/>
      <c r="G2344" s="5"/>
      <c r="H2344" s="12"/>
    </row>
    <row r="2345" spans="2:8" x14ac:dyDescent="0.25">
      <c r="B2345" s="12"/>
      <c r="C2345" s="12"/>
      <c r="D2345" s="12"/>
      <c r="E2345" s="12"/>
      <c r="F2345" s="4"/>
      <c r="G2345" s="5"/>
      <c r="H2345" s="12"/>
    </row>
    <row r="2346" spans="2:8" x14ac:dyDescent="0.25">
      <c r="B2346" s="12"/>
      <c r="C2346" s="12"/>
      <c r="D2346" s="12"/>
      <c r="E2346" s="12"/>
      <c r="F2346" s="4"/>
      <c r="G2346" s="5"/>
      <c r="H2346" s="12"/>
    </row>
    <row r="2347" spans="2:8" x14ac:dyDescent="0.25">
      <c r="B2347" s="12"/>
      <c r="C2347" s="12"/>
      <c r="D2347" s="12"/>
      <c r="E2347" s="12"/>
      <c r="F2347" s="4"/>
      <c r="G2347" s="5"/>
      <c r="H2347" s="12"/>
    </row>
    <row r="2348" spans="2:8" x14ac:dyDescent="0.25">
      <c r="B2348" s="12"/>
      <c r="C2348" s="12"/>
      <c r="D2348" s="12"/>
      <c r="E2348" s="12"/>
      <c r="F2348" s="4"/>
      <c r="G2348" s="5"/>
      <c r="H2348" s="12"/>
    </row>
    <row r="2349" spans="2:8" x14ac:dyDescent="0.25">
      <c r="B2349" s="12"/>
      <c r="C2349" s="12"/>
      <c r="D2349" s="12"/>
      <c r="E2349" s="12"/>
      <c r="F2349" s="4"/>
      <c r="G2349" s="5"/>
      <c r="H2349" s="12"/>
    </row>
    <row r="2350" spans="2:8" x14ac:dyDescent="0.25">
      <c r="B2350" s="12"/>
      <c r="C2350" s="12"/>
      <c r="D2350" s="12"/>
      <c r="E2350" s="12"/>
      <c r="F2350" s="4"/>
      <c r="G2350" s="5"/>
      <c r="H2350" s="12"/>
    </row>
    <row r="2351" spans="2:8" x14ac:dyDescent="0.25">
      <c r="B2351" s="12"/>
      <c r="C2351" s="12"/>
      <c r="D2351" s="12"/>
      <c r="E2351" s="12"/>
      <c r="F2351" s="4"/>
      <c r="G2351" s="5"/>
      <c r="H2351" s="12"/>
    </row>
    <row r="2352" spans="2:8" x14ac:dyDescent="0.25">
      <c r="B2352" s="12"/>
      <c r="C2352" s="12"/>
      <c r="D2352" s="12"/>
      <c r="E2352" s="12"/>
      <c r="F2352" s="4"/>
      <c r="G2352" s="5"/>
      <c r="H2352" s="12"/>
    </row>
    <row r="2353" spans="2:8" x14ac:dyDescent="0.25">
      <c r="B2353" s="12"/>
      <c r="C2353" s="12"/>
      <c r="D2353" s="12"/>
      <c r="E2353" s="12"/>
      <c r="F2353" s="4"/>
      <c r="G2353" s="5"/>
      <c r="H2353" s="12"/>
    </row>
    <row r="2354" spans="2:8" x14ac:dyDescent="0.25">
      <c r="B2354" s="12"/>
      <c r="C2354" s="12"/>
      <c r="D2354" s="12"/>
      <c r="E2354" s="12"/>
      <c r="F2354" s="4"/>
      <c r="G2354" s="5"/>
      <c r="H2354" s="12"/>
    </row>
    <row r="2355" spans="2:8" x14ac:dyDescent="0.25">
      <c r="B2355" s="12"/>
      <c r="C2355" s="12"/>
      <c r="D2355" s="12"/>
      <c r="E2355" s="12"/>
      <c r="F2355" s="4"/>
      <c r="G2355" s="5"/>
      <c r="H2355" s="12"/>
    </row>
    <row r="2356" spans="2:8" x14ac:dyDescent="0.25">
      <c r="B2356" s="12"/>
      <c r="C2356" s="12"/>
      <c r="D2356" s="12"/>
      <c r="E2356" s="12"/>
      <c r="F2356" s="4"/>
      <c r="G2356" s="5"/>
      <c r="H2356" s="12"/>
    </row>
    <row r="2357" spans="2:8" x14ac:dyDescent="0.25">
      <c r="B2357" s="12"/>
      <c r="C2357" s="12"/>
      <c r="D2357" s="12"/>
      <c r="E2357" s="12"/>
      <c r="F2357" s="4"/>
      <c r="G2357" s="5"/>
      <c r="H2357" s="12"/>
    </row>
    <row r="2358" spans="2:8" x14ac:dyDescent="0.25">
      <c r="B2358" s="12"/>
      <c r="C2358" s="12"/>
      <c r="D2358" s="12"/>
      <c r="E2358" s="12"/>
      <c r="F2358" s="4"/>
      <c r="G2358" s="5"/>
      <c r="H2358" s="12"/>
    </row>
    <row r="2359" spans="2:8" x14ac:dyDescent="0.25">
      <c r="B2359" s="12"/>
      <c r="C2359" s="12"/>
      <c r="D2359" s="12"/>
      <c r="E2359" s="12"/>
      <c r="F2359" s="4"/>
      <c r="G2359" s="5"/>
      <c r="H2359" s="12"/>
    </row>
    <row r="2360" spans="2:8" x14ac:dyDescent="0.25">
      <c r="B2360" s="12"/>
      <c r="C2360" s="12"/>
      <c r="D2360" s="12"/>
      <c r="E2360" s="12"/>
      <c r="F2360" s="4"/>
      <c r="G2360" s="5"/>
      <c r="H2360" s="12"/>
    </row>
    <row r="2361" spans="2:8" x14ac:dyDescent="0.25">
      <c r="B2361" s="12"/>
      <c r="C2361" s="12"/>
      <c r="D2361" s="12"/>
      <c r="E2361" s="12"/>
      <c r="F2361" s="4"/>
      <c r="G2361" s="5"/>
      <c r="H2361" s="12"/>
    </row>
    <row r="2362" spans="2:8" x14ac:dyDescent="0.25">
      <c r="B2362" s="12"/>
      <c r="C2362" s="12"/>
      <c r="D2362" s="12"/>
      <c r="E2362" s="12"/>
      <c r="F2362" s="4"/>
      <c r="G2362" s="5"/>
      <c r="H2362" s="12"/>
    </row>
    <row r="2363" spans="2:8" x14ac:dyDescent="0.25">
      <c r="B2363" s="12"/>
      <c r="C2363" s="12"/>
      <c r="D2363" s="12"/>
      <c r="E2363" s="12"/>
      <c r="F2363" s="4"/>
      <c r="G2363" s="5"/>
      <c r="H2363" s="12"/>
    </row>
    <row r="2364" spans="2:8" x14ac:dyDescent="0.25">
      <c r="B2364" s="12"/>
      <c r="C2364" s="12"/>
      <c r="D2364" s="12"/>
      <c r="E2364" s="12"/>
      <c r="F2364" s="4"/>
      <c r="G2364" s="5"/>
      <c r="H2364" s="12"/>
    </row>
    <row r="2365" spans="2:8" x14ac:dyDescent="0.25">
      <c r="B2365" s="12"/>
      <c r="C2365" s="12"/>
      <c r="D2365" s="12"/>
      <c r="E2365" s="12"/>
      <c r="F2365" s="4"/>
      <c r="G2365" s="5"/>
      <c r="H2365" s="12"/>
    </row>
    <row r="2366" spans="2:8" x14ac:dyDescent="0.25">
      <c r="B2366" s="12"/>
      <c r="C2366" s="12"/>
      <c r="D2366" s="12"/>
      <c r="E2366" s="12"/>
      <c r="F2366" s="4"/>
      <c r="G2366" s="5"/>
      <c r="H2366" s="12"/>
    </row>
    <row r="2367" spans="2:8" x14ac:dyDescent="0.25">
      <c r="B2367" s="12"/>
      <c r="C2367" s="12"/>
      <c r="D2367" s="12"/>
      <c r="E2367" s="12"/>
      <c r="F2367" s="4"/>
      <c r="G2367" s="5"/>
      <c r="H2367" s="12"/>
    </row>
    <row r="2368" spans="2:8" x14ac:dyDescent="0.25">
      <c r="B2368" s="12"/>
      <c r="C2368" s="12"/>
      <c r="D2368" s="12"/>
      <c r="E2368" s="12"/>
      <c r="F2368" s="4"/>
      <c r="G2368" s="5"/>
      <c r="H2368" s="12"/>
    </row>
    <row r="2369" spans="2:8" x14ac:dyDescent="0.25">
      <c r="B2369" s="12"/>
      <c r="C2369" s="12"/>
      <c r="D2369" s="12"/>
      <c r="E2369" s="12"/>
      <c r="F2369" s="4"/>
      <c r="G2369" s="5"/>
      <c r="H2369" s="12"/>
    </row>
    <row r="2370" spans="2:8" x14ac:dyDescent="0.25">
      <c r="B2370" s="12"/>
      <c r="C2370" s="12"/>
      <c r="D2370" s="12"/>
      <c r="E2370" s="12"/>
      <c r="F2370" s="4"/>
      <c r="G2370" s="5"/>
      <c r="H2370" s="12"/>
    </row>
    <row r="2371" spans="2:8" x14ac:dyDescent="0.25">
      <c r="B2371" s="12"/>
      <c r="C2371" s="12"/>
      <c r="D2371" s="12"/>
      <c r="E2371" s="12"/>
      <c r="F2371" s="4"/>
      <c r="G2371" s="5"/>
      <c r="H2371" s="12"/>
    </row>
    <row r="2372" spans="2:8" x14ac:dyDescent="0.25">
      <c r="B2372" s="12"/>
      <c r="C2372" s="12"/>
      <c r="D2372" s="12"/>
      <c r="E2372" s="12"/>
      <c r="F2372" s="4"/>
      <c r="G2372" s="5"/>
      <c r="H2372" s="12"/>
    </row>
    <row r="2373" spans="2:8" x14ac:dyDescent="0.25">
      <c r="B2373" s="12"/>
      <c r="C2373" s="12"/>
      <c r="D2373" s="12"/>
      <c r="E2373" s="12"/>
      <c r="F2373" s="4"/>
      <c r="G2373" s="5"/>
      <c r="H2373" s="12"/>
    </row>
    <row r="2374" spans="2:8" x14ac:dyDescent="0.25">
      <c r="B2374" s="12"/>
      <c r="C2374" s="12"/>
      <c r="D2374" s="12"/>
      <c r="E2374" s="12"/>
      <c r="F2374" s="4"/>
      <c r="G2374" s="5"/>
      <c r="H2374" s="12"/>
    </row>
    <row r="2375" spans="2:8" x14ac:dyDescent="0.25">
      <c r="B2375" s="12"/>
      <c r="C2375" s="12"/>
      <c r="D2375" s="12"/>
      <c r="E2375" s="12"/>
      <c r="F2375" s="4"/>
      <c r="G2375" s="5"/>
      <c r="H2375" s="12"/>
    </row>
    <row r="2376" spans="2:8" x14ac:dyDescent="0.25">
      <c r="B2376" s="12"/>
      <c r="C2376" s="12"/>
      <c r="D2376" s="12"/>
      <c r="E2376" s="12"/>
      <c r="F2376" s="4"/>
      <c r="G2376" s="5"/>
      <c r="H2376" s="12"/>
    </row>
    <row r="2377" spans="2:8" x14ac:dyDescent="0.25">
      <c r="B2377" s="12"/>
      <c r="C2377" s="12"/>
      <c r="D2377" s="12"/>
      <c r="E2377" s="12"/>
      <c r="F2377" s="4"/>
      <c r="G2377" s="5"/>
      <c r="H2377" s="12"/>
    </row>
    <row r="2378" spans="2:8" x14ac:dyDescent="0.25">
      <c r="B2378" s="12"/>
      <c r="C2378" s="12"/>
      <c r="D2378" s="12"/>
      <c r="E2378" s="12"/>
      <c r="F2378" s="4"/>
      <c r="G2378" s="5"/>
      <c r="H2378" s="12"/>
    </row>
    <row r="2379" spans="2:8" x14ac:dyDescent="0.25">
      <c r="B2379" s="12"/>
      <c r="C2379" s="12"/>
      <c r="D2379" s="12"/>
      <c r="E2379" s="12"/>
      <c r="F2379" s="4"/>
      <c r="G2379" s="5"/>
      <c r="H2379" s="12"/>
    </row>
    <row r="2380" spans="2:8" x14ac:dyDescent="0.25">
      <c r="B2380" s="12"/>
      <c r="C2380" s="12"/>
      <c r="D2380" s="12"/>
      <c r="E2380" s="12"/>
      <c r="F2380" s="4"/>
      <c r="G2380" s="5"/>
      <c r="H2380" s="12"/>
    </row>
    <row r="2381" spans="2:8" x14ac:dyDescent="0.25">
      <c r="B2381" s="12"/>
      <c r="C2381" s="12"/>
      <c r="D2381" s="12"/>
      <c r="E2381" s="12"/>
      <c r="F2381" s="4"/>
      <c r="G2381" s="5"/>
      <c r="H2381" s="12"/>
    </row>
    <row r="2382" spans="2:8" x14ac:dyDescent="0.25">
      <c r="B2382" s="12"/>
      <c r="C2382" s="12"/>
      <c r="D2382" s="12"/>
      <c r="E2382" s="12"/>
      <c r="F2382" s="4"/>
      <c r="G2382" s="5"/>
      <c r="H2382" s="12"/>
    </row>
    <row r="2383" spans="2:8" x14ac:dyDescent="0.25">
      <c r="B2383" s="12"/>
      <c r="C2383" s="12"/>
      <c r="D2383" s="12"/>
      <c r="E2383" s="12"/>
      <c r="F2383" s="4"/>
      <c r="G2383" s="5"/>
      <c r="H2383" s="12"/>
    </row>
    <row r="2384" spans="2:8" x14ac:dyDescent="0.25">
      <c r="B2384" s="12"/>
      <c r="C2384" s="12"/>
      <c r="D2384" s="12"/>
      <c r="E2384" s="12"/>
      <c r="F2384" s="4"/>
      <c r="G2384" s="5"/>
      <c r="H2384" s="12"/>
    </row>
    <row r="2385" spans="2:8" x14ac:dyDescent="0.25">
      <c r="B2385" s="12"/>
      <c r="C2385" s="12"/>
      <c r="D2385" s="12"/>
      <c r="E2385" s="12"/>
      <c r="F2385" s="4"/>
      <c r="G2385" s="5"/>
      <c r="H2385" s="12"/>
    </row>
    <row r="2386" spans="2:8" x14ac:dyDescent="0.25">
      <c r="B2386" s="12"/>
      <c r="C2386" s="12"/>
      <c r="D2386" s="12"/>
      <c r="E2386" s="12"/>
      <c r="F2386" s="4"/>
      <c r="G2386" s="5"/>
      <c r="H2386" s="12"/>
    </row>
    <row r="2387" spans="2:8" x14ac:dyDescent="0.25">
      <c r="B2387" s="12"/>
      <c r="C2387" s="12"/>
      <c r="D2387" s="12"/>
      <c r="E2387" s="12"/>
      <c r="F2387" s="4"/>
      <c r="G2387" s="5"/>
      <c r="H2387" s="12"/>
    </row>
    <row r="2388" spans="2:8" x14ac:dyDescent="0.25">
      <c r="B2388" s="12"/>
      <c r="C2388" s="12"/>
      <c r="D2388" s="12"/>
      <c r="E2388" s="12"/>
      <c r="F2388" s="4"/>
      <c r="G2388" s="5"/>
      <c r="H2388" s="12"/>
    </row>
    <row r="2389" spans="2:8" x14ac:dyDescent="0.25">
      <c r="B2389" s="12"/>
      <c r="C2389" s="12"/>
      <c r="D2389" s="12"/>
      <c r="E2389" s="12"/>
      <c r="F2389" s="4"/>
      <c r="G2389" s="5"/>
      <c r="H2389" s="12"/>
    </row>
    <row r="2390" spans="2:8" x14ac:dyDescent="0.25">
      <c r="B2390" s="12"/>
      <c r="C2390" s="12"/>
      <c r="D2390" s="12"/>
      <c r="E2390" s="12"/>
      <c r="F2390" s="4"/>
      <c r="G2390" s="5"/>
      <c r="H2390" s="12"/>
    </row>
    <row r="2391" spans="2:8" x14ac:dyDescent="0.25">
      <c r="B2391" s="12"/>
      <c r="C2391" s="12"/>
      <c r="D2391" s="12"/>
      <c r="E2391" s="12"/>
      <c r="F2391" s="4"/>
      <c r="G2391" s="5"/>
      <c r="H2391" s="12"/>
    </row>
    <row r="2392" spans="2:8" x14ac:dyDescent="0.25">
      <c r="B2392" s="12"/>
      <c r="C2392" s="12"/>
      <c r="D2392" s="12"/>
      <c r="E2392" s="12"/>
      <c r="F2392" s="4"/>
      <c r="G2392" s="5"/>
      <c r="H2392" s="12"/>
    </row>
    <row r="2393" spans="2:8" x14ac:dyDescent="0.25">
      <c r="B2393" s="12"/>
      <c r="C2393" s="12"/>
      <c r="D2393" s="12"/>
      <c r="E2393" s="12"/>
      <c r="F2393" s="4"/>
      <c r="G2393" s="5"/>
      <c r="H2393" s="12"/>
    </row>
    <row r="2394" spans="2:8" x14ac:dyDescent="0.25">
      <c r="B2394" s="12"/>
      <c r="C2394" s="12"/>
      <c r="D2394" s="12"/>
      <c r="E2394" s="12"/>
      <c r="F2394" s="4"/>
      <c r="G2394" s="5"/>
      <c r="H2394" s="12"/>
    </row>
    <row r="2395" spans="2:8" x14ac:dyDescent="0.25">
      <c r="B2395" s="12"/>
      <c r="C2395" s="12"/>
      <c r="D2395" s="12"/>
      <c r="E2395" s="12"/>
      <c r="F2395" s="4"/>
      <c r="G2395" s="5"/>
      <c r="H2395" s="12"/>
    </row>
    <row r="2396" spans="2:8" x14ac:dyDescent="0.25">
      <c r="B2396" s="12"/>
      <c r="C2396" s="12"/>
      <c r="D2396" s="12"/>
      <c r="E2396" s="12"/>
      <c r="F2396" s="4"/>
      <c r="G2396" s="5"/>
      <c r="H2396" s="12"/>
    </row>
    <row r="2397" spans="2:8" x14ac:dyDescent="0.25">
      <c r="B2397" s="12"/>
      <c r="C2397" s="12"/>
      <c r="D2397" s="12"/>
      <c r="E2397" s="12"/>
      <c r="F2397" s="4"/>
      <c r="G2397" s="5"/>
      <c r="H2397" s="12"/>
    </row>
    <row r="2398" spans="2:8" x14ac:dyDescent="0.25">
      <c r="B2398" s="12"/>
      <c r="C2398" s="12"/>
      <c r="D2398" s="12"/>
      <c r="E2398" s="12"/>
      <c r="F2398" s="4"/>
      <c r="G2398" s="5"/>
      <c r="H2398" s="12"/>
    </row>
    <row r="2399" spans="2:8" x14ac:dyDescent="0.25">
      <c r="B2399" s="12"/>
      <c r="C2399" s="12"/>
      <c r="D2399" s="12"/>
      <c r="E2399" s="12"/>
      <c r="F2399" s="4"/>
      <c r="G2399" s="5"/>
      <c r="H2399" s="12"/>
    </row>
    <row r="2400" spans="2:8" x14ac:dyDescent="0.25">
      <c r="B2400" s="12"/>
      <c r="C2400" s="12"/>
      <c r="D2400" s="12"/>
      <c r="E2400" s="12"/>
      <c r="F2400" s="4"/>
      <c r="G2400" s="5"/>
      <c r="H2400" s="12"/>
    </row>
    <row r="2401" spans="2:8" x14ac:dyDescent="0.25">
      <c r="B2401" s="12"/>
      <c r="C2401" s="12"/>
      <c r="D2401" s="12"/>
      <c r="E2401" s="12"/>
      <c r="F2401" s="4"/>
      <c r="G2401" s="5"/>
      <c r="H2401" s="12"/>
    </row>
    <row r="2402" spans="2:8" x14ac:dyDescent="0.25">
      <c r="B2402" s="12"/>
      <c r="C2402" s="12"/>
      <c r="D2402" s="12"/>
      <c r="E2402" s="12"/>
      <c r="F2402" s="4"/>
      <c r="G2402" s="5"/>
      <c r="H2402" s="12"/>
    </row>
    <row r="2403" spans="2:8" x14ac:dyDescent="0.25">
      <c r="B2403" s="12"/>
      <c r="C2403" s="12"/>
      <c r="D2403" s="12"/>
      <c r="E2403" s="12"/>
      <c r="F2403" s="4"/>
      <c r="G2403" s="5"/>
      <c r="H2403" s="12"/>
    </row>
    <row r="2404" spans="2:8" x14ac:dyDescent="0.25">
      <c r="B2404" s="12"/>
      <c r="C2404" s="12"/>
      <c r="D2404" s="12"/>
      <c r="E2404" s="12"/>
      <c r="F2404" s="4"/>
      <c r="G2404" s="5"/>
      <c r="H2404" s="12"/>
    </row>
    <row r="2405" spans="2:8" x14ac:dyDescent="0.25">
      <c r="B2405" s="12"/>
      <c r="C2405" s="12"/>
      <c r="D2405" s="12"/>
      <c r="E2405" s="12"/>
      <c r="F2405" s="4"/>
      <c r="G2405" s="5"/>
      <c r="H2405" s="12"/>
    </row>
    <row r="2406" spans="2:8" x14ac:dyDescent="0.25">
      <c r="B2406" s="12"/>
      <c r="C2406" s="12"/>
      <c r="D2406" s="12"/>
      <c r="E2406" s="12"/>
      <c r="F2406" s="4"/>
      <c r="G2406" s="5"/>
      <c r="H2406" s="12"/>
    </row>
    <row r="2407" spans="2:8" x14ac:dyDescent="0.25">
      <c r="B2407" s="12"/>
      <c r="C2407" s="12"/>
      <c r="D2407" s="12"/>
      <c r="E2407" s="12"/>
      <c r="F2407" s="4"/>
      <c r="G2407" s="5"/>
      <c r="H2407" s="12"/>
    </row>
    <row r="2408" spans="2:8" x14ac:dyDescent="0.25">
      <c r="B2408" s="12"/>
      <c r="C2408" s="12"/>
      <c r="D2408" s="12"/>
      <c r="E2408" s="12"/>
      <c r="F2408" s="4"/>
      <c r="G2408" s="5"/>
      <c r="H2408" s="12"/>
    </row>
    <row r="2409" spans="2:8" x14ac:dyDescent="0.25">
      <c r="B2409" s="12"/>
      <c r="C2409" s="12"/>
      <c r="D2409" s="12"/>
      <c r="E2409" s="12"/>
      <c r="F2409" s="4"/>
      <c r="G2409" s="5"/>
      <c r="H2409" s="12"/>
    </row>
    <row r="2410" spans="2:8" x14ac:dyDescent="0.25">
      <c r="B2410" s="12"/>
      <c r="C2410" s="12"/>
      <c r="D2410" s="12"/>
      <c r="E2410" s="12"/>
      <c r="F2410" s="4"/>
      <c r="G2410" s="5"/>
      <c r="H2410" s="12"/>
    </row>
    <row r="2411" spans="2:8" x14ac:dyDescent="0.25">
      <c r="B2411" s="12"/>
      <c r="C2411" s="12"/>
      <c r="D2411" s="12"/>
      <c r="E2411" s="12"/>
      <c r="F2411" s="4"/>
      <c r="G2411" s="5"/>
      <c r="H2411" s="12"/>
    </row>
    <row r="2412" spans="2:8" x14ac:dyDescent="0.25">
      <c r="B2412" s="12"/>
      <c r="C2412" s="12"/>
      <c r="D2412" s="12"/>
      <c r="E2412" s="12"/>
      <c r="F2412" s="4"/>
      <c r="G2412" s="5"/>
      <c r="H2412" s="12"/>
    </row>
    <row r="2413" spans="2:8" x14ac:dyDescent="0.25">
      <c r="B2413" s="12"/>
      <c r="C2413" s="12"/>
      <c r="D2413" s="12"/>
      <c r="E2413" s="12"/>
      <c r="F2413" s="4"/>
      <c r="G2413" s="5"/>
      <c r="H2413" s="12"/>
    </row>
    <row r="2414" spans="2:8" x14ac:dyDescent="0.25">
      <c r="B2414" s="12"/>
      <c r="C2414" s="12"/>
      <c r="D2414" s="12"/>
      <c r="E2414" s="12"/>
      <c r="F2414" s="4"/>
      <c r="G2414" s="5"/>
      <c r="H2414" s="12"/>
    </row>
    <row r="2415" spans="2:8" x14ac:dyDescent="0.25">
      <c r="B2415" s="12"/>
      <c r="C2415" s="12"/>
      <c r="D2415" s="12"/>
      <c r="E2415" s="12"/>
      <c r="F2415" s="4"/>
      <c r="G2415" s="5"/>
      <c r="H2415" s="12"/>
    </row>
    <row r="2416" spans="2:8" x14ac:dyDescent="0.25">
      <c r="B2416" s="12"/>
      <c r="C2416" s="12"/>
      <c r="D2416" s="12"/>
      <c r="E2416" s="12"/>
      <c r="F2416" s="4"/>
      <c r="G2416" s="5"/>
      <c r="H2416" s="12"/>
    </row>
    <row r="2417" spans="2:8" x14ac:dyDescent="0.25">
      <c r="B2417" s="12"/>
      <c r="C2417" s="12"/>
      <c r="D2417" s="12"/>
      <c r="E2417" s="12"/>
      <c r="F2417" s="4"/>
      <c r="G2417" s="5"/>
      <c r="H2417" s="12"/>
    </row>
    <row r="2418" spans="2:8" x14ac:dyDescent="0.25">
      <c r="B2418" s="12"/>
      <c r="C2418" s="12"/>
      <c r="D2418" s="12"/>
      <c r="E2418" s="12"/>
      <c r="F2418" s="4"/>
      <c r="G2418" s="5"/>
      <c r="H2418" s="12"/>
    </row>
    <row r="2419" spans="2:8" x14ac:dyDescent="0.25">
      <c r="B2419" s="12"/>
      <c r="C2419" s="12"/>
      <c r="D2419" s="12"/>
      <c r="E2419" s="12"/>
      <c r="F2419" s="4"/>
      <c r="G2419" s="5"/>
      <c r="H2419" s="12"/>
    </row>
    <row r="2420" spans="2:8" x14ac:dyDescent="0.25">
      <c r="B2420" s="12"/>
      <c r="C2420" s="12"/>
      <c r="D2420" s="12"/>
      <c r="E2420" s="12"/>
      <c r="F2420" s="4"/>
      <c r="G2420" s="5"/>
      <c r="H2420" s="12"/>
    </row>
    <row r="2421" spans="2:8" x14ac:dyDescent="0.25">
      <c r="B2421" s="12"/>
      <c r="C2421" s="12"/>
      <c r="D2421" s="12"/>
      <c r="E2421" s="12"/>
      <c r="F2421" s="4"/>
      <c r="G2421" s="5"/>
      <c r="H2421" s="12"/>
    </row>
    <row r="2422" spans="2:8" x14ac:dyDescent="0.25">
      <c r="B2422" s="12"/>
      <c r="C2422" s="12"/>
      <c r="D2422" s="12"/>
      <c r="E2422" s="12"/>
      <c r="F2422" s="4"/>
      <c r="G2422" s="5"/>
      <c r="H2422" s="12"/>
    </row>
    <row r="2423" spans="2:8" x14ac:dyDescent="0.25">
      <c r="B2423" s="12"/>
      <c r="C2423" s="12"/>
      <c r="D2423" s="12"/>
      <c r="E2423" s="12"/>
      <c r="F2423" s="4"/>
      <c r="G2423" s="5"/>
      <c r="H2423" s="12"/>
    </row>
    <row r="2424" spans="2:8" x14ac:dyDescent="0.25">
      <c r="B2424" s="12"/>
      <c r="C2424" s="12"/>
      <c r="D2424" s="12"/>
      <c r="E2424" s="12"/>
      <c r="F2424" s="4"/>
      <c r="G2424" s="5"/>
      <c r="H2424" s="12"/>
    </row>
    <row r="2425" spans="2:8" x14ac:dyDescent="0.25">
      <c r="B2425" s="12"/>
      <c r="C2425" s="12"/>
      <c r="D2425" s="12"/>
      <c r="E2425" s="12"/>
      <c r="F2425" s="4"/>
      <c r="G2425" s="5"/>
      <c r="H2425" s="12"/>
    </row>
    <row r="2426" spans="2:8" x14ac:dyDescent="0.25">
      <c r="B2426" s="12"/>
      <c r="C2426" s="12"/>
      <c r="D2426" s="12"/>
      <c r="E2426" s="12"/>
      <c r="F2426" s="4"/>
      <c r="G2426" s="5"/>
      <c r="H2426" s="12"/>
    </row>
    <row r="2427" spans="2:8" x14ac:dyDescent="0.25">
      <c r="B2427" s="12"/>
      <c r="C2427" s="12"/>
      <c r="D2427" s="12"/>
      <c r="E2427" s="12"/>
      <c r="F2427" s="4"/>
      <c r="G2427" s="5"/>
      <c r="H2427" s="12"/>
    </row>
    <row r="2428" spans="2:8" x14ac:dyDescent="0.25">
      <c r="B2428" s="12"/>
      <c r="C2428" s="12"/>
      <c r="D2428" s="12"/>
      <c r="E2428" s="12"/>
      <c r="F2428" s="4"/>
      <c r="G2428" s="5"/>
      <c r="H2428" s="12"/>
    </row>
    <row r="2429" spans="2:8" x14ac:dyDescent="0.25">
      <c r="B2429" s="12"/>
      <c r="C2429" s="12"/>
      <c r="D2429" s="12"/>
      <c r="E2429" s="12"/>
      <c r="F2429" s="4"/>
      <c r="G2429" s="5"/>
      <c r="H2429" s="12"/>
    </row>
    <row r="2430" spans="2:8" x14ac:dyDescent="0.25">
      <c r="B2430" s="12"/>
      <c r="C2430" s="12"/>
      <c r="D2430" s="12"/>
      <c r="E2430" s="12"/>
      <c r="F2430" s="4"/>
      <c r="G2430" s="5"/>
      <c r="H2430" s="12"/>
    </row>
    <row r="2431" spans="2:8" x14ac:dyDescent="0.25">
      <c r="B2431" s="12"/>
      <c r="C2431" s="12"/>
      <c r="D2431" s="12"/>
      <c r="E2431" s="12"/>
      <c r="F2431" s="4"/>
      <c r="G2431" s="5"/>
      <c r="H2431" s="12"/>
    </row>
    <row r="2432" spans="2:8" x14ac:dyDescent="0.25">
      <c r="B2432" s="12"/>
      <c r="C2432" s="12"/>
      <c r="D2432" s="12"/>
      <c r="E2432" s="12"/>
      <c r="F2432" s="4"/>
      <c r="G2432" s="5"/>
      <c r="H2432" s="12"/>
    </row>
    <row r="2433" spans="2:8" x14ac:dyDescent="0.25">
      <c r="B2433" s="12"/>
      <c r="C2433" s="12"/>
      <c r="D2433" s="12"/>
      <c r="E2433" s="12"/>
      <c r="F2433" s="4"/>
      <c r="G2433" s="5"/>
      <c r="H2433" s="12"/>
    </row>
    <row r="2434" spans="2:8" x14ac:dyDescent="0.25">
      <c r="B2434" s="12"/>
      <c r="C2434" s="12"/>
      <c r="D2434" s="12"/>
      <c r="E2434" s="12"/>
      <c r="F2434" s="4"/>
      <c r="G2434" s="5"/>
      <c r="H2434" s="12"/>
    </row>
    <row r="2435" spans="2:8" x14ac:dyDescent="0.25">
      <c r="B2435" s="12"/>
      <c r="C2435" s="12"/>
      <c r="D2435" s="12"/>
      <c r="E2435" s="12"/>
      <c r="F2435" s="4"/>
      <c r="G2435" s="5"/>
      <c r="H2435" s="12"/>
    </row>
    <row r="2436" spans="2:8" x14ac:dyDescent="0.25">
      <c r="B2436" s="12"/>
      <c r="C2436" s="12"/>
      <c r="D2436" s="12"/>
      <c r="E2436" s="12"/>
      <c r="F2436" s="4"/>
      <c r="G2436" s="5"/>
      <c r="H2436" s="12"/>
    </row>
    <row r="2437" spans="2:8" x14ac:dyDescent="0.25">
      <c r="B2437" s="12"/>
      <c r="C2437" s="12"/>
      <c r="D2437" s="12"/>
      <c r="E2437" s="12"/>
      <c r="F2437" s="4"/>
      <c r="G2437" s="5"/>
      <c r="H2437" s="12"/>
    </row>
    <row r="2438" spans="2:8" x14ac:dyDescent="0.25">
      <c r="B2438" s="12"/>
      <c r="C2438" s="12"/>
      <c r="D2438" s="12"/>
      <c r="E2438" s="12"/>
      <c r="F2438" s="4"/>
      <c r="G2438" s="5"/>
      <c r="H2438" s="12"/>
    </row>
    <row r="2439" spans="2:8" x14ac:dyDescent="0.25">
      <c r="B2439" s="12"/>
      <c r="C2439" s="12"/>
      <c r="D2439" s="12"/>
      <c r="E2439" s="12"/>
      <c r="F2439" s="4"/>
      <c r="G2439" s="5"/>
      <c r="H2439" s="12"/>
    </row>
    <row r="2440" spans="2:8" x14ac:dyDescent="0.25">
      <c r="B2440" s="12"/>
      <c r="C2440" s="12"/>
      <c r="D2440" s="12"/>
      <c r="E2440" s="12"/>
      <c r="F2440" s="4"/>
      <c r="G2440" s="5"/>
      <c r="H2440" s="12"/>
    </row>
    <row r="2441" spans="2:8" x14ac:dyDescent="0.25">
      <c r="B2441" s="12"/>
      <c r="C2441" s="12"/>
      <c r="D2441" s="12"/>
      <c r="E2441" s="12"/>
      <c r="F2441" s="4"/>
      <c r="G2441" s="5"/>
      <c r="H2441" s="12"/>
    </row>
    <row r="2442" spans="2:8" x14ac:dyDescent="0.25">
      <c r="B2442" s="12"/>
      <c r="C2442" s="12"/>
      <c r="D2442" s="12"/>
      <c r="E2442" s="12"/>
      <c r="F2442" s="4"/>
      <c r="G2442" s="5"/>
      <c r="H2442" s="12"/>
    </row>
    <row r="2443" spans="2:8" x14ac:dyDescent="0.25">
      <c r="B2443" s="12"/>
      <c r="C2443" s="12"/>
      <c r="D2443" s="12"/>
      <c r="E2443" s="12"/>
      <c r="F2443" s="4"/>
      <c r="G2443" s="5"/>
      <c r="H2443" s="12"/>
    </row>
    <row r="2444" spans="2:8" x14ac:dyDescent="0.25">
      <c r="B2444" s="12"/>
      <c r="C2444" s="12"/>
      <c r="D2444" s="12"/>
      <c r="E2444" s="12"/>
      <c r="F2444" s="4"/>
      <c r="G2444" s="5"/>
      <c r="H2444" s="12"/>
    </row>
    <row r="2445" spans="2:8" x14ac:dyDescent="0.25">
      <c r="B2445" s="12"/>
      <c r="C2445" s="12"/>
      <c r="D2445" s="12"/>
      <c r="E2445" s="12"/>
      <c r="F2445" s="4"/>
      <c r="G2445" s="5"/>
      <c r="H2445" s="12"/>
    </row>
    <row r="2446" spans="2:8" x14ac:dyDescent="0.25">
      <c r="B2446" s="12"/>
      <c r="C2446" s="12"/>
      <c r="D2446" s="12"/>
      <c r="E2446" s="12"/>
      <c r="F2446" s="4"/>
      <c r="G2446" s="5"/>
      <c r="H2446" s="12"/>
    </row>
    <row r="2447" spans="2:8" x14ac:dyDescent="0.25">
      <c r="B2447" s="12"/>
      <c r="C2447" s="12"/>
      <c r="D2447" s="12"/>
      <c r="E2447" s="12"/>
      <c r="F2447" s="4"/>
      <c r="G2447" s="5"/>
      <c r="H2447" s="12"/>
    </row>
    <row r="2448" spans="2:8" x14ac:dyDescent="0.25">
      <c r="B2448" s="12"/>
      <c r="C2448" s="12"/>
      <c r="D2448" s="12"/>
      <c r="E2448" s="12"/>
      <c r="F2448" s="4"/>
      <c r="G2448" s="5"/>
      <c r="H2448" s="12"/>
    </row>
    <row r="2449" spans="2:8" x14ac:dyDescent="0.25">
      <c r="B2449" s="12"/>
      <c r="C2449" s="12"/>
      <c r="D2449" s="12"/>
      <c r="E2449" s="12"/>
      <c r="F2449" s="4"/>
      <c r="G2449" s="5"/>
      <c r="H2449" s="12"/>
    </row>
    <row r="2450" spans="2:8" x14ac:dyDescent="0.25">
      <c r="B2450" s="12"/>
      <c r="C2450" s="12"/>
      <c r="D2450" s="12"/>
      <c r="E2450" s="12"/>
      <c r="F2450" s="4"/>
      <c r="G2450" s="5"/>
      <c r="H2450" s="12"/>
    </row>
    <row r="2451" spans="2:8" x14ac:dyDescent="0.25">
      <c r="B2451" s="12"/>
      <c r="C2451" s="12"/>
      <c r="D2451" s="12"/>
      <c r="E2451" s="12"/>
      <c r="F2451" s="4"/>
      <c r="G2451" s="5"/>
      <c r="H2451" s="12"/>
    </row>
    <row r="2452" spans="2:8" x14ac:dyDescent="0.25">
      <c r="B2452" s="12"/>
      <c r="C2452" s="12"/>
      <c r="D2452" s="12"/>
      <c r="E2452" s="12"/>
      <c r="F2452" s="4"/>
      <c r="G2452" s="5"/>
      <c r="H2452" s="12"/>
    </row>
    <row r="2453" spans="2:8" x14ac:dyDescent="0.25">
      <c r="B2453" s="12"/>
      <c r="C2453" s="12"/>
      <c r="D2453" s="12"/>
      <c r="E2453" s="12"/>
      <c r="F2453" s="4"/>
      <c r="G2453" s="5"/>
      <c r="H2453" s="12"/>
    </row>
    <row r="2454" spans="2:8" x14ac:dyDescent="0.25">
      <c r="B2454" s="12"/>
      <c r="C2454" s="12"/>
      <c r="D2454" s="12"/>
      <c r="E2454" s="12"/>
      <c r="F2454" s="4"/>
      <c r="G2454" s="5"/>
      <c r="H2454" s="12"/>
    </row>
    <row r="2455" spans="2:8" x14ac:dyDescent="0.25">
      <c r="B2455" s="12"/>
      <c r="C2455" s="12"/>
      <c r="D2455" s="12"/>
      <c r="E2455" s="12"/>
      <c r="F2455" s="4"/>
      <c r="G2455" s="5"/>
      <c r="H2455" s="12"/>
    </row>
    <row r="2456" spans="2:8" x14ac:dyDescent="0.25">
      <c r="B2456" s="12"/>
      <c r="C2456" s="12"/>
      <c r="D2456" s="12"/>
      <c r="E2456" s="12"/>
      <c r="F2456" s="4"/>
      <c r="G2456" s="5"/>
      <c r="H2456" s="12"/>
    </row>
    <row r="2457" spans="2:8" x14ac:dyDescent="0.25">
      <c r="B2457" s="12"/>
      <c r="C2457" s="12"/>
      <c r="D2457" s="12"/>
      <c r="E2457" s="12"/>
      <c r="F2457" s="4"/>
      <c r="G2457" s="5"/>
      <c r="H2457" s="12"/>
    </row>
    <row r="2458" spans="2:8" x14ac:dyDescent="0.25">
      <c r="B2458" s="12"/>
      <c r="C2458" s="12"/>
      <c r="D2458" s="12"/>
      <c r="E2458" s="12"/>
      <c r="F2458" s="4"/>
      <c r="G2458" s="5"/>
      <c r="H2458" s="12"/>
    </row>
    <row r="2459" spans="2:8" x14ac:dyDescent="0.25">
      <c r="B2459" s="12"/>
      <c r="C2459" s="12"/>
      <c r="D2459" s="12"/>
      <c r="E2459" s="12"/>
      <c r="F2459" s="4"/>
      <c r="G2459" s="5"/>
      <c r="H2459" s="12"/>
    </row>
    <row r="2460" spans="2:8" x14ac:dyDescent="0.25">
      <c r="B2460" s="12"/>
      <c r="C2460" s="12"/>
      <c r="D2460" s="12"/>
      <c r="E2460" s="12"/>
      <c r="F2460" s="4"/>
      <c r="G2460" s="5"/>
      <c r="H2460" s="12"/>
    </row>
    <row r="2461" spans="2:8" x14ac:dyDescent="0.25">
      <c r="B2461" s="12"/>
      <c r="C2461" s="12"/>
      <c r="D2461" s="12"/>
      <c r="E2461" s="12"/>
      <c r="F2461" s="4"/>
      <c r="G2461" s="5"/>
      <c r="H2461" s="12"/>
    </row>
    <row r="2462" spans="2:8" x14ac:dyDescent="0.25">
      <c r="B2462" s="12"/>
      <c r="C2462" s="12"/>
      <c r="D2462" s="12"/>
      <c r="E2462" s="12"/>
      <c r="F2462" s="4"/>
      <c r="G2462" s="5"/>
      <c r="H2462" s="12"/>
    </row>
    <row r="2463" spans="2:8" x14ac:dyDescent="0.25">
      <c r="B2463" s="12"/>
      <c r="C2463" s="12"/>
      <c r="D2463" s="12"/>
      <c r="E2463" s="12"/>
      <c r="F2463" s="4"/>
      <c r="G2463" s="5"/>
      <c r="H2463" s="12"/>
    </row>
    <row r="2464" spans="2:8" x14ac:dyDescent="0.25">
      <c r="B2464" s="12"/>
      <c r="C2464" s="12"/>
      <c r="D2464" s="12"/>
      <c r="E2464" s="12"/>
      <c r="F2464" s="4"/>
      <c r="G2464" s="5"/>
      <c r="H2464" s="12"/>
    </row>
    <row r="2465" spans="2:8" x14ac:dyDescent="0.25">
      <c r="B2465" s="12"/>
      <c r="C2465" s="12"/>
      <c r="D2465" s="12"/>
      <c r="E2465" s="12"/>
      <c r="F2465" s="4"/>
      <c r="G2465" s="5"/>
      <c r="H2465" s="12"/>
    </row>
    <row r="2466" spans="2:8" x14ac:dyDescent="0.25">
      <c r="B2466" s="12"/>
      <c r="C2466" s="12"/>
      <c r="D2466" s="12"/>
      <c r="E2466" s="12"/>
      <c r="F2466" s="4"/>
      <c r="G2466" s="5"/>
      <c r="H2466" s="12"/>
    </row>
    <row r="2467" spans="2:8" x14ac:dyDescent="0.25">
      <c r="B2467" s="12"/>
      <c r="C2467" s="12"/>
      <c r="D2467" s="12"/>
      <c r="E2467" s="12"/>
      <c r="F2467" s="4"/>
      <c r="G2467" s="5"/>
      <c r="H2467" s="12"/>
    </row>
    <row r="2468" spans="2:8" x14ac:dyDescent="0.25">
      <c r="B2468" s="12"/>
      <c r="C2468" s="12"/>
      <c r="D2468" s="12"/>
      <c r="E2468" s="12"/>
      <c r="F2468" s="4"/>
      <c r="G2468" s="5"/>
      <c r="H2468" s="12"/>
    </row>
    <row r="2469" spans="2:8" x14ac:dyDescent="0.25">
      <c r="B2469" s="12"/>
      <c r="C2469" s="12"/>
      <c r="D2469" s="12"/>
      <c r="E2469" s="12"/>
      <c r="F2469" s="4"/>
      <c r="G2469" s="5"/>
      <c r="H2469" s="12"/>
    </row>
    <row r="2470" spans="2:8" x14ac:dyDescent="0.25">
      <c r="B2470" s="12"/>
      <c r="C2470" s="12"/>
      <c r="D2470" s="12"/>
      <c r="E2470" s="12"/>
      <c r="F2470" s="4"/>
      <c r="G2470" s="5"/>
      <c r="H2470" s="12"/>
    </row>
    <row r="2471" spans="2:8" x14ac:dyDescent="0.25">
      <c r="B2471" s="12"/>
      <c r="C2471" s="12"/>
      <c r="D2471" s="12"/>
      <c r="E2471" s="12"/>
      <c r="F2471" s="4"/>
      <c r="G2471" s="5"/>
      <c r="H2471" s="12"/>
    </row>
    <row r="2472" spans="2:8" x14ac:dyDescent="0.25">
      <c r="B2472" s="12"/>
      <c r="C2472" s="12"/>
      <c r="D2472" s="12"/>
      <c r="E2472" s="12"/>
      <c r="F2472" s="4"/>
      <c r="G2472" s="5"/>
      <c r="H2472" s="12"/>
    </row>
    <row r="2473" spans="2:8" x14ac:dyDescent="0.25">
      <c r="B2473" s="12"/>
      <c r="C2473" s="12"/>
      <c r="D2473" s="12"/>
      <c r="E2473" s="12"/>
      <c r="F2473" s="4"/>
      <c r="G2473" s="5"/>
      <c r="H2473" s="12"/>
    </row>
    <row r="2474" spans="2:8" x14ac:dyDescent="0.25">
      <c r="B2474" s="12"/>
      <c r="C2474" s="12"/>
      <c r="D2474" s="12"/>
      <c r="E2474" s="12"/>
      <c r="F2474" s="4"/>
      <c r="G2474" s="5"/>
      <c r="H2474" s="12"/>
    </row>
    <row r="2475" spans="2:8" x14ac:dyDescent="0.25">
      <c r="B2475" s="12"/>
      <c r="C2475" s="12"/>
      <c r="D2475" s="12"/>
      <c r="E2475" s="12"/>
      <c r="F2475" s="4"/>
      <c r="G2475" s="5"/>
      <c r="H2475" s="12"/>
    </row>
    <row r="2476" spans="2:8" x14ac:dyDescent="0.25">
      <c r="B2476" s="12"/>
      <c r="C2476" s="12"/>
      <c r="D2476" s="12"/>
      <c r="E2476" s="12"/>
      <c r="F2476" s="4"/>
      <c r="G2476" s="5"/>
      <c r="H2476" s="12"/>
    </row>
    <row r="2477" spans="2:8" x14ac:dyDescent="0.25">
      <c r="B2477" s="12"/>
      <c r="C2477" s="12"/>
      <c r="D2477" s="12"/>
      <c r="E2477" s="12"/>
      <c r="F2477" s="4"/>
      <c r="G2477" s="5"/>
      <c r="H2477" s="12"/>
    </row>
    <row r="2478" spans="2:8" x14ac:dyDescent="0.25">
      <c r="B2478" s="12"/>
      <c r="C2478" s="12"/>
      <c r="D2478" s="12"/>
      <c r="E2478" s="12"/>
      <c r="F2478" s="4"/>
      <c r="G2478" s="5"/>
      <c r="H2478" s="12"/>
    </row>
    <row r="2479" spans="2:8" x14ac:dyDescent="0.25">
      <c r="B2479" s="12"/>
      <c r="C2479" s="12"/>
      <c r="D2479" s="12"/>
      <c r="E2479" s="12"/>
      <c r="F2479" s="4"/>
      <c r="G2479" s="5"/>
      <c r="H2479" s="12"/>
    </row>
    <row r="2480" spans="2:8" x14ac:dyDescent="0.25">
      <c r="B2480" s="12"/>
      <c r="C2480" s="12"/>
      <c r="D2480" s="12"/>
      <c r="E2480" s="12"/>
      <c r="F2480" s="4"/>
      <c r="G2480" s="5"/>
      <c r="H2480" s="12"/>
    </row>
    <row r="2481" spans="2:8" x14ac:dyDescent="0.25">
      <c r="B2481" s="12"/>
      <c r="C2481" s="12"/>
      <c r="D2481" s="12"/>
      <c r="E2481" s="12"/>
      <c r="F2481" s="4"/>
      <c r="G2481" s="5"/>
      <c r="H2481" s="12"/>
    </row>
    <row r="2482" spans="2:8" x14ac:dyDescent="0.25">
      <c r="B2482" s="12"/>
      <c r="C2482" s="12"/>
      <c r="D2482" s="12"/>
      <c r="E2482" s="12"/>
      <c r="F2482" s="4"/>
      <c r="G2482" s="5"/>
      <c r="H2482" s="12"/>
    </row>
    <row r="2483" spans="2:8" x14ac:dyDescent="0.25">
      <c r="B2483" s="12"/>
      <c r="C2483" s="12"/>
      <c r="D2483" s="12"/>
      <c r="E2483" s="12"/>
      <c r="F2483" s="4"/>
      <c r="G2483" s="5"/>
      <c r="H2483" s="12"/>
    </row>
    <row r="2484" spans="2:8" x14ac:dyDescent="0.25">
      <c r="B2484" s="12"/>
      <c r="C2484" s="12"/>
      <c r="D2484" s="12"/>
      <c r="E2484" s="12"/>
      <c r="F2484" s="4"/>
      <c r="G2484" s="5"/>
      <c r="H2484" s="12"/>
    </row>
    <row r="2485" spans="2:8" x14ac:dyDescent="0.25">
      <c r="B2485" s="12"/>
      <c r="C2485" s="12"/>
      <c r="D2485" s="12"/>
      <c r="E2485" s="12"/>
      <c r="F2485" s="4"/>
      <c r="G2485" s="5"/>
      <c r="H2485" s="12"/>
    </row>
    <row r="2486" spans="2:8" x14ac:dyDescent="0.25">
      <c r="B2486" s="12"/>
      <c r="C2486" s="12"/>
      <c r="D2486" s="12"/>
      <c r="E2486" s="12"/>
      <c r="F2486" s="4"/>
      <c r="G2486" s="5"/>
      <c r="H2486" s="12"/>
    </row>
    <row r="2487" spans="2:8" x14ac:dyDescent="0.25">
      <c r="B2487" s="12"/>
      <c r="C2487" s="12"/>
      <c r="D2487" s="12"/>
      <c r="E2487" s="12"/>
      <c r="F2487" s="4"/>
      <c r="G2487" s="5"/>
      <c r="H2487" s="12"/>
    </row>
    <row r="2488" spans="2:8" x14ac:dyDescent="0.25">
      <c r="B2488" s="12"/>
      <c r="C2488" s="12"/>
      <c r="D2488" s="12"/>
      <c r="E2488" s="12"/>
      <c r="F2488" s="4"/>
      <c r="G2488" s="5"/>
      <c r="H2488" s="12"/>
    </row>
    <row r="2489" spans="2:8" x14ac:dyDescent="0.25">
      <c r="B2489" s="12"/>
      <c r="C2489" s="12"/>
      <c r="D2489" s="12"/>
      <c r="E2489" s="12"/>
      <c r="F2489" s="4"/>
      <c r="G2489" s="5"/>
      <c r="H2489" s="12"/>
    </row>
    <row r="2490" spans="2:8" x14ac:dyDescent="0.25">
      <c r="B2490" s="12"/>
      <c r="C2490" s="12"/>
      <c r="D2490" s="12"/>
      <c r="E2490" s="12"/>
      <c r="F2490" s="4"/>
      <c r="G2490" s="5"/>
      <c r="H2490" s="12"/>
    </row>
    <row r="2491" spans="2:8" x14ac:dyDescent="0.25">
      <c r="B2491" s="12"/>
      <c r="C2491" s="12"/>
      <c r="D2491" s="12"/>
      <c r="E2491" s="12"/>
      <c r="F2491" s="4"/>
      <c r="G2491" s="5"/>
      <c r="H2491" s="12"/>
    </row>
    <row r="2492" spans="2:8" x14ac:dyDescent="0.25">
      <c r="B2492" s="12"/>
      <c r="C2492" s="12"/>
      <c r="D2492" s="12"/>
      <c r="E2492" s="12"/>
      <c r="F2492" s="4"/>
      <c r="G2492" s="5"/>
      <c r="H2492" s="12"/>
    </row>
    <row r="2493" spans="2:8" x14ac:dyDescent="0.25">
      <c r="B2493" s="12"/>
      <c r="C2493" s="12"/>
      <c r="D2493" s="12"/>
      <c r="E2493" s="12"/>
      <c r="F2493" s="4"/>
      <c r="G2493" s="5"/>
      <c r="H2493" s="12"/>
    </row>
    <row r="2494" spans="2:8" x14ac:dyDescent="0.25">
      <c r="B2494" s="12"/>
      <c r="C2494" s="12"/>
      <c r="D2494" s="12"/>
      <c r="E2494" s="12"/>
      <c r="F2494" s="4"/>
      <c r="G2494" s="5"/>
      <c r="H2494" s="12"/>
    </row>
    <row r="2495" spans="2:8" x14ac:dyDescent="0.25">
      <c r="B2495" s="12"/>
      <c r="C2495" s="12"/>
      <c r="D2495" s="12"/>
      <c r="E2495" s="12"/>
      <c r="F2495" s="4"/>
      <c r="G2495" s="5"/>
      <c r="H2495" s="12"/>
    </row>
    <row r="2496" spans="2:8" x14ac:dyDescent="0.25">
      <c r="B2496" s="12"/>
      <c r="C2496" s="12"/>
      <c r="D2496" s="12"/>
      <c r="E2496" s="12"/>
      <c r="F2496" s="4"/>
      <c r="G2496" s="5"/>
      <c r="H2496" s="12"/>
    </row>
    <row r="2497" spans="2:8" x14ac:dyDescent="0.25">
      <c r="B2497" s="12"/>
      <c r="C2497" s="12"/>
      <c r="D2497" s="12"/>
      <c r="E2497" s="12"/>
      <c r="F2497" s="4"/>
      <c r="G2497" s="5"/>
      <c r="H2497" s="12"/>
    </row>
    <row r="2498" spans="2:8" x14ac:dyDescent="0.25">
      <c r="B2498" s="12"/>
      <c r="C2498" s="12"/>
      <c r="D2498" s="12"/>
      <c r="E2498" s="12"/>
      <c r="F2498" s="4"/>
      <c r="G2498" s="5"/>
      <c r="H2498" s="12"/>
    </row>
    <row r="2499" spans="2:8" x14ac:dyDescent="0.25">
      <c r="B2499" s="12"/>
      <c r="C2499" s="12"/>
      <c r="D2499" s="12"/>
      <c r="E2499" s="12"/>
      <c r="F2499" s="4"/>
      <c r="G2499" s="5"/>
      <c r="H2499" s="12"/>
    </row>
    <row r="2500" spans="2:8" x14ac:dyDescent="0.25">
      <c r="B2500" s="12"/>
      <c r="C2500" s="12"/>
      <c r="D2500" s="12"/>
      <c r="E2500" s="12"/>
      <c r="F2500" s="4"/>
      <c r="G2500" s="5"/>
      <c r="H2500" s="12"/>
    </row>
    <row r="2501" spans="2:8" x14ac:dyDescent="0.25">
      <c r="B2501" s="12"/>
      <c r="C2501" s="12"/>
      <c r="D2501" s="12"/>
      <c r="E2501" s="12"/>
      <c r="F2501" s="4"/>
      <c r="G2501" s="5"/>
      <c r="H2501" s="12"/>
    </row>
    <row r="2502" spans="2:8" x14ac:dyDescent="0.25">
      <c r="B2502" s="12"/>
      <c r="C2502" s="12"/>
      <c r="D2502" s="12"/>
      <c r="E2502" s="12"/>
      <c r="F2502" s="4"/>
      <c r="G2502" s="5"/>
      <c r="H2502" s="12"/>
    </row>
    <row r="2503" spans="2:8" x14ac:dyDescent="0.25">
      <c r="B2503" s="12"/>
      <c r="C2503" s="12"/>
      <c r="D2503" s="12"/>
      <c r="E2503" s="12"/>
      <c r="F2503" s="4"/>
      <c r="G2503" s="5"/>
      <c r="H2503" s="12"/>
    </row>
    <row r="2504" spans="2:8" x14ac:dyDescent="0.25">
      <c r="B2504" s="12"/>
      <c r="C2504" s="12"/>
      <c r="D2504" s="12"/>
      <c r="E2504" s="12"/>
      <c r="F2504" s="4"/>
      <c r="G2504" s="5"/>
      <c r="H2504" s="12"/>
    </row>
    <row r="2505" spans="2:8" x14ac:dyDescent="0.25">
      <c r="B2505" s="12"/>
      <c r="C2505" s="12"/>
      <c r="D2505" s="12"/>
      <c r="E2505" s="12"/>
      <c r="F2505" s="4"/>
      <c r="G2505" s="5"/>
      <c r="H2505" s="12"/>
    </row>
    <row r="2506" spans="2:8" x14ac:dyDescent="0.25">
      <c r="B2506" s="12"/>
      <c r="C2506" s="12"/>
      <c r="D2506" s="12"/>
      <c r="E2506" s="12"/>
      <c r="F2506" s="4"/>
      <c r="G2506" s="5"/>
      <c r="H2506" s="12"/>
    </row>
    <row r="2507" spans="2:8" x14ac:dyDescent="0.25">
      <c r="B2507" s="12"/>
      <c r="C2507" s="12"/>
      <c r="D2507" s="12"/>
      <c r="E2507" s="12"/>
      <c r="F2507" s="4"/>
      <c r="G2507" s="5"/>
      <c r="H2507" s="12"/>
    </row>
    <row r="2508" spans="2:8" x14ac:dyDescent="0.25">
      <c r="B2508" s="12"/>
      <c r="C2508" s="12"/>
      <c r="D2508" s="12"/>
      <c r="E2508" s="12"/>
      <c r="F2508" s="4"/>
      <c r="G2508" s="5"/>
      <c r="H2508" s="12"/>
    </row>
    <row r="2509" spans="2:8" x14ac:dyDescent="0.25">
      <c r="B2509" s="12"/>
      <c r="C2509" s="12"/>
      <c r="D2509" s="12"/>
      <c r="E2509" s="12"/>
      <c r="F2509" s="4"/>
      <c r="G2509" s="5"/>
      <c r="H2509" s="12"/>
    </row>
    <row r="2510" spans="2:8" x14ac:dyDescent="0.25">
      <c r="B2510" s="12"/>
      <c r="C2510" s="12"/>
      <c r="D2510" s="12"/>
      <c r="E2510" s="12"/>
      <c r="F2510" s="4"/>
      <c r="G2510" s="5"/>
      <c r="H2510" s="12"/>
    </row>
    <row r="2511" spans="2:8" x14ac:dyDescent="0.25">
      <c r="B2511" s="12"/>
      <c r="C2511" s="12"/>
      <c r="D2511" s="12"/>
      <c r="E2511" s="12"/>
      <c r="F2511" s="4"/>
      <c r="G2511" s="5"/>
      <c r="H2511" s="12"/>
    </row>
    <row r="2512" spans="2:8" x14ac:dyDescent="0.25">
      <c r="B2512" s="12"/>
      <c r="C2512" s="12"/>
      <c r="D2512" s="12"/>
      <c r="E2512" s="12"/>
      <c r="F2512" s="4"/>
      <c r="G2512" s="5"/>
      <c r="H2512" s="12"/>
    </row>
    <row r="2513" spans="2:8" x14ac:dyDescent="0.25">
      <c r="B2513" s="12"/>
      <c r="C2513" s="12"/>
      <c r="D2513" s="12"/>
      <c r="E2513" s="12"/>
      <c r="F2513" s="4"/>
      <c r="G2513" s="5"/>
      <c r="H2513" s="12"/>
    </row>
    <row r="2514" spans="2:8" x14ac:dyDescent="0.25">
      <c r="B2514" s="12"/>
      <c r="C2514" s="12"/>
      <c r="D2514" s="12"/>
      <c r="E2514" s="12"/>
      <c r="F2514" s="4"/>
      <c r="G2514" s="5"/>
      <c r="H2514" s="12"/>
    </row>
    <row r="2515" spans="2:8" x14ac:dyDescent="0.25">
      <c r="B2515" s="12"/>
      <c r="C2515" s="12"/>
      <c r="D2515" s="12"/>
      <c r="E2515" s="12"/>
      <c r="F2515" s="4"/>
      <c r="G2515" s="5"/>
      <c r="H2515" s="12"/>
    </row>
    <row r="2516" spans="2:8" x14ac:dyDescent="0.25">
      <c r="B2516" s="12"/>
      <c r="C2516" s="12"/>
      <c r="D2516" s="12"/>
      <c r="E2516" s="12"/>
      <c r="F2516" s="4"/>
      <c r="G2516" s="5"/>
      <c r="H2516" s="12"/>
    </row>
    <row r="2517" spans="2:8" x14ac:dyDescent="0.25">
      <c r="B2517" s="12"/>
      <c r="C2517" s="12"/>
      <c r="D2517" s="12"/>
      <c r="E2517" s="12"/>
      <c r="F2517" s="4"/>
      <c r="G2517" s="5"/>
      <c r="H2517" s="12"/>
    </row>
    <row r="2518" spans="2:8" x14ac:dyDescent="0.25">
      <c r="B2518" s="12"/>
      <c r="C2518" s="12"/>
      <c r="D2518" s="12"/>
      <c r="E2518" s="12"/>
      <c r="F2518" s="4"/>
      <c r="G2518" s="5"/>
      <c r="H2518" s="12"/>
    </row>
    <row r="2519" spans="2:8" x14ac:dyDescent="0.25">
      <c r="B2519" s="12"/>
      <c r="C2519" s="12"/>
      <c r="D2519" s="12"/>
      <c r="E2519" s="12"/>
      <c r="F2519" s="4"/>
      <c r="G2519" s="5"/>
      <c r="H2519" s="12"/>
    </row>
    <row r="2520" spans="2:8" x14ac:dyDescent="0.25">
      <c r="B2520" s="12"/>
      <c r="C2520" s="12"/>
      <c r="D2520" s="12"/>
      <c r="E2520" s="12"/>
      <c r="F2520" s="4"/>
      <c r="G2520" s="5"/>
      <c r="H2520" s="12"/>
    </row>
    <row r="2521" spans="2:8" x14ac:dyDescent="0.25">
      <c r="B2521" s="12"/>
      <c r="C2521" s="12"/>
      <c r="D2521" s="12"/>
      <c r="E2521" s="12"/>
      <c r="F2521" s="4"/>
      <c r="G2521" s="5"/>
      <c r="H2521" s="12"/>
    </row>
    <row r="2522" spans="2:8" x14ac:dyDescent="0.25">
      <c r="B2522" s="12"/>
      <c r="C2522" s="12"/>
      <c r="D2522" s="12"/>
      <c r="E2522" s="12"/>
      <c r="F2522" s="4"/>
      <c r="G2522" s="5"/>
      <c r="H2522" s="12"/>
    </row>
    <row r="2523" spans="2:8" x14ac:dyDescent="0.25">
      <c r="B2523" s="12"/>
      <c r="C2523" s="12"/>
      <c r="D2523" s="12"/>
      <c r="E2523" s="12"/>
      <c r="F2523" s="4"/>
      <c r="G2523" s="5"/>
      <c r="H2523" s="12"/>
    </row>
    <row r="2524" spans="2:8" x14ac:dyDescent="0.25">
      <c r="B2524" s="12"/>
      <c r="C2524" s="12"/>
      <c r="D2524" s="12"/>
      <c r="E2524" s="12"/>
      <c r="F2524" s="4"/>
      <c r="G2524" s="5"/>
      <c r="H2524" s="12"/>
    </row>
    <row r="2525" spans="2:8" x14ac:dyDescent="0.25">
      <c r="B2525" s="12"/>
      <c r="C2525" s="12"/>
      <c r="D2525" s="12"/>
      <c r="E2525" s="12"/>
      <c r="F2525" s="4"/>
      <c r="G2525" s="5"/>
      <c r="H2525" s="12"/>
    </row>
    <row r="2526" spans="2:8" x14ac:dyDescent="0.25">
      <c r="B2526" s="12"/>
      <c r="C2526" s="12"/>
      <c r="D2526" s="12"/>
      <c r="E2526" s="12"/>
      <c r="F2526" s="4"/>
      <c r="G2526" s="5"/>
      <c r="H2526" s="12"/>
    </row>
    <row r="2527" spans="2:8" x14ac:dyDescent="0.25">
      <c r="B2527" s="12"/>
      <c r="C2527" s="12"/>
      <c r="D2527" s="12"/>
      <c r="E2527" s="12"/>
      <c r="F2527" s="4"/>
      <c r="G2527" s="5"/>
      <c r="H2527" s="12"/>
    </row>
    <row r="2528" spans="2:8" x14ac:dyDescent="0.25">
      <c r="B2528" s="12"/>
      <c r="C2528" s="12"/>
      <c r="D2528" s="12"/>
      <c r="E2528" s="12"/>
      <c r="F2528" s="4"/>
      <c r="G2528" s="5"/>
      <c r="H2528" s="12"/>
    </row>
    <row r="2529" spans="2:8" x14ac:dyDescent="0.25">
      <c r="B2529" s="12"/>
      <c r="C2529" s="12"/>
      <c r="D2529" s="12"/>
      <c r="E2529" s="12"/>
      <c r="F2529" s="4"/>
      <c r="G2529" s="5"/>
      <c r="H2529" s="12"/>
    </row>
    <row r="2530" spans="2:8" x14ac:dyDescent="0.25">
      <c r="B2530" s="12"/>
      <c r="C2530" s="12"/>
      <c r="D2530" s="12"/>
      <c r="E2530" s="12"/>
      <c r="F2530" s="4"/>
      <c r="G2530" s="5"/>
      <c r="H2530" s="12"/>
    </row>
    <row r="2531" spans="2:8" x14ac:dyDescent="0.25">
      <c r="B2531" s="12"/>
      <c r="C2531" s="12"/>
      <c r="D2531" s="12"/>
      <c r="E2531" s="12"/>
      <c r="F2531" s="4"/>
      <c r="G2531" s="5"/>
      <c r="H2531" s="12"/>
    </row>
    <row r="2532" spans="2:8" x14ac:dyDescent="0.25">
      <c r="B2532" s="12"/>
      <c r="C2532" s="12"/>
      <c r="D2532" s="12"/>
      <c r="E2532" s="12"/>
      <c r="F2532" s="4"/>
      <c r="G2532" s="5"/>
      <c r="H2532" s="12"/>
    </row>
    <row r="2533" spans="2:8" x14ac:dyDescent="0.25">
      <c r="B2533" s="12"/>
      <c r="C2533" s="12"/>
      <c r="D2533" s="12"/>
      <c r="E2533" s="12"/>
      <c r="F2533" s="4"/>
      <c r="G2533" s="5"/>
      <c r="H2533" s="12"/>
    </row>
    <row r="2534" spans="2:8" x14ac:dyDescent="0.25">
      <c r="B2534" s="12"/>
      <c r="C2534" s="12"/>
      <c r="D2534" s="12"/>
      <c r="E2534" s="12"/>
      <c r="F2534" s="4"/>
      <c r="G2534" s="5"/>
      <c r="H2534" s="12"/>
    </row>
    <row r="2535" spans="2:8" x14ac:dyDescent="0.25">
      <c r="B2535" s="12"/>
      <c r="C2535" s="12"/>
      <c r="D2535" s="12"/>
      <c r="E2535" s="12"/>
      <c r="F2535" s="4"/>
      <c r="G2535" s="5"/>
      <c r="H2535" s="12"/>
    </row>
    <row r="2536" spans="2:8" x14ac:dyDescent="0.25">
      <c r="B2536" s="12"/>
      <c r="C2536" s="12"/>
      <c r="D2536" s="12"/>
      <c r="E2536" s="12"/>
      <c r="F2536" s="4"/>
      <c r="G2536" s="5"/>
      <c r="H2536" s="12"/>
    </row>
    <row r="2537" spans="2:8" x14ac:dyDescent="0.25">
      <c r="B2537" s="12"/>
      <c r="C2537" s="12"/>
      <c r="D2537" s="12"/>
      <c r="E2537" s="12"/>
      <c r="F2537" s="4"/>
      <c r="G2537" s="5"/>
      <c r="H2537" s="12"/>
    </row>
    <row r="2538" spans="2:8" x14ac:dyDescent="0.25">
      <c r="B2538" s="12"/>
      <c r="C2538" s="12"/>
      <c r="D2538" s="12"/>
      <c r="E2538" s="12"/>
      <c r="F2538" s="4"/>
      <c r="G2538" s="5"/>
      <c r="H2538" s="12"/>
    </row>
    <row r="2539" spans="2:8" x14ac:dyDescent="0.25">
      <c r="B2539" s="12"/>
      <c r="C2539" s="12"/>
      <c r="D2539" s="12"/>
      <c r="E2539" s="12"/>
      <c r="F2539" s="4"/>
      <c r="G2539" s="5"/>
      <c r="H2539" s="12"/>
    </row>
    <row r="2540" spans="2:8" x14ac:dyDescent="0.25">
      <c r="B2540" s="12"/>
      <c r="C2540" s="12"/>
      <c r="D2540" s="12"/>
      <c r="E2540" s="12"/>
      <c r="F2540" s="4"/>
      <c r="G2540" s="5"/>
      <c r="H2540" s="12"/>
    </row>
    <row r="2541" spans="2:8" x14ac:dyDescent="0.25">
      <c r="B2541" s="12"/>
      <c r="C2541" s="12"/>
      <c r="D2541" s="12"/>
      <c r="E2541" s="12"/>
      <c r="F2541" s="4"/>
      <c r="G2541" s="5"/>
      <c r="H2541" s="12"/>
    </row>
    <row r="2542" spans="2:8" x14ac:dyDescent="0.25">
      <c r="B2542" s="12"/>
      <c r="C2542" s="12"/>
      <c r="D2542" s="12"/>
      <c r="E2542" s="12"/>
      <c r="F2542" s="4"/>
      <c r="G2542" s="5"/>
      <c r="H2542" s="12"/>
    </row>
    <row r="2543" spans="2:8" x14ac:dyDescent="0.25">
      <c r="B2543" s="12"/>
      <c r="C2543" s="12"/>
      <c r="D2543" s="12"/>
      <c r="E2543" s="12"/>
      <c r="F2543" s="4"/>
      <c r="G2543" s="5"/>
      <c r="H2543" s="12"/>
    </row>
    <row r="2544" spans="2:8" x14ac:dyDescent="0.25">
      <c r="B2544" s="12"/>
      <c r="C2544" s="12"/>
      <c r="D2544" s="12"/>
      <c r="E2544" s="12"/>
      <c r="F2544" s="4"/>
      <c r="G2544" s="5"/>
      <c r="H2544" s="12"/>
    </row>
    <row r="2545" spans="2:8" x14ac:dyDescent="0.25">
      <c r="B2545" s="12"/>
      <c r="C2545" s="12"/>
      <c r="D2545" s="12"/>
      <c r="E2545" s="12"/>
      <c r="F2545" s="4"/>
      <c r="G2545" s="5"/>
      <c r="H2545" s="12"/>
    </row>
    <row r="2546" spans="2:8" x14ac:dyDescent="0.25">
      <c r="B2546" s="12"/>
      <c r="C2546" s="12"/>
      <c r="D2546" s="12"/>
      <c r="E2546" s="12"/>
      <c r="F2546" s="4"/>
      <c r="G2546" s="5"/>
      <c r="H2546" s="12"/>
    </row>
    <row r="2547" spans="2:8" x14ac:dyDescent="0.25">
      <c r="B2547" s="12"/>
      <c r="C2547" s="12"/>
      <c r="D2547" s="12"/>
      <c r="E2547" s="12"/>
      <c r="F2547" s="4"/>
      <c r="G2547" s="5"/>
      <c r="H2547" s="12"/>
    </row>
    <row r="2548" spans="2:8" x14ac:dyDescent="0.25">
      <c r="B2548" s="12"/>
      <c r="C2548" s="12"/>
      <c r="D2548" s="12"/>
      <c r="E2548" s="12"/>
      <c r="F2548" s="4"/>
      <c r="G2548" s="5"/>
      <c r="H2548" s="12"/>
    </row>
    <row r="2549" spans="2:8" x14ac:dyDescent="0.25">
      <c r="B2549" s="12"/>
      <c r="C2549" s="12"/>
      <c r="D2549" s="12"/>
      <c r="E2549" s="12"/>
      <c r="F2549" s="4"/>
      <c r="G2549" s="5"/>
      <c r="H2549" s="12"/>
    </row>
    <row r="2550" spans="2:8" x14ac:dyDescent="0.25">
      <c r="B2550" s="12"/>
      <c r="C2550" s="12"/>
      <c r="D2550" s="12"/>
      <c r="E2550" s="12"/>
      <c r="F2550" s="4"/>
      <c r="G2550" s="5"/>
      <c r="H2550" s="12"/>
    </row>
    <row r="2551" spans="2:8" x14ac:dyDescent="0.25">
      <c r="B2551" s="12"/>
      <c r="C2551" s="12"/>
      <c r="D2551" s="12"/>
      <c r="E2551" s="12"/>
      <c r="F2551" s="4"/>
      <c r="G2551" s="5"/>
      <c r="H2551" s="12"/>
    </row>
    <row r="2552" spans="2:8" x14ac:dyDescent="0.25">
      <c r="B2552" s="12"/>
      <c r="C2552" s="12"/>
      <c r="D2552" s="12"/>
      <c r="E2552" s="12"/>
      <c r="F2552" s="4"/>
      <c r="G2552" s="5"/>
      <c r="H2552" s="12"/>
    </row>
    <row r="2553" spans="2:8" x14ac:dyDescent="0.25">
      <c r="B2553" s="12"/>
      <c r="C2553" s="12"/>
      <c r="D2553" s="12"/>
      <c r="E2553" s="12"/>
      <c r="F2553" s="4"/>
      <c r="G2553" s="5"/>
      <c r="H2553" s="12"/>
    </row>
    <row r="2554" spans="2:8" x14ac:dyDescent="0.25">
      <c r="B2554" s="12"/>
      <c r="C2554" s="12"/>
      <c r="D2554" s="12"/>
      <c r="E2554" s="12"/>
      <c r="F2554" s="4"/>
      <c r="G2554" s="5"/>
      <c r="H2554" s="12"/>
    </row>
    <row r="2555" spans="2:8" x14ac:dyDescent="0.25">
      <c r="B2555" s="12"/>
      <c r="C2555" s="12"/>
      <c r="D2555" s="12"/>
      <c r="E2555" s="12"/>
      <c r="F2555" s="4"/>
      <c r="G2555" s="5"/>
      <c r="H2555" s="12"/>
    </row>
    <row r="2556" spans="2:8" x14ac:dyDescent="0.25">
      <c r="B2556" s="12"/>
      <c r="C2556" s="12"/>
      <c r="D2556" s="12"/>
      <c r="E2556" s="12"/>
      <c r="F2556" s="4"/>
      <c r="G2556" s="5"/>
      <c r="H2556" s="12"/>
    </row>
    <row r="2557" spans="2:8" x14ac:dyDescent="0.25">
      <c r="B2557" s="12"/>
      <c r="C2557" s="12"/>
      <c r="D2557" s="12"/>
      <c r="E2557" s="12"/>
      <c r="F2557" s="4"/>
      <c r="G2557" s="5"/>
      <c r="H2557" s="12"/>
    </row>
    <row r="2558" spans="2:8" x14ac:dyDescent="0.25">
      <c r="B2558" s="12"/>
      <c r="C2558" s="12"/>
      <c r="D2558" s="12"/>
      <c r="E2558" s="12"/>
      <c r="F2558" s="4"/>
      <c r="G2558" s="5"/>
      <c r="H2558" s="12"/>
    </row>
    <row r="2559" spans="2:8" x14ac:dyDescent="0.25">
      <c r="B2559" s="12"/>
      <c r="C2559" s="12"/>
      <c r="D2559" s="12"/>
      <c r="E2559" s="12"/>
      <c r="F2559" s="4"/>
      <c r="G2559" s="5"/>
      <c r="H2559" s="12"/>
    </row>
    <row r="2560" spans="2:8" x14ac:dyDescent="0.25">
      <c r="B2560" s="12"/>
      <c r="C2560" s="12"/>
      <c r="D2560" s="12"/>
      <c r="E2560" s="12"/>
      <c r="F2560" s="4"/>
      <c r="G2560" s="5"/>
      <c r="H2560" s="12"/>
    </row>
    <row r="2561" spans="2:8" x14ac:dyDescent="0.25">
      <c r="B2561" s="12"/>
      <c r="C2561" s="12"/>
      <c r="D2561" s="12"/>
      <c r="E2561" s="12"/>
      <c r="F2561" s="4"/>
      <c r="G2561" s="5"/>
      <c r="H2561" s="12"/>
    </row>
    <row r="2562" spans="2:8" x14ac:dyDescent="0.25">
      <c r="B2562" s="12"/>
      <c r="C2562" s="12"/>
      <c r="D2562" s="12"/>
      <c r="E2562" s="12"/>
      <c r="F2562" s="4"/>
      <c r="G2562" s="5"/>
      <c r="H2562" s="12"/>
    </row>
    <row r="2563" spans="2:8" x14ac:dyDescent="0.25">
      <c r="B2563" s="12"/>
      <c r="C2563" s="12"/>
      <c r="D2563" s="12"/>
      <c r="E2563" s="12"/>
      <c r="F2563" s="4"/>
      <c r="G2563" s="5"/>
      <c r="H2563" s="12"/>
    </row>
    <row r="2564" spans="2:8" x14ac:dyDescent="0.25">
      <c r="B2564" s="12"/>
      <c r="C2564" s="12"/>
      <c r="D2564" s="12"/>
      <c r="E2564" s="12"/>
      <c r="F2564" s="4"/>
      <c r="G2564" s="5"/>
      <c r="H2564" s="12"/>
    </row>
    <row r="2565" spans="2:8" x14ac:dyDescent="0.25">
      <c r="B2565" s="12"/>
      <c r="C2565" s="12"/>
      <c r="D2565" s="12"/>
      <c r="E2565" s="12"/>
      <c r="F2565" s="4"/>
      <c r="G2565" s="5"/>
      <c r="H2565" s="12"/>
    </row>
    <row r="2566" spans="2:8" x14ac:dyDescent="0.25">
      <c r="B2566" s="12"/>
      <c r="C2566" s="12"/>
      <c r="D2566" s="12"/>
      <c r="E2566" s="12"/>
      <c r="F2566" s="4"/>
      <c r="G2566" s="5"/>
      <c r="H2566" s="12"/>
    </row>
    <row r="2567" spans="2:8" x14ac:dyDescent="0.25">
      <c r="B2567" s="12"/>
      <c r="C2567" s="12"/>
      <c r="D2567" s="12"/>
      <c r="E2567" s="12"/>
      <c r="F2567" s="4"/>
      <c r="G2567" s="5"/>
      <c r="H2567" s="12"/>
    </row>
    <row r="2568" spans="2:8" x14ac:dyDescent="0.25">
      <c r="B2568" s="12"/>
      <c r="C2568" s="12"/>
      <c r="D2568" s="12"/>
      <c r="E2568" s="12"/>
      <c r="F2568" s="4"/>
      <c r="G2568" s="5"/>
      <c r="H2568" s="12"/>
    </row>
    <row r="2569" spans="2:8" x14ac:dyDescent="0.25">
      <c r="B2569" s="12"/>
      <c r="C2569" s="12"/>
      <c r="D2569" s="12"/>
      <c r="E2569" s="12"/>
      <c r="F2569" s="4"/>
      <c r="G2569" s="5"/>
      <c r="H2569" s="12"/>
    </row>
    <row r="2570" spans="2:8" x14ac:dyDescent="0.25">
      <c r="B2570" s="12"/>
      <c r="C2570" s="12"/>
      <c r="D2570" s="12"/>
      <c r="E2570" s="12"/>
      <c r="F2570" s="4"/>
      <c r="G2570" s="5"/>
      <c r="H2570" s="12"/>
    </row>
    <row r="2571" spans="2:8" x14ac:dyDescent="0.25">
      <c r="B2571" s="12"/>
      <c r="C2571" s="12"/>
      <c r="D2571" s="12"/>
      <c r="E2571" s="12"/>
      <c r="F2571" s="4"/>
      <c r="G2571" s="5"/>
      <c r="H2571" s="12"/>
    </row>
    <row r="2572" spans="2:8" x14ac:dyDescent="0.25">
      <c r="B2572" s="12"/>
      <c r="C2572" s="12"/>
      <c r="D2572" s="12"/>
      <c r="E2572" s="12"/>
      <c r="F2572" s="4"/>
      <c r="G2572" s="5"/>
      <c r="H2572" s="12"/>
    </row>
    <row r="2573" spans="2:8" x14ac:dyDescent="0.25">
      <c r="B2573" s="12"/>
      <c r="C2573" s="12"/>
      <c r="D2573" s="12"/>
      <c r="E2573" s="12"/>
      <c r="F2573" s="4"/>
      <c r="G2573" s="5"/>
      <c r="H2573" s="12"/>
    </row>
    <row r="2574" spans="2:8" x14ac:dyDescent="0.25">
      <c r="B2574" s="12"/>
      <c r="C2574" s="12"/>
      <c r="D2574" s="12"/>
      <c r="E2574" s="12"/>
      <c r="F2574" s="4"/>
      <c r="G2574" s="5"/>
      <c r="H2574" s="12"/>
    </row>
    <row r="2575" spans="2:8" x14ac:dyDescent="0.25">
      <c r="B2575" s="12"/>
      <c r="C2575" s="12"/>
      <c r="D2575" s="12"/>
      <c r="E2575" s="12"/>
      <c r="F2575" s="4"/>
      <c r="G2575" s="5"/>
      <c r="H2575" s="12"/>
    </row>
    <row r="2576" spans="2:8" x14ac:dyDescent="0.25">
      <c r="B2576" s="12"/>
      <c r="C2576" s="12"/>
      <c r="D2576" s="12"/>
      <c r="E2576" s="12"/>
      <c r="F2576" s="4"/>
      <c r="G2576" s="5"/>
      <c r="H2576" s="12"/>
    </row>
    <row r="2577" spans="2:8" x14ac:dyDescent="0.25">
      <c r="B2577" s="12"/>
      <c r="C2577" s="12"/>
      <c r="D2577" s="12"/>
      <c r="E2577" s="12"/>
      <c r="F2577" s="4"/>
      <c r="G2577" s="5"/>
      <c r="H2577" s="12"/>
    </row>
    <row r="2578" spans="2:8" x14ac:dyDescent="0.25">
      <c r="B2578" s="12"/>
      <c r="C2578" s="12"/>
      <c r="D2578" s="12"/>
      <c r="E2578" s="12"/>
      <c r="F2578" s="4"/>
      <c r="G2578" s="5"/>
      <c r="H2578" s="12"/>
    </row>
    <row r="2579" spans="2:8" x14ac:dyDescent="0.25">
      <c r="B2579" s="12"/>
      <c r="C2579" s="12"/>
      <c r="D2579" s="12"/>
      <c r="E2579" s="12"/>
      <c r="F2579" s="4"/>
      <c r="G2579" s="5"/>
      <c r="H2579" s="12"/>
    </row>
    <row r="2580" spans="2:8" x14ac:dyDescent="0.25">
      <c r="B2580" s="12"/>
      <c r="C2580" s="12"/>
      <c r="D2580" s="12"/>
      <c r="E2580" s="12"/>
      <c r="F2580" s="4"/>
      <c r="G2580" s="5"/>
      <c r="H2580" s="12"/>
    </row>
    <row r="2581" spans="2:8" x14ac:dyDescent="0.25">
      <c r="B2581" s="12"/>
      <c r="C2581" s="12"/>
      <c r="D2581" s="12"/>
      <c r="E2581" s="12"/>
      <c r="F2581" s="4"/>
      <c r="G2581" s="5"/>
      <c r="H2581" s="12"/>
    </row>
    <row r="2582" spans="2:8" x14ac:dyDescent="0.25">
      <c r="B2582" s="12"/>
      <c r="C2582" s="12"/>
      <c r="D2582" s="12"/>
      <c r="E2582" s="12"/>
      <c r="F2582" s="4"/>
      <c r="G2582" s="5"/>
      <c r="H2582" s="12"/>
    </row>
    <row r="2583" spans="2:8" x14ac:dyDescent="0.25">
      <c r="B2583" s="12"/>
      <c r="C2583" s="12"/>
      <c r="D2583" s="12"/>
      <c r="E2583" s="12"/>
      <c r="F2583" s="4"/>
      <c r="G2583" s="5"/>
      <c r="H2583" s="12"/>
    </row>
    <row r="2584" spans="2:8" x14ac:dyDescent="0.25">
      <c r="B2584" s="12"/>
      <c r="C2584" s="12"/>
      <c r="D2584" s="12"/>
      <c r="E2584" s="12"/>
      <c r="F2584" s="4"/>
      <c r="G2584" s="5"/>
      <c r="H2584" s="12"/>
    </row>
    <row r="2585" spans="2:8" x14ac:dyDescent="0.25">
      <c r="B2585" s="12"/>
      <c r="C2585" s="12"/>
      <c r="D2585" s="12"/>
      <c r="E2585" s="12"/>
      <c r="F2585" s="4"/>
      <c r="G2585" s="5"/>
      <c r="H2585" s="12"/>
    </row>
    <row r="2586" spans="2:8" x14ac:dyDescent="0.25">
      <c r="B2586" s="12"/>
      <c r="C2586" s="12"/>
      <c r="D2586" s="12"/>
      <c r="E2586" s="12"/>
      <c r="F2586" s="4"/>
      <c r="G2586" s="5"/>
      <c r="H2586" s="12"/>
    </row>
    <row r="2587" spans="2:8" x14ac:dyDescent="0.25">
      <c r="B2587" s="12"/>
      <c r="C2587" s="12"/>
      <c r="D2587" s="12"/>
      <c r="E2587" s="12"/>
      <c r="F2587" s="4"/>
      <c r="G2587" s="5"/>
      <c r="H2587" s="12"/>
    </row>
    <row r="2588" spans="2:8" x14ac:dyDescent="0.25">
      <c r="B2588" s="12"/>
      <c r="C2588" s="12"/>
      <c r="D2588" s="12"/>
      <c r="E2588" s="12"/>
      <c r="F2588" s="4"/>
      <c r="G2588" s="5"/>
      <c r="H2588" s="12"/>
    </row>
    <row r="2589" spans="2:8" x14ac:dyDescent="0.25">
      <c r="B2589" s="12"/>
      <c r="C2589" s="12"/>
      <c r="D2589" s="12"/>
      <c r="E2589" s="12"/>
      <c r="F2589" s="4"/>
      <c r="G2589" s="5"/>
      <c r="H2589" s="12"/>
    </row>
    <row r="2590" spans="2:8" x14ac:dyDescent="0.25">
      <c r="B2590" s="12"/>
      <c r="C2590" s="12"/>
      <c r="D2590" s="12"/>
      <c r="E2590" s="12"/>
      <c r="F2590" s="4"/>
      <c r="G2590" s="5"/>
      <c r="H2590" s="12"/>
    </row>
    <row r="2591" spans="2:8" x14ac:dyDescent="0.25">
      <c r="B2591" s="12"/>
      <c r="C2591" s="12"/>
      <c r="D2591" s="12"/>
      <c r="E2591" s="12"/>
      <c r="F2591" s="4"/>
      <c r="G2591" s="5"/>
      <c r="H2591" s="12"/>
    </row>
    <row r="2592" spans="2:8" x14ac:dyDescent="0.25">
      <c r="B2592" s="12"/>
      <c r="C2592" s="12"/>
      <c r="D2592" s="12"/>
      <c r="E2592" s="12"/>
      <c r="F2592" s="4"/>
      <c r="G2592" s="5"/>
      <c r="H2592" s="12"/>
    </row>
    <row r="2593" spans="2:8" x14ac:dyDescent="0.25">
      <c r="B2593" s="12"/>
      <c r="C2593" s="12"/>
      <c r="D2593" s="12"/>
      <c r="E2593" s="12"/>
      <c r="F2593" s="4"/>
      <c r="G2593" s="5"/>
      <c r="H2593" s="12"/>
    </row>
    <row r="2594" spans="2:8" x14ac:dyDescent="0.25">
      <c r="B2594" s="12"/>
      <c r="C2594" s="12"/>
      <c r="D2594" s="12"/>
      <c r="E2594" s="12"/>
      <c r="F2594" s="4"/>
      <c r="G2594" s="5"/>
      <c r="H2594" s="12"/>
    </row>
    <row r="2595" spans="2:8" x14ac:dyDescent="0.25">
      <c r="B2595" s="12"/>
      <c r="C2595" s="12"/>
      <c r="D2595" s="12"/>
      <c r="E2595" s="12"/>
      <c r="F2595" s="4"/>
      <c r="G2595" s="5"/>
      <c r="H2595" s="12"/>
    </row>
    <row r="2596" spans="2:8" x14ac:dyDescent="0.25">
      <c r="B2596" s="12"/>
      <c r="C2596" s="12"/>
      <c r="D2596" s="12"/>
      <c r="E2596" s="12"/>
      <c r="F2596" s="4"/>
      <c r="G2596" s="5"/>
      <c r="H2596" s="12"/>
    </row>
    <row r="2597" spans="2:8" x14ac:dyDescent="0.25">
      <c r="B2597" s="12"/>
      <c r="C2597" s="12"/>
      <c r="D2597" s="12"/>
      <c r="E2597" s="12"/>
      <c r="F2597" s="4"/>
      <c r="G2597" s="5"/>
      <c r="H2597" s="12"/>
    </row>
    <row r="2598" spans="2:8" x14ac:dyDescent="0.25">
      <c r="B2598" s="12"/>
      <c r="C2598" s="12"/>
      <c r="D2598" s="12"/>
      <c r="E2598" s="12"/>
      <c r="F2598" s="4"/>
      <c r="G2598" s="5"/>
      <c r="H2598" s="12"/>
    </row>
    <row r="2599" spans="2:8" x14ac:dyDescent="0.25">
      <c r="B2599" s="12"/>
      <c r="C2599" s="12"/>
      <c r="D2599" s="12"/>
      <c r="E2599" s="12"/>
      <c r="F2599" s="4"/>
      <c r="G2599" s="5"/>
      <c r="H2599" s="12"/>
    </row>
    <row r="2600" spans="2:8" x14ac:dyDescent="0.25">
      <c r="B2600" s="12"/>
      <c r="C2600" s="12"/>
      <c r="D2600" s="12"/>
      <c r="E2600" s="12"/>
      <c r="F2600" s="4"/>
      <c r="G2600" s="5"/>
      <c r="H2600" s="12"/>
    </row>
    <row r="2601" spans="2:8" x14ac:dyDescent="0.25">
      <c r="B2601" s="12"/>
      <c r="C2601" s="12"/>
      <c r="D2601" s="12"/>
      <c r="E2601" s="12"/>
      <c r="F2601" s="4"/>
      <c r="G2601" s="5"/>
      <c r="H2601" s="12"/>
    </row>
    <row r="2602" spans="2:8" x14ac:dyDescent="0.25">
      <c r="B2602" s="12"/>
      <c r="C2602" s="12"/>
      <c r="D2602" s="12"/>
      <c r="E2602" s="12"/>
      <c r="F2602" s="4"/>
      <c r="G2602" s="5"/>
      <c r="H2602" s="12"/>
    </row>
    <row r="2603" spans="2:8" x14ac:dyDescent="0.25">
      <c r="B2603" s="12"/>
      <c r="C2603" s="12"/>
      <c r="D2603" s="12"/>
      <c r="E2603" s="12"/>
      <c r="F2603" s="4"/>
      <c r="G2603" s="5"/>
      <c r="H2603" s="12"/>
    </row>
    <row r="2604" spans="2:8" x14ac:dyDescent="0.25">
      <c r="B2604" s="12"/>
      <c r="C2604" s="12"/>
      <c r="D2604" s="12"/>
      <c r="E2604" s="12"/>
      <c r="F2604" s="4"/>
      <c r="G2604" s="5"/>
      <c r="H2604" s="12"/>
    </row>
    <row r="2605" spans="2:8" x14ac:dyDescent="0.25">
      <c r="B2605" s="12"/>
      <c r="C2605" s="12"/>
      <c r="D2605" s="12"/>
      <c r="E2605" s="12"/>
      <c r="F2605" s="4"/>
      <c r="G2605" s="5"/>
      <c r="H2605" s="12"/>
    </row>
    <row r="2606" spans="2:8" x14ac:dyDescent="0.25">
      <c r="B2606" s="12"/>
      <c r="C2606" s="12"/>
      <c r="D2606" s="12"/>
      <c r="E2606" s="12"/>
      <c r="F2606" s="4"/>
      <c r="G2606" s="5"/>
      <c r="H2606" s="12"/>
    </row>
    <row r="2607" spans="2:8" x14ac:dyDescent="0.25">
      <c r="B2607" s="12"/>
      <c r="C2607" s="12"/>
      <c r="D2607" s="12"/>
      <c r="E2607" s="12"/>
      <c r="F2607" s="4"/>
      <c r="G2607" s="5"/>
      <c r="H2607" s="12"/>
    </row>
    <row r="2608" spans="2:8" x14ac:dyDescent="0.25">
      <c r="B2608" s="12"/>
      <c r="C2608" s="12"/>
      <c r="D2608" s="12"/>
      <c r="E2608" s="12"/>
      <c r="F2608" s="4"/>
      <c r="G2608" s="5"/>
      <c r="H2608" s="12"/>
    </row>
    <row r="2609" spans="2:8" x14ac:dyDescent="0.25">
      <c r="B2609" s="12"/>
      <c r="C2609" s="12"/>
      <c r="D2609" s="12"/>
      <c r="E2609" s="12"/>
      <c r="F2609" s="4"/>
      <c r="G2609" s="5"/>
      <c r="H2609" s="12"/>
    </row>
    <row r="2610" spans="2:8" x14ac:dyDescent="0.25">
      <c r="B2610" s="12"/>
      <c r="C2610" s="12"/>
      <c r="D2610" s="12"/>
      <c r="E2610" s="12"/>
      <c r="F2610" s="4"/>
      <c r="G2610" s="5"/>
      <c r="H2610" s="12"/>
    </row>
    <row r="2611" spans="2:8" x14ac:dyDescent="0.25">
      <c r="B2611" s="12"/>
      <c r="C2611" s="12"/>
      <c r="D2611" s="12"/>
      <c r="E2611" s="12"/>
      <c r="F2611" s="4"/>
      <c r="G2611" s="5"/>
      <c r="H2611" s="12"/>
    </row>
    <row r="2612" spans="2:8" x14ac:dyDescent="0.25">
      <c r="B2612" s="12"/>
      <c r="C2612" s="12"/>
      <c r="D2612" s="12"/>
      <c r="E2612" s="12"/>
      <c r="F2612" s="4"/>
      <c r="G2612" s="5"/>
      <c r="H2612" s="12"/>
    </row>
    <row r="2613" spans="2:8" x14ac:dyDescent="0.25">
      <c r="B2613" s="12"/>
      <c r="C2613" s="12"/>
      <c r="D2613" s="12"/>
      <c r="E2613" s="12"/>
      <c r="F2613" s="4"/>
      <c r="G2613" s="5"/>
      <c r="H2613" s="12"/>
    </row>
    <row r="2614" spans="2:8" x14ac:dyDescent="0.25">
      <c r="B2614" s="12"/>
      <c r="C2614" s="12"/>
      <c r="D2614" s="12"/>
      <c r="E2614" s="12"/>
      <c r="F2614" s="4"/>
      <c r="G2614" s="5"/>
      <c r="H2614" s="12"/>
    </row>
    <row r="2615" spans="2:8" x14ac:dyDescent="0.25">
      <c r="B2615" s="12"/>
      <c r="C2615" s="12"/>
      <c r="D2615" s="12"/>
      <c r="E2615" s="12"/>
      <c r="F2615" s="4"/>
      <c r="G2615" s="5"/>
      <c r="H2615" s="12"/>
    </row>
    <row r="2616" spans="2:8" x14ac:dyDescent="0.25">
      <c r="B2616" s="12"/>
      <c r="C2616" s="12"/>
      <c r="D2616" s="12"/>
      <c r="E2616" s="12"/>
      <c r="F2616" s="4"/>
      <c r="G2616" s="5"/>
      <c r="H2616" s="12"/>
    </row>
    <row r="2617" spans="2:8" x14ac:dyDescent="0.25">
      <c r="B2617" s="12"/>
      <c r="C2617" s="12"/>
      <c r="D2617" s="12"/>
      <c r="E2617" s="12"/>
      <c r="F2617" s="4"/>
      <c r="G2617" s="5"/>
      <c r="H2617" s="12"/>
    </row>
    <row r="2618" spans="2:8" x14ac:dyDescent="0.25">
      <c r="B2618" s="12"/>
      <c r="C2618" s="12"/>
      <c r="D2618" s="12"/>
      <c r="E2618" s="12"/>
      <c r="F2618" s="4"/>
      <c r="G2618" s="5"/>
      <c r="H2618" s="12"/>
    </row>
    <row r="2619" spans="2:8" x14ac:dyDescent="0.25">
      <c r="B2619" s="12"/>
      <c r="C2619" s="12"/>
      <c r="D2619" s="12"/>
      <c r="E2619" s="12"/>
      <c r="F2619" s="4"/>
      <c r="G2619" s="5"/>
      <c r="H2619" s="12"/>
    </row>
    <row r="2620" spans="2:8" x14ac:dyDescent="0.25">
      <c r="B2620" s="12"/>
      <c r="C2620" s="12"/>
      <c r="D2620" s="12"/>
      <c r="E2620" s="12"/>
      <c r="F2620" s="4"/>
      <c r="G2620" s="5"/>
      <c r="H2620" s="12"/>
    </row>
    <row r="2621" spans="2:8" x14ac:dyDescent="0.25">
      <c r="B2621" s="12"/>
      <c r="C2621" s="12"/>
      <c r="D2621" s="12"/>
      <c r="E2621" s="12"/>
      <c r="F2621" s="4"/>
      <c r="G2621" s="5"/>
      <c r="H2621" s="12"/>
    </row>
    <row r="2622" spans="2:8" x14ac:dyDescent="0.25">
      <c r="B2622" s="12"/>
      <c r="C2622" s="12"/>
      <c r="D2622" s="12"/>
      <c r="E2622" s="12"/>
      <c r="F2622" s="4"/>
      <c r="G2622" s="5"/>
      <c r="H2622" s="12"/>
    </row>
    <row r="2623" spans="2:8" x14ac:dyDescent="0.25">
      <c r="B2623" s="12"/>
      <c r="C2623" s="12"/>
      <c r="D2623" s="12"/>
      <c r="E2623" s="12"/>
      <c r="F2623" s="4"/>
      <c r="G2623" s="5"/>
      <c r="H2623" s="12"/>
    </row>
    <row r="2624" spans="2:8" x14ac:dyDescent="0.25">
      <c r="B2624" s="12"/>
      <c r="C2624" s="12"/>
      <c r="D2624" s="12"/>
      <c r="E2624" s="12"/>
      <c r="F2624" s="4"/>
      <c r="G2624" s="5"/>
      <c r="H2624" s="12"/>
    </row>
    <row r="2625" spans="2:8" x14ac:dyDescent="0.25">
      <c r="B2625" s="12"/>
      <c r="C2625" s="12"/>
      <c r="D2625" s="12"/>
      <c r="E2625" s="12"/>
      <c r="F2625" s="4"/>
      <c r="G2625" s="5"/>
      <c r="H2625" s="12"/>
    </row>
    <row r="2626" spans="2:8" x14ac:dyDescent="0.25">
      <c r="B2626" s="12"/>
      <c r="C2626" s="12"/>
      <c r="D2626" s="12"/>
      <c r="E2626" s="12"/>
      <c r="F2626" s="4"/>
      <c r="G2626" s="5"/>
      <c r="H2626" s="12"/>
    </row>
    <row r="2627" spans="2:8" x14ac:dyDescent="0.25">
      <c r="B2627" s="12"/>
      <c r="C2627" s="12"/>
      <c r="D2627" s="12"/>
      <c r="E2627" s="12"/>
      <c r="F2627" s="4"/>
      <c r="G2627" s="5"/>
      <c r="H2627" s="12"/>
    </row>
    <row r="2628" spans="2:8" x14ac:dyDescent="0.25">
      <c r="B2628" s="12"/>
      <c r="C2628" s="12"/>
      <c r="D2628" s="12"/>
      <c r="E2628" s="12"/>
      <c r="F2628" s="4"/>
      <c r="G2628" s="5"/>
      <c r="H2628" s="12"/>
    </row>
    <row r="2629" spans="2:8" x14ac:dyDescent="0.25">
      <c r="B2629" s="12"/>
      <c r="C2629" s="12"/>
      <c r="D2629" s="12"/>
      <c r="E2629" s="12"/>
      <c r="F2629" s="4"/>
      <c r="G2629" s="5"/>
      <c r="H2629" s="12"/>
    </row>
    <row r="2630" spans="2:8" x14ac:dyDescent="0.25">
      <c r="B2630" s="12"/>
      <c r="C2630" s="12"/>
      <c r="D2630" s="12"/>
      <c r="E2630" s="12"/>
      <c r="F2630" s="4"/>
      <c r="G2630" s="5"/>
      <c r="H2630" s="12"/>
    </row>
    <row r="2631" spans="2:8" x14ac:dyDescent="0.25">
      <c r="B2631" s="12"/>
      <c r="C2631" s="12"/>
      <c r="D2631" s="12"/>
      <c r="E2631" s="12"/>
      <c r="F2631" s="4"/>
      <c r="G2631" s="5"/>
      <c r="H2631" s="12"/>
    </row>
    <row r="2632" spans="2:8" x14ac:dyDescent="0.25">
      <c r="B2632" s="12"/>
      <c r="C2632" s="12"/>
      <c r="D2632" s="12"/>
      <c r="E2632" s="12"/>
      <c r="F2632" s="4"/>
      <c r="G2632" s="5"/>
      <c r="H2632" s="12"/>
    </row>
    <row r="2633" spans="2:8" x14ac:dyDescent="0.25">
      <c r="B2633" s="12"/>
      <c r="C2633" s="12"/>
      <c r="D2633" s="12"/>
      <c r="E2633" s="12"/>
      <c r="F2633" s="4"/>
      <c r="G2633" s="5"/>
      <c r="H2633" s="12"/>
    </row>
    <row r="2634" spans="2:8" x14ac:dyDescent="0.25">
      <c r="B2634" s="12"/>
      <c r="C2634" s="12"/>
      <c r="D2634" s="12"/>
      <c r="E2634" s="12"/>
      <c r="F2634" s="4"/>
      <c r="G2634" s="5"/>
      <c r="H2634" s="12"/>
    </row>
    <row r="2635" spans="2:8" x14ac:dyDescent="0.25">
      <c r="B2635" s="12"/>
      <c r="C2635" s="12"/>
      <c r="D2635" s="12"/>
      <c r="E2635" s="12"/>
      <c r="F2635" s="4"/>
      <c r="G2635" s="5"/>
      <c r="H2635" s="12"/>
    </row>
    <row r="2636" spans="2:8" x14ac:dyDescent="0.25">
      <c r="B2636" s="12"/>
      <c r="C2636" s="12"/>
      <c r="D2636" s="12"/>
      <c r="E2636" s="12"/>
      <c r="F2636" s="4"/>
      <c r="G2636" s="5"/>
      <c r="H2636" s="12"/>
    </row>
    <row r="2637" spans="2:8" x14ac:dyDescent="0.25">
      <c r="B2637" s="12"/>
      <c r="C2637" s="12"/>
      <c r="D2637" s="12"/>
      <c r="E2637" s="12"/>
      <c r="F2637" s="4"/>
      <c r="G2637" s="5"/>
      <c r="H2637" s="12"/>
    </row>
    <row r="2638" spans="2:8" x14ac:dyDescent="0.25">
      <c r="B2638" s="12"/>
      <c r="C2638" s="12"/>
      <c r="D2638" s="12"/>
      <c r="E2638" s="12"/>
      <c r="F2638" s="4"/>
      <c r="G2638" s="5"/>
      <c r="H2638" s="12"/>
    </row>
    <row r="2639" spans="2:8" x14ac:dyDescent="0.25">
      <c r="B2639" s="12"/>
      <c r="C2639" s="12"/>
      <c r="D2639" s="12"/>
      <c r="E2639" s="12"/>
      <c r="F2639" s="4"/>
      <c r="G2639" s="5"/>
      <c r="H2639" s="12"/>
    </row>
    <row r="2640" spans="2:8" x14ac:dyDescent="0.25">
      <c r="B2640" s="12"/>
      <c r="C2640" s="12"/>
      <c r="D2640" s="12"/>
      <c r="E2640" s="12"/>
      <c r="F2640" s="4"/>
      <c r="G2640" s="5"/>
      <c r="H2640" s="12"/>
    </row>
    <row r="2641" spans="2:8" x14ac:dyDescent="0.25">
      <c r="B2641" s="12"/>
      <c r="C2641" s="12"/>
      <c r="D2641" s="12"/>
      <c r="E2641" s="12"/>
      <c r="F2641" s="4"/>
      <c r="G2641" s="5"/>
      <c r="H2641" s="12"/>
    </row>
    <row r="2642" spans="2:8" x14ac:dyDescent="0.25">
      <c r="B2642" s="12"/>
      <c r="C2642" s="12"/>
      <c r="D2642" s="12"/>
      <c r="E2642" s="12"/>
      <c r="F2642" s="4"/>
      <c r="G2642" s="5"/>
      <c r="H2642" s="12"/>
    </row>
    <row r="2643" spans="2:8" x14ac:dyDescent="0.25">
      <c r="B2643" s="12"/>
      <c r="C2643" s="12"/>
      <c r="D2643" s="12"/>
      <c r="E2643" s="12"/>
      <c r="F2643" s="4"/>
      <c r="G2643" s="5"/>
      <c r="H2643" s="12"/>
    </row>
    <row r="2644" spans="2:8" x14ac:dyDescent="0.25">
      <c r="B2644" s="12"/>
      <c r="C2644" s="12"/>
      <c r="D2644" s="12"/>
      <c r="E2644" s="12"/>
      <c r="F2644" s="4"/>
      <c r="G2644" s="5"/>
      <c r="H2644" s="12"/>
    </row>
    <row r="2645" spans="2:8" x14ac:dyDescent="0.25">
      <c r="B2645" s="12"/>
      <c r="C2645" s="12"/>
      <c r="D2645" s="12"/>
      <c r="E2645" s="12"/>
      <c r="F2645" s="4"/>
      <c r="G2645" s="5"/>
      <c r="H2645" s="12"/>
    </row>
    <row r="2646" spans="2:8" x14ac:dyDescent="0.25">
      <c r="B2646" s="12"/>
      <c r="C2646" s="12"/>
      <c r="D2646" s="12"/>
      <c r="E2646" s="12"/>
      <c r="F2646" s="4"/>
      <c r="G2646" s="5"/>
      <c r="H2646" s="12"/>
    </row>
    <row r="2647" spans="2:8" x14ac:dyDescent="0.25">
      <c r="B2647" s="12"/>
      <c r="C2647" s="12"/>
      <c r="D2647" s="12"/>
      <c r="E2647" s="12"/>
      <c r="F2647" s="4"/>
      <c r="G2647" s="5"/>
      <c r="H2647" s="12"/>
    </row>
    <row r="2648" spans="2:8" x14ac:dyDescent="0.25">
      <c r="B2648" s="12"/>
      <c r="C2648" s="12"/>
      <c r="D2648" s="12"/>
      <c r="E2648" s="12"/>
      <c r="F2648" s="4"/>
      <c r="G2648" s="5"/>
      <c r="H2648" s="12"/>
    </row>
    <row r="2649" spans="2:8" x14ac:dyDescent="0.25">
      <c r="B2649" s="12"/>
      <c r="C2649" s="12"/>
      <c r="D2649" s="12"/>
      <c r="E2649" s="12"/>
      <c r="F2649" s="4"/>
      <c r="G2649" s="5"/>
      <c r="H2649" s="12"/>
    </row>
    <row r="2650" spans="2:8" x14ac:dyDescent="0.25">
      <c r="B2650" s="12"/>
      <c r="C2650" s="12"/>
      <c r="D2650" s="12"/>
      <c r="E2650" s="12"/>
      <c r="F2650" s="4"/>
      <c r="G2650" s="5"/>
      <c r="H2650" s="12"/>
    </row>
    <row r="2651" spans="2:8" x14ac:dyDescent="0.25">
      <c r="B2651" s="12"/>
      <c r="C2651" s="12"/>
      <c r="D2651" s="12"/>
      <c r="E2651" s="12"/>
      <c r="F2651" s="4"/>
      <c r="G2651" s="5"/>
      <c r="H2651" s="12"/>
    </row>
    <row r="2652" spans="2:8" x14ac:dyDescent="0.25">
      <c r="B2652" s="12"/>
      <c r="C2652" s="12"/>
      <c r="D2652" s="12"/>
      <c r="E2652" s="12"/>
      <c r="F2652" s="4"/>
      <c r="G2652" s="5"/>
      <c r="H2652" s="12"/>
    </row>
    <row r="2653" spans="2:8" x14ac:dyDescent="0.25">
      <c r="B2653" s="12"/>
      <c r="C2653" s="12"/>
      <c r="D2653" s="12"/>
      <c r="E2653" s="12"/>
      <c r="F2653" s="4"/>
      <c r="G2653" s="5"/>
      <c r="H2653" s="12"/>
    </row>
    <row r="2654" spans="2:8" x14ac:dyDescent="0.25">
      <c r="B2654" s="12"/>
      <c r="C2654" s="12"/>
      <c r="D2654" s="12"/>
      <c r="E2654" s="12"/>
      <c r="F2654" s="4"/>
      <c r="G2654" s="5"/>
      <c r="H2654" s="12"/>
    </row>
    <row r="2655" spans="2:8" x14ac:dyDescent="0.25">
      <c r="B2655" s="12"/>
      <c r="C2655" s="12"/>
      <c r="D2655" s="12"/>
      <c r="E2655" s="12"/>
      <c r="F2655" s="4"/>
      <c r="G2655" s="5"/>
      <c r="H2655" s="12"/>
    </row>
    <row r="2656" spans="2:8" x14ac:dyDescent="0.25">
      <c r="B2656" s="12"/>
      <c r="C2656" s="12"/>
      <c r="D2656" s="12"/>
      <c r="E2656" s="12"/>
      <c r="F2656" s="4"/>
      <c r="G2656" s="5"/>
      <c r="H2656" s="12"/>
    </row>
    <row r="2657" spans="2:8" x14ac:dyDescent="0.25">
      <c r="B2657" s="12"/>
      <c r="C2657" s="12"/>
      <c r="D2657" s="12"/>
      <c r="E2657" s="12"/>
      <c r="F2657" s="4"/>
      <c r="G2657" s="5"/>
      <c r="H2657" s="12"/>
    </row>
    <row r="2658" spans="2:8" x14ac:dyDescent="0.25">
      <c r="B2658" s="12"/>
      <c r="C2658" s="12"/>
      <c r="D2658" s="12"/>
      <c r="E2658" s="12"/>
      <c r="F2658" s="4"/>
      <c r="G2658" s="5"/>
      <c r="H2658" s="12"/>
    </row>
    <row r="2659" spans="2:8" x14ac:dyDescent="0.25">
      <c r="B2659" s="12"/>
      <c r="C2659" s="12"/>
      <c r="D2659" s="12"/>
      <c r="E2659" s="12"/>
      <c r="F2659" s="4"/>
      <c r="G2659" s="5"/>
      <c r="H2659" s="12"/>
    </row>
    <row r="2660" spans="2:8" x14ac:dyDescent="0.25">
      <c r="B2660" s="12"/>
      <c r="C2660" s="12"/>
      <c r="D2660" s="12"/>
      <c r="E2660" s="12"/>
      <c r="F2660" s="4"/>
      <c r="G2660" s="5"/>
      <c r="H2660" s="12"/>
    </row>
    <row r="2661" spans="2:8" x14ac:dyDescent="0.25">
      <c r="B2661" s="12"/>
      <c r="C2661" s="12"/>
      <c r="D2661" s="12"/>
      <c r="E2661" s="12"/>
      <c r="F2661" s="4"/>
      <c r="G2661" s="5"/>
      <c r="H2661" s="12"/>
    </row>
    <row r="2662" spans="2:8" x14ac:dyDescent="0.25">
      <c r="B2662" s="12"/>
      <c r="C2662" s="12"/>
      <c r="D2662" s="12"/>
      <c r="E2662" s="12"/>
      <c r="F2662" s="4"/>
      <c r="G2662" s="5"/>
      <c r="H2662" s="12"/>
    </row>
    <row r="2663" spans="2:8" x14ac:dyDescent="0.25">
      <c r="B2663" s="12"/>
      <c r="C2663" s="12"/>
      <c r="D2663" s="12"/>
      <c r="E2663" s="12"/>
      <c r="F2663" s="4"/>
      <c r="G2663" s="5"/>
      <c r="H2663" s="12"/>
    </row>
    <row r="2664" spans="2:8" x14ac:dyDescent="0.25">
      <c r="B2664" s="12"/>
      <c r="C2664" s="12"/>
      <c r="D2664" s="12"/>
      <c r="E2664" s="12"/>
      <c r="F2664" s="4"/>
      <c r="G2664" s="5"/>
      <c r="H2664" s="12"/>
    </row>
    <row r="2665" spans="2:8" x14ac:dyDescent="0.25">
      <c r="B2665" s="12"/>
      <c r="C2665" s="12"/>
      <c r="D2665" s="12"/>
      <c r="E2665" s="12"/>
      <c r="F2665" s="4"/>
      <c r="G2665" s="5"/>
      <c r="H2665" s="12"/>
    </row>
    <row r="2666" spans="2:8" x14ac:dyDescent="0.25">
      <c r="B2666" s="12"/>
      <c r="C2666" s="12"/>
      <c r="D2666" s="12"/>
      <c r="E2666" s="12"/>
      <c r="F2666" s="4"/>
      <c r="G2666" s="5"/>
      <c r="H2666" s="12"/>
    </row>
    <row r="2667" spans="2:8" x14ac:dyDescent="0.25">
      <c r="B2667" s="12"/>
      <c r="C2667" s="12"/>
      <c r="D2667" s="12"/>
      <c r="E2667" s="12"/>
      <c r="F2667" s="4"/>
      <c r="G2667" s="5"/>
      <c r="H2667" s="12"/>
    </row>
    <row r="2668" spans="2:8" x14ac:dyDescent="0.25">
      <c r="B2668" s="12"/>
      <c r="C2668" s="12"/>
      <c r="D2668" s="12"/>
      <c r="E2668" s="12"/>
      <c r="F2668" s="4"/>
      <c r="G2668" s="5"/>
      <c r="H2668" s="12"/>
    </row>
    <row r="2669" spans="2:8" x14ac:dyDescent="0.25">
      <c r="B2669" s="12"/>
      <c r="C2669" s="12"/>
      <c r="D2669" s="12"/>
      <c r="E2669" s="12"/>
      <c r="F2669" s="4"/>
      <c r="G2669" s="5"/>
      <c r="H2669" s="12"/>
    </row>
    <row r="2670" spans="2:8" x14ac:dyDescent="0.25">
      <c r="B2670" s="12"/>
      <c r="C2670" s="12"/>
      <c r="D2670" s="12"/>
      <c r="E2670" s="12"/>
      <c r="F2670" s="4"/>
      <c r="G2670" s="5"/>
      <c r="H2670" s="12"/>
    </row>
    <row r="2671" spans="2:8" x14ac:dyDescent="0.25">
      <c r="B2671" s="12"/>
      <c r="C2671" s="12"/>
      <c r="D2671" s="12"/>
      <c r="E2671" s="12"/>
      <c r="F2671" s="4"/>
      <c r="G2671" s="5"/>
      <c r="H2671" s="12"/>
    </row>
    <row r="2672" spans="2:8" x14ac:dyDescent="0.25">
      <c r="B2672" s="12"/>
      <c r="C2672" s="12"/>
      <c r="D2672" s="12"/>
      <c r="E2672" s="12"/>
      <c r="F2672" s="4"/>
      <c r="G2672" s="5"/>
      <c r="H2672" s="12"/>
    </row>
    <row r="2673" spans="2:8" x14ac:dyDescent="0.25">
      <c r="B2673" s="12"/>
      <c r="C2673" s="12"/>
      <c r="D2673" s="12"/>
      <c r="E2673" s="12"/>
      <c r="F2673" s="4"/>
      <c r="G2673" s="5"/>
      <c r="H2673" s="12"/>
    </row>
    <row r="2674" spans="2:8" x14ac:dyDescent="0.25">
      <c r="B2674" s="12"/>
      <c r="C2674" s="12"/>
      <c r="D2674" s="12"/>
      <c r="E2674" s="12"/>
      <c r="F2674" s="4"/>
      <c r="G2674" s="5"/>
      <c r="H2674" s="12"/>
    </row>
    <row r="2675" spans="2:8" x14ac:dyDescent="0.25">
      <c r="B2675" s="12"/>
      <c r="C2675" s="12"/>
      <c r="D2675" s="12"/>
      <c r="E2675" s="12"/>
      <c r="F2675" s="4"/>
      <c r="G2675" s="5"/>
      <c r="H2675" s="12"/>
    </row>
    <row r="2676" spans="2:8" x14ac:dyDescent="0.25">
      <c r="B2676" s="12"/>
      <c r="C2676" s="12"/>
      <c r="D2676" s="12"/>
      <c r="E2676" s="12"/>
      <c r="F2676" s="4"/>
      <c r="G2676" s="5"/>
      <c r="H2676" s="12"/>
    </row>
    <row r="2677" spans="2:8" x14ac:dyDescent="0.25">
      <c r="B2677" s="12"/>
      <c r="C2677" s="12"/>
      <c r="D2677" s="12"/>
      <c r="E2677" s="12"/>
      <c r="F2677" s="4"/>
      <c r="G2677" s="5"/>
      <c r="H2677" s="12"/>
    </row>
    <row r="2678" spans="2:8" x14ac:dyDescent="0.25">
      <c r="B2678" s="12"/>
      <c r="C2678" s="12"/>
      <c r="D2678" s="12"/>
      <c r="E2678" s="12"/>
      <c r="F2678" s="4"/>
      <c r="G2678" s="5"/>
      <c r="H2678" s="12"/>
    </row>
    <row r="2679" spans="2:8" x14ac:dyDescent="0.25">
      <c r="B2679" s="12"/>
      <c r="C2679" s="12"/>
      <c r="D2679" s="12"/>
      <c r="E2679" s="12"/>
      <c r="F2679" s="4"/>
      <c r="G2679" s="5"/>
      <c r="H2679" s="12"/>
    </row>
    <row r="2680" spans="2:8" x14ac:dyDescent="0.25">
      <c r="B2680" s="12"/>
      <c r="C2680" s="12"/>
      <c r="D2680" s="12"/>
      <c r="E2680" s="12"/>
      <c r="F2680" s="4"/>
      <c r="G2680" s="5"/>
      <c r="H2680" s="12"/>
    </row>
    <row r="2681" spans="2:8" x14ac:dyDescent="0.25">
      <c r="B2681" s="12"/>
      <c r="C2681" s="12"/>
      <c r="D2681" s="12"/>
      <c r="E2681" s="12"/>
      <c r="F2681" s="4"/>
      <c r="G2681" s="5"/>
      <c r="H2681" s="12"/>
    </row>
    <row r="2682" spans="2:8" x14ac:dyDescent="0.25">
      <c r="B2682" s="12"/>
      <c r="C2682" s="12"/>
      <c r="D2682" s="12"/>
      <c r="E2682" s="12"/>
      <c r="F2682" s="4"/>
      <c r="G2682" s="5"/>
      <c r="H2682" s="12"/>
    </row>
    <row r="2683" spans="2:8" x14ac:dyDescent="0.25">
      <c r="B2683" s="12"/>
      <c r="C2683" s="12"/>
      <c r="D2683" s="12"/>
      <c r="E2683" s="12"/>
      <c r="F2683" s="4"/>
      <c r="G2683" s="5"/>
      <c r="H2683" s="12"/>
    </row>
    <row r="2684" spans="2:8" x14ac:dyDescent="0.25">
      <c r="B2684" s="12"/>
      <c r="C2684" s="12"/>
      <c r="D2684" s="12"/>
      <c r="E2684" s="12"/>
      <c r="F2684" s="4"/>
      <c r="G2684" s="5"/>
      <c r="H2684" s="12"/>
    </row>
    <row r="2685" spans="2:8" x14ac:dyDescent="0.25">
      <c r="B2685" s="12"/>
      <c r="C2685" s="12"/>
      <c r="D2685" s="12"/>
      <c r="E2685" s="12"/>
      <c r="F2685" s="4"/>
      <c r="G2685" s="5"/>
      <c r="H2685" s="12"/>
    </row>
    <row r="2686" spans="2:8" x14ac:dyDescent="0.25">
      <c r="B2686" s="12"/>
      <c r="C2686" s="12"/>
      <c r="D2686" s="12"/>
      <c r="E2686" s="12"/>
      <c r="F2686" s="4"/>
      <c r="G2686" s="5"/>
      <c r="H2686" s="12"/>
    </row>
    <row r="2687" spans="2:8" x14ac:dyDescent="0.25">
      <c r="B2687" s="12"/>
      <c r="C2687" s="12"/>
      <c r="D2687" s="12"/>
      <c r="E2687" s="12"/>
      <c r="F2687" s="4"/>
      <c r="G2687" s="5"/>
      <c r="H2687" s="12"/>
    </row>
    <row r="2688" spans="2:8" x14ac:dyDescent="0.25">
      <c r="B2688" s="12"/>
      <c r="C2688" s="12"/>
      <c r="D2688" s="12"/>
      <c r="E2688" s="12"/>
      <c r="F2688" s="4"/>
      <c r="G2688" s="5"/>
      <c r="H2688" s="12"/>
    </row>
    <row r="2689" spans="2:8" x14ac:dyDescent="0.25">
      <c r="B2689" s="12"/>
      <c r="C2689" s="12"/>
      <c r="D2689" s="12"/>
      <c r="E2689" s="12"/>
      <c r="F2689" s="4"/>
      <c r="G2689" s="5"/>
      <c r="H2689" s="12"/>
    </row>
    <row r="2690" spans="2:8" x14ac:dyDescent="0.25">
      <c r="B2690" s="12"/>
      <c r="C2690" s="12"/>
      <c r="D2690" s="12"/>
      <c r="E2690" s="12"/>
      <c r="F2690" s="4"/>
      <c r="G2690" s="5"/>
      <c r="H2690" s="12"/>
    </row>
    <row r="2691" spans="2:8" x14ac:dyDescent="0.25">
      <c r="B2691" s="12"/>
      <c r="C2691" s="12"/>
      <c r="D2691" s="12"/>
      <c r="E2691" s="12"/>
      <c r="F2691" s="4"/>
      <c r="G2691" s="5"/>
      <c r="H2691" s="12"/>
    </row>
    <row r="2692" spans="2:8" x14ac:dyDescent="0.25">
      <c r="B2692" s="12"/>
      <c r="C2692" s="12"/>
      <c r="D2692" s="12"/>
      <c r="E2692" s="12"/>
      <c r="F2692" s="4"/>
      <c r="G2692" s="5"/>
      <c r="H2692" s="12"/>
    </row>
    <row r="2693" spans="2:8" x14ac:dyDescent="0.25">
      <c r="B2693" s="12"/>
      <c r="C2693" s="12"/>
      <c r="D2693" s="12"/>
      <c r="E2693" s="12"/>
      <c r="F2693" s="4"/>
      <c r="G2693" s="5"/>
      <c r="H2693" s="12"/>
    </row>
    <row r="2694" spans="2:8" x14ac:dyDescent="0.25">
      <c r="B2694" s="12"/>
      <c r="C2694" s="12"/>
      <c r="D2694" s="12"/>
      <c r="E2694" s="12"/>
      <c r="F2694" s="4"/>
      <c r="G2694" s="5"/>
      <c r="H2694" s="12"/>
    </row>
    <row r="2695" spans="2:8" x14ac:dyDescent="0.25">
      <c r="B2695" s="12"/>
      <c r="C2695" s="12"/>
      <c r="D2695" s="12"/>
      <c r="E2695" s="12"/>
      <c r="F2695" s="4"/>
      <c r="G2695" s="5"/>
      <c r="H2695" s="12"/>
    </row>
    <row r="2696" spans="2:8" x14ac:dyDescent="0.25">
      <c r="B2696" s="12"/>
      <c r="C2696" s="12"/>
      <c r="D2696" s="12"/>
      <c r="E2696" s="12"/>
      <c r="F2696" s="4"/>
      <c r="G2696" s="5"/>
      <c r="H2696" s="12"/>
    </row>
    <row r="2697" spans="2:8" x14ac:dyDescent="0.25">
      <c r="B2697" s="12"/>
      <c r="C2697" s="12"/>
      <c r="D2697" s="12"/>
      <c r="E2697" s="12"/>
      <c r="F2697" s="4"/>
      <c r="G2697" s="5"/>
      <c r="H2697" s="12"/>
    </row>
    <row r="2698" spans="2:8" x14ac:dyDescent="0.25">
      <c r="B2698" s="12"/>
      <c r="C2698" s="12"/>
      <c r="D2698" s="12"/>
      <c r="E2698" s="12"/>
      <c r="F2698" s="4"/>
      <c r="G2698" s="5"/>
      <c r="H2698" s="12"/>
    </row>
    <row r="2699" spans="2:8" x14ac:dyDescent="0.25">
      <c r="B2699" s="12"/>
      <c r="C2699" s="12"/>
      <c r="D2699" s="12"/>
      <c r="E2699" s="12"/>
      <c r="F2699" s="4"/>
      <c r="G2699" s="5"/>
      <c r="H2699" s="12"/>
    </row>
    <row r="2700" spans="2:8" x14ac:dyDescent="0.25">
      <c r="B2700" s="12"/>
      <c r="C2700" s="12"/>
      <c r="D2700" s="12"/>
      <c r="E2700" s="12"/>
      <c r="F2700" s="4"/>
      <c r="G2700" s="5"/>
      <c r="H2700" s="12"/>
    </row>
    <row r="2701" spans="2:8" x14ac:dyDescent="0.25">
      <c r="B2701" s="12"/>
      <c r="C2701" s="12"/>
      <c r="D2701" s="12"/>
      <c r="E2701" s="12"/>
      <c r="F2701" s="4"/>
      <c r="G2701" s="5"/>
      <c r="H2701" s="12"/>
    </row>
    <row r="2702" spans="2:8" x14ac:dyDescent="0.25">
      <c r="B2702" s="12"/>
      <c r="C2702" s="12"/>
      <c r="D2702" s="12"/>
      <c r="E2702" s="12"/>
      <c r="F2702" s="4"/>
      <c r="G2702" s="5"/>
      <c r="H2702" s="12"/>
    </row>
    <row r="2703" spans="2:8" x14ac:dyDescent="0.25">
      <c r="B2703" s="12"/>
      <c r="C2703" s="12"/>
      <c r="D2703" s="12"/>
      <c r="E2703" s="12"/>
      <c r="F2703" s="4"/>
      <c r="G2703" s="5"/>
      <c r="H2703" s="12"/>
    </row>
    <row r="2704" spans="2:8" x14ac:dyDescent="0.25">
      <c r="B2704" s="12"/>
      <c r="C2704" s="12"/>
      <c r="D2704" s="12"/>
      <c r="E2704" s="12"/>
      <c r="F2704" s="4"/>
      <c r="G2704" s="5"/>
      <c r="H2704" s="12"/>
    </row>
    <row r="2705" spans="2:8" x14ac:dyDescent="0.25">
      <c r="B2705" s="12"/>
      <c r="C2705" s="12"/>
      <c r="D2705" s="12"/>
      <c r="E2705" s="12"/>
      <c r="F2705" s="4"/>
      <c r="G2705" s="5"/>
      <c r="H2705" s="12"/>
    </row>
    <row r="2706" spans="2:8" x14ac:dyDescent="0.25">
      <c r="B2706" s="12"/>
      <c r="C2706" s="12"/>
      <c r="D2706" s="12"/>
      <c r="E2706" s="12"/>
      <c r="F2706" s="4"/>
      <c r="G2706" s="5"/>
      <c r="H2706" s="12"/>
    </row>
    <row r="2707" spans="2:8" x14ac:dyDescent="0.25">
      <c r="B2707" s="12"/>
      <c r="C2707" s="12"/>
      <c r="D2707" s="12"/>
      <c r="E2707" s="12"/>
      <c r="F2707" s="4"/>
      <c r="G2707" s="5"/>
      <c r="H2707" s="12"/>
    </row>
    <row r="2708" spans="2:8" x14ac:dyDescent="0.25">
      <c r="B2708" s="12"/>
      <c r="C2708" s="12"/>
      <c r="D2708" s="12"/>
      <c r="E2708" s="12"/>
      <c r="F2708" s="4"/>
      <c r="G2708" s="5"/>
      <c r="H2708" s="12"/>
    </row>
    <row r="2709" spans="2:8" x14ac:dyDescent="0.25">
      <c r="B2709" s="12"/>
      <c r="C2709" s="12"/>
      <c r="D2709" s="12"/>
      <c r="E2709" s="12"/>
      <c r="F2709" s="4"/>
      <c r="G2709" s="5"/>
      <c r="H2709" s="12"/>
    </row>
    <row r="2710" spans="2:8" x14ac:dyDescent="0.25">
      <c r="B2710" s="12"/>
      <c r="C2710" s="12"/>
      <c r="D2710" s="12"/>
      <c r="E2710" s="12"/>
      <c r="F2710" s="4"/>
      <c r="G2710" s="5"/>
      <c r="H2710" s="12"/>
    </row>
    <row r="2711" spans="2:8" x14ac:dyDescent="0.25">
      <c r="B2711" s="12"/>
      <c r="C2711" s="12"/>
      <c r="D2711" s="12"/>
      <c r="E2711" s="12"/>
      <c r="F2711" s="4"/>
      <c r="G2711" s="5"/>
      <c r="H2711" s="12"/>
    </row>
    <row r="2712" spans="2:8" x14ac:dyDescent="0.25">
      <c r="B2712" s="12"/>
      <c r="C2712" s="12"/>
      <c r="D2712" s="12"/>
      <c r="E2712" s="12"/>
      <c r="F2712" s="4"/>
      <c r="G2712" s="5"/>
      <c r="H2712" s="12"/>
    </row>
    <row r="2713" spans="2:8" x14ac:dyDescent="0.25">
      <c r="B2713" s="12"/>
      <c r="C2713" s="12"/>
      <c r="D2713" s="12"/>
      <c r="E2713" s="12"/>
      <c r="F2713" s="4"/>
      <c r="G2713" s="5"/>
      <c r="H2713" s="12"/>
    </row>
    <row r="2714" spans="2:8" x14ac:dyDescent="0.25">
      <c r="B2714" s="12"/>
      <c r="C2714" s="12"/>
      <c r="D2714" s="12"/>
      <c r="E2714" s="12"/>
      <c r="F2714" s="4"/>
      <c r="G2714" s="5"/>
      <c r="H2714" s="12"/>
    </row>
    <row r="2715" spans="2:8" x14ac:dyDescent="0.25">
      <c r="B2715" s="12"/>
      <c r="C2715" s="12"/>
      <c r="D2715" s="12"/>
      <c r="E2715" s="12"/>
      <c r="F2715" s="4"/>
      <c r="G2715" s="5"/>
      <c r="H2715" s="12"/>
    </row>
    <row r="2716" spans="2:8" x14ac:dyDescent="0.25">
      <c r="B2716" s="12"/>
      <c r="C2716" s="12"/>
      <c r="D2716" s="12"/>
      <c r="E2716" s="12"/>
      <c r="F2716" s="4"/>
      <c r="G2716" s="5"/>
      <c r="H2716" s="12"/>
    </row>
    <row r="2717" spans="2:8" x14ac:dyDescent="0.25">
      <c r="B2717" s="12"/>
      <c r="C2717" s="12"/>
      <c r="D2717" s="12"/>
      <c r="E2717" s="12"/>
      <c r="F2717" s="4"/>
      <c r="G2717" s="5"/>
      <c r="H2717" s="12"/>
    </row>
    <row r="2718" spans="2:8" x14ac:dyDescent="0.25">
      <c r="B2718" s="12"/>
      <c r="C2718" s="12"/>
      <c r="D2718" s="12"/>
      <c r="E2718" s="12"/>
      <c r="F2718" s="4"/>
      <c r="G2718" s="5"/>
      <c r="H2718" s="12"/>
    </row>
    <row r="2719" spans="2:8" x14ac:dyDescent="0.25">
      <c r="B2719" s="12"/>
      <c r="C2719" s="12"/>
      <c r="D2719" s="12"/>
      <c r="E2719" s="12"/>
      <c r="F2719" s="4"/>
      <c r="G2719" s="5"/>
      <c r="H2719" s="12"/>
    </row>
    <row r="2720" spans="2:8" x14ac:dyDescent="0.25">
      <c r="B2720" s="12"/>
      <c r="C2720" s="12"/>
      <c r="D2720" s="12"/>
      <c r="E2720" s="12"/>
      <c r="F2720" s="4"/>
      <c r="G2720" s="5"/>
      <c r="H2720" s="12"/>
    </row>
    <row r="2721" spans="2:8" x14ac:dyDescent="0.25">
      <c r="B2721" s="12"/>
      <c r="C2721" s="12"/>
      <c r="D2721" s="12"/>
      <c r="E2721" s="12"/>
      <c r="F2721" s="4"/>
      <c r="G2721" s="5"/>
      <c r="H2721" s="12"/>
    </row>
    <row r="2722" spans="2:8" x14ac:dyDescent="0.25">
      <c r="B2722" s="12"/>
      <c r="C2722" s="12"/>
      <c r="D2722" s="12"/>
      <c r="E2722" s="12"/>
      <c r="F2722" s="4"/>
      <c r="G2722" s="5"/>
      <c r="H2722" s="12"/>
    </row>
    <row r="2723" spans="2:8" x14ac:dyDescent="0.25">
      <c r="B2723" s="12"/>
      <c r="C2723" s="12"/>
      <c r="D2723" s="12"/>
      <c r="E2723" s="12"/>
      <c r="F2723" s="4"/>
      <c r="G2723" s="5"/>
      <c r="H2723" s="12"/>
    </row>
    <row r="2724" spans="2:8" x14ac:dyDescent="0.25">
      <c r="B2724" s="12"/>
      <c r="C2724" s="12"/>
      <c r="D2724" s="12"/>
      <c r="E2724" s="12"/>
      <c r="F2724" s="4"/>
      <c r="G2724" s="5"/>
      <c r="H2724" s="12"/>
    </row>
    <row r="2725" spans="2:8" x14ac:dyDescent="0.25">
      <c r="B2725" s="12"/>
      <c r="C2725" s="12"/>
      <c r="D2725" s="12"/>
      <c r="E2725" s="12"/>
      <c r="F2725" s="4"/>
      <c r="G2725" s="5"/>
      <c r="H2725" s="12"/>
    </row>
    <row r="2726" spans="2:8" x14ac:dyDescent="0.25">
      <c r="B2726" s="12"/>
      <c r="C2726" s="12"/>
      <c r="D2726" s="12"/>
      <c r="E2726" s="12"/>
      <c r="F2726" s="4"/>
      <c r="G2726" s="5"/>
      <c r="H2726" s="12"/>
    </row>
    <row r="2727" spans="2:8" x14ac:dyDescent="0.25">
      <c r="B2727" s="12"/>
      <c r="C2727" s="12"/>
      <c r="D2727" s="12"/>
      <c r="E2727" s="12"/>
      <c r="F2727" s="4"/>
      <c r="G2727" s="5"/>
      <c r="H2727" s="12"/>
    </row>
    <row r="2728" spans="2:8" x14ac:dyDescent="0.25">
      <c r="B2728" s="12"/>
      <c r="C2728" s="12"/>
      <c r="D2728" s="12"/>
      <c r="E2728" s="12"/>
      <c r="F2728" s="4"/>
      <c r="G2728" s="5"/>
      <c r="H2728" s="12"/>
    </row>
    <row r="2729" spans="2:8" x14ac:dyDescent="0.25">
      <c r="B2729" s="12"/>
      <c r="C2729" s="12"/>
      <c r="D2729" s="12"/>
      <c r="E2729" s="12"/>
      <c r="F2729" s="4"/>
      <c r="G2729" s="5"/>
      <c r="H2729" s="12"/>
    </row>
    <row r="2730" spans="2:8" x14ac:dyDescent="0.25">
      <c r="B2730" s="12"/>
      <c r="C2730" s="12"/>
      <c r="D2730" s="12"/>
      <c r="E2730" s="12"/>
      <c r="F2730" s="4"/>
      <c r="G2730" s="5"/>
      <c r="H2730" s="12"/>
    </row>
    <row r="2731" spans="2:8" x14ac:dyDescent="0.25">
      <c r="B2731" s="12"/>
      <c r="C2731" s="12"/>
      <c r="D2731" s="12"/>
      <c r="E2731" s="12"/>
      <c r="F2731" s="4"/>
      <c r="G2731" s="5"/>
      <c r="H2731" s="12"/>
    </row>
    <row r="2732" spans="2:8" x14ac:dyDescent="0.25">
      <c r="B2732" s="12"/>
      <c r="C2732" s="12"/>
      <c r="D2732" s="12"/>
      <c r="E2732" s="12"/>
      <c r="F2732" s="4"/>
      <c r="G2732" s="5"/>
      <c r="H2732" s="12"/>
    </row>
    <row r="2733" spans="2:8" x14ac:dyDescent="0.25">
      <c r="B2733" s="12"/>
      <c r="C2733" s="12"/>
      <c r="D2733" s="12"/>
      <c r="E2733" s="12"/>
      <c r="F2733" s="4"/>
      <c r="G2733" s="5"/>
      <c r="H2733" s="12"/>
    </row>
    <row r="2734" spans="2:8" x14ac:dyDescent="0.25">
      <c r="B2734" s="12"/>
      <c r="C2734" s="12"/>
      <c r="D2734" s="12"/>
      <c r="E2734" s="12"/>
      <c r="F2734" s="4"/>
      <c r="G2734" s="5"/>
      <c r="H2734" s="12"/>
    </row>
    <row r="2735" spans="2:8" x14ac:dyDescent="0.25">
      <c r="B2735" s="12"/>
      <c r="C2735" s="12"/>
      <c r="D2735" s="12"/>
      <c r="E2735" s="12"/>
      <c r="F2735" s="4"/>
      <c r="G2735" s="5"/>
      <c r="H2735" s="12"/>
    </row>
    <row r="2736" spans="2:8" x14ac:dyDescent="0.25">
      <c r="B2736" s="12"/>
      <c r="C2736" s="12"/>
      <c r="D2736" s="12"/>
      <c r="E2736" s="12"/>
      <c r="F2736" s="4"/>
      <c r="G2736" s="5"/>
      <c r="H2736" s="12"/>
    </row>
    <row r="2737" spans="2:8" x14ac:dyDescent="0.25">
      <c r="B2737" s="12"/>
      <c r="C2737" s="12"/>
      <c r="D2737" s="12"/>
      <c r="E2737" s="12"/>
      <c r="F2737" s="4"/>
      <c r="G2737" s="5"/>
      <c r="H2737" s="12"/>
    </row>
    <row r="2738" spans="2:8" x14ac:dyDescent="0.25">
      <c r="B2738" s="12"/>
      <c r="C2738" s="12"/>
      <c r="D2738" s="12"/>
      <c r="E2738" s="12"/>
      <c r="F2738" s="4"/>
      <c r="G2738" s="5"/>
      <c r="H2738" s="12"/>
    </row>
    <row r="2739" spans="2:8" x14ac:dyDescent="0.25">
      <c r="B2739" s="12"/>
      <c r="C2739" s="12"/>
      <c r="D2739" s="12"/>
      <c r="E2739" s="12"/>
      <c r="F2739" s="4"/>
      <c r="G2739" s="5"/>
      <c r="H2739" s="12"/>
    </row>
    <row r="2740" spans="2:8" x14ac:dyDescent="0.25">
      <c r="B2740" s="12"/>
      <c r="C2740" s="12"/>
      <c r="D2740" s="12"/>
      <c r="E2740" s="12"/>
      <c r="F2740" s="4"/>
      <c r="G2740" s="5"/>
      <c r="H2740" s="12"/>
    </row>
    <row r="2741" spans="2:8" x14ac:dyDescent="0.25">
      <c r="B2741" s="12"/>
      <c r="C2741" s="12"/>
      <c r="D2741" s="12"/>
      <c r="E2741" s="12"/>
      <c r="F2741" s="4"/>
      <c r="G2741" s="5"/>
      <c r="H2741" s="12"/>
    </row>
    <row r="2742" spans="2:8" x14ac:dyDescent="0.25">
      <c r="B2742" s="12"/>
      <c r="C2742" s="12"/>
      <c r="D2742" s="12"/>
      <c r="E2742" s="12"/>
      <c r="F2742" s="4"/>
      <c r="G2742" s="5"/>
      <c r="H2742" s="12"/>
    </row>
    <row r="2743" spans="2:8" x14ac:dyDescent="0.25">
      <c r="B2743" s="12"/>
      <c r="C2743" s="12"/>
      <c r="D2743" s="12"/>
      <c r="E2743" s="12"/>
      <c r="F2743" s="4"/>
      <c r="G2743" s="5"/>
      <c r="H2743" s="12"/>
    </row>
    <row r="2744" spans="2:8" x14ac:dyDescent="0.25">
      <c r="B2744" s="12"/>
      <c r="C2744" s="12"/>
      <c r="D2744" s="12"/>
      <c r="E2744" s="12"/>
      <c r="F2744" s="4"/>
      <c r="G2744" s="5"/>
      <c r="H2744" s="12"/>
    </row>
    <row r="2745" spans="2:8" x14ac:dyDescent="0.25">
      <c r="B2745" s="12"/>
      <c r="C2745" s="12"/>
      <c r="D2745" s="12"/>
      <c r="E2745" s="12"/>
      <c r="F2745" s="4"/>
      <c r="G2745" s="5"/>
      <c r="H2745" s="12"/>
    </row>
    <row r="2746" spans="2:8" x14ac:dyDescent="0.25">
      <c r="B2746" s="12"/>
      <c r="C2746" s="12"/>
      <c r="D2746" s="12"/>
      <c r="E2746" s="12"/>
      <c r="F2746" s="4"/>
      <c r="G2746" s="5"/>
      <c r="H2746" s="12"/>
    </row>
    <row r="2747" spans="2:8" x14ac:dyDescent="0.25">
      <c r="B2747" s="12"/>
      <c r="C2747" s="12"/>
      <c r="D2747" s="12"/>
      <c r="E2747" s="12"/>
      <c r="F2747" s="4"/>
      <c r="G2747" s="5"/>
      <c r="H2747" s="12"/>
    </row>
    <row r="2748" spans="2:8" x14ac:dyDescent="0.25">
      <c r="B2748" s="12"/>
      <c r="C2748" s="12"/>
      <c r="D2748" s="12"/>
      <c r="E2748" s="12"/>
      <c r="F2748" s="4"/>
      <c r="G2748" s="5"/>
      <c r="H2748" s="12"/>
    </row>
    <row r="2749" spans="2:8" x14ac:dyDescent="0.25">
      <c r="B2749" s="12"/>
      <c r="C2749" s="12"/>
      <c r="D2749" s="12"/>
      <c r="E2749" s="12"/>
      <c r="F2749" s="4"/>
      <c r="G2749" s="5"/>
      <c r="H2749" s="12"/>
    </row>
    <row r="2750" spans="2:8" x14ac:dyDescent="0.25">
      <c r="B2750" s="12"/>
      <c r="C2750" s="12"/>
      <c r="D2750" s="12"/>
      <c r="E2750" s="12"/>
      <c r="F2750" s="4"/>
      <c r="G2750" s="5"/>
      <c r="H2750" s="12"/>
    </row>
    <row r="2751" spans="2:8" x14ac:dyDescent="0.25">
      <c r="B2751" s="12"/>
      <c r="C2751" s="12"/>
      <c r="D2751" s="12"/>
      <c r="E2751" s="12"/>
      <c r="F2751" s="4"/>
      <c r="G2751" s="5"/>
      <c r="H2751" s="12"/>
    </row>
    <row r="2752" spans="2:8" x14ac:dyDescent="0.25">
      <c r="B2752" s="12"/>
      <c r="C2752" s="12"/>
      <c r="D2752" s="12"/>
      <c r="E2752" s="12"/>
      <c r="F2752" s="4"/>
      <c r="G2752" s="5"/>
      <c r="H2752" s="12"/>
    </row>
    <row r="2753" spans="2:8" x14ac:dyDescent="0.25">
      <c r="B2753" s="12"/>
      <c r="C2753" s="12"/>
      <c r="D2753" s="12"/>
      <c r="E2753" s="12"/>
      <c r="F2753" s="4"/>
      <c r="G2753" s="5"/>
      <c r="H2753" s="12"/>
    </row>
    <row r="2754" spans="2:8" x14ac:dyDescent="0.25">
      <c r="B2754" s="12"/>
      <c r="C2754" s="12"/>
      <c r="D2754" s="12"/>
      <c r="E2754" s="12"/>
      <c r="F2754" s="4"/>
      <c r="G2754" s="5"/>
      <c r="H2754" s="12"/>
    </row>
    <row r="2755" spans="2:8" x14ac:dyDescent="0.25">
      <c r="B2755" s="12"/>
      <c r="C2755" s="12"/>
      <c r="D2755" s="12"/>
      <c r="E2755" s="12"/>
      <c r="F2755" s="4"/>
      <c r="G2755" s="5"/>
      <c r="H2755" s="12"/>
    </row>
    <row r="2756" spans="2:8" x14ac:dyDescent="0.25">
      <c r="B2756" s="12"/>
      <c r="C2756" s="12"/>
      <c r="D2756" s="12"/>
      <c r="E2756" s="12"/>
      <c r="F2756" s="4"/>
      <c r="G2756" s="5"/>
      <c r="H2756" s="12"/>
    </row>
    <row r="2757" spans="2:8" x14ac:dyDescent="0.25">
      <c r="B2757" s="12"/>
      <c r="C2757" s="12"/>
      <c r="D2757" s="12"/>
      <c r="E2757" s="12"/>
      <c r="F2757" s="4"/>
      <c r="G2757" s="5"/>
      <c r="H2757" s="12"/>
    </row>
    <row r="2758" spans="2:8" x14ac:dyDescent="0.25">
      <c r="B2758" s="12"/>
      <c r="C2758" s="12"/>
      <c r="D2758" s="12"/>
      <c r="E2758" s="12"/>
      <c r="F2758" s="4"/>
      <c r="G2758" s="5"/>
      <c r="H2758" s="12"/>
    </row>
    <row r="2759" spans="2:8" x14ac:dyDescent="0.25">
      <c r="B2759" s="12"/>
      <c r="C2759" s="12"/>
      <c r="D2759" s="12"/>
      <c r="E2759" s="12"/>
      <c r="F2759" s="4"/>
      <c r="G2759" s="5"/>
      <c r="H2759" s="12"/>
    </row>
    <row r="2760" spans="2:8" x14ac:dyDescent="0.25">
      <c r="B2760" s="12"/>
      <c r="C2760" s="12"/>
      <c r="D2760" s="12"/>
      <c r="E2760" s="12"/>
      <c r="F2760" s="4"/>
      <c r="G2760" s="5"/>
      <c r="H2760" s="12"/>
    </row>
    <row r="2761" spans="2:8" x14ac:dyDescent="0.25">
      <c r="B2761" s="12"/>
      <c r="C2761" s="12"/>
      <c r="D2761" s="12"/>
      <c r="E2761" s="12"/>
      <c r="F2761" s="4"/>
      <c r="G2761" s="5"/>
      <c r="H2761" s="12"/>
    </row>
    <row r="2762" spans="2:8" x14ac:dyDescent="0.25">
      <c r="B2762" s="12"/>
      <c r="C2762" s="12"/>
      <c r="D2762" s="12"/>
      <c r="E2762" s="12"/>
      <c r="F2762" s="4"/>
      <c r="G2762" s="5"/>
      <c r="H2762" s="12"/>
    </row>
    <row r="2763" spans="2:8" x14ac:dyDescent="0.25">
      <c r="B2763" s="12"/>
      <c r="C2763" s="12"/>
      <c r="D2763" s="12"/>
      <c r="E2763" s="12"/>
      <c r="F2763" s="4"/>
      <c r="G2763" s="5"/>
      <c r="H2763" s="12"/>
    </row>
    <row r="2764" spans="2:8" x14ac:dyDescent="0.25">
      <c r="B2764" s="12"/>
      <c r="C2764" s="12"/>
      <c r="D2764" s="12"/>
      <c r="E2764" s="12"/>
      <c r="F2764" s="4"/>
      <c r="G2764" s="5"/>
      <c r="H2764" s="12"/>
    </row>
    <row r="2765" spans="2:8" x14ac:dyDescent="0.25">
      <c r="B2765" s="12"/>
      <c r="C2765" s="12"/>
      <c r="D2765" s="12"/>
      <c r="E2765" s="12"/>
      <c r="F2765" s="4"/>
      <c r="G2765" s="5"/>
      <c r="H2765" s="12"/>
    </row>
    <row r="2766" spans="2:8" x14ac:dyDescent="0.25">
      <c r="B2766" s="12"/>
      <c r="C2766" s="12"/>
      <c r="D2766" s="12"/>
      <c r="E2766" s="12"/>
      <c r="F2766" s="4"/>
      <c r="G2766" s="5"/>
      <c r="H2766" s="12"/>
    </row>
    <row r="2767" spans="2:8" x14ac:dyDescent="0.25">
      <c r="B2767" s="12"/>
      <c r="C2767" s="12"/>
      <c r="D2767" s="12"/>
      <c r="E2767" s="12"/>
      <c r="F2767" s="4"/>
      <c r="G2767" s="5"/>
      <c r="H2767" s="12"/>
    </row>
    <row r="2768" spans="2:8" x14ac:dyDescent="0.25">
      <c r="B2768" s="12"/>
      <c r="C2768" s="12"/>
      <c r="D2768" s="12"/>
      <c r="E2768" s="12"/>
      <c r="F2768" s="4"/>
      <c r="G2768" s="5"/>
      <c r="H2768" s="12"/>
    </row>
    <row r="2769" spans="2:8" x14ac:dyDescent="0.25">
      <c r="B2769" s="12"/>
      <c r="C2769" s="12"/>
      <c r="D2769" s="12"/>
      <c r="E2769" s="12"/>
      <c r="F2769" s="4"/>
      <c r="G2769" s="5"/>
      <c r="H2769" s="12"/>
    </row>
    <row r="2770" spans="2:8" x14ac:dyDescent="0.25">
      <c r="B2770" s="12"/>
      <c r="C2770" s="12"/>
      <c r="D2770" s="12"/>
      <c r="E2770" s="12"/>
      <c r="F2770" s="4"/>
      <c r="G2770" s="5"/>
      <c r="H2770" s="12"/>
    </row>
    <row r="2771" spans="2:8" x14ac:dyDescent="0.25">
      <c r="B2771" s="12"/>
      <c r="C2771" s="12"/>
      <c r="D2771" s="12"/>
      <c r="E2771" s="12"/>
      <c r="F2771" s="4"/>
      <c r="G2771" s="5"/>
      <c r="H2771" s="12"/>
    </row>
    <row r="2772" spans="2:8" x14ac:dyDescent="0.25">
      <c r="B2772" s="12"/>
      <c r="C2772" s="12"/>
      <c r="D2772" s="12"/>
      <c r="E2772" s="12"/>
      <c r="F2772" s="4"/>
      <c r="G2772" s="5"/>
      <c r="H2772" s="12"/>
    </row>
    <row r="2773" spans="2:8" x14ac:dyDescent="0.25">
      <c r="B2773" s="12"/>
      <c r="C2773" s="12"/>
      <c r="D2773" s="12"/>
      <c r="E2773" s="12"/>
      <c r="F2773" s="4"/>
      <c r="G2773" s="5"/>
      <c r="H2773" s="12"/>
    </row>
    <row r="2774" spans="2:8" x14ac:dyDescent="0.25">
      <c r="B2774" s="12"/>
      <c r="C2774" s="12"/>
      <c r="D2774" s="12"/>
      <c r="E2774" s="12"/>
      <c r="F2774" s="4"/>
      <c r="G2774" s="5"/>
      <c r="H2774" s="12"/>
    </row>
    <row r="2775" spans="2:8" x14ac:dyDescent="0.25">
      <c r="B2775" s="12"/>
      <c r="C2775" s="12"/>
      <c r="D2775" s="12"/>
      <c r="E2775" s="12"/>
      <c r="F2775" s="4"/>
      <c r="G2775" s="5"/>
      <c r="H2775" s="12"/>
    </row>
    <row r="2776" spans="2:8" x14ac:dyDescent="0.25">
      <c r="B2776" s="12"/>
      <c r="C2776" s="12"/>
      <c r="D2776" s="12"/>
      <c r="E2776" s="12"/>
      <c r="F2776" s="4"/>
      <c r="G2776" s="5"/>
      <c r="H2776" s="12"/>
    </row>
    <row r="2777" spans="2:8" x14ac:dyDescent="0.25">
      <c r="B2777" s="12"/>
      <c r="C2777" s="12"/>
      <c r="D2777" s="12"/>
      <c r="E2777" s="12"/>
      <c r="F2777" s="4"/>
      <c r="G2777" s="5"/>
      <c r="H2777" s="12"/>
    </row>
    <row r="2778" spans="2:8" x14ac:dyDescent="0.25">
      <c r="B2778" s="12"/>
      <c r="C2778" s="12"/>
      <c r="D2778" s="12"/>
      <c r="E2778" s="12"/>
      <c r="F2778" s="4"/>
      <c r="G2778" s="5"/>
      <c r="H2778" s="12"/>
    </row>
    <row r="2779" spans="2:8" x14ac:dyDescent="0.25">
      <c r="B2779" s="12"/>
      <c r="C2779" s="12"/>
      <c r="D2779" s="12"/>
      <c r="E2779" s="12"/>
      <c r="F2779" s="4"/>
      <c r="G2779" s="5"/>
      <c r="H2779" s="12"/>
    </row>
    <row r="2780" spans="2:8" x14ac:dyDescent="0.25">
      <c r="B2780" s="12"/>
      <c r="C2780" s="12"/>
      <c r="D2780" s="12"/>
      <c r="E2780" s="12"/>
      <c r="F2780" s="4"/>
      <c r="G2780" s="5"/>
      <c r="H2780" s="12"/>
    </row>
    <row r="2781" spans="2:8" x14ac:dyDescent="0.25">
      <c r="B2781" s="12"/>
      <c r="C2781" s="12"/>
      <c r="D2781" s="12"/>
      <c r="E2781" s="12"/>
      <c r="F2781" s="4"/>
      <c r="G2781" s="5"/>
      <c r="H2781" s="12"/>
    </row>
    <row r="2782" spans="2:8" x14ac:dyDescent="0.25">
      <c r="B2782" s="12"/>
      <c r="C2782" s="12"/>
      <c r="D2782" s="12"/>
      <c r="E2782" s="12"/>
      <c r="F2782" s="4"/>
      <c r="G2782" s="5"/>
      <c r="H2782" s="12"/>
    </row>
    <row r="2783" spans="2:8" x14ac:dyDescent="0.25">
      <c r="B2783" s="12"/>
      <c r="C2783" s="12"/>
      <c r="D2783" s="12"/>
      <c r="E2783" s="12"/>
      <c r="F2783" s="4"/>
      <c r="G2783" s="5"/>
      <c r="H2783" s="12"/>
    </row>
    <row r="2784" spans="2:8" x14ac:dyDescent="0.25">
      <c r="B2784" s="12"/>
      <c r="C2784" s="12"/>
      <c r="D2784" s="12"/>
      <c r="E2784" s="12"/>
      <c r="F2784" s="4"/>
      <c r="G2784" s="5"/>
      <c r="H2784" s="12"/>
    </row>
    <row r="2785" spans="2:8" x14ac:dyDescent="0.25">
      <c r="B2785" s="12"/>
      <c r="C2785" s="12"/>
      <c r="D2785" s="12"/>
      <c r="E2785" s="12"/>
      <c r="F2785" s="4"/>
      <c r="G2785" s="5"/>
      <c r="H2785" s="12"/>
    </row>
    <row r="2786" spans="2:8" x14ac:dyDescent="0.25">
      <c r="B2786" s="12"/>
      <c r="C2786" s="12"/>
      <c r="D2786" s="12"/>
      <c r="E2786" s="12"/>
      <c r="F2786" s="4"/>
      <c r="G2786" s="5"/>
      <c r="H2786" s="12"/>
    </row>
    <row r="2787" spans="2:8" x14ac:dyDescent="0.25">
      <c r="B2787" s="12"/>
      <c r="C2787" s="12"/>
      <c r="D2787" s="12"/>
      <c r="E2787" s="12"/>
      <c r="F2787" s="4"/>
      <c r="G2787" s="5"/>
      <c r="H2787" s="12"/>
    </row>
    <row r="2788" spans="2:8" x14ac:dyDescent="0.25">
      <c r="B2788" s="12"/>
      <c r="C2788" s="12"/>
      <c r="D2788" s="12"/>
      <c r="E2788" s="12"/>
      <c r="F2788" s="4"/>
      <c r="G2788" s="5"/>
      <c r="H2788" s="12"/>
    </row>
    <row r="2789" spans="2:8" x14ac:dyDescent="0.25">
      <c r="B2789" s="12"/>
      <c r="C2789" s="12"/>
      <c r="D2789" s="12"/>
      <c r="E2789" s="12"/>
      <c r="F2789" s="4"/>
      <c r="G2789" s="5"/>
      <c r="H2789" s="12"/>
    </row>
    <row r="2790" spans="2:8" x14ac:dyDescent="0.25">
      <c r="B2790" s="12"/>
      <c r="C2790" s="12"/>
      <c r="D2790" s="12"/>
      <c r="E2790" s="12"/>
      <c r="F2790" s="4"/>
      <c r="G2790" s="5"/>
      <c r="H2790" s="12"/>
    </row>
    <row r="2791" spans="2:8" x14ac:dyDescent="0.25">
      <c r="B2791" s="12"/>
      <c r="C2791" s="12"/>
      <c r="D2791" s="12"/>
      <c r="E2791" s="12"/>
      <c r="F2791" s="4"/>
      <c r="G2791" s="5"/>
      <c r="H2791" s="12"/>
    </row>
    <row r="2792" spans="2:8" x14ac:dyDescent="0.25">
      <c r="B2792" s="12"/>
      <c r="C2792" s="12"/>
      <c r="D2792" s="12"/>
      <c r="E2792" s="12"/>
      <c r="F2792" s="4"/>
      <c r="G2792" s="5"/>
      <c r="H2792" s="12"/>
    </row>
    <row r="2793" spans="2:8" x14ac:dyDescent="0.25">
      <c r="B2793" s="12"/>
      <c r="C2793" s="12"/>
      <c r="D2793" s="12"/>
      <c r="E2793" s="12"/>
      <c r="F2793" s="4"/>
      <c r="G2793" s="5"/>
      <c r="H2793" s="12"/>
    </row>
    <row r="2794" spans="2:8" x14ac:dyDescent="0.25">
      <c r="B2794" s="12"/>
      <c r="C2794" s="12"/>
      <c r="D2794" s="12"/>
      <c r="E2794" s="12"/>
      <c r="F2794" s="4"/>
      <c r="G2794" s="5"/>
      <c r="H2794" s="12"/>
    </row>
    <row r="2795" spans="2:8" x14ac:dyDescent="0.25">
      <c r="B2795" s="12"/>
      <c r="C2795" s="12"/>
      <c r="D2795" s="12"/>
      <c r="E2795" s="12"/>
      <c r="F2795" s="4"/>
      <c r="G2795" s="5"/>
      <c r="H2795" s="12"/>
    </row>
    <row r="2796" spans="2:8" x14ac:dyDescent="0.25">
      <c r="B2796" s="12"/>
      <c r="C2796" s="12"/>
      <c r="D2796" s="12"/>
      <c r="E2796" s="12"/>
      <c r="F2796" s="4"/>
      <c r="G2796" s="5"/>
      <c r="H2796" s="12"/>
    </row>
    <row r="2797" spans="2:8" x14ac:dyDescent="0.25">
      <c r="B2797" s="12"/>
      <c r="C2797" s="12"/>
      <c r="D2797" s="12"/>
      <c r="E2797" s="12"/>
      <c r="F2797" s="4"/>
      <c r="G2797" s="5"/>
      <c r="H2797" s="12"/>
    </row>
    <row r="2798" spans="2:8" x14ac:dyDescent="0.25">
      <c r="B2798" s="12"/>
      <c r="C2798" s="12"/>
      <c r="D2798" s="12"/>
      <c r="E2798" s="12"/>
      <c r="F2798" s="4"/>
      <c r="G2798" s="5"/>
      <c r="H2798" s="12"/>
    </row>
    <row r="2799" spans="2:8" x14ac:dyDescent="0.25">
      <c r="B2799" s="12"/>
      <c r="C2799" s="12"/>
      <c r="D2799" s="12"/>
      <c r="E2799" s="12"/>
      <c r="F2799" s="4"/>
      <c r="G2799" s="5"/>
      <c r="H2799" s="12"/>
    </row>
    <row r="2800" spans="2:8" x14ac:dyDescent="0.25">
      <c r="B2800" s="12"/>
      <c r="C2800" s="12"/>
      <c r="D2800" s="12"/>
      <c r="E2800" s="12"/>
      <c r="F2800" s="4"/>
      <c r="G2800" s="5"/>
      <c r="H2800" s="12"/>
    </row>
    <row r="2801" spans="2:8" x14ac:dyDescent="0.25">
      <c r="B2801" s="12"/>
      <c r="C2801" s="12"/>
      <c r="D2801" s="12"/>
      <c r="E2801" s="12"/>
      <c r="F2801" s="4"/>
      <c r="G2801" s="5"/>
      <c r="H2801" s="12"/>
    </row>
    <row r="2802" spans="2:8" x14ac:dyDescent="0.25">
      <c r="B2802" s="12"/>
      <c r="C2802" s="12"/>
      <c r="D2802" s="12"/>
      <c r="E2802" s="12"/>
      <c r="F2802" s="4"/>
      <c r="G2802" s="5"/>
      <c r="H2802" s="12"/>
    </row>
    <row r="2803" spans="2:8" x14ac:dyDescent="0.25">
      <c r="B2803" s="12"/>
      <c r="C2803" s="12"/>
      <c r="D2803" s="12"/>
      <c r="E2803" s="12"/>
      <c r="F2803" s="4"/>
      <c r="G2803" s="5"/>
      <c r="H2803" s="12"/>
    </row>
    <row r="2804" spans="2:8" x14ac:dyDescent="0.25">
      <c r="B2804" s="12"/>
      <c r="C2804" s="12"/>
      <c r="D2804" s="12"/>
      <c r="E2804" s="12"/>
      <c r="F2804" s="4"/>
      <c r="G2804" s="5"/>
      <c r="H2804" s="12"/>
    </row>
    <row r="2805" spans="2:8" x14ac:dyDescent="0.25">
      <c r="B2805" s="12"/>
      <c r="C2805" s="12"/>
      <c r="D2805" s="12"/>
      <c r="E2805" s="12"/>
      <c r="F2805" s="4"/>
      <c r="G2805" s="5"/>
      <c r="H2805" s="12"/>
    </row>
    <row r="2806" spans="2:8" x14ac:dyDescent="0.25">
      <c r="B2806" s="12"/>
      <c r="C2806" s="12"/>
      <c r="D2806" s="12"/>
      <c r="E2806" s="12"/>
      <c r="F2806" s="4"/>
      <c r="G2806" s="5"/>
      <c r="H2806" s="12"/>
    </row>
    <row r="2807" spans="2:8" x14ac:dyDescent="0.25">
      <c r="B2807" s="12"/>
      <c r="C2807" s="12"/>
      <c r="D2807" s="12"/>
      <c r="E2807" s="12"/>
      <c r="F2807" s="4"/>
      <c r="G2807" s="5"/>
      <c r="H2807" s="12"/>
    </row>
    <row r="2808" spans="2:8" x14ac:dyDescent="0.25">
      <c r="B2808" s="12"/>
      <c r="C2808" s="12"/>
      <c r="D2808" s="12"/>
      <c r="E2808" s="12"/>
      <c r="F2808" s="4"/>
      <c r="G2808" s="5"/>
      <c r="H2808" s="12"/>
    </row>
    <row r="2809" spans="2:8" x14ac:dyDescent="0.25">
      <c r="B2809" s="12"/>
      <c r="C2809" s="12"/>
      <c r="D2809" s="12"/>
      <c r="E2809" s="12"/>
      <c r="F2809" s="4"/>
      <c r="G2809" s="5"/>
      <c r="H2809" s="12"/>
    </row>
    <row r="2810" spans="2:8" x14ac:dyDescent="0.25">
      <c r="B2810" s="12"/>
      <c r="C2810" s="12"/>
      <c r="D2810" s="12"/>
      <c r="E2810" s="12"/>
      <c r="F2810" s="4"/>
      <c r="G2810" s="5"/>
      <c r="H2810" s="12"/>
    </row>
    <row r="2811" spans="2:8" x14ac:dyDescent="0.25">
      <c r="B2811" s="12"/>
      <c r="C2811" s="12"/>
      <c r="D2811" s="12"/>
      <c r="E2811" s="12"/>
      <c r="F2811" s="4"/>
      <c r="G2811" s="5"/>
      <c r="H2811" s="12"/>
    </row>
    <row r="2812" spans="2:8" x14ac:dyDescent="0.25">
      <c r="B2812" s="12"/>
      <c r="C2812" s="12"/>
      <c r="D2812" s="12"/>
      <c r="E2812" s="12"/>
      <c r="F2812" s="4"/>
      <c r="G2812" s="5"/>
      <c r="H2812" s="12"/>
    </row>
    <row r="2813" spans="2:8" x14ac:dyDescent="0.25">
      <c r="B2813" s="12"/>
      <c r="C2813" s="12"/>
      <c r="D2813" s="12"/>
      <c r="E2813" s="12"/>
      <c r="F2813" s="4"/>
      <c r="G2813" s="5"/>
      <c r="H2813" s="12"/>
    </row>
    <row r="2814" spans="2:8" x14ac:dyDescent="0.25">
      <c r="B2814" s="12"/>
      <c r="C2814" s="12"/>
      <c r="D2814" s="12"/>
      <c r="E2814" s="12"/>
      <c r="F2814" s="4"/>
      <c r="G2814" s="5"/>
      <c r="H2814" s="12"/>
    </row>
    <row r="2815" spans="2:8" x14ac:dyDescent="0.25">
      <c r="B2815" s="12"/>
      <c r="C2815" s="12"/>
      <c r="D2815" s="12"/>
      <c r="E2815" s="12"/>
      <c r="F2815" s="4"/>
      <c r="G2815" s="5"/>
      <c r="H2815" s="12"/>
    </row>
    <row r="2816" spans="2:8" x14ac:dyDescent="0.25">
      <c r="B2816" s="12"/>
      <c r="C2816" s="12"/>
      <c r="D2816" s="12"/>
      <c r="E2816" s="12"/>
      <c r="F2816" s="4"/>
      <c r="G2816" s="5"/>
      <c r="H2816" s="12"/>
    </row>
    <row r="2817" spans="2:8" x14ac:dyDescent="0.25">
      <c r="B2817" s="12"/>
      <c r="C2817" s="12"/>
      <c r="D2817" s="12"/>
      <c r="E2817" s="12"/>
      <c r="F2817" s="4"/>
      <c r="G2817" s="5"/>
      <c r="H2817" s="12"/>
    </row>
    <row r="2818" spans="2:8" x14ac:dyDescent="0.25">
      <c r="B2818" s="12"/>
      <c r="C2818" s="12"/>
      <c r="D2818" s="12"/>
      <c r="E2818" s="12"/>
      <c r="F2818" s="4"/>
      <c r="G2818" s="5"/>
      <c r="H2818" s="12"/>
    </row>
    <row r="2819" spans="2:8" x14ac:dyDescent="0.25">
      <c r="B2819" s="12"/>
      <c r="C2819" s="12"/>
      <c r="D2819" s="12"/>
      <c r="E2819" s="12"/>
      <c r="F2819" s="4"/>
      <c r="G2819" s="5"/>
      <c r="H2819" s="12"/>
    </row>
    <row r="2820" spans="2:8" x14ac:dyDescent="0.25">
      <c r="B2820" s="12"/>
      <c r="C2820" s="12"/>
      <c r="D2820" s="12"/>
      <c r="E2820" s="12"/>
      <c r="F2820" s="4"/>
      <c r="G2820" s="5"/>
      <c r="H2820" s="12"/>
    </row>
    <row r="2821" spans="2:8" x14ac:dyDescent="0.25">
      <c r="B2821" s="12"/>
      <c r="C2821" s="12"/>
      <c r="D2821" s="12"/>
      <c r="E2821" s="12"/>
      <c r="F2821" s="4"/>
      <c r="G2821" s="5"/>
      <c r="H2821" s="12"/>
    </row>
    <row r="2822" spans="2:8" x14ac:dyDescent="0.25">
      <c r="B2822" s="12"/>
      <c r="C2822" s="12"/>
      <c r="D2822" s="12"/>
      <c r="E2822" s="12"/>
      <c r="F2822" s="4"/>
      <c r="G2822" s="5"/>
      <c r="H2822" s="12"/>
    </row>
    <row r="2823" spans="2:8" x14ac:dyDescent="0.25">
      <c r="B2823" s="12"/>
      <c r="C2823" s="12"/>
      <c r="D2823" s="12"/>
      <c r="E2823" s="12"/>
      <c r="F2823" s="4"/>
      <c r="G2823" s="5"/>
      <c r="H2823" s="12"/>
    </row>
    <row r="2824" spans="2:8" x14ac:dyDescent="0.25">
      <c r="B2824" s="12"/>
      <c r="C2824" s="12"/>
      <c r="D2824" s="12"/>
      <c r="E2824" s="12"/>
      <c r="F2824" s="4"/>
      <c r="G2824" s="5"/>
      <c r="H2824" s="12"/>
    </row>
    <row r="2825" spans="2:8" x14ac:dyDescent="0.25">
      <c r="B2825" s="12"/>
      <c r="C2825" s="12"/>
      <c r="D2825" s="12"/>
      <c r="E2825" s="12"/>
      <c r="F2825" s="4"/>
      <c r="G2825" s="5"/>
      <c r="H2825" s="12"/>
    </row>
    <row r="2826" spans="2:8" x14ac:dyDescent="0.25">
      <c r="B2826" s="12"/>
      <c r="C2826" s="12"/>
      <c r="D2826" s="12"/>
      <c r="E2826" s="12"/>
      <c r="F2826" s="4"/>
      <c r="G2826" s="5"/>
      <c r="H2826" s="12"/>
    </row>
    <row r="2827" spans="2:8" x14ac:dyDescent="0.25">
      <c r="B2827" s="12"/>
      <c r="C2827" s="12"/>
      <c r="D2827" s="12"/>
      <c r="E2827" s="12"/>
      <c r="F2827" s="4"/>
      <c r="G2827" s="5"/>
      <c r="H2827" s="12"/>
    </row>
    <row r="2828" spans="2:8" x14ac:dyDescent="0.25">
      <c r="B2828" s="12"/>
      <c r="C2828" s="12"/>
      <c r="D2828" s="12"/>
      <c r="E2828" s="12"/>
      <c r="F2828" s="4"/>
      <c r="G2828" s="5"/>
      <c r="H2828" s="12"/>
    </row>
    <row r="2829" spans="2:8" x14ac:dyDescent="0.25">
      <c r="B2829" s="12"/>
      <c r="C2829" s="12"/>
      <c r="D2829" s="12"/>
      <c r="E2829" s="12"/>
      <c r="F2829" s="4"/>
      <c r="G2829" s="5"/>
      <c r="H2829" s="12"/>
    </row>
    <row r="2830" spans="2:8" x14ac:dyDescent="0.25">
      <c r="B2830" s="12"/>
      <c r="C2830" s="12"/>
      <c r="D2830" s="12"/>
      <c r="E2830" s="12"/>
      <c r="F2830" s="4"/>
      <c r="G2830" s="5"/>
      <c r="H2830" s="12"/>
    </row>
    <row r="2831" spans="2:8" x14ac:dyDescent="0.25">
      <c r="B2831" s="12"/>
      <c r="C2831" s="12"/>
      <c r="D2831" s="12"/>
      <c r="E2831" s="12"/>
      <c r="F2831" s="4"/>
      <c r="G2831" s="5"/>
      <c r="H2831" s="12"/>
    </row>
    <row r="2832" spans="2:8" x14ac:dyDescent="0.25">
      <c r="B2832" s="12"/>
      <c r="C2832" s="12"/>
      <c r="D2832" s="12"/>
      <c r="E2832" s="12"/>
      <c r="F2832" s="4"/>
      <c r="G2832" s="5"/>
      <c r="H2832" s="12"/>
    </row>
    <row r="2833" spans="2:8" x14ac:dyDescent="0.25">
      <c r="B2833" s="12"/>
      <c r="C2833" s="12"/>
      <c r="D2833" s="12"/>
      <c r="E2833" s="12"/>
      <c r="F2833" s="4"/>
      <c r="G2833" s="5"/>
      <c r="H2833" s="12"/>
    </row>
    <row r="2834" spans="2:8" x14ac:dyDescent="0.25">
      <c r="B2834" s="12"/>
      <c r="C2834" s="12"/>
      <c r="D2834" s="12"/>
      <c r="E2834" s="12"/>
      <c r="F2834" s="4"/>
      <c r="G2834" s="5"/>
      <c r="H2834" s="12"/>
    </row>
    <row r="2835" spans="2:8" x14ac:dyDescent="0.25">
      <c r="B2835" s="12"/>
      <c r="C2835" s="12"/>
      <c r="D2835" s="12"/>
      <c r="E2835" s="12"/>
      <c r="F2835" s="4"/>
      <c r="G2835" s="5"/>
      <c r="H2835" s="12"/>
    </row>
    <row r="2836" spans="2:8" x14ac:dyDescent="0.25">
      <c r="B2836" s="12"/>
      <c r="C2836" s="12"/>
      <c r="D2836" s="12"/>
      <c r="E2836" s="12"/>
      <c r="F2836" s="4"/>
      <c r="G2836" s="5"/>
      <c r="H2836" s="12"/>
    </row>
    <row r="2837" spans="2:8" x14ac:dyDescent="0.25">
      <c r="B2837" s="12"/>
      <c r="C2837" s="12"/>
      <c r="D2837" s="12"/>
      <c r="E2837" s="12"/>
      <c r="F2837" s="4"/>
      <c r="G2837" s="5"/>
      <c r="H2837" s="12"/>
    </row>
    <row r="2838" spans="2:8" x14ac:dyDescent="0.25">
      <c r="B2838" s="12"/>
      <c r="C2838" s="12"/>
      <c r="D2838" s="12"/>
      <c r="E2838" s="12"/>
      <c r="F2838" s="4"/>
      <c r="G2838" s="5"/>
      <c r="H2838" s="12"/>
    </row>
    <row r="2839" spans="2:8" x14ac:dyDescent="0.25">
      <c r="B2839" s="12"/>
      <c r="C2839" s="12"/>
      <c r="D2839" s="12"/>
      <c r="E2839" s="12"/>
      <c r="F2839" s="4"/>
      <c r="G2839" s="5"/>
      <c r="H2839" s="12"/>
    </row>
    <row r="2840" spans="2:8" x14ac:dyDescent="0.25">
      <c r="B2840" s="12"/>
      <c r="C2840" s="12"/>
      <c r="D2840" s="12"/>
      <c r="E2840" s="12"/>
      <c r="F2840" s="4"/>
      <c r="G2840" s="5"/>
      <c r="H2840" s="12"/>
    </row>
    <row r="2841" spans="2:8" x14ac:dyDescent="0.25">
      <c r="B2841" s="12"/>
      <c r="C2841" s="12"/>
      <c r="D2841" s="12"/>
      <c r="E2841" s="12"/>
      <c r="F2841" s="4"/>
      <c r="G2841" s="5"/>
      <c r="H2841" s="12"/>
    </row>
    <row r="2842" spans="2:8" x14ac:dyDescent="0.25">
      <c r="B2842" s="12"/>
      <c r="C2842" s="12"/>
      <c r="D2842" s="12"/>
      <c r="E2842" s="12"/>
      <c r="F2842" s="4"/>
      <c r="G2842" s="5"/>
      <c r="H2842" s="12"/>
    </row>
    <row r="2843" spans="2:8" x14ac:dyDescent="0.25">
      <c r="B2843" s="12"/>
      <c r="C2843" s="12"/>
      <c r="D2843" s="12"/>
      <c r="E2843" s="12"/>
      <c r="F2843" s="4"/>
      <c r="G2843" s="5"/>
      <c r="H2843" s="12"/>
    </row>
    <row r="2844" spans="2:8" x14ac:dyDescent="0.25">
      <c r="B2844" s="12"/>
      <c r="C2844" s="12"/>
      <c r="D2844" s="12"/>
      <c r="E2844" s="12"/>
      <c r="F2844" s="4"/>
      <c r="G2844" s="5"/>
      <c r="H2844" s="12"/>
    </row>
    <row r="2845" spans="2:8" x14ac:dyDescent="0.25">
      <c r="B2845" s="12"/>
      <c r="C2845" s="12"/>
      <c r="D2845" s="12"/>
      <c r="E2845" s="12"/>
      <c r="F2845" s="4"/>
      <c r="G2845" s="5"/>
      <c r="H2845" s="12"/>
    </row>
    <row r="2846" spans="2:8" x14ac:dyDescent="0.25">
      <c r="B2846" s="12"/>
      <c r="C2846" s="12"/>
      <c r="D2846" s="12"/>
      <c r="E2846" s="12"/>
      <c r="F2846" s="4"/>
      <c r="G2846" s="5"/>
      <c r="H2846" s="12"/>
    </row>
    <row r="2847" spans="2:8" x14ac:dyDescent="0.25">
      <c r="B2847" s="12"/>
      <c r="C2847" s="12"/>
      <c r="D2847" s="12"/>
      <c r="E2847" s="12"/>
      <c r="F2847" s="4"/>
      <c r="G2847" s="5"/>
      <c r="H2847" s="12"/>
    </row>
    <row r="2848" spans="2:8" x14ac:dyDescent="0.25">
      <c r="B2848" s="12"/>
      <c r="C2848" s="12"/>
      <c r="D2848" s="12"/>
      <c r="E2848" s="12"/>
      <c r="F2848" s="4"/>
      <c r="G2848" s="5"/>
      <c r="H2848" s="12"/>
    </row>
    <row r="2849" spans="2:8" x14ac:dyDescent="0.25">
      <c r="B2849" s="12"/>
      <c r="C2849" s="12"/>
      <c r="D2849" s="12"/>
      <c r="E2849" s="12"/>
      <c r="F2849" s="4"/>
      <c r="G2849" s="5"/>
      <c r="H2849" s="12"/>
    </row>
    <row r="2850" spans="2:8" x14ac:dyDescent="0.25">
      <c r="B2850" s="12"/>
      <c r="C2850" s="12"/>
      <c r="D2850" s="12"/>
      <c r="E2850" s="12"/>
      <c r="F2850" s="4"/>
      <c r="G2850" s="5"/>
      <c r="H2850" s="12"/>
    </row>
    <row r="2851" spans="2:8" x14ac:dyDescent="0.25">
      <c r="B2851" s="12"/>
      <c r="C2851" s="12"/>
      <c r="D2851" s="12"/>
      <c r="E2851" s="12"/>
      <c r="F2851" s="4"/>
      <c r="G2851" s="5"/>
      <c r="H2851" s="12"/>
    </row>
    <row r="2852" spans="2:8" x14ac:dyDescent="0.25">
      <c r="B2852" s="12"/>
      <c r="C2852" s="12"/>
      <c r="D2852" s="12"/>
      <c r="E2852" s="12"/>
      <c r="F2852" s="4"/>
      <c r="G2852" s="5"/>
      <c r="H2852" s="12"/>
    </row>
    <row r="2853" spans="2:8" x14ac:dyDescent="0.25">
      <c r="B2853" s="12"/>
      <c r="C2853" s="12"/>
      <c r="D2853" s="12"/>
      <c r="E2853" s="12"/>
      <c r="F2853" s="4"/>
      <c r="G2853" s="5"/>
      <c r="H2853" s="12"/>
    </row>
    <row r="2854" spans="2:8" x14ac:dyDescent="0.25">
      <c r="B2854" s="12"/>
      <c r="C2854" s="12"/>
      <c r="D2854" s="12"/>
      <c r="E2854" s="12"/>
      <c r="F2854" s="4"/>
      <c r="G2854" s="5"/>
      <c r="H2854" s="12"/>
    </row>
    <row r="2855" spans="2:8" x14ac:dyDescent="0.25">
      <c r="B2855" s="12"/>
      <c r="C2855" s="12"/>
      <c r="D2855" s="12"/>
      <c r="E2855" s="12"/>
      <c r="F2855" s="4"/>
      <c r="G2855" s="5"/>
      <c r="H2855" s="12"/>
    </row>
    <row r="2856" spans="2:8" x14ac:dyDescent="0.25">
      <c r="B2856" s="12"/>
      <c r="C2856" s="12"/>
      <c r="D2856" s="12"/>
      <c r="E2856" s="12"/>
      <c r="F2856" s="4"/>
      <c r="G2856" s="5"/>
      <c r="H2856" s="12"/>
    </row>
    <row r="2857" spans="2:8" x14ac:dyDescent="0.25">
      <c r="B2857" s="12"/>
      <c r="C2857" s="12"/>
      <c r="D2857" s="12"/>
      <c r="E2857" s="12"/>
      <c r="F2857" s="4"/>
      <c r="G2857" s="5"/>
      <c r="H2857" s="12"/>
    </row>
    <row r="2858" spans="2:8" x14ac:dyDescent="0.25">
      <c r="B2858" s="12"/>
      <c r="C2858" s="12"/>
      <c r="D2858" s="12"/>
      <c r="E2858" s="12"/>
      <c r="F2858" s="4"/>
      <c r="G2858" s="5"/>
      <c r="H2858" s="12"/>
    </row>
    <row r="2859" spans="2:8" x14ac:dyDescent="0.25">
      <c r="B2859" s="12"/>
      <c r="C2859" s="12"/>
      <c r="D2859" s="12"/>
      <c r="E2859" s="12"/>
      <c r="F2859" s="4"/>
      <c r="G2859" s="5"/>
      <c r="H2859" s="12"/>
    </row>
    <row r="2860" spans="2:8" x14ac:dyDescent="0.25">
      <c r="B2860" s="12"/>
      <c r="C2860" s="12"/>
      <c r="D2860" s="12"/>
      <c r="E2860" s="12"/>
      <c r="F2860" s="4"/>
      <c r="G2860" s="5"/>
      <c r="H2860" s="12"/>
    </row>
    <row r="2861" spans="2:8" x14ac:dyDescent="0.25">
      <c r="B2861" s="12"/>
      <c r="C2861" s="12"/>
      <c r="D2861" s="12"/>
      <c r="E2861" s="12"/>
      <c r="F2861" s="4"/>
      <c r="G2861" s="5"/>
      <c r="H2861" s="12"/>
    </row>
    <row r="2862" spans="2:8" x14ac:dyDescent="0.25">
      <c r="B2862" s="12"/>
      <c r="C2862" s="12"/>
      <c r="D2862" s="12"/>
      <c r="E2862" s="12"/>
      <c r="F2862" s="4"/>
      <c r="G2862" s="5"/>
      <c r="H2862" s="12"/>
    </row>
    <row r="2863" spans="2:8" x14ac:dyDescent="0.25">
      <c r="B2863" s="12"/>
      <c r="C2863" s="12"/>
      <c r="D2863" s="12"/>
      <c r="E2863" s="12"/>
      <c r="F2863" s="4"/>
      <c r="G2863" s="5"/>
      <c r="H2863" s="12"/>
    </row>
    <row r="2864" spans="2:8" x14ac:dyDescent="0.25">
      <c r="B2864" s="12"/>
      <c r="C2864" s="12"/>
      <c r="D2864" s="12"/>
      <c r="E2864" s="12"/>
      <c r="F2864" s="4"/>
      <c r="G2864" s="5"/>
      <c r="H2864" s="12"/>
    </row>
    <row r="2865" spans="2:8" x14ac:dyDescent="0.25">
      <c r="B2865" s="12"/>
      <c r="C2865" s="12"/>
      <c r="D2865" s="12"/>
      <c r="E2865" s="12"/>
      <c r="F2865" s="4"/>
      <c r="G2865" s="5"/>
      <c r="H2865" s="12"/>
    </row>
    <row r="2866" spans="2:8" x14ac:dyDescent="0.25">
      <c r="B2866" s="12"/>
      <c r="C2866" s="12"/>
      <c r="D2866" s="12"/>
      <c r="E2866" s="12"/>
      <c r="F2866" s="4"/>
      <c r="G2866" s="5"/>
      <c r="H2866" s="12"/>
    </row>
    <row r="2867" spans="2:8" x14ac:dyDescent="0.25">
      <c r="B2867" s="12"/>
      <c r="C2867" s="12"/>
      <c r="D2867" s="12"/>
      <c r="E2867" s="12"/>
      <c r="F2867" s="4"/>
      <c r="G2867" s="5"/>
      <c r="H2867" s="12"/>
    </row>
    <row r="2868" spans="2:8" x14ac:dyDescent="0.25">
      <c r="B2868" s="12"/>
      <c r="C2868" s="12"/>
      <c r="D2868" s="12"/>
      <c r="E2868" s="12"/>
      <c r="F2868" s="4"/>
      <c r="G2868" s="5"/>
      <c r="H2868" s="12"/>
    </row>
    <row r="2869" spans="2:8" x14ac:dyDescent="0.25">
      <c r="B2869" s="12"/>
      <c r="C2869" s="12"/>
      <c r="D2869" s="12"/>
      <c r="E2869" s="12"/>
      <c r="F2869" s="4"/>
      <c r="G2869" s="5"/>
      <c r="H2869" s="12"/>
    </row>
    <row r="2870" spans="2:8" x14ac:dyDescent="0.25">
      <c r="B2870" s="12"/>
      <c r="C2870" s="12"/>
      <c r="D2870" s="12"/>
      <c r="E2870" s="12"/>
      <c r="F2870" s="4"/>
      <c r="G2870" s="5"/>
      <c r="H2870" s="12"/>
    </row>
    <row r="2871" spans="2:8" x14ac:dyDescent="0.25">
      <c r="B2871" s="12"/>
      <c r="C2871" s="12"/>
      <c r="D2871" s="12"/>
      <c r="E2871" s="12"/>
      <c r="F2871" s="4"/>
      <c r="G2871" s="5"/>
      <c r="H2871" s="12"/>
    </row>
    <row r="2872" spans="2:8" x14ac:dyDescent="0.25">
      <c r="B2872" s="12"/>
      <c r="C2872" s="12"/>
      <c r="D2872" s="12"/>
      <c r="E2872" s="12"/>
      <c r="F2872" s="4"/>
      <c r="G2872" s="5"/>
      <c r="H2872" s="12"/>
    </row>
    <row r="2873" spans="2:8" x14ac:dyDescent="0.25">
      <c r="B2873" s="12"/>
      <c r="C2873" s="12"/>
      <c r="D2873" s="12"/>
      <c r="E2873" s="12"/>
      <c r="F2873" s="4"/>
      <c r="G2873" s="5"/>
      <c r="H2873" s="12"/>
    </row>
    <row r="2874" spans="2:8" x14ac:dyDescent="0.25">
      <c r="B2874" s="12"/>
      <c r="C2874" s="12"/>
      <c r="D2874" s="12"/>
      <c r="E2874" s="12"/>
      <c r="F2874" s="4"/>
      <c r="G2874" s="5"/>
      <c r="H2874" s="12"/>
    </row>
    <row r="2875" spans="2:8" x14ac:dyDescent="0.25">
      <c r="B2875" s="12"/>
      <c r="C2875" s="12"/>
      <c r="D2875" s="12"/>
      <c r="E2875" s="12"/>
      <c r="F2875" s="4"/>
      <c r="G2875" s="5"/>
      <c r="H2875" s="12"/>
    </row>
    <row r="2876" spans="2:8" x14ac:dyDescent="0.25">
      <c r="B2876" s="12"/>
      <c r="C2876" s="12"/>
      <c r="D2876" s="12"/>
      <c r="E2876" s="12"/>
      <c r="F2876" s="4"/>
      <c r="G2876" s="5"/>
      <c r="H2876" s="12"/>
    </row>
    <row r="2877" spans="2:8" x14ac:dyDescent="0.25">
      <c r="B2877" s="12"/>
      <c r="C2877" s="12"/>
      <c r="D2877" s="12"/>
      <c r="E2877" s="12"/>
      <c r="F2877" s="4"/>
      <c r="G2877" s="5"/>
      <c r="H2877" s="12"/>
    </row>
    <row r="2878" spans="2:8" x14ac:dyDescent="0.25">
      <c r="B2878" s="12"/>
      <c r="C2878" s="12"/>
      <c r="D2878" s="12"/>
      <c r="E2878" s="12"/>
      <c r="F2878" s="4"/>
      <c r="G2878" s="5"/>
      <c r="H2878" s="12"/>
    </row>
    <row r="2879" spans="2:8" x14ac:dyDescent="0.25">
      <c r="B2879" s="12"/>
      <c r="C2879" s="12"/>
      <c r="D2879" s="12"/>
      <c r="E2879" s="12"/>
      <c r="F2879" s="4"/>
      <c r="G2879" s="5"/>
      <c r="H2879" s="12"/>
    </row>
    <row r="2880" spans="2:8" x14ac:dyDescent="0.25">
      <c r="B2880" s="12"/>
      <c r="C2880" s="12"/>
      <c r="D2880" s="12"/>
      <c r="E2880" s="12"/>
      <c r="F2880" s="4"/>
      <c r="G2880" s="5"/>
      <c r="H2880" s="12"/>
    </row>
    <row r="2881" spans="2:8" x14ac:dyDescent="0.25">
      <c r="B2881" s="12"/>
      <c r="C2881" s="12"/>
      <c r="D2881" s="12"/>
      <c r="E2881" s="12"/>
      <c r="F2881" s="4"/>
      <c r="G2881" s="5"/>
      <c r="H2881" s="12"/>
    </row>
    <row r="2882" spans="2:8" x14ac:dyDescent="0.25">
      <c r="B2882" s="12"/>
      <c r="C2882" s="12"/>
      <c r="D2882" s="12"/>
      <c r="E2882" s="12"/>
      <c r="F2882" s="4"/>
      <c r="G2882" s="5"/>
      <c r="H2882" s="12"/>
    </row>
    <row r="2883" spans="2:8" x14ac:dyDescent="0.25">
      <c r="B2883" s="12"/>
      <c r="C2883" s="12"/>
      <c r="D2883" s="12"/>
      <c r="E2883" s="12"/>
      <c r="F2883" s="4"/>
      <c r="G2883" s="5"/>
      <c r="H2883" s="12"/>
    </row>
    <row r="2884" spans="2:8" x14ac:dyDescent="0.25">
      <c r="B2884" s="12"/>
      <c r="C2884" s="12"/>
      <c r="D2884" s="12"/>
      <c r="E2884" s="12"/>
      <c r="F2884" s="4"/>
      <c r="G2884" s="5"/>
      <c r="H2884" s="12"/>
    </row>
    <row r="2885" spans="2:8" x14ac:dyDescent="0.25">
      <c r="B2885" s="12"/>
      <c r="C2885" s="12"/>
      <c r="D2885" s="12"/>
      <c r="E2885" s="12"/>
      <c r="F2885" s="4"/>
      <c r="G2885" s="5"/>
      <c r="H2885" s="12"/>
    </row>
    <row r="2886" spans="2:8" x14ac:dyDescent="0.25">
      <c r="B2886" s="12"/>
      <c r="C2886" s="12"/>
      <c r="D2886" s="12"/>
      <c r="E2886" s="12"/>
      <c r="F2886" s="4"/>
      <c r="G2886" s="5"/>
      <c r="H2886" s="12"/>
    </row>
    <row r="2887" spans="2:8" x14ac:dyDescent="0.25">
      <c r="B2887" s="12"/>
      <c r="C2887" s="12"/>
      <c r="D2887" s="12"/>
      <c r="E2887" s="12"/>
      <c r="F2887" s="4"/>
      <c r="G2887" s="5"/>
      <c r="H2887" s="12"/>
    </row>
    <row r="2888" spans="2:8" x14ac:dyDescent="0.25">
      <c r="B2888" s="12"/>
      <c r="C2888" s="12"/>
      <c r="D2888" s="12"/>
      <c r="E2888" s="12"/>
      <c r="F2888" s="4"/>
      <c r="G2888" s="5"/>
      <c r="H2888" s="12"/>
    </row>
    <row r="2889" spans="2:8" x14ac:dyDescent="0.25">
      <c r="B2889" s="12"/>
      <c r="C2889" s="12"/>
      <c r="D2889" s="12"/>
      <c r="E2889" s="12"/>
      <c r="F2889" s="4"/>
      <c r="G2889" s="5"/>
      <c r="H2889" s="12"/>
    </row>
    <row r="2890" spans="2:8" x14ac:dyDescent="0.25">
      <c r="B2890" s="12"/>
      <c r="C2890" s="12"/>
      <c r="D2890" s="12"/>
      <c r="E2890" s="12"/>
      <c r="F2890" s="4"/>
      <c r="G2890" s="5"/>
      <c r="H2890" s="12"/>
    </row>
    <row r="2891" spans="2:8" x14ac:dyDescent="0.25">
      <c r="B2891" s="12"/>
      <c r="C2891" s="12"/>
      <c r="D2891" s="12"/>
      <c r="E2891" s="12"/>
      <c r="F2891" s="4"/>
      <c r="G2891" s="5"/>
      <c r="H2891" s="12"/>
    </row>
    <row r="2892" spans="2:8" x14ac:dyDescent="0.25">
      <c r="B2892" s="12"/>
      <c r="C2892" s="12"/>
      <c r="D2892" s="12"/>
      <c r="E2892" s="12"/>
      <c r="F2892" s="4"/>
      <c r="G2892" s="5"/>
      <c r="H2892" s="12"/>
    </row>
    <row r="2893" spans="2:8" x14ac:dyDescent="0.25">
      <c r="B2893" s="12"/>
      <c r="C2893" s="12"/>
      <c r="D2893" s="12"/>
      <c r="E2893" s="12"/>
      <c r="F2893" s="4"/>
      <c r="G2893" s="5"/>
      <c r="H2893" s="12"/>
    </row>
    <row r="2894" spans="2:8" x14ac:dyDescent="0.25">
      <c r="B2894" s="12"/>
      <c r="C2894" s="12"/>
      <c r="D2894" s="12"/>
      <c r="E2894" s="12"/>
      <c r="F2894" s="4"/>
      <c r="G2894" s="5"/>
      <c r="H2894" s="12"/>
    </row>
    <row r="2895" spans="2:8" x14ac:dyDescent="0.25">
      <c r="B2895" s="12"/>
      <c r="C2895" s="12"/>
      <c r="D2895" s="12"/>
      <c r="E2895" s="12"/>
      <c r="F2895" s="4"/>
      <c r="G2895" s="5"/>
      <c r="H2895" s="12"/>
    </row>
    <row r="2896" spans="2:8" x14ac:dyDescent="0.25">
      <c r="B2896" s="12"/>
      <c r="C2896" s="12"/>
      <c r="D2896" s="12"/>
      <c r="E2896" s="12"/>
      <c r="F2896" s="4"/>
      <c r="G2896" s="5"/>
      <c r="H2896" s="12"/>
    </row>
    <row r="2897" spans="2:8" x14ac:dyDescent="0.25">
      <c r="B2897" s="12"/>
      <c r="C2897" s="12"/>
      <c r="D2897" s="12"/>
      <c r="E2897" s="12"/>
      <c r="F2897" s="4"/>
      <c r="G2897" s="5"/>
      <c r="H2897" s="12"/>
    </row>
    <row r="2898" spans="2:8" x14ac:dyDescent="0.25">
      <c r="B2898" s="12"/>
      <c r="C2898" s="12"/>
      <c r="D2898" s="12"/>
      <c r="E2898" s="12"/>
      <c r="F2898" s="4"/>
      <c r="G2898" s="5"/>
      <c r="H2898" s="12"/>
    </row>
    <row r="2899" spans="2:8" x14ac:dyDescent="0.25">
      <c r="B2899" s="12"/>
      <c r="C2899" s="12"/>
      <c r="D2899" s="12"/>
      <c r="E2899" s="12"/>
      <c r="F2899" s="4"/>
      <c r="G2899" s="5"/>
      <c r="H2899" s="12"/>
    </row>
    <row r="2900" spans="2:8" x14ac:dyDescent="0.25">
      <c r="B2900" s="12"/>
      <c r="C2900" s="12"/>
      <c r="D2900" s="12"/>
      <c r="E2900" s="12"/>
      <c r="F2900" s="4"/>
      <c r="G2900" s="5"/>
      <c r="H2900" s="12"/>
    </row>
    <row r="2901" spans="2:8" x14ac:dyDescent="0.25">
      <c r="B2901" s="12"/>
      <c r="C2901" s="12"/>
      <c r="D2901" s="12"/>
      <c r="E2901" s="12"/>
      <c r="F2901" s="4"/>
      <c r="G2901" s="5"/>
      <c r="H2901" s="12"/>
    </row>
    <row r="2902" spans="2:8" x14ac:dyDescent="0.25">
      <c r="B2902" s="12"/>
      <c r="C2902" s="12"/>
      <c r="D2902" s="12"/>
      <c r="E2902" s="12"/>
      <c r="F2902" s="4"/>
      <c r="G2902" s="5"/>
      <c r="H2902" s="12"/>
    </row>
    <row r="2903" spans="2:8" x14ac:dyDescent="0.25">
      <c r="B2903" s="12"/>
      <c r="C2903" s="12"/>
      <c r="D2903" s="12"/>
      <c r="E2903" s="12"/>
      <c r="F2903" s="4"/>
      <c r="G2903" s="5"/>
      <c r="H2903" s="12"/>
    </row>
    <row r="2904" spans="2:8" x14ac:dyDescent="0.25">
      <c r="B2904" s="12"/>
      <c r="C2904" s="12"/>
      <c r="D2904" s="12"/>
      <c r="E2904" s="12"/>
      <c r="F2904" s="4"/>
      <c r="G2904" s="5"/>
      <c r="H2904" s="12"/>
    </row>
    <row r="2905" spans="2:8" x14ac:dyDescent="0.25">
      <c r="B2905" s="12"/>
      <c r="C2905" s="12"/>
      <c r="D2905" s="12"/>
      <c r="E2905" s="12"/>
      <c r="F2905" s="4"/>
      <c r="G2905" s="5"/>
      <c r="H2905" s="12"/>
    </row>
    <row r="2906" spans="2:8" x14ac:dyDescent="0.25">
      <c r="B2906" s="12"/>
      <c r="C2906" s="12"/>
      <c r="D2906" s="12"/>
      <c r="E2906" s="12"/>
      <c r="F2906" s="4"/>
      <c r="G2906" s="5"/>
      <c r="H2906" s="12"/>
    </row>
    <row r="2907" spans="2:8" x14ac:dyDescent="0.25">
      <c r="B2907" s="12"/>
      <c r="C2907" s="12"/>
      <c r="D2907" s="12"/>
      <c r="E2907" s="12"/>
      <c r="F2907" s="4"/>
      <c r="G2907" s="5"/>
      <c r="H2907" s="12"/>
    </row>
    <row r="2908" spans="2:8" x14ac:dyDescent="0.25">
      <c r="B2908" s="12"/>
      <c r="C2908" s="12"/>
      <c r="D2908" s="12"/>
      <c r="E2908" s="12"/>
      <c r="F2908" s="4"/>
      <c r="G2908" s="5"/>
      <c r="H2908" s="12"/>
    </row>
    <row r="2909" spans="2:8" x14ac:dyDescent="0.25">
      <c r="B2909" s="12"/>
      <c r="C2909" s="12"/>
      <c r="D2909" s="12"/>
      <c r="E2909" s="12"/>
      <c r="F2909" s="4"/>
      <c r="G2909" s="5"/>
      <c r="H2909" s="12"/>
    </row>
    <row r="2910" spans="2:8" x14ac:dyDescent="0.25">
      <c r="B2910" s="12"/>
      <c r="C2910" s="12"/>
      <c r="D2910" s="12"/>
      <c r="E2910" s="12"/>
      <c r="F2910" s="4"/>
      <c r="G2910" s="5"/>
      <c r="H2910" s="12"/>
    </row>
    <row r="2911" spans="2:8" x14ac:dyDescent="0.25">
      <c r="B2911" s="12"/>
      <c r="C2911" s="12"/>
      <c r="D2911" s="12"/>
      <c r="E2911" s="12"/>
      <c r="F2911" s="4"/>
      <c r="G2911" s="5"/>
      <c r="H2911" s="12"/>
    </row>
    <row r="2912" spans="2:8" x14ac:dyDescent="0.25">
      <c r="B2912" s="12"/>
      <c r="C2912" s="12"/>
      <c r="D2912" s="12"/>
      <c r="E2912" s="12"/>
      <c r="F2912" s="4"/>
      <c r="G2912" s="5"/>
      <c r="H2912" s="12"/>
    </row>
    <row r="2913" spans="2:8" x14ac:dyDescent="0.25">
      <c r="B2913" s="12"/>
      <c r="C2913" s="12"/>
      <c r="D2913" s="12"/>
      <c r="E2913" s="12"/>
      <c r="F2913" s="4"/>
      <c r="G2913" s="5"/>
      <c r="H2913" s="12"/>
    </row>
    <row r="2914" spans="2:8" x14ac:dyDescent="0.25">
      <c r="B2914" s="12"/>
      <c r="C2914" s="12"/>
      <c r="D2914" s="12"/>
      <c r="E2914" s="12"/>
      <c r="F2914" s="4"/>
      <c r="G2914" s="5"/>
      <c r="H2914" s="12"/>
    </row>
    <row r="2915" spans="2:8" x14ac:dyDescent="0.25">
      <c r="B2915" s="12"/>
      <c r="C2915" s="12"/>
      <c r="D2915" s="12"/>
      <c r="E2915" s="12"/>
      <c r="F2915" s="4"/>
      <c r="G2915" s="5"/>
      <c r="H2915" s="12"/>
    </row>
    <row r="2916" spans="2:8" x14ac:dyDescent="0.25">
      <c r="B2916" s="12"/>
      <c r="C2916" s="12"/>
      <c r="D2916" s="12"/>
      <c r="E2916" s="12"/>
      <c r="F2916" s="4"/>
      <c r="G2916" s="5"/>
      <c r="H2916" s="12"/>
    </row>
    <row r="2917" spans="2:8" x14ac:dyDescent="0.25">
      <c r="B2917" s="12"/>
      <c r="C2917" s="12"/>
      <c r="D2917" s="12"/>
      <c r="E2917" s="12"/>
      <c r="F2917" s="4"/>
      <c r="G2917" s="5"/>
      <c r="H2917" s="12"/>
    </row>
    <row r="2918" spans="2:8" x14ac:dyDescent="0.25">
      <c r="B2918" s="12"/>
      <c r="C2918" s="12"/>
      <c r="D2918" s="12"/>
      <c r="E2918" s="12"/>
      <c r="F2918" s="4"/>
      <c r="G2918" s="5"/>
      <c r="H2918" s="12"/>
    </row>
    <row r="2919" spans="2:8" x14ac:dyDescent="0.25">
      <c r="B2919" s="12"/>
      <c r="C2919" s="12"/>
      <c r="D2919" s="12"/>
      <c r="E2919" s="12"/>
      <c r="F2919" s="4"/>
      <c r="G2919" s="5"/>
      <c r="H2919" s="12"/>
    </row>
    <row r="2920" spans="2:8" x14ac:dyDescent="0.25">
      <c r="B2920" s="12"/>
      <c r="C2920" s="12"/>
      <c r="D2920" s="12"/>
      <c r="E2920" s="12"/>
      <c r="F2920" s="4"/>
      <c r="G2920" s="5"/>
      <c r="H2920" s="12"/>
    </row>
    <row r="2921" spans="2:8" x14ac:dyDescent="0.25">
      <c r="B2921" s="12"/>
      <c r="C2921" s="12"/>
      <c r="D2921" s="12"/>
      <c r="E2921" s="12"/>
      <c r="F2921" s="4"/>
      <c r="G2921" s="5"/>
      <c r="H2921" s="12"/>
    </row>
    <row r="2922" spans="2:8" x14ac:dyDescent="0.25">
      <c r="B2922" s="12"/>
      <c r="C2922" s="12"/>
      <c r="D2922" s="12"/>
      <c r="E2922" s="12"/>
      <c r="F2922" s="4"/>
      <c r="G2922" s="5"/>
      <c r="H2922" s="12"/>
    </row>
    <row r="2923" spans="2:8" x14ac:dyDescent="0.25">
      <c r="B2923" s="12"/>
      <c r="C2923" s="12"/>
      <c r="D2923" s="12"/>
      <c r="E2923" s="12"/>
      <c r="F2923" s="4"/>
      <c r="G2923" s="5"/>
      <c r="H2923" s="12"/>
    </row>
    <row r="2924" spans="2:8" x14ac:dyDescent="0.25">
      <c r="B2924" s="12"/>
      <c r="C2924" s="12"/>
      <c r="D2924" s="12"/>
      <c r="E2924" s="12"/>
      <c r="F2924" s="4"/>
      <c r="G2924" s="5"/>
      <c r="H2924" s="12"/>
    </row>
    <row r="2925" spans="2:8" x14ac:dyDescent="0.25">
      <c r="B2925" s="12"/>
      <c r="C2925" s="12"/>
      <c r="D2925" s="12"/>
      <c r="E2925" s="12"/>
      <c r="F2925" s="4"/>
      <c r="G2925" s="5"/>
      <c r="H2925" s="12"/>
    </row>
    <row r="2926" spans="2:8" x14ac:dyDescent="0.25">
      <c r="B2926" s="12"/>
      <c r="C2926" s="12"/>
      <c r="D2926" s="12"/>
      <c r="E2926" s="12"/>
      <c r="F2926" s="4"/>
      <c r="G2926" s="5"/>
      <c r="H2926" s="12"/>
    </row>
    <row r="2927" spans="2:8" x14ac:dyDescent="0.25">
      <c r="B2927" s="12"/>
      <c r="C2927" s="12"/>
      <c r="D2927" s="12"/>
      <c r="E2927" s="12"/>
      <c r="F2927" s="4"/>
      <c r="G2927" s="5"/>
      <c r="H2927" s="12"/>
    </row>
    <row r="2928" spans="2:8" x14ac:dyDescent="0.25">
      <c r="B2928" s="12"/>
      <c r="C2928" s="12"/>
      <c r="D2928" s="12"/>
      <c r="E2928" s="12"/>
      <c r="F2928" s="4"/>
      <c r="G2928" s="5"/>
      <c r="H2928" s="12"/>
    </row>
    <row r="2929" spans="2:8" x14ac:dyDescent="0.25">
      <c r="B2929" s="12"/>
      <c r="C2929" s="12"/>
      <c r="D2929" s="12"/>
      <c r="E2929" s="12"/>
      <c r="F2929" s="4"/>
      <c r="G2929" s="5"/>
      <c r="H2929" s="12"/>
    </row>
    <row r="2930" spans="2:8" x14ac:dyDescent="0.25">
      <c r="B2930" s="12"/>
      <c r="C2930" s="12"/>
      <c r="D2930" s="12"/>
      <c r="E2930" s="12"/>
      <c r="F2930" s="4"/>
      <c r="G2930" s="5"/>
      <c r="H2930" s="12"/>
    </row>
    <row r="2931" spans="2:8" x14ac:dyDescent="0.25">
      <c r="B2931" s="12"/>
      <c r="C2931" s="12"/>
      <c r="D2931" s="12"/>
      <c r="E2931" s="12"/>
      <c r="F2931" s="4"/>
      <c r="G2931" s="5"/>
      <c r="H2931" s="12"/>
    </row>
    <row r="2932" spans="2:8" x14ac:dyDescent="0.25">
      <c r="B2932" s="12"/>
      <c r="C2932" s="12"/>
      <c r="D2932" s="12"/>
      <c r="E2932" s="12"/>
      <c r="F2932" s="4"/>
      <c r="G2932" s="5"/>
      <c r="H2932" s="12"/>
    </row>
    <row r="2933" spans="2:8" x14ac:dyDescent="0.25">
      <c r="B2933" s="12"/>
      <c r="C2933" s="12"/>
      <c r="D2933" s="12"/>
      <c r="E2933" s="12"/>
      <c r="F2933" s="4"/>
      <c r="G2933" s="5"/>
      <c r="H2933" s="12"/>
    </row>
    <row r="2934" spans="2:8" x14ac:dyDescent="0.25">
      <c r="B2934" s="12"/>
      <c r="C2934" s="12"/>
      <c r="D2934" s="12"/>
      <c r="E2934" s="12"/>
      <c r="F2934" s="4"/>
      <c r="G2934" s="5"/>
      <c r="H2934" s="12"/>
    </row>
    <row r="2935" spans="2:8" x14ac:dyDescent="0.25">
      <c r="B2935" s="12"/>
      <c r="C2935" s="12"/>
      <c r="D2935" s="12"/>
      <c r="E2935" s="12"/>
      <c r="F2935" s="4"/>
      <c r="G2935" s="5"/>
      <c r="H2935" s="12"/>
    </row>
    <row r="2936" spans="2:8" x14ac:dyDescent="0.25">
      <c r="B2936" s="12"/>
      <c r="C2936" s="12"/>
      <c r="D2936" s="12"/>
      <c r="E2936" s="12"/>
      <c r="F2936" s="4"/>
      <c r="G2936" s="5"/>
      <c r="H2936" s="12"/>
    </row>
    <row r="2937" spans="2:8" x14ac:dyDescent="0.25">
      <c r="B2937" s="12"/>
      <c r="C2937" s="12"/>
      <c r="D2937" s="12"/>
      <c r="E2937" s="12"/>
      <c r="F2937" s="4"/>
      <c r="G2937" s="5"/>
      <c r="H2937" s="12"/>
    </row>
    <row r="2938" spans="2:8" x14ac:dyDescent="0.25">
      <c r="B2938" s="12"/>
      <c r="C2938" s="12"/>
      <c r="D2938" s="12"/>
      <c r="E2938" s="12"/>
      <c r="F2938" s="4"/>
      <c r="G2938" s="5"/>
      <c r="H2938" s="12"/>
    </row>
    <row r="2939" spans="2:8" x14ac:dyDescent="0.25">
      <c r="B2939" s="12"/>
      <c r="C2939" s="12"/>
      <c r="D2939" s="12"/>
      <c r="E2939" s="12"/>
      <c r="F2939" s="4"/>
      <c r="G2939" s="5"/>
      <c r="H2939" s="12"/>
    </row>
    <row r="2940" spans="2:8" x14ac:dyDescent="0.25">
      <c r="B2940" s="12"/>
      <c r="C2940" s="12"/>
      <c r="D2940" s="12"/>
      <c r="E2940" s="12"/>
      <c r="F2940" s="4"/>
      <c r="G2940" s="5"/>
      <c r="H2940" s="12"/>
    </row>
    <row r="2941" spans="2:8" x14ac:dyDescent="0.25">
      <c r="B2941" s="12"/>
      <c r="C2941" s="12"/>
      <c r="D2941" s="12"/>
      <c r="E2941" s="12"/>
      <c r="F2941" s="4"/>
      <c r="G2941" s="5"/>
      <c r="H2941" s="12"/>
    </row>
    <row r="2942" spans="2:8" x14ac:dyDescent="0.25">
      <c r="B2942" s="12"/>
      <c r="C2942" s="12"/>
      <c r="D2942" s="12"/>
      <c r="E2942" s="12"/>
      <c r="F2942" s="4"/>
      <c r="G2942" s="5"/>
      <c r="H2942" s="12"/>
    </row>
    <row r="2943" spans="2:8" x14ac:dyDescent="0.25">
      <c r="B2943" s="12"/>
      <c r="C2943" s="12"/>
      <c r="D2943" s="12"/>
      <c r="E2943" s="12"/>
      <c r="F2943" s="4"/>
      <c r="G2943" s="5"/>
      <c r="H2943" s="12"/>
    </row>
    <row r="2944" spans="2:8" x14ac:dyDescent="0.25">
      <c r="B2944" s="12"/>
      <c r="C2944" s="12"/>
      <c r="D2944" s="12"/>
      <c r="E2944" s="12"/>
      <c r="F2944" s="4"/>
      <c r="G2944" s="5"/>
      <c r="H2944" s="12"/>
    </row>
    <row r="2945" spans="2:8" x14ac:dyDescent="0.25">
      <c r="B2945" s="12"/>
      <c r="C2945" s="12"/>
      <c r="D2945" s="12"/>
      <c r="E2945" s="12"/>
      <c r="F2945" s="4"/>
      <c r="G2945" s="5"/>
      <c r="H2945" s="12"/>
    </row>
    <row r="2946" spans="2:8" x14ac:dyDescent="0.25">
      <c r="B2946" s="12"/>
      <c r="C2946" s="12"/>
      <c r="D2946" s="12"/>
      <c r="E2946" s="12"/>
      <c r="F2946" s="4"/>
      <c r="G2946" s="5"/>
      <c r="H2946" s="12"/>
    </row>
    <row r="2947" spans="2:8" x14ac:dyDescent="0.25">
      <c r="B2947" s="12"/>
      <c r="C2947" s="12"/>
      <c r="D2947" s="12"/>
      <c r="E2947" s="12"/>
      <c r="F2947" s="4"/>
      <c r="G2947" s="5"/>
      <c r="H2947" s="12"/>
    </row>
    <row r="2948" spans="2:8" x14ac:dyDescent="0.25">
      <c r="B2948" s="12"/>
      <c r="C2948" s="12"/>
      <c r="D2948" s="12"/>
      <c r="E2948" s="12"/>
      <c r="F2948" s="4"/>
      <c r="G2948" s="5"/>
      <c r="H2948" s="12"/>
    </row>
    <row r="2949" spans="2:8" x14ac:dyDescent="0.25">
      <c r="B2949" s="12"/>
      <c r="C2949" s="12"/>
      <c r="D2949" s="12"/>
      <c r="E2949" s="12"/>
      <c r="F2949" s="4"/>
      <c r="G2949" s="5"/>
      <c r="H2949" s="12"/>
    </row>
    <row r="2950" spans="2:8" x14ac:dyDescent="0.25">
      <c r="B2950" s="12"/>
      <c r="C2950" s="12"/>
      <c r="D2950" s="12"/>
      <c r="E2950" s="12"/>
      <c r="F2950" s="4"/>
      <c r="G2950" s="5"/>
      <c r="H2950" s="12"/>
    </row>
    <row r="2951" spans="2:8" x14ac:dyDescent="0.25">
      <c r="B2951" s="12"/>
      <c r="C2951" s="12"/>
      <c r="D2951" s="12"/>
      <c r="E2951" s="12"/>
      <c r="F2951" s="4"/>
      <c r="G2951" s="5"/>
      <c r="H2951" s="12"/>
    </row>
    <row r="2952" spans="2:8" x14ac:dyDescent="0.25">
      <c r="B2952" s="12"/>
      <c r="C2952" s="12"/>
      <c r="D2952" s="12"/>
      <c r="E2952" s="12"/>
      <c r="F2952" s="4"/>
      <c r="G2952" s="5"/>
      <c r="H2952" s="12"/>
    </row>
    <row r="2953" spans="2:8" x14ac:dyDescent="0.25">
      <c r="B2953" s="12"/>
      <c r="C2953" s="12"/>
      <c r="D2953" s="12"/>
      <c r="E2953" s="12"/>
      <c r="F2953" s="4"/>
      <c r="G2953" s="5"/>
      <c r="H2953" s="12"/>
    </row>
    <row r="2954" spans="2:8" x14ac:dyDescent="0.25">
      <c r="B2954" s="12"/>
      <c r="C2954" s="12"/>
      <c r="D2954" s="12"/>
      <c r="E2954" s="12"/>
      <c r="F2954" s="4"/>
      <c r="G2954" s="5"/>
      <c r="H2954" s="12"/>
    </row>
    <row r="2955" spans="2:8" x14ac:dyDescent="0.25">
      <c r="B2955" s="12"/>
      <c r="C2955" s="12"/>
      <c r="D2955" s="12"/>
      <c r="E2955" s="12"/>
      <c r="F2955" s="4"/>
      <c r="G2955" s="5"/>
      <c r="H2955" s="12"/>
    </row>
    <row r="2956" spans="2:8" x14ac:dyDescent="0.25">
      <c r="B2956" s="12"/>
      <c r="C2956" s="12"/>
      <c r="D2956" s="12"/>
      <c r="E2956" s="12"/>
      <c r="F2956" s="4"/>
      <c r="G2956" s="5"/>
      <c r="H2956" s="12"/>
    </row>
    <row r="2957" spans="2:8" x14ac:dyDescent="0.25">
      <c r="B2957" s="12"/>
      <c r="C2957" s="12"/>
      <c r="D2957" s="12"/>
      <c r="E2957" s="12"/>
      <c r="F2957" s="4"/>
      <c r="G2957" s="5"/>
      <c r="H2957" s="12"/>
    </row>
    <row r="2958" spans="2:8" x14ac:dyDescent="0.25">
      <c r="B2958" s="12"/>
      <c r="C2958" s="12"/>
      <c r="D2958" s="12"/>
      <c r="E2958" s="12"/>
      <c r="F2958" s="4"/>
      <c r="G2958" s="5"/>
      <c r="H2958" s="12"/>
    </row>
    <row r="2959" spans="2:8" x14ac:dyDescent="0.25">
      <c r="B2959" s="12"/>
      <c r="C2959" s="12"/>
      <c r="D2959" s="12"/>
      <c r="E2959" s="12"/>
      <c r="F2959" s="4"/>
      <c r="G2959" s="5"/>
      <c r="H2959" s="12"/>
    </row>
    <row r="2960" spans="2:8" x14ac:dyDescent="0.25">
      <c r="B2960" s="12"/>
      <c r="C2960" s="12"/>
      <c r="D2960" s="12"/>
      <c r="E2960" s="12"/>
      <c r="F2960" s="4"/>
      <c r="G2960" s="5"/>
      <c r="H2960" s="12"/>
    </row>
    <row r="2961" spans="2:8" x14ac:dyDescent="0.25">
      <c r="B2961" s="12"/>
      <c r="C2961" s="12"/>
      <c r="D2961" s="12"/>
      <c r="E2961" s="12"/>
      <c r="F2961" s="4"/>
      <c r="G2961" s="5"/>
      <c r="H2961" s="12"/>
    </row>
    <row r="2962" spans="2:8" x14ac:dyDescent="0.25">
      <c r="B2962" s="12"/>
      <c r="C2962" s="12"/>
      <c r="D2962" s="12"/>
      <c r="E2962" s="12"/>
      <c r="F2962" s="4"/>
      <c r="G2962" s="5"/>
      <c r="H2962" s="12"/>
    </row>
    <row r="2963" spans="2:8" x14ac:dyDescent="0.25">
      <c r="B2963" s="12"/>
      <c r="C2963" s="12"/>
      <c r="D2963" s="12"/>
      <c r="E2963" s="12"/>
      <c r="F2963" s="4"/>
      <c r="G2963" s="5"/>
      <c r="H2963" s="12"/>
    </row>
    <row r="2964" spans="2:8" x14ac:dyDescent="0.25">
      <c r="B2964" s="12"/>
      <c r="C2964" s="12"/>
      <c r="D2964" s="12"/>
      <c r="E2964" s="12"/>
      <c r="F2964" s="4"/>
      <c r="G2964" s="5"/>
      <c r="H2964" s="12"/>
    </row>
    <row r="2965" spans="2:8" x14ac:dyDescent="0.25">
      <c r="B2965" s="12"/>
      <c r="C2965" s="12"/>
      <c r="D2965" s="12"/>
      <c r="E2965" s="12"/>
      <c r="F2965" s="4"/>
      <c r="G2965" s="5"/>
      <c r="H2965" s="12"/>
    </row>
    <row r="2966" spans="2:8" x14ac:dyDescent="0.25">
      <c r="B2966" s="12"/>
      <c r="C2966" s="12"/>
      <c r="D2966" s="12"/>
      <c r="E2966" s="12"/>
      <c r="F2966" s="4"/>
      <c r="G2966" s="5"/>
      <c r="H2966" s="12"/>
    </row>
    <row r="2967" spans="2:8" x14ac:dyDescent="0.25">
      <c r="B2967" s="12"/>
      <c r="C2967" s="12"/>
      <c r="D2967" s="12"/>
      <c r="E2967" s="12"/>
      <c r="F2967" s="4"/>
      <c r="G2967" s="5"/>
      <c r="H2967" s="12"/>
    </row>
    <row r="2968" spans="2:8" x14ac:dyDescent="0.25">
      <c r="B2968" s="12"/>
      <c r="C2968" s="12"/>
      <c r="D2968" s="12"/>
      <c r="E2968" s="12"/>
      <c r="F2968" s="4"/>
      <c r="G2968" s="5"/>
      <c r="H2968" s="12"/>
    </row>
    <row r="2969" spans="2:8" x14ac:dyDescent="0.25">
      <c r="B2969" s="12"/>
      <c r="C2969" s="12"/>
      <c r="D2969" s="12"/>
      <c r="E2969" s="12"/>
      <c r="F2969" s="4"/>
      <c r="G2969" s="5"/>
      <c r="H2969" s="12"/>
    </row>
    <row r="2970" spans="2:8" x14ac:dyDescent="0.25">
      <c r="B2970" s="12"/>
      <c r="C2970" s="12"/>
      <c r="D2970" s="12"/>
      <c r="E2970" s="12"/>
      <c r="F2970" s="4"/>
      <c r="G2970" s="5"/>
      <c r="H2970" s="12"/>
    </row>
    <row r="2971" spans="2:8" x14ac:dyDescent="0.25">
      <c r="B2971" s="12"/>
      <c r="C2971" s="12"/>
      <c r="D2971" s="12"/>
      <c r="E2971" s="12"/>
      <c r="F2971" s="4"/>
      <c r="G2971" s="5"/>
      <c r="H2971" s="12"/>
    </row>
    <row r="2972" spans="2:8" x14ac:dyDescent="0.25">
      <c r="B2972" s="12"/>
      <c r="C2972" s="12"/>
      <c r="D2972" s="12"/>
      <c r="E2972" s="12"/>
      <c r="F2972" s="4"/>
      <c r="G2972" s="5"/>
      <c r="H2972" s="12"/>
    </row>
    <row r="2973" spans="2:8" x14ac:dyDescent="0.25">
      <c r="B2973" s="12"/>
      <c r="C2973" s="12"/>
      <c r="D2973" s="12"/>
      <c r="E2973" s="12"/>
      <c r="F2973" s="4"/>
      <c r="G2973" s="5"/>
      <c r="H2973" s="12"/>
    </row>
    <row r="2974" spans="2:8" x14ac:dyDescent="0.25">
      <c r="B2974" s="12"/>
      <c r="C2974" s="12"/>
      <c r="D2974" s="12"/>
      <c r="E2974" s="12"/>
      <c r="F2974" s="4"/>
      <c r="G2974" s="5"/>
      <c r="H2974" s="12"/>
    </row>
    <row r="2975" spans="2:8" x14ac:dyDescent="0.25">
      <c r="B2975" s="12"/>
      <c r="C2975" s="12"/>
      <c r="D2975" s="12"/>
      <c r="E2975" s="12"/>
      <c r="F2975" s="4"/>
      <c r="G2975" s="5"/>
      <c r="H2975" s="12"/>
    </row>
    <row r="2976" spans="2:8" x14ac:dyDescent="0.25">
      <c r="B2976" s="12"/>
      <c r="C2976" s="12"/>
      <c r="D2976" s="12"/>
      <c r="E2976" s="12"/>
      <c r="F2976" s="4"/>
      <c r="G2976" s="5"/>
      <c r="H2976" s="12"/>
    </row>
    <row r="2977" spans="2:8" x14ac:dyDescent="0.25">
      <c r="B2977" s="12"/>
      <c r="C2977" s="12"/>
      <c r="D2977" s="12"/>
      <c r="E2977" s="12"/>
      <c r="F2977" s="4"/>
      <c r="G2977" s="5"/>
      <c r="H2977" s="12"/>
    </row>
    <row r="2978" spans="2:8" x14ac:dyDescent="0.25">
      <c r="B2978" s="12"/>
      <c r="C2978" s="12"/>
      <c r="D2978" s="12"/>
      <c r="E2978" s="12"/>
      <c r="F2978" s="4"/>
      <c r="G2978" s="5"/>
      <c r="H2978" s="12"/>
    </row>
    <row r="2979" spans="2:8" x14ac:dyDescent="0.25">
      <c r="B2979" s="12"/>
      <c r="C2979" s="12"/>
      <c r="D2979" s="12"/>
      <c r="E2979" s="12"/>
      <c r="F2979" s="4"/>
      <c r="G2979" s="5"/>
      <c r="H2979" s="12"/>
    </row>
    <row r="2980" spans="2:8" x14ac:dyDescent="0.25">
      <c r="B2980" s="12"/>
      <c r="C2980" s="12"/>
      <c r="D2980" s="12"/>
      <c r="E2980" s="12"/>
      <c r="F2980" s="4"/>
      <c r="G2980" s="5"/>
      <c r="H2980" s="12"/>
    </row>
    <row r="2981" spans="2:8" x14ac:dyDescent="0.25">
      <c r="B2981" s="12"/>
      <c r="C2981" s="12"/>
      <c r="D2981" s="12"/>
      <c r="E2981" s="12"/>
      <c r="F2981" s="4"/>
      <c r="G2981" s="5"/>
      <c r="H2981" s="12"/>
    </row>
    <row r="2982" spans="2:8" x14ac:dyDescent="0.25">
      <c r="B2982" s="12"/>
      <c r="C2982" s="12"/>
      <c r="D2982" s="12"/>
      <c r="E2982" s="12"/>
      <c r="F2982" s="4"/>
      <c r="G2982" s="5"/>
      <c r="H2982" s="12"/>
    </row>
    <row r="2983" spans="2:8" x14ac:dyDescent="0.25">
      <c r="B2983" s="12"/>
      <c r="C2983" s="12"/>
      <c r="D2983" s="12"/>
      <c r="E2983" s="12"/>
      <c r="F2983" s="4"/>
      <c r="G2983" s="5"/>
      <c r="H2983" s="12"/>
    </row>
    <row r="2984" spans="2:8" x14ac:dyDescent="0.25">
      <c r="B2984" s="12"/>
      <c r="C2984" s="12"/>
      <c r="D2984" s="12"/>
      <c r="E2984" s="12"/>
      <c r="F2984" s="4"/>
      <c r="G2984" s="5"/>
      <c r="H2984" s="12"/>
    </row>
    <row r="2985" spans="2:8" x14ac:dyDescent="0.25">
      <c r="B2985" s="12"/>
      <c r="C2985" s="12"/>
      <c r="D2985" s="12"/>
      <c r="E2985" s="12"/>
      <c r="F2985" s="4"/>
      <c r="G2985" s="5"/>
      <c r="H2985" s="12"/>
    </row>
    <row r="2986" spans="2:8" x14ac:dyDescent="0.25">
      <c r="B2986" s="12"/>
      <c r="C2986" s="12"/>
      <c r="D2986" s="12"/>
      <c r="E2986" s="12"/>
      <c r="F2986" s="4"/>
      <c r="G2986" s="5"/>
      <c r="H2986" s="12"/>
    </row>
    <row r="2987" spans="2:8" x14ac:dyDescent="0.25">
      <c r="B2987" s="12"/>
      <c r="C2987" s="12"/>
      <c r="D2987" s="12"/>
      <c r="E2987" s="12"/>
      <c r="F2987" s="4"/>
      <c r="G2987" s="5"/>
      <c r="H2987" s="12"/>
    </row>
    <row r="2988" spans="2:8" x14ac:dyDescent="0.25">
      <c r="B2988" s="12"/>
      <c r="C2988" s="12"/>
      <c r="D2988" s="12"/>
      <c r="E2988" s="12"/>
      <c r="F2988" s="4"/>
      <c r="G2988" s="5"/>
      <c r="H2988" s="12"/>
    </row>
    <row r="2989" spans="2:8" x14ac:dyDescent="0.25">
      <c r="B2989" s="12"/>
      <c r="C2989" s="12"/>
      <c r="D2989" s="12"/>
      <c r="E2989" s="12"/>
      <c r="F2989" s="4"/>
      <c r="G2989" s="5"/>
      <c r="H2989" s="12"/>
    </row>
    <row r="2990" spans="2:8" x14ac:dyDescent="0.25">
      <c r="B2990" s="12"/>
      <c r="C2990" s="12"/>
      <c r="D2990" s="12"/>
      <c r="E2990" s="12"/>
      <c r="F2990" s="4"/>
      <c r="G2990" s="5"/>
      <c r="H2990" s="12"/>
    </row>
    <row r="2991" spans="2:8" x14ac:dyDescent="0.25">
      <c r="B2991" s="12"/>
      <c r="C2991" s="12"/>
      <c r="D2991" s="12"/>
      <c r="E2991" s="12"/>
      <c r="F2991" s="4"/>
      <c r="G2991" s="5"/>
      <c r="H2991" s="12"/>
    </row>
    <row r="2992" spans="2:8" x14ac:dyDescent="0.25">
      <c r="B2992" s="12"/>
      <c r="C2992" s="12"/>
      <c r="D2992" s="12"/>
      <c r="E2992" s="12"/>
      <c r="F2992" s="4"/>
      <c r="G2992" s="5"/>
      <c r="H2992" s="12"/>
    </row>
    <row r="2993" spans="2:8" x14ac:dyDescent="0.25">
      <c r="B2993" s="12"/>
      <c r="C2993" s="12"/>
      <c r="D2993" s="12"/>
      <c r="E2993" s="12"/>
      <c r="F2993" s="4"/>
      <c r="G2993" s="5"/>
      <c r="H2993" s="12"/>
    </row>
    <row r="2994" spans="2:8" x14ac:dyDescent="0.25">
      <c r="B2994" s="12"/>
      <c r="C2994" s="12"/>
      <c r="D2994" s="12"/>
      <c r="E2994" s="12"/>
      <c r="F2994" s="4"/>
      <c r="G2994" s="5"/>
      <c r="H2994" s="12"/>
    </row>
    <row r="2995" spans="2:8" x14ac:dyDescent="0.25">
      <c r="B2995" s="12"/>
      <c r="C2995" s="12"/>
      <c r="D2995" s="12"/>
      <c r="E2995" s="12"/>
      <c r="F2995" s="4"/>
      <c r="G2995" s="5"/>
      <c r="H2995" s="12"/>
    </row>
    <row r="2996" spans="2:8" x14ac:dyDescent="0.25">
      <c r="B2996" s="12"/>
      <c r="C2996" s="12"/>
      <c r="D2996" s="12"/>
      <c r="E2996" s="12"/>
      <c r="F2996" s="4"/>
      <c r="G2996" s="5"/>
      <c r="H2996" s="12"/>
    </row>
    <row r="2997" spans="2:8" x14ac:dyDescent="0.25">
      <c r="B2997" s="12"/>
      <c r="C2997" s="12"/>
      <c r="D2997" s="12"/>
      <c r="E2997" s="12"/>
      <c r="F2997" s="4"/>
      <c r="G2997" s="5"/>
      <c r="H2997" s="12"/>
    </row>
    <row r="2998" spans="2:8" x14ac:dyDescent="0.25">
      <c r="B2998" s="12"/>
      <c r="C2998" s="12"/>
      <c r="D2998" s="12"/>
      <c r="E2998" s="12"/>
      <c r="F2998" s="4"/>
      <c r="G2998" s="5"/>
      <c r="H2998" s="12"/>
    </row>
    <row r="2999" spans="2:8" x14ac:dyDescent="0.25">
      <c r="B2999" s="12"/>
      <c r="C2999" s="12"/>
      <c r="D2999" s="12"/>
      <c r="E2999" s="12"/>
      <c r="F2999" s="4"/>
      <c r="G2999" s="5"/>
      <c r="H2999" s="12"/>
    </row>
    <row r="3000" spans="2:8" x14ac:dyDescent="0.25">
      <c r="B3000" s="12"/>
      <c r="C3000" s="12"/>
      <c r="D3000" s="12"/>
      <c r="E3000" s="12"/>
      <c r="F3000" s="4"/>
      <c r="G3000" s="5"/>
      <c r="H3000" s="12"/>
    </row>
    <row r="3001" spans="2:8" x14ac:dyDescent="0.25">
      <c r="B3001" s="12"/>
      <c r="C3001" s="12"/>
      <c r="D3001" s="12"/>
      <c r="E3001" s="12"/>
      <c r="F3001" s="4"/>
      <c r="G3001" s="5"/>
      <c r="H3001" s="12"/>
    </row>
    <row r="3002" spans="2:8" x14ac:dyDescent="0.25">
      <c r="B3002" s="12"/>
      <c r="C3002" s="12"/>
      <c r="D3002" s="12"/>
      <c r="E3002" s="12"/>
      <c r="F3002" s="4"/>
      <c r="G3002" s="5"/>
      <c r="H3002" s="12"/>
    </row>
    <row r="3003" spans="2:8" x14ac:dyDescent="0.25">
      <c r="B3003" s="12"/>
      <c r="C3003" s="12"/>
      <c r="D3003" s="12"/>
      <c r="E3003" s="12"/>
      <c r="F3003" s="4"/>
      <c r="G3003" s="5"/>
      <c r="H3003" s="12"/>
    </row>
    <row r="3004" spans="2:8" x14ac:dyDescent="0.25">
      <c r="B3004" s="12"/>
      <c r="C3004" s="12"/>
      <c r="D3004" s="12"/>
      <c r="E3004" s="12"/>
      <c r="F3004" s="4"/>
      <c r="G3004" s="5"/>
      <c r="H3004" s="12"/>
    </row>
    <row r="3005" spans="2:8" x14ac:dyDescent="0.25">
      <c r="B3005" s="12"/>
      <c r="C3005" s="12"/>
      <c r="D3005" s="12"/>
      <c r="E3005" s="12"/>
      <c r="F3005" s="4"/>
      <c r="G3005" s="5"/>
      <c r="H3005" s="12"/>
    </row>
    <row r="3006" spans="2:8" x14ac:dyDescent="0.25">
      <c r="B3006" s="12"/>
      <c r="C3006" s="12"/>
      <c r="D3006" s="12"/>
      <c r="E3006" s="12"/>
      <c r="F3006" s="4"/>
      <c r="G3006" s="5"/>
      <c r="H3006" s="12"/>
    </row>
    <row r="3007" spans="2:8" x14ac:dyDescent="0.25">
      <c r="B3007" s="12"/>
      <c r="C3007" s="12"/>
      <c r="D3007" s="12"/>
      <c r="E3007" s="12"/>
      <c r="F3007" s="4"/>
      <c r="G3007" s="5"/>
      <c r="H3007" s="12"/>
    </row>
    <row r="3008" spans="2:8" x14ac:dyDescent="0.25">
      <c r="B3008" s="12"/>
      <c r="C3008" s="12"/>
      <c r="D3008" s="12"/>
      <c r="E3008" s="12"/>
      <c r="F3008" s="4"/>
      <c r="G3008" s="5"/>
      <c r="H3008" s="12"/>
    </row>
    <row r="3009" spans="2:8" x14ac:dyDescent="0.25">
      <c r="B3009" s="12"/>
      <c r="C3009" s="12"/>
      <c r="D3009" s="12"/>
      <c r="E3009" s="12"/>
      <c r="F3009" s="4"/>
      <c r="G3009" s="5"/>
      <c r="H3009" s="12"/>
    </row>
    <row r="3010" spans="2:8" x14ac:dyDescent="0.25">
      <c r="B3010" s="12"/>
      <c r="C3010" s="12"/>
      <c r="D3010" s="12"/>
      <c r="E3010" s="12"/>
      <c r="F3010" s="4"/>
      <c r="G3010" s="5"/>
      <c r="H3010" s="12"/>
    </row>
    <row r="3011" spans="2:8" x14ac:dyDescent="0.25">
      <c r="B3011" s="12"/>
      <c r="C3011" s="12"/>
      <c r="D3011" s="12"/>
      <c r="E3011" s="12"/>
      <c r="F3011" s="4"/>
      <c r="G3011" s="5"/>
      <c r="H3011" s="12"/>
    </row>
    <row r="3012" spans="2:8" x14ac:dyDescent="0.25">
      <c r="B3012" s="12"/>
      <c r="C3012" s="12"/>
      <c r="D3012" s="12"/>
      <c r="E3012" s="12"/>
      <c r="F3012" s="4"/>
      <c r="G3012" s="5"/>
      <c r="H3012" s="12"/>
    </row>
    <row r="3013" spans="2:8" x14ac:dyDescent="0.25">
      <c r="B3013" s="12"/>
      <c r="C3013" s="12"/>
      <c r="D3013" s="12"/>
      <c r="E3013" s="12"/>
      <c r="F3013" s="4"/>
      <c r="G3013" s="5"/>
      <c r="H3013" s="12"/>
    </row>
    <row r="3014" spans="2:8" x14ac:dyDescent="0.25">
      <c r="B3014" s="12"/>
      <c r="C3014" s="12"/>
      <c r="D3014" s="12"/>
      <c r="E3014" s="12"/>
      <c r="F3014" s="4"/>
      <c r="G3014" s="5"/>
      <c r="H3014" s="12"/>
    </row>
    <row r="3015" spans="2:8" x14ac:dyDescent="0.25">
      <c r="B3015" s="12"/>
      <c r="C3015" s="12"/>
      <c r="D3015" s="12"/>
      <c r="E3015" s="12"/>
      <c r="F3015" s="4"/>
      <c r="G3015" s="5"/>
      <c r="H3015" s="12"/>
    </row>
    <row r="3016" spans="2:8" x14ac:dyDescent="0.25">
      <c r="B3016" s="12"/>
      <c r="C3016" s="12"/>
      <c r="D3016" s="12"/>
      <c r="E3016" s="12"/>
      <c r="F3016" s="4"/>
      <c r="G3016" s="5"/>
      <c r="H3016" s="12"/>
    </row>
    <row r="3017" spans="2:8" x14ac:dyDescent="0.25">
      <c r="B3017" s="12"/>
      <c r="C3017" s="12"/>
      <c r="D3017" s="12"/>
      <c r="E3017" s="12"/>
      <c r="F3017" s="4"/>
      <c r="G3017" s="5"/>
      <c r="H3017" s="12"/>
    </row>
    <row r="3018" spans="2:8" x14ac:dyDescent="0.25">
      <c r="B3018" s="12"/>
      <c r="C3018" s="12"/>
      <c r="D3018" s="12"/>
      <c r="E3018" s="12"/>
      <c r="F3018" s="4"/>
      <c r="G3018" s="5"/>
      <c r="H3018" s="12"/>
    </row>
    <row r="3019" spans="2:8" x14ac:dyDescent="0.25">
      <c r="B3019" s="12"/>
      <c r="C3019" s="12"/>
      <c r="D3019" s="12"/>
      <c r="E3019" s="12"/>
      <c r="F3019" s="4"/>
      <c r="G3019" s="5"/>
      <c r="H3019" s="12"/>
    </row>
    <row r="3020" spans="2:8" x14ac:dyDescent="0.25">
      <c r="B3020" s="12"/>
      <c r="C3020" s="12"/>
      <c r="D3020" s="12"/>
      <c r="E3020" s="12"/>
      <c r="F3020" s="4"/>
      <c r="G3020" s="5"/>
      <c r="H3020" s="12"/>
    </row>
    <row r="3021" spans="2:8" x14ac:dyDescent="0.25">
      <c r="B3021" s="12"/>
      <c r="C3021" s="12"/>
      <c r="D3021" s="12"/>
      <c r="E3021" s="12"/>
      <c r="F3021" s="4"/>
      <c r="G3021" s="5"/>
      <c r="H3021" s="12"/>
    </row>
    <row r="3022" spans="2:8" x14ac:dyDescent="0.25">
      <c r="B3022" s="12"/>
      <c r="C3022" s="12"/>
      <c r="D3022" s="12"/>
      <c r="E3022" s="12"/>
      <c r="F3022" s="4"/>
      <c r="G3022" s="5"/>
      <c r="H3022" s="12"/>
    </row>
    <row r="3023" spans="2:8" x14ac:dyDescent="0.25">
      <c r="B3023" s="12"/>
      <c r="C3023" s="12"/>
      <c r="D3023" s="12"/>
      <c r="E3023" s="12"/>
      <c r="F3023" s="4"/>
      <c r="G3023" s="5"/>
      <c r="H3023" s="12"/>
    </row>
    <row r="3024" spans="2:8" x14ac:dyDescent="0.25">
      <c r="B3024" s="12"/>
      <c r="C3024" s="12"/>
      <c r="D3024" s="12"/>
      <c r="E3024" s="12"/>
      <c r="F3024" s="4"/>
      <c r="G3024" s="5"/>
      <c r="H3024" s="12"/>
    </row>
    <row r="3025" spans="2:8" x14ac:dyDescent="0.25">
      <c r="B3025" s="12"/>
      <c r="C3025" s="12"/>
      <c r="D3025" s="12"/>
      <c r="E3025" s="12"/>
      <c r="F3025" s="4"/>
      <c r="G3025" s="5"/>
      <c r="H3025" s="12"/>
    </row>
    <row r="3026" spans="2:8" x14ac:dyDescent="0.25">
      <c r="B3026" s="12"/>
      <c r="C3026" s="12"/>
      <c r="D3026" s="12"/>
      <c r="E3026" s="12"/>
      <c r="F3026" s="4"/>
      <c r="G3026" s="5"/>
      <c r="H3026" s="12"/>
    </row>
    <row r="3027" spans="2:8" x14ac:dyDescent="0.25">
      <c r="B3027" s="12"/>
      <c r="C3027" s="12"/>
      <c r="D3027" s="12"/>
      <c r="E3027" s="12"/>
      <c r="F3027" s="4"/>
      <c r="G3027" s="5"/>
      <c r="H3027" s="12"/>
    </row>
    <row r="3028" spans="2:8" x14ac:dyDescent="0.25">
      <c r="B3028" s="12"/>
      <c r="C3028" s="12"/>
      <c r="D3028" s="12"/>
      <c r="E3028" s="12"/>
      <c r="F3028" s="4"/>
      <c r="G3028" s="5"/>
      <c r="H3028" s="12"/>
    </row>
    <row r="3029" spans="2:8" x14ac:dyDescent="0.25">
      <c r="B3029" s="12"/>
      <c r="C3029" s="12"/>
      <c r="D3029" s="12"/>
      <c r="E3029" s="12"/>
      <c r="F3029" s="4"/>
      <c r="G3029" s="5"/>
      <c r="H3029" s="12"/>
    </row>
    <row r="3030" spans="2:8" x14ac:dyDescent="0.25">
      <c r="B3030" s="12"/>
      <c r="C3030" s="12"/>
      <c r="D3030" s="12"/>
      <c r="E3030" s="12"/>
      <c r="F3030" s="4"/>
      <c r="G3030" s="5"/>
      <c r="H3030" s="12"/>
    </row>
    <row r="3031" spans="2:8" x14ac:dyDescent="0.25">
      <c r="B3031" s="12"/>
      <c r="C3031" s="12"/>
      <c r="D3031" s="12"/>
      <c r="E3031" s="12"/>
      <c r="F3031" s="4"/>
      <c r="G3031" s="5"/>
      <c r="H3031" s="12"/>
    </row>
    <row r="3032" spans="2:8" x14ac:dyDescent="0.25">
      <c r="B3032" s="12"/>
      <c r="C3032" s="12"/>
      <c r="D3032" s="12"/>
      <c r="E3032" s="12"/>
      <c r="F3032" s="4"/>
      <c r="G3032" s="5"/>
      <c r="H3032" s="12"/>
    </row>
    <row r="3033" spans="2:8" x14ac:dyDescent="0.25">
      <c r="B3033" s="12"/>
      <c r="C3033" s="12"/>
      <c r="D3033" s="12"/>
      <c r="E3033" s="12"/>
      <c r="F3033" s="4"/>
      <c r="G3033" s="5"/>
      <c r="H3033" s="12"/>
    </row>
    <row r="3034" spans="2:8" x14ac:dyDescent="0.25">
      <c r="B3034" s="12"/>
      <c r="C3034" s="12"/>
      <c r="D3034" s="12"/>
      <c r="E3034" s="12"/>
      <c r="F3034" s="4"/>
      <c r="G3034" s="5"/>
      <c r="H3034" s="12"/>
    </row>
    <row r="3035" spans="2:8" x14ac:dyDescent="0.25">
      <c r="B3035" s="12"/>
      <c r="C3035" s="12"/>
      <c r="D3035" s="12"/>
      <c r="E3035" s="12"/>
      <c r="F3035" s="4"/>
      <c r="G3035" s="5"/>
      <c r="H3035" s="12"/>
    </row>
    <row r="3036" spans="2:8" x14ac:dyDescent="0.25">
      <c r="B3036" s="12"/>
      <c r="C3036" s="12"/>
      <c r="D3036" s="12"/>
      <c r="E3036" s="12"/>
      <c r="F3036" s="4"/>
      <c r="G3036" s="5"/>
      <c r="H3036" s="12"/>
    </row>
    <row r="3037" spans="2:8" x14ac:dyDescent="0.25">
      <c r="B3037" s="12"/>
      <c r="C3037" s="12"/>
      <c r="D3037" s="12"/>
      <c r="E3037" s="12"/>
      <c r="F3037" s="4"/>
      <c r="G3037" s="5"/>
      <c r="H3037" s="12"/>
    </row>
    <row r="3038" spans="2:8" x14ac:dyDescent="0.25">
      <c r="B3038" s="12"/>
      <c r="C3038" s="12"/>
      <c r="D3038" s="12"/>
      <c r="E3038" s="12"/>
      <c r="F3038" s="4"/>
      <c r="G3038" s="5"/>
      <c r="H3038" s="12"/>
    </row>
    <row r="3039" spans="2:8" x14ac:dyDescent="0.25">
      <c r="B3039" s="12"/>
      <c r="C3039" s="12"/>
      <c r="D3039" s="12"/>
      <c r="E3039" s="12"/>
      <c r="F3039" s="4"/>
      <c r="G3039" s="5"/>
      <c r="H3039" s="12"/>
    </row>
    <row r="3040" spans="2:8" x14ac:dyDescent="0.25">
      <c r="B3040" s="12"/>
      <c r="C3040" s="12"/>
      <c r="D3040" s="12"/>
      <c r="E3040" s="12"/>
      <c r="F3040" s="4"/>
      <c r="G3040" s="5"/>
      <c r="H3040" s="12"/>
    </row>
    <row r="3041" spans="2:8" x14ac:dyDescent="0.25">
      <c r="B3041" s="12"/>
      <c r="C3041" s="12"/>
      <c r="D3041" s="12"/>
      <c r="E3041" s="12"/>
      <c r="F3041" s="4"/>
      <c r="G3041" s="5"/>
      <c r="H3041" s="12"/>
    </row>
    <row r="3042" spans="2:8" x14ac:dyDescent="0.25">
      <c r="B3042" s="12"/>
      <c r="C3042" s="12"/>
      <c r="D3042" s="12"/>
      <c r="E3042" s="12"/>
      <c r="F3042" s="4"/>
      <c r="G3042" s="5"/>
      <c r="H3042" s="12"/>
    </row>
    <row r="3043" spans="2:8" x14ac:dyDescent="0.25">
      <c r="B3043" s="12"/>
      <c r="C3043" s="12"/>
      <c r="D3043" s="12"/>
      <c r="E3043" s="12"/>
      <c r="F3043" s="4"/>
      <c r="G3043" s="5"/>
      <c r="H3043" s="12"/>
    </row>
    <row r="3044" spans="2:8" x14ac:dyDescent="0.25">
      <c r="B3044" s="12"/>
      <c r="C3044" s="12"/>
      <c r="D3044" s="12"/>
      <c r="E3044" s="12"/>
      <c r="F3044" s="4"/>
      <c r="G3044" s="5"/>
      <c r="H3044" s="12"/>
    </row>
    <row r="3045" spans="2:8" x14ac:dyDescent="0.25">
      <c r="B3045" s="12"/>
      <c r="C3045" s="12"/>
      <c r="D3045" s="12"/>
      <c r="E3045" s="12"/>
      <c r="F3045" s="4"/>
      <c r="G3045" s="5"/>
      <c r="H3045" s="12"/>
    </row>
    <row r="3046" spans="2:8" x14ac:dyDescent="0.25">
      <c r="B3046" s="12"/>
      <c r="C3046" s="12"/>
      <c r="D3046" s="12"/>
      <c r="E3046" s="12"/>
      <c r="F3046" s="4"/>
      <c r="G3046" s="5"/>
      <c r="H3046" s="12"/>
    </row>
    <row r="3047" spans="2:8" x14ac:dyDescent="0.25">
      <c r="B3047" s="12"/>
      <c r="C3047" s="12"/>
      <c r="D3047" s="12"/>
      <c r="E3047" s="12"/>
      <c r="F3047" s="4"/>
      <c r="G3047" s="5"/>
      <c r="H3047" s="12"/>
    </row>
    <row r="3048" spans="2:8" x14ac:dyDescent="0.25">
      <c r="B3048" s="12"/>
      <c r="C3048" s="12"/>
      <c r="D3048" s="12"/>
      <c r="E3048" s="12"/>
      <c r="F3048" s="4"/>
      <c r="G3048" s="5"/>
      <c r="H3048" s="12"/>
    </row>
    <row r="3049" spans="2:8" x14ac:dyDescent="0.25">
      <c r="B3049" s="12"/>
      <c r="C3049" s="12"/>
      <c r="D3049" s="12"/>
      <c r="E3049" s="12"/>
      <c r="F3049" s="4"/>
      <c r="G3049" s="5"/>
      <c r="H3049" s="12"/>
    </row>
    <row r="3050" spans="2:8" x14ac:dyDescent="0.25">
      <c r="B3050" s="12"/>
      <c r="C3050" s="12"/>
      <c r="D3050" s="12"/>
      <c r="E3050" s="12"/>
      <c r="F3050" s="4"/>
      <c r="G3050" s="5"/>
      <c r="H3050" s="12"/>
    </row>
    <row r="3051" spans="2:8" x14ac:dyDescent="0.25">
      <c r="B3051" s="12"/>
      <c r="C3051" s="12"/>
      <c r="D3051" s="12"/>
      <c r="E3051" s="12"/>
      <c r="F3051" s="4"/>
      <c r="G3051" s="5"/>
      <c r="H3051" s="12"/>
    </row>
    <row r="3052" spans="2:8" x14ac:dyDescent="0.25">
      <c r="B3052" s="12"/>
      <c r="C3052" s="12"/>
      <c r="D3052" s="12"/>
      <c r="E3052" s="12"/>
      <c r="F3052" s="4"/>
      <c r="G3052" s="5"/>
      <c r="H3052" s="12"/>
    </row>
    <row r="3053" spans="2:8" x14ac:dyDescent="0.25">
      <c r="B3053" s="12"/>
      <c r="C3053" s="12"/>
      <c r="D3053" s="12"/>
      <c r="E3053" s="12"/>
      <c r="F3053" s="4"/>
      <c r="G3053" s="5"/>
      <c r="H3053" s="12"/>
    </row>
    <row r="3054" spans="2:8" x14ac:dyDescent="0.25">
      <c r="B3054" s="12"/>
      <c r="C3054" s="12"/>
      <c r="D3054" s="12"/>
      <c r="E3054" s="12"/>
      <c r="F3054" s="4"/>
      <c r="G3054" s="5"/>
      <c r="H3054" s="12"/>
    </row>
    <row r="3055" spans="2:8" x14ac:dyDescent="0.25">
      <c r="B3055" s="12"/>
      <c r="C3055" s="12"/>
      <c r="D3055" s="12"/>
      <c r="E3055" s="12"/>
      <c r="F3055" s="4"/>
      <c r="G3055" s="5"/>
      <c r="H3055" s="12"/>
    </row>
    <row r="3056" spans="2:8" x14ac:dyDescent="0.25">
      <c r="B3056" s="12"/>
      <c r="C3056" s="12"/>
      <c r="D3056" s="12"/>
      <c r="E3056" s="12"/>
      <c r="F3056" s="4"/>
      <c r="G3056" s="5"/>
      <c r="H3056" s="12"/>
    </row>
    <row r="3057" spans="2:8" x14ac:dyDescent="0.25">
      <c r="B3057" s="12"/>
      <c r="C3057" s="12"/>
      <c r="D3057" s="12"/>
      <c r="E3057" s="12"/>
      <c r="F3057" s="4"/>
      <c r="G3057" s="5"/>
      <c r="H3057" s="12"/>
    </row>
    <row r="3058" spans="2:8" x14ac:dyDescent="0.25">
      <c r="B3058" s="12"/>
      <c r="C3058" s="12"/>
      <c r="D3058" s="12"/>
      <c r="E3058" s="12"/>
      <c r="F3058" s="4"/>
      <c r="G3058" s="5"/>
      <c r="H3058" s="12"/>
    </row>
    <row r="3059" spans="2:8" x14ac:dyDescent="0.25">
      <c r="B3059" s="12"/>
      <c r="C3059" s="12"/>
      <c r="D3059" s="12"/>
      <c r="E3059" s="12"/>
      <c r="F3059" s="4"/>
      <c r="G3059" s="5"/>
      <c r="H3059" s="12"/>
    </row>
    <row r="3060" spans="2:8" x14ac:dyDescent="0.25">
      <c r="B3060" s="12"/>
      <c r="C3060" s="12"/>
      <c r="D3060" s="12"/>
      <c r="E3060" s="12"/>
      <c r="F3060" s="4"/>
      <c r="G3060" s="5"/>
      <c r="H3060" s="12"/>
    </row>
    <row r="3061" spans="2:8" x14ac:dyDescent="0.25">
      <c r="B3061" s="12"/>
      <c r="C3061" s="12"/>
      <c r="D3061" s="12"/>
      <c r="E3061" s="12"/>
      <c r="F3061" s="4"/>
      <c r="G3061" s="5"/>
      <c r="H3061" s="12"/>
    </row>
    <row r="3062" spans="2:8" x14ac:dyDescent="0.25">
      <c r="B3062" s="12"/>
      <c r="C3062" s="12"/>
      <c r="D3062" s="12"/>
      <c r="E3062" s="12"/>
      <c r="F3062" s="4"/>
      <c r="G3062" s="5"/>
      <c r="H3062" s="12"/>
    </row>
    <row r="3063" spans="2:8" x14ac:dyDescent="0.25">
      <c r="B3063" s="12"/>
      <c r="C3063" s="12"/>
      <c r="D3063" s="12"/>
      <c r="E3063" s="12"/>
      <c r="F3063" s="4"/>
      <c r="G3063" s="5"/>
      <c r="H3063" s="12"/>
    </row>
    <row r="3064" spans="2:8" x14ac:dyDescent="0.25">
      <c r="B3064" s="12"/>
      <c r="C3064" s="12"/>
      <c r="D3064" s="12"/>
      <c r="E3064" s="12"/>
      <c r="F3064" s="4"/>
      <c r="G3064" s="5"/>
      <c r="H3064" s="12"/>
    </row>
    <row r="3065" spans="2:8" x14ac:dyDescent="0.25">
      <c r="B3065" s="12"/>
      <c r="C3065" s="12"/>
      <c r="D3065" s="12"/>
      <c r="E3065" s="12"/>
      <c r="F3065" s="4"/>
      <c r="G3065" s="5"/>
      <c r="H3065" s="12"/>
    </row>
    <row r="3066" spans="2:8" x14ac:dyDescent="0.25">
      <c r="B3066" s="12"/>
      <c r="C3066" s="12"/>
      <c r="D3066" s="12"/>
      <c r="E3066" s="12"/>
      <c r="F3066" s="4"/>
      <c r="G3066" s="5"/>
      <c r="H3066" s="12"/>
    </row>
    <row r="3067" spans="2:8" x14ac:dyDescent="0.25">
      <c r="B3067" s="12"/>
      <c r="C3067" s="12"/>
      <c r="D3067" s="12"/>
      <c r="E3067" s="12"/>
      <c r="F3067" s="4"/>
      <c r="G3067" s="5"/>
      <c r="H3067" s="12"/>
    </row>
    <row r="3068" spans="2:8" x14ac:dyDescent="0.25">
      <c r="B3068" s="12"/>
      <c r="C3068" s="12"/>
      <c r="D3068" s="12"/>
      <c r="E3068" s="12"/>
      <c r="F3068" s="4"/>
      <c r="G3068" s="5"/>
      <c r="H3068" s="12"/>
    </row>
    <row r="3069" spans="2:8" x14ac:dyDescent="0.25">
      <c r="B3069" s="12"/>
      <c r="C3069" s="12"/>
      <c r="D3069" s="12"/>
      <c r="E3069" s="12"/>
      <c r="F3069" s="4"/>
      <c r="G3069" s="5"/>
      <c r="H3069" s="12"/>
    </row>
    <row r="3070" spans="2:8" x14ac:dyDescent="0.25">
      <c r="B3070" s="12"/>
      <c r="C3070" s="12"/>
      <c r="D3070" s="12"/>
      <c r="E3070" s="12"/>
      <c r="F3070" s="4"/>
      <c r="G3070" s="5"/>
      <c r="H3070" s="12"/>
    </row>
    <row r="3071" spans="2:8" x14ac:dyDescent="0.25">
      <c r="B3071" s="12"/>
      <c r="C3071" s="12"/>
      <c r="D3071" s="12"/>
      <c r="E3071" s="12"/>
      <c r="F3071" s="4"/>
      <c r="G3071" s="5"/>
      <c r="H3071" s="12"/>
    </row>
    <row r="3072" spans="2:8" x14ac:dyDescent="0.25">
      <c r="B3072" s="12"/>
      <c r="C3072" s="12"/>
      <c r="D3072" s="12"/>
      <c r="E3072" s="12"/>
      <c r="F3072" s="4"/>
      <c r="G3072" s="5"/>
      <c r="H3072" s="12"/>
    </row>
    <row r="3073" spans="2:8" x14ac:dyDescent="0.25">
      <c r="B3073" s="12"/>
      <c r="C3073" s="12"/>
      <c r="D3073" s="12"/>
      <c r="E3073" s="12"/>
      <c r="F3073" s="4"/>
      <c r="G3073" s="5"/>
      <c r="H3073" s="12"/>
    </row>
    <row r="3074" spans="2:8" x14ac:dyDescent="0.25">
      <c r="B3074" s="12"/>
      <c r="C3074" s="12"/>
      <c r="D3074" s="12"/>
      <c r="E3074" s="12"/>
      <c r="F3074" s="4"/>
      <c r="G3074" s="5"/>
      <c r="H3074" s="12"/>
    </row>
    <row r="3075" spans="2:8" x14ac:dyDescent="0.25">
      <c r="B3075" s="12"/>
      <c r="C3075" s="12"/>
      <c r="D3075" s="12"/>
      <c r="E3075" s="12"/>
      <c r="F3075" s="4"/>
      <c r="G3075" s="5"/>
      <c r="H3075" s="12"/>
    </row>
    <row r="3076" spans="2:8" x14ac:dyDescent="0.25">
      <c r="B3076" s="12"/>
      <c r="C3076" s="12"/>
      <c r="D3076" s="12"/>
      <c r="E3076" s="12"/>
      <c r="F3076" s="4"/>
      <c r="G3076" s="5"/>
      <c r="H3076" s="12"/>
    </row>
    <row r="3077" spans="2:8" x14ac:dyDescent="0.25">
      <c r="B3077" s="12"/>
      <c r="C3077" s="12"/>
      <c r="D3077" s="12"/>
      <c r="E3077" s="12"/>
      <c r="F3077" s="4"/>
      <c r="G3077" s="5"/>
      <c r="H3077" s="12"/>
    </row>
    <row r="3078" spans="2:8" x14ac:dyDescent="0.25">
      <c r="B3078" s="12"/>
      <c r="C3078" s="12"/>
      <c r="D3078" s="12"/>
      <c r="E3078" s="12"/>
      <c r="F3078" s="4"/>
      <c r="G3078" s="5"/>
      <c r="H3078" s="12"/>
    </row>
    <row r="3079" spans="2:8" x14ac:dyDescent="0.25">
      <c r="B3079" s="12"/>
      <c r="C3079" s="12"/>
      <c r="D3079" s="12"/>
      <c r="E3079" s="12"/>
      <c r="F3079" s="4"/>
      <c r="G3079" s="5"/>
      <c r="H3079" s="12"/>
    </row>
    <row r="3080" spans="2:8" x14ac:dyDescent="0.25">
      <c r="B3080" s="12"/>
      <c r="C3080" s="12"/>
      <c r="D3080" s="12"/>
      <c r="E3080" s="12"/>
      <c r="F3080" s="4"/>
      <c r="G3080" s="5"/>
      <c r="H3080" s="12"/>
    </row>
    <row r="3081" spans="2:8" x14ac:dyDescent="0.25">
      <c r="B3081" s="12"/>
      <c r="C3081" s="12"/>
      <c r="D3081" s="12"/>
      <c r="E3081" s="12"/>
      <c r="F3081" s="4"/>
      <c r="G3081" s="5"/>
      <c r="H3081" s="12"/>
    </row>
    <row r="3082" spans="2:8" x14ac:dyDescent="0.25">
      <c r="B3082" s="12"/>
      <c r="C3082" s="12"/>
      <c r="D3082" s="12"/>
      <c r="E3082" s="12"/>
      <c r="F3082" s="4"/>
      <c r="G3082" s="5"/>
      <c r="H3082" s="12"/>
    </row>
    <row r="3083" spans="2:8" x14ac:dyDescent="0.25">
      <c r="B3083" s="12"/>
      <c r="C3083" s="12"/>
      <c r="D3083" s="12"/>
      <c r="E3083" s="12"/>
      <c r="F3083" s="4"/>
      <c r="G3083" s="5"/>
      <c r="H3083" s="12"/>
    </row>
    <row r="3084" spans="2:8" x14ac:dyDescent="0.25">
      <c r="B3084" s="12"/>
      <c r="C3084" s="12"/>
      <c r="D3084" s="12"/>
      <c r="E3084" s="12"/>
      <c r="F3084" s="4"/>
      <c r="G3084" s="5"/>
      <c r="H3084" s="12"/>
    </row>
    <row r="3085" spans="2:8" x14ac:dyDescent="0.25">
      <c r="B3085" s="12"/>
      <c r="C3085" s="12"/>
      <c r="D3085" s="12"/>
      <c r="E3085" s="12"/>
      <c r="F3085" s="4"/>
      <c r="G3085" s="5"/>
      <c r="H3085" s="12"/>
    </row>
    <row r="3086" spans="2:8" x14ac:dyDescent="0.25">
      <c r="B3086" s="12"/>
      <c r="C3086" s="12"/>
      <c r="D3086" s="12"/>
      <c r="E3086" s="12"/>
      <c r="F3086" s="4"/>
      <c r="G3086" s="5"/>
      <c r="H3086" s="12"/>
    </row>
    <row r="3087" spans="2:8" x14ac:dyDescent="0.25">
      <c r="B3087" s="12"/>
      <c r="C3087" s="12"/>
      <c r="D3087" s="12"/>
      <c r="E3087" s="12"/>
      <c r="F3087" s="4"/>
      <c r="G3087" s="5"/>
      <c r="H3087" s="12"/>
    </row>
    <row r="3088" spans="2:8" x14ac:dyDescent="0.25">
      <c r="B3088" s="12"/>
      <c r="C3088" s="12"/>
      <c r="D3088" s="12"/>
      <c r="E3088" s="12"/>
      <c r="F3088" s="4"/>
      <c r="G3088" s="5"/>
      <c r="H3088" s="12"/>
    </row>
    <row r="3089" spans="2:8" x14ac:dyDescent="0.25">
      <c r="B3089" s="12"/>
      <c r="C3089" s="12"/>
      <c r="D3089" s="12"/>
      <c r="E3089" s="12"/>
      <c r="F3089" s="4"/>
      <c r="G3089" s="5"/>
      <c r="H3089" s="12"/>
    </row>
    <row r="3090" spans="2:8" x14ac:dyDescent="0.25">
      <c r="B3090" s="12"/>
      <c r="C3090" s="12"/>
      <c r="D3090" s="12"/>
      <c r="E3090" s="12"/>
      <c r="F3090" s="4"/>
      <c r="G3090" s="5"/>
      <c r="H3090" s="12"/>
    </row>
    <row r="3091" spans="2:8" x14ac:dyDescent="0.25">
      <c r="B3091" s="12"/>
      <c r="C3091" s="12"/>
      <c r="D3091" s="12"/>
      <c r="E3091" s="12"/>
      <c r="F3091" s="4"/>
      <c r="G3091" s="5"/>
      <c r="H3091" s="12"/>
    </row>
    <row r="3092" spans="2:8" x14ac:dyDescent="0.25">
      <c r="B3092" s="12"/>
      <c r="C3092" s="12"/>
      <c r="D3092" s="12"/>
      <c r="E3092" s="12"/>
      <c r="F3092" s="4"/>
      <c r="G3092" s="5"/>
      <c r="H3092" s="12"/>
    </row>
    <row r="3093" spans="2:8" x14ac:dyDescent="0.25">
      <c r="B3093" s="12"/>
      <c r="C3093" s="12"/>
      <c r="D3093" s="12"/>
      <c r="E3093" s="12"/>
      <c r="F3093" s="4"/>
      <c r="G3093" s="5"/>
      <c r="H3093" s="12"/>
    </row>
    <row r="3094" spans="2:8" x14ac:dyDescent="0.25">
      <c r="B3094" s="12"/>
      <c r="C3094" s="12"/>
      <c r="D3094" s="12"/>
      <c r="E3094" s="12"/>
      <c r="F3094" s="4"/>
      <c r="G3094" s="5"/>
      <c r="H3094" s="12"/>
    </row>
    <row r="3095" spans="2:8" x14ac:dyDescent="0.25">
      <c r="B3095" s="12"/>
      <c r="C3095" s="12"/>
      <c r="D3095" s="12"/>
      <c r="E3095" s="12"/>
      <c r="F3095" s="4"/>
      <c r="G3095" s="5"/>
      <c r="H3095" s="12"/>
    </row>
    <row r="3096" spans="2:8" x14ac:dyDescent="0.25">
      <c r="B3096" s="12"/>
      <c r="C3096" s="12"/>
      <c r="D3096" s="12"/>
      <c r="E3096" s="12"/>
      <c r="F3096" s="4"/>
      <c r="G3096" s="5"/>
      <c r="H3096" s="12"/>
    </row>
    <row r="3097" spans="2:8" x14ac:dyDescent="0.25">
      <c r="B3097" s="12"/>
      <c r="C3097" s="12"/>
      <c r="D3097" s="12"/>
      <c r="E3097" s="12"/>
      <c r="F3097" s="4"/>
      <c r="G3097" s="5"/>
      <c r="H3097" s="12"/>
    </row>
    <row r="3098" spans="2:8" x14ac:dyDescent="0.25">
      <c r="B3098" s="12"/>
      <c r="C3098" s="12"/>
      <c r="D3098" s="12"/>
      <c r="E3098" s="12"/>
      <c r="F3098" s="4"/>
      <c r="G3098" s="5"/>
      <c r="H3098" s="12"/>
    </row>
    <row r="3099" spans="2:8" x14ac:dyDescent="0.25">
      <c r="B3099" s="12"/>
      <c r="C3099" s="12"/>
      <c r="D3099" s="12"/>
      <c r="E3099" s="12"/>
      <c r="F3099" s="4"/>
      <c r="G3099" s="5"/>
      <c r="H3099" s="12"/>
    </row>
    <row r="3100" spans="2:8" x14ac:dyDescent="0.25">
      <c r="B3100" s="12"/>
      <c r="C3100" s="12"/>
      <c r="D3100" s="12"/>
      <c r="E3100" s="12"/>
      <c r="F3100" s="4"/>
      <c r="G3100" s="5"/>
      <c r="H3100" s="12"/>
    </row>
    <row r="3101" spans="2:8" x14ac:dyDescent="0.25">
      <c r="B3101" s="12"/>
      <c r="C3101" s="12"/>
      <c r="D3101" s="12"/>
      <c r="E3101" s="12"/>
      <c r="F3101" s="4"/>
      <c r="G3101" s="5"/>
      <c r="H3101" s="12"/>
    </row>
    <row r="3102" spans="2:8" x14ac:dyDescent="0.25">
      <c r="B3102" s="12"/>
      <c r="C3102" s="12"/>
      <c r="D3102" s="12"/>
      <c r="E3102" s="12"/>
      <c r="F3102" s="4"/>
      <c r="G3102" s="5"/>
      <c r="H3102" s="12"/>
    </row>
    <row r="3103" spans="2:8" x14ac:dyDescent="0.25">
      <c r="B3103" s="12"/>
      <c r="C3103" s="12"/>
      <c r="D3103" s="12"/>
      <c r="E3103" s="12"/>
      <c r="F3103" s="4"/>
      <c r="G3103" s="5"/>
      <c r="H3103" s="12"/>
    </row>
    <row r="3104" spans="2:8" x14ac:dyDescent="0.25">
      <c r="B3104" s="12"/>
      <c r="C3104" s="12"/>
      <c r="D3104" s="12"/>
      <c r="E3104" s="12"/>
      <c r="F3104" s="4"/>
      <c r="G3104" s="5"/>
      <c r="H3104" s="12"/>
    </row>
    <row r="3105" spans="2:8" x14ac:dyDescent="0.25">
      <c r="B3105" s="12"/>
      <c r="C3105" s="12"/>
      <c r="D3105" s="12"/>
      <c r="E3105" s="12"/>
      <c r="F3105" s="4"/>
      <c r="G3105" s="5"/>
      <c r="H3105" s="12"/>
    </row>
    <row r="3106" spans="2:8" x14ac:dyDescent="0.25">
      <c r="B3106" s="12"/>
      <c r="C3106" s="12"/>
      <c r="D3106" s="12"/>
      <c r="E3106" s="12"/>
      <c r="F3106" s="4"/>
      <c r="G3106" s="5"/>
      <c r="H3106" s="12"/>
    </row>
    <row r="3107" spans="2:8" x14ac:dyDescent="0.25">
      <c r="B3107" s="12"/>
      <c r="C3107" s="12"/>
      <c r="D3107" s="12"/>
      <c r="E3107" s="12"/>
      <c r="F3107" s="4"/>
      <c r="G3107" s="5"/>
      <c r="H3107" s="12"/>
    </row>
    <row r="3108" spans="2:8" x14ac:dyDescent="0.25">
      <c r="B3108" s="12"/>
      <c r="C3108" s="12"/>
      <c r="D3108" s="12"/>
      <c r="E3108" s="12"/>
      <c r="F3108" s="4"/>
      <c r="G3108" s="5"/>
      <c r="H3108" s="12"/>
    </row>
    <row r="3109" spans="2:8" x14ac:dyDescent="0.25">
      <c r="B3109" s="12"/>
      <c r="C3109" s="12"/>
      <c r="D3109" s="12"/>
      <c r="E3109" s="12"/>
      <c r="F3109" s="4"/>
      <c r="G3109" s="5"/>
      <c r="H3109" s="12"/>
    </row>
    <row r="3110" spans="2:8" x14ac:dyDescent="0.25">
      <c r="B3110" s="12"/>
      <c r="C3110" s="12"/>
      <c r="D3110" s="12"/>
      <c r="E3110" s="12"/>
      <c r="F3110" s="4"/>
      <c r="G3110" s="5"/>
      <c r="H3110" s="12"/>
    </row>
    <row r="3111" spans="2:8" x14ac:dyDescent="0.25">
      <c r="B3111" s="12"/>
      <c r="C3111" s="12"/>
      <c r="D3111" s="12"/>
      <c r="E3111" s="12"/>
      <c r="F3111" s="4"/>
      <c r="G3111" s="5"/>
      <c r="H3111" s="12"/>
    </row>
    <row r="3112" spans="2:8" x14ac:dyDescent="0.25">
      <c r="B3112" s="12"/>
      <c r="C3112" s="12"/>
      <c r="D3112" s="12"/>
      <c r="E3112" s="12"/>
      <c r="F3112" s="4"/>
      <c r="G3112" s="5"/>
      <c r="H3112" s="12"/>
    </row>
    <row r="3113" spans="2:8" x14ac:dyDescent="0.25">
      <c r="B3113" s="12"/>
      <c r="C3113" s="12"/>
      <c r="D3113" s="12"/>
      <c r="E3113" s="12"/>
      <c r="F3113" s="4"/>
      <c r="G3113" s="5"/>
      <c r="H3113" s="12"/>
    </row>
    <row r="3114" spans="2:8" x14ac:dyDescent="0.25">
      <c r="B3114" s="12"/>
      <c r="C3114" s="12"/>
      <c r="D3114" s="12"/>
      <c r="E3114" s="12"/>
      <c r="F3114" s="4"/>
      <c r="G3114" s="5"/>
      <c r="H3114" s="12"/>
    </row>
    <row r="3115" spans="2:8" x14ac:dyDescent="0.25">
      <c r="B3115" s="12"/>
      <c r="C3115" s="12"/>
      <c r="D3115" s="12"/>
      <c r="E3115" s="12"/>
      <c r="F3115" s="4"/>
      <c r="G3115" s="5"/>
      <c r="H3115" s="12"/>
    </row>
    <row r="3116" spans="2:8" x14ac:dyDescent="0.25">
      <c r="B3116" s="12"/>
      <c r="C3116" s="12"/>
      <c r="D3116" s="12"/>
      <c r="E3116" s="12"/>
      <c r="F3116" s="4"/>
      <c r="G3116" s="5"/>
      <c r="H3116" s="12"/>
    </row>
    <row r="3117" spans="2:8" x14ac:dyDescent="0.25">
      <c r="B3117" s="12"/>
      <c r="C3117" s="12"/>
      <c r="D3117" s="12"/>
      <c r="E3117" s="12"/>
      <c r="F3117" s="4"/>
      <c r="G3117" s="5"/>
      <c r="H3117" s="12"/>
    </row>
    <row r="3118" spans="2:8" x14ac:dyDescent="0.25">
      <c r="B3118" s="12"/>
      <c r="C3118" s="12"/>
      <c r="D3118" s="12"/>
      <c r="E3118" s="12"/>
      <c r="F3118" s="4"/>
      <c r="G3118" s="5"/>
      <c r="H3118" s="12"/>
    </row>
    <row r="3119" spans="2:8" x14ac:dyDescent="0.25">
      <c r="B3119" s="12"/>
      <c r="C3119" s="12"/>
      <c r="D3119" s="12"/>
      <c r="E3119" s="12"/>
      <c r="F3119" s="4"/>
      <c r="G3119" s="5"/>
      <c r="H3119" s="12"/>
    </row>
    <row r="3120" spans="2:8" x14ac:dyDescent="0.25">
      <c r="B3120" s="12"/>
      <c r="C3120" s="12"/>
      <c r="D3120" s="12"/>
      <c r="E3120" s="12"/>
      <c r="F3120" s="4"/>
      <c r="G3120" s="5"/>
      <c r="H3120" s="12"/>
    </row>
    <row r="3121" spans="2:8" x14ac:dyDescent="0.25">
      <c r="B3121" s="12"/>
      <c r="C3121" s="12"/>
      <c r="D3121" s="12"/>
      <c r="E3121" s="12"/>
      <c r="F3121" s="4"/>
      <c r="G3121" s="5"/>
      <c r="H3121" s="12"/>
    </row>
    <row r="3122" spans="2:8" x14ac:dyDescent="0.25">
      <c r="B3122" s="12"/>
      <c r="C3122" s="12"/>
      <c r="D3122" s="12"/>
      <c r="E3122" s="12"/>
      <c r="F3122" s="4"/>
      <c r="G3122" s="5"/>
      <c r="H3122" s="12"/>
    </row>
    <row r="3123" spans="2:8" x14ac:dyDescent="0.25">
      <c r="B3123" s="12"/>
      <c r="C3123" s="12"/>
      <c r="D3123" s="12"/>
      <c r="E3123" s="12"/>
      <c r="F3123" s="4"/>
      <c r="G3123" s="5"/>
      <c r="H3123" s="12"/>
    </row>
    <row r="3124" spans="2:8" x14ac:dyDescent="0.25">
      <c r="B3124" s="12"/>
      <c r="C3124" s="12"/>
      <c r="D3124" s="12"/>
      <c r="E3124" s="12"/>
      <c r="F3124" s="4"/>
      <c r="G3124" s="5"/>
      <c r="H3124" s="12"/>
    </row>
    <row r="3125" spans="2:8" x14ac:dyDescent="0.25">
      <c r="B3125" s="12"/>
      <c r="C3125" s="12"/>
      <c r="D3125" s="12"/>
      <c r="E3125" s="12"/>
      <c r="F3125" s="4"/>
      <c r="G3125" s="5"/>
      <c r="H3125" s="12"/>
    </row>
    <row r="3126" spans="2:8" x14ac:dyDescent="0.25">
      <c r="B3126" s="12"/>
      <c r="C3126" s="12"/>
      <c r="D3126" s="12"/>
      <c r="E3126" s="12"/>
      <c r="F3126" s="4"/>
      <c r="G3126" s="5"/>
      <c r="H3126" s="12"/>
    </row>
    <row r="3127" spans="2:8" x14ac:dyDescent="0.25">
      <c r="B3127" s="12"/>
      <c r="C3127" s="12"/>
      <c r="D3127" s="12"/>
      <c r="E3127" s="12"/>
      <c r="F3127" s="4"/>
      <c r="G3127" s="5"/>
      <c r="H3127" s="12"/>
    </row>
    <row r="3128" spans="2:8" x14ac:dyDescent="0.25">
      <c r="B3128" s="12"/>
      <c r="C3128" s="12"/>
      <c r="D3128" s="12"/>
      <c r="E3128" s="12"/>
      <c r="F3128" s="4"/>
      <c r="G3128" s="5"/>
      <c r="H3128" s="12"/>
    </row>
    <row r="3129" spans="2:8" x14ac:dyDescent="0.25">
      <c r="B3129" s="12"/>
      <c r="C3129" s="12"/>
      <c r="D3129" s="12"/>
      <c r="E3129" s="12"/>
      <c r="F3129" s="4"/>
      <c r="G3129" s="5"/>
      <c r="H3129" s="12"/>
    </row>
    <row r="3130" spans="2:8" x14ac:dyDescent="0.25">
      <c r="B3130" s="12"/>
      <c r="C3130" s="12"/>
      <c r="D3130" s="12"/>
      <c r="E3130" s="12"/>
      <c r="F3130" s="4"/>
      <c r="G3130" s="5"/>
      <c r="H3130" s="12"/>
    </row>
    <row r="3131" spans="2:8" x14ac:dyDescent="0.25">
      <c r="B3131" s="12"/>
      <c r="C3131" s="12"/>
      <c r="D3131" s="12"/>
      <c r="E3131" s="12"/>
      <c r="F3131" s="4"/>
      <c r="G3131" s="5"/>
      <c r="H3131" s="12"/>
    </row>
    <row r="3132" spans="2:8" x14ac:dyDescent="0.25">
      <c r="B3132" s="12"/>
      <c r="C3132" s="12"/>
      <c r="D3132" s="12"/>
      <c r="E3132" s="12"/>
      <c r="F3132" s="4"/>
      <c r="G3132" s="5"/>
      <c r="H3132" s="12"/>
    </row>
    <row r="3133" spans="2:8" x14ac:dyDescent="0.25">
      <c r="B3133" s="12"/>
      <c r="C3133" s="12"/>
      <c r="D3133" s="12"/>
      <c r="E3133" s="12"/>
      <c r="F3133" s="4"/>
      <c r="G3133" s="5"/>
      <c r="H3133" s="12"/>
    </row>
    <row r="3134" spans="2:8" x14ac:dyDescent="0.25">
      <c r="B3134" s="12"/>
      <c r="C3134" s="12"/>
      <c r="D3134" s="12"/>
      <c r="E3134" s="12"/>
      <c r="F3134" s="4"/>
      <c r="G3134" s="5"/>
      <c r="H3134" s="12"/>
    </row>
    <row r="3135" spans="2:8" x14ac:dyDescent="0.25">
      <c r="B3135" s="12"/>
      <c r="C3135" s="12"/>
      <c r="D3135" s="12"/>
      <c r="E3135" s="12"/>
      <c r="F3135" s="4"/>
      <c r="G3135" s="5"/>
      <c r="H3135" s="12"/>
    </row>
    <row r="3136" spans="2:8" x14ac:dyDescent="0.25">
      <c r="B3136" s="12"/>
      <c r="C3136" s="12"/>
      <c r="D3136" s="12"/>
      <c r="E3136" s="12"/>
      <c r="F3136" s="4"/>
      <c r="G3136" s="5"/>
      <c r="H3136" s="12"/>
    </row>
    <row r="3137" spans="2:8" x14ac:dyDescent="0.25">
      <c r="B3137" s="12"/>
      <c r="C3137" s="12"/>
      <c r="D3137" s="12"/>
      <c r="E3137" s="12"/>
      <c r="F3137" s="4"/>
      <c r="G3137" s="5"/>
      <c r="H3137" s="12"/>
    </row>
    <row r="3138" spans="2:8" x14ac:dyDescent="0.25">
      <c r="B3138" s="12"/>
      <c r="C3138" s="12"/>
      <c r="D3138" s="12"/>
      <c r="E3138" s="12"/>
      <c r="F3138" s="4"/>
      <c r="G3138" s="5"/>
      <c r="H3138" s="12"/>
    </row>
    <row r="3139" spans="2:8" x14ac:dyDescent="0.25">
      <c r="B3139" s="12"/>
      <c r="C3139" s="12"/>
      <c r="D3139" s="12"/>
      <c r="E3139" s="12"/>
      <c r="F3139" s="4"/>
      <c r="G3139" s="5"/>
      <c r="H3139" s="12"/>
    </row>
    <row r="3140" spans="2:8" x14ac:dyDescent="0.25">
      <c r="B3140" s="12"/>
      <c r="C3140" s="12"/>
      <c r="D3140" s="12"/>
      <c r="E3140" s="12"/>
      <c r="F3140" s="4"/>
      <c r="G3140" s="5"/>
      <c r="H3140" s="12"/>
    </row>
    <row r="3141" spans="2:8" x14ac:dyDescent="0.25">
      <c r="B3141" s="12"/>
      <c r="C3141" s="12"/>
      <c r="D3141" s="12"/>
      <c r="E3141" s="12"/>
      <c r="F3141" s="4"/>
      <c r="G3141" s="5"/>
      <c r="H3141" s="12"/>
    </row>
    <row r="3142" spans="2:8" x14ac:dyDescent="0.25">
      <c r="B3142" s="12"/>
      <c r="C3142" s="12"/>
      <c r="D3142" s="12"/>
      <c r="E3142" s="12"/>
      <c r="F3142" s="4"/>
      <c r="G3142" s="5"/>
      <c r="H3142" s="12"/>
    </row>
    <row r="3143" spans="2:8" x14ac:dyDescent="0.25">
      <c r="B3143" s="12"/>
      <c r="C3143" s="12"/>
      <c r="D3143" s="12"/>
      <c r="E3143" s="12"/>
      <c r="F3143" s="4"/>
      <c r="G3143" s="5"/>
      <c r="H3143" s="12"/>
    </row>
    <row r="3144" spans="2:8" x14ac:dyDescent="0.25">
      <c r="B3144" s="12"/>
      <c r="C3144" s="12"/>
      <c r="D3144" s="12"/>
      <c r="E3144" s="12"/>
      <c r="F3144" s="4"/>
      <c r="G3144" s="5"/>
      <c r="H3144" s="12"/>
    </row>
    <row r="3145" spans="2:8" x14ac:dyDescent="0.25">
      <c r="B3145" s="12"/>
      <c r="C3145" s="12"/>
      <c r="D3145" s="12"/>
      <c r="E3145" s="12"/>
      <c r="F3145" s="4"/>
      <c r="G3145" s="5"/>
      <c r="H3145" s="12"/>
    </row>
    <row r="3146" spans="2:8" x14ac:dyDescent="0.25">
      <c r="B3146" s="12"/>
      <c r="C3146" s="12"/>
      <c r="D3146" s="12"/>
      <c r="E3146" s="12"/>
      <c r="F3146" s="4"/>
      <c r="G3146" s="5"/>
      <c r="H3146" s="12"/>
    </row>
    <row r="3147" spans="2:8" x14ac:dyDescent="0.25">
      <c r="B3147" s="12"/>
      <c r="C3147" s="12"/>
      <c r="D3147" s="12"/>
      <c r="E3147" s="12"/>
      <c r="F3147" s="4"/>
      <c r="G3147" s="5"/>
      <c r="H3147" s="12"/>
    </row>
    <row r="3148" spans="2:8" x14ac:dyDescent="0.25">
      <c r="B3148" s="12"/>
      <c r="C3148" s="12"/>
      <c r="D3148" s="12"/>
      <c r="E3148" s="12"/>
      <c r="F3148" s="4"/>
      <c r="G3148" s="5"/>
      <c r="H3148" s="12"/>
    </row>
    <row r="3149" spans="2:8" x14ac:dyDescent="0.25">
      <c r="B3149" s="12"/>
      <c r="C3149" s="12"/>
      <c r="D3149" s="12"/>
      <c r="E3149" s="12"/>
      <c r="F3149" s="4"/>
      <c r="G3149" s="5"/>
      <c r="H3149" s="12"/>
    </row>
    <row r="3150" spans="2:8" x14ac:dyDescent="0.25">
      <c r="B3150" s="12"/>
      <c r="C3150" s="12"/>
      <c r="D3150" s="12"/>
      <c r="E3150" s="12"/>
      <c r="F3150" s="4"/>
      <c r="G3150" s="5"/>
      <c r="H3150" s="12"/>
    </row>
    <row r="3151" spans="2:8" x14ac:dyDescent="0.25">
      <c r="B3151" s="12"/>
      <c r="C3151" s="12"/>
      <c r="D3151" s="12"/>
      <c r="E3151" s="12"/>
      <c r="F3151" s="4"/>
      <c r="G3151" s="5"/>
      <c r="H3151" s="12"/>
    </row>
    <row r="3152" spans="2:8" x14ac:dyDescent="0.25">
      <c r="B3152" s="12"/>
      <c r="C3152" s="12"/>
      <c r="D3152" s="12"/>
      <c r="E3152" s="12"/>
      <c r="F3152" s="4"/>
      <c r="G3152" s="5"/>
      <c r="H3152" s="12"/>
    </row>
    <row r="3153" spans="2:8" x14ac:dyDescent="0.25">
      <c r="B3153" s="12"/>
      <c r="C3153" s="12"/>
      <c r="D3153" s="12"/>
      <c r="E3153" s="12"/>
      <c r="F3153" s="4"/>
      <c r="G3153" s="5"/>
      <c r="H3153" s="12"/>
    </row>
    <row r="3154" spans="2:8" x14ac:dyDescent="0.25">
      <c r="B3154" s="12"/>
      <c r="C3154" s="12"/>
      <c r="D3154" s="12"/>
      <c r="E3154" s="12"/>
      <c r="F3154" s="4"/>
      <c r="G3154" s="5"/>
      <c r="H3154" s="12"/>
    </row>
    <row r="3155" spans="2:8" x14ac:dyDescent="0.25">
      <c r="B3155" s="12"/>
      <c r="C3155" s="12"/>
      <c r="D3155" s="12"/>
      <c r="E3155" s="12"/>
      <c r="F3155" s="4"/>
      <c r="G3155" s="5"/>
      <c r="H3155" s="12"/>
    </row>
    <row r="3156" spans="2:8" x14ac:dyDescent="0.25">
      <c r="B3156" s="12"/>
      <c r="C3156" s="12"/>
      <c r="D3156" s="12"/>
      <c r="E3156" s="12"/>
      <c r="F3156" s="4"/>
      <c r="G3156" s="5"/>
      <c r="H3156" s="12"/>
    </row>
    <row r="3157" spans="2:8" x14ac:dyDescent="0.25">
      <c r="B3157" s="12"/>
      <c r="C3157" s="12"/>
      <c r="D3157" s="12"/>
      <c r="E3157" s="12"/>
      <c r="F3157" s="4"/>
      <c r="G3157" s="5"/>
      <c r="H3157" s="12"/>
    </row>
    <row r="3158" spans="2:8" x14ac:dyDescent="0.25">
      <c r="B3158" s="12"/>
      <c r="C3158" s="12"/>
      <c r="D3158" s="12"/>
      <c r="E3158" s="12"/>
      <c r="F3158" s="4"/>
      <c r="G3158" s="5"/>
      <c r="H3158" s="12"/>
    </row>
    <row r="3159" spans="2:8" x14ac:dyDescent="0.25">
      <c r="B3159" s="12"/>
      <c r="C3159" s="12"/>
      <c r="D3159" s="12"/>
      <c r="E3159" s="12"/>
      <c r="F3159" s="4"/>
      <c r="G3159" s="5"/>
      <c r="H3159" s="12"/>
    </row>
    <row r="3160" spans="2:8" x14ac:dyDescent="0.25">
      <c r="B3160" s="12"/>
      <c r="C3160" s="12"/>
      <c r="D3160" s="12"/>
      <c r="E3160" s="12"/>
      <c r="F3160" s="4"/>
      <c r="G3160" s="5"/>
      <c r="H3160" s="12"/>
    </row>
    <row r="3161" spans="2:8" x14ac:dyDescent="0.25">
      <c r="B3161" s="12"/>
      <c r="C3161" s="12"/>
      <c r="D3161" s="12"/>
      <c r="E3161" s="12"/>
      <c r="F3161" s="4"/>
      <c r="G3161" s="5"/>
      <c r="H3161" s="12"/>
    </row>
    <row r="3162" spans="2:8" x14ac:dyDescent="0.25">
      <c r="B3162" s="12"/>
      <c r="C3162" s="12"/>
      <c r="D3162" s="12"/>
      <c r="E3162" s="12"/>
      <c r="F3162" s="4"/>
      <c r="G3162" s="5"/>
      <c r="H3162" s="12"/>
    </row>
    <row r="3163" spans="2:8" x14ac:dyDescent="0.25">
      <c r="B3163" s="12"/>
      <c r="C3163" s="12"/>
      <c r="D3163" s="12"/>
      <c r="E3163" s="12"/>
      <c r="F3163" s="4"/>
      <c r="G3163" s="5"/>
      <c r="H3163" s="12"/>
    </row>
    <row r="3164" spans="2:8" x14ac:dyDescent="0.25">
      <c r="B3164" s="12"/>
      <c r="C3164" s="12"/>
      <c r="D3164" s="12"/>
      <c r="E3164" s="12"/>
      <c r="F3164" s="4"/>
      <c r="G3164" s="5"/>
      <c r="H3164" s="12"/>
    </row>
    <row r="3165" spans="2:8" x14ac:dyDescent="0.25">
      <c r="B3165" s="12"/>
      <c r="C3165" s="12"/>
      <c r="D3165" s="12"/>
      <c r="E3165" s="12"/>
      <c r="F3165" s="4"/>
      <c r="G3165" s="5"/>
      <c r="H3165" s="12"/>
    </row>
    <row r="3166" spans="2:8" x14ac:dyDescent="0.25">
      <c r="B3166" s="12"/>
      <c r="C3166" s="12"/>
      <c r="D3166" s="12"/>
      <c r="E3166" s="12"/>
      <c r="F3166" s="4"/>
      <c r="G3166" s="5"/>
      <c r="H3166" s="12"/>
    </row>
    <row r="3167" spans="2:8" x14ac:dyDescent="0.25">
      <c r="B3167" s="12"/>
      <c r="C3167" s="12"/>
      <c r="D3167" s="12"/>
      <c r="E3167" s="12"/>
      <c r="F3167" s="4"/>
      <c r="G3167" s="5"/>
      <c r="H3167" s="12"/>
    </row>
    <row r="3168" spans="2:8" x14ac:dyDescent="0.25">
      <c r="B3168" s="12"/>
      <c r="C3168" s="12"/>
      <c r="D3168" s="12"/>
      <c r="E3168" s="12"/>
      <c r="F3168" s="4"/>
      <c r="G3168" s="5"/>
      <c r="H3168" s="12"/>
    </row>
    <row r="3169" spans="2:8" x14ac:dyDescent="0.25">
      <c r="B3169" s="12"/>
      <c r="C3169" s="12"/>
      <c r="D3169" s="12"/>
      <c r="E3169" s="12"/>
      <c r="F3169" s="4"/>
      <c r="G3169" s="5"/>
      <c r="H3169" s="12"/>
    </row>
    <row r="3170" spans="2:8" x14ac:dyDescent="0.25">
      <c r="B3170" s="12"/>
      <c r="C3170" s="12"/>
      <c r="D3170" s="12"/>
      <c r="E3170" s="12"/>
      <c r="F3170" s="4"/>
      <c r="G3170" s="5"/>
      <c r="H3170" s="12"/>
    </row>
    <row r="3171" spans="2:8" x14ac:dyDescent="0.25">
      <c r="B3171" s="12"/>
      <c r="C3171" s="12"/>
      <c r="D3171" s="12"/>
      <c r="E3171" s="12"/>
      <c r="F3171" s="4"/>
      <c r="G3171" s="5"/>
      <c r="H3171" s="12"/>
    </row>
    <row r="3172" spans="2:8" x14ac:dyDescent="0.25">
      <c r="B3172" s="12"/>
      <c r="C3172" s="12"/>
      <c r="D3172" s="12"/>
      <c r="E3172" s="12"/>
      <c r="F3172" s="4"/>
      <c r="G3172" s="5"/>
      <c r="H3172" s="12"/>
    </row>
    <row r="3173" spans="2:8" x14ac:dyDescent="0.25">
      <c r="B3173" s="12"/>
      <c r="C3173" s="12"/>
      <c r="D3173" s="12"/>
      <c r="E3173" s="12"/>
      <c r="F3173" s="4"/>
      <c r="G3173" s="5"/>
      <c r="H3173" s="12"/>
    </row>
    <row r="3174" spans="2:8" x14ac:dyDescent="0.25">
      <c r="B3174" s="12"/>
      <c r="C3174" s="12"/>
      <c r="D3174" s="12"/>
      <c r="E3174" s="12"/>
      <c r="F3174" s="4"/>
      <c r="G3174" s="5"/>
      <c r="H3174" s="12"/>
    </row>
    <row r="3175" spans="2:8" x14ac:dyDescent="0.25">
      <c r="B3175" s="12"/>
      <c r="C3175" s="12"/>
      <c r="D3175" s="12"/>
      <c r="E3175" s="12"/>
      <c r="F3175" s="4"/>
      <c r="G3175" s="5"/>
      <c r="H3175" s="12"/>
    </row>
    <row r="3176" spans="2:8" x14ac:dyDescent="0.25">
      <c r="B3176" s="12"/>
      <c r="C3176" s="12"/>
      <c r="D3176" s="12"/>
      <c r="E3176" s="12"/>
      <c r="F3176" s="4"/>
      <c r="G3176" s="5"/>
      <c r="H3176" s="12"/>
    </row>
    <row r="3177" spans="2:8" x14ac:dyDescent="0.25">
      <c r="B3177" s="12"/>
      <c r="C3177" s="12"/>
      <c r="D3177" s="12"/>
      <c r="E3177" s="12"/>
      <c r="F3177" s="4"/>
      <c r="G3177" s="5"/>
      <c r="H3177" s="12"/>
    </row>
    <row r="3178" spans="2:8" x14ac:dyDescent="0.25">
      <c r="B3178" s="12"/>
      <c r="C3178" s="12"/>
      <c r="D3178" s="12"/>
      <c r="E3178" s="12"/>
      <c r="F3178" s="4"/>
      <c r="G3178" s="5"/>
      <c r="H3178" s="12"/>
    </row>
    <row r="3179" spans="2:8" x14ac:dyDescent="0.25">
      <c r="B3179" s="12"/>
      <c r="C3179" s="12"/>
      <c r="D3179" s="12"/>
      <c r="E3179" s="12"/>
      <c r="F3179" s="4"/>
      <c r="G3179" s="5"/>
      <c r="H3179" s="12"/>
    </row>
    <row r="3180" spans="2:8" x14ac:dyDescent="0.25">
      <c r="B3180" s="12"/>
      <c r="C3180" s="12"/>
      <c r="D3180" s="12"/>
      <c r="E3180" s="12"/>
      <c r="F3180" s="4"/>
      <c r="G3180" s="5"/>
      <c r="H3180" s="12"/>
    </row>
    <row r="3181" spans="2:8" x14ac:dyDescent="0.25">
      <c r="B3181" s="12"/>
      <c r="C3181" s="12"/>
      <c r="D3181" s="12"/>
      <c r="E3181" s="12"/>
      <c r="F3181" s="4"/>
      <c r="G3181" s="5"/>
      <c r="H3181" s="12"/>
    </row>
    <row r="3182" spans="2:8" x14ac:dyDescent="0.25">
      <c r="B3182" s="12"/>
      <c r="C3182" s="12"/>
      <c r="D3182" s="12"/>
      <c r="E3182" s="12"/>
      <c r="F3182" s="4"/>
      <c r="G3182" s="5"/>
      <c r="H3182" s="12"/>
    </row>
    <row r="3183" spans="2:8" x14ac:dyDescent="0.25">
      <c r="B3183" s="12"/>
      <c r="C3183" s="12"/>
      <c r="D3183" s="12"/>
      <c r="E3183" s="12"/>
      <c r="F3183" s="4"/>
      <c r="G3183" s="5"/>
      <c r="H3183" s="12"/>
    </row>
    <row r="3184" spans="2:8" x14ac:dyDescent="0.25">
      <c r="B3184" s="12"/>
      <c r="C3184" s="12"/>
      <c r="D3184" s="12"/>
      <c r="E3184" s="12"/>
      <c r="F3184" s="4"/>
      <c r="G3184" s="5"/>
      <c r="H3184" s="12"/>
    </row>
    <row r="3185" spans="2:8" x14ac:dyDescent="0.25">
      <c r="B3185" s="12"/>
      <c r="C3185" s="12"/>
      <c r="D3185" s="12"/>
      <c r="E3185" s="12"/>
      <c r="F3185" s="4"/>
      <c r="G3185" s="5"/>
      <c r="H3185" s="12"/>
    </row>
    <row r="3186" spans="2:8" x14ac:dyDescent="0.25">
      <c r="B3186" s="12"/>
      <c r="C3186" s="12"/>
      <c r="D3186" s="12"/>
      <c r="E3186" s="12"/>
      <c r="F3186" s="4"/>
      <c r="G3186" s="5"/>
      <c r="H3186" s="12"/>
    </row>
    <row r="3187" spans="2:8" x14ac:dyDescent="0.25">
      <c r="B3187" s="12"/>
      <c r="C3187" s="12"/>
      <c r="D3187" s="12"/>
      <c r="E3187" s="12"/>
      <c r="F3187" s="4"/>
      <c r="G3187" s="5"/>
      <c r="H3187" s="12"/>
    </row>
    <row r="3188" spans="2:8" x14ac:dyDescent="0.25">
      <c r="B3188" s="12"/>
      <c r="C3188" s="12"/>
      <c r="D3188" s="12"/>
      <c r="E3188" s="12"/>
      <c r="F3188" s="4"/>
      <c r="G3188" s="5"/>
      <c r="H3188" s="12"/>
    </row>
    <row r="3189" spans="2:8" x14ac:dyDescent="0.25">
      <c r="B3189" s="12"/>
      <c r="C3189" s="12"/>
      <c r="D3189" s="12"/>
      <c r="E3189" s="12"/>
      <c r="F3189" s="4"/>
      <c r="G3189" s="5"/>
      <c r="H3189" s="12"/>
    </row>
    <row r="3190" spans="2:8" x14ac:dyDescent="0.25">
      <c r="B3190" s="12"/>
      <c r="C3190" s="12"/>
      <c r="D3190" s="12"/>
      <c r="E3190" s="12"/>
      <c r="F3190" s="4"/>
      <c r="G3190" s="5"/>
      <c r="H3190" s="12"/>
    </row>
    <row r="3191" spans="2:8" x14ac:dyDescent="0.25">
      <c r="B3191" s="12"/>
      <c r="C3191" s="12"/>
      <c r="D3191" s="12"/>
      <c r="E3191" s="12"/>
      <c r="F3191" s="4"/>
      <c r="G3191" s="5"/>
      <c r="H3191" s="12"/>
    </row>
    <row r="3192" spans="2:8" x14ac:dyDescent="0.25">
      <c r="B3192" s="12"/>
      <c r="C3192" s="12"/>
      <c r="D3192" s="12"/>
      <c r="E3192" s="12"/>
      <c r="F3192" s="4"/>
      <c r="G3192" s="5"/>
      <c r="H3192" s="12"/>
    </row>
    <row r="3193" spans="2:8" x14ac:dyDescent="0.25">
      <c r="B3193" s="12"/>
      <c r="C3193" s="12"/>
      <c r="D3193" s="12"/>
      <c r="E3193" s="12"/>
      <c r="F3193" s="4"/>
      <c r="G3193" s="5"/>
      <c r="H3193" s="12"/>
    </row>
    <row r="3194" spans="2:8" x14ac:dyDescent="0.25">
      <c r="B3194" s="12"/>
      <c r="C3194" s="12"/>
      <c r="D3194" s="12"/>
      <c r="E3194" s="12"/>
      <c r="F3194" s="4"/>
      <c r="G3194" s="5"/>
      <c r="H3194" s="12"/>
    </row>
    <row r="3195" spans="2:8" x14ac:dyDescent="0.25">
      <c r="B3195" s="12"/>
      <c r="C3195" s="12"/>
      <c r="D3195" s="12"/>
      <c r="E3195" s="12"/>
      <c r="F3195" s="4"/>
      <c r="G3195" s="5"/>
      <c r="H3195" s="12"/>
    </row>
    <row r="3196" spans="2:8" x14ac:dyDescent="0.25">
      <c r="B3196" s="12"/>
      <c r="C3196" s="12"/>
      <c r="D3196" s="12"/>
      <c r="E3196" s="12"/>
      <c r="F3196" s="4"/>
      <c r="G3196" s="5"/>
      <c r="H3196" s="12"/>
    </row>
    <row r="3197" spans="2:8" x14ac:dyDescent="0.25">
      <c r="B3197" s="12"/>
      <c r="C3197" s="12"/>
      <c r="D3197" s="12"/>
      <c r="E3197" s="12"/>
      <c r="F3197" s="4"/>
      <c r="G3197" s="5"/>
      <c r="H3197" s="12"/>
    </row>
    <row r="3198" spans="2:8" x14ac:dyDescent="0.25">
      <c r="B3198" s="12"/>
      <c r="C3198" s="12"/>
      <c r="D3198" s="12"/>
      <c r="E3198" s="12"/>
      <c r="F3198" s="4"/>
      <c r="G3198" s="5"/>
      <c r="H3198" s="12"/>
    </row>
    <row r="3199" spans="2:8" x14ac:dyDescent="0.25">
      <c r="B3199" s="12"/>
      <c r="C3199" s="12"/>
      <c r="D3199" s="12"/>
      <c r="E3199" s="12"/>
      <c r="F3199" s="4"/>
      <c r="G3199" s="5"/>
      <c r="H3199" s="12"/>
    </row>
    <row r="3200" spans="2:8" x14ac:dyDescent="0.25">
      <c r="B3200" s="12"/>
      <c r="C3200" s="12"/>
      <c r="D3200" s="12"/>
      <c r="E3200" s="12"/>
      <c r="F3200" s="4"/>
      <c r="G3200" s="5"/>
      <c r="H3200" s="12"/>
    </row>
    <row r="3201" spans="2:8" x14ac:dyDescent="0.25">
      <c r="B3201" s="12"/>
      <c r="C3201" s="12"/>
      <c r="D3201" s="12"/>
      <c r="E3201" s="12"/>
      <c r="F3201" s="4"/>
      <c r="G3201" s="5"/>
      <c r="H3201" s="12"/>
    </row>
    <row r="3202" spans="2:8" x14ac:dyDescent="0.25">
      <c r="B3202" s="12"/>
      <c r="C3202" s="12"/>
      <c r="D3202" s="12"/>
      <c r="E3202" s="12"/>
      <c r="F3202" s="4"/>
      <c r="G3202" s="5"/>
      <c r="H3202" s="12"/>
    </row>
    <row r="3203" spans="2:8" x14ac:dyDescent="0.25">
      <c r="B3203" s="12"/>
      <c r="C3203" s="12"/>
      <c r="D3203" s="12"/>
      <c r="E3203" s="12"/>
      <c r="F3203" s="4"/>
      <c r="G3203" s="5"/>
      <c r="H3203" s="12"/>
    </row>
    <row r="3204" spans="2:8" x14ac:dyDescent="0.25">
      <c r="B3204" s="12"/>
      <c r="C3204" s="12"/>
      <c r="D3204" s="12"/>
      <c r="E3204" s="12"/>
      <c r="F3204" s="4"/>
      <c r="G3204" s="5"/>
      <c r="H3204" s="12"/>
    </row>
    <row r="3205" spans="2:8" x14ac:dyDescent="0.25">
      <c r="B3205" s="12"/>
      <c r="C3205" s="12"/>
      <c r="D3205" s="12"/>
      <c r="E3205" s="12"/>
      <c r="F3205" s="4"/>
      <c r="G3205" s="5"/>
      <c r="H3205" s="12"/>
    </row>
    <row r="3206" spans="2:8" x14ac:dyDescent="0.25">
      <c r="B3206" s="12"/>
      <c r="C3206" s="12"/>
      <c r="D3206" s="12"/>
      <c r="E3206" s="12"/>
      <c r="F3206" s="4"/>
      <c r="G3206" s="5"/>
      <c r="H3206" s="12"/>
    </row>
    <row r="3207" spans="2:8" x14ac:dyDescent="0.25">
      <c r="B3207" s="12"/>
      <c r="C3207" s="12"/>
      <c r="D3207" s="12"/>
      <c r="E3207" s="12"/>
      <c r="F3207" s="4"/>
      <c r="G3207" s="5"/>
      <c r="H3207" s="12"/>
    </row>
    <row r="3208" spans="2:8" x14ac:dyDescent="0.25">
      <c r="B3208" s="12"/>
      <c r="C3208" s="12"/>
      <c r="D3208" s="12"/>
      <c r="E3208" s="12"/>
      <c r="F3208" s="4"/>
      <c r="G3208" s="5"/>
      <c r="H3208" s="12"/>
    </row>
    <row r="3209" spans="2:8" x14ac:dyDescent="0.25">
      <c r="B3209" s="12"/>
      <c r="C3209" s="12"/>
      <c r="D3209" s="12"/>
      <c r="E3209" s="12"/>
      <c r="F3209" s="4"/>
      <c r="G3209" s="5"/>
      <c r="H3209" s="12"/>
    </row>
    <row r="3210" spans="2:8" x14ac:dyDescent="0.25">
      <c r="B3210" s="12"/>
      <c r="C3210" s="12"/>
      <c r="D3210" s="12"/>
      <c r="E3210" s="12"/>
      <c r="F3210" s="4"/>
      <c r="G3210" s="5"/>
      <c r="H3210" s="12"/>
    </row>
    <row r="3211" spans="2:8" x14ac:dyDescent="0.25">
      <c r="B3211" s="12"/>
      <c r="C3211" s="12"/>
      <c r="D3211" s="12"/>
      <c r="E3211" s="12"/>
      <c r="F3211" s="4"/>
      <c r="G3211" s="5"/>
      <c r="H3211" s="12"/>
    </row>
    <row r="3212" spans="2:8" x14ac:dyDescent="0.25">
      <c r="B3212" s="12"/>
      <c r="C3212" s="12"/>
      <c r="D3212" s="12"/>
      <c r="E3212" s="12"/>
      <c r="F3212" s="4"/>
      <c r="G3212" s="5"/>
      <c r="H3212" s="12"/>
    </row>
    <row r="3213" spans="2:8" x14ac:dyDescent="0.25">
      <c r="B3213" s="12"/>
      <c r="C3213" s="12"/>
      <c r="D3213" s="12"/>
      <c r="E3213" s="12"/>
      <c r="F3213" s="4"/>
      <c r="G3213" s="5"/>
      <c r="H3213" s="12"/>
    </row>
    <row r="3214" spans="2:8" x14ac:dyDescent="0.25">
      <c r="B3214" s="12"/>
      <c r="C3214" s="12"/>
      <c r="D3214" s="12"/>
      <c r="E3214" s="12"/>
      <c r="F3214" s="4"/>
      <c r="G3214" s="5"/>
      <c r="H3214" s="12"/>
    </row>
    <row r="3215" spans="2:8" x14ac:dyDescent="0.25">
      <c r="B3215" s="12"/>
      <c r="C3215" s="12"/>
      <c r="D3215" s="12"/>
      <c r="E3215" s="12"/>
      <c r="F3215" s="4"/>
      <c r="G3215" s="5"/>
      <c r="H3215" s="12"/>
    </row>
    <row r="3216" spans="2:8" x14ac:dyDescent="0.25">
      <c r="B3216" s="12"/>
      <c r="C3216" s="12"/>
      <c r="D3216" s="12"/>
      <c r="E3216" s="12"/>
      <c r="F3216" s="4"/>
      <c r="G3216" s="5"/>
      <c r="H3216" s="12"/>
    </row>
    <row r="3217" spans="2:8" x14ac:dyDescent="0.25">
      <c r="B3217" s="12"/>
      <c r="C3217" s="12"/>
      <c r="D3217" s="12"/>
      <c r="E3217" s="12"/>
      <c r="F3217" s="4"/>
      <c r="G3217" s="5"/>
      <c r="H3217" s="12"/>
    </row>
    <row r="3218" spans="2:8" x14ac:dyDescent="0.25">
      <c r="B3218" s="12"/>
      <c r="C3218" s="12"/>
      <c r="D3218" s="12"/>
      <c r="E3218" s="12"/>
      <c r="F3218" s="4"/>
      <c r="G3218" s="5"/>
      <c r="H3218" s="12"/>
    </row>
    <row r="3219" spans="2:8" x14ac:dyDescent="0.25">
      <c r="B3219" s="12"/>
      <c r="C3219" s="12"/>
      <c r="D3219" s="12"/>
      <c r="E3219" s="12"/>
      <c r="F3219" s="4"/>
      <c r="G3219" s="5"/>
      <c r="H3219" s="12"/>
    </row>
    <row r="3220" spans="2:8" x14ac:dyDescent="0.25">
      <c r="B3220" s="12"/>
      <c r="C3220" s="12"/>
      <c r="D3220" s="12"/>
      <c r="E3220" s="12"/>
      <c r="F3220" s="4"/>
      <c r="G3220" s="5"/>
      <c r="H3220" s="12"/>
    </row>
    <row r="3221" spans="2:8" x14ac:dyDescent="0.25">
      <c r="B3221" s="12"/>
      <c r="C3221" s="12"/>
      <c r="D3221" s="12"/>
      <c r="E3221" s="12"/>
      <c r="F3221" s="4"/>
      <c r="G3221" s="5"/>
      <c r="H3221" s="12"/>
    </row>
    <row r="3222" spans="2:8" x14ac:dyDescent="0.25">
      <c r="B3222" s="12"/>
      <c r="C3222" s="12"/>
      <c r="D3222" s="12"/>
      <c r="E3222" s="12"/>
      <c r="F3222" s="4"/>
      <c r="G3222" s="5"/>
      <c r="H3222" s="12"/>
    </row>
    <row r="3223" spans="2:8" x14ac:dyDescent="0.25">
      <c r="B3223" s="12"/>
      <c r="C3223" s="12"/>
      <c r="D3223" s="12"/>
      <c r="E3223" s="12"/>
      <c r="F3223" s="4"/>
      <c r="G3223" s="5"/>
      <c r="H3223" s="12"/>
    </row>
    <row r="3224" spans="2:8" x14ac:dyDescent="0.25">
      <c r="B3224" s="12"/>
      <c r="C3224" s="12"/>
      <c r="D3224" s="12"/>
      <c r="E3224" s="12"/>
      <c r="F3224" s="4"/>
      <c r="G3224" s="5"/>
      <c r="H3224" s="12"/>
    </row>
    <row r="3225" spans="2:8" x14ac:dyDescent="0.25">
      <c r="B3225" s="12"/>
      <c r="C3225" s="12"/>
      <c r="D3225" s="12"/>
      <c r="E3225" s="12"/>
      <c r="F3225" s="4"/>
      <c r="G3225" s="5"/>
      <c r="H3225" s="12"/>
    </row>
    <row r="3226" spans="2:8" x14ac:dyDescent="0.25">
      <c r="B3226" s="12"/>
      <c r="C3226" s="12"/>
      <c r="D3226" s="12"/>
      <c r="E3226" s="12"/>
      <c r="F3226" s="4"/>
      <c r="G3226" s="5"/>
      <c r="H3226" s="12"/>
    </row>
    <row r="3227" spans="2:8" x14ac:dyDescent="0.25">
      <c r="B3227" s="12"/>
      <c r="C3227" s="12"/>
      <c r="D3227" s="12"/>
      <c r="E3227" s="12"/>
      <c r="F3227" s="4"/>
      <c r="G3227" s="5"/>
      <c r="H3227" s="12"/>
    </row>
    <row r="3228" spans="2:8" x14ac:dyDescent="0.25">
      <c r="B3228" s="12"/>
      <c r="C3228" s="12"/>
      <c r="D3228" s="12"/>
      <c r="E3228" s="12"/>
      <c r="F3228" s="4"/>
      <c r="G3228" s="5"/>
      <c r="H3228" s="12"/>
    </row>
    <row r="3229" spans="2:8" x14ac:dyDescent="0.25">
      <c r="B3229" s="12"/>
      <c r="C3229" s="12"/>
      <c r="D3229" s="12"/>
      <c r="E3229" s="12"/>
      <c r="F3229" s="4"/>
      <c r="G3229" s="5"/>
      <c r="H3229" s="12"/>
    </row>
    <row r="3230" spans="2:8" x14ac:dyDescent="0.25">
      <c r="B3230" s="12"/>
      <c r="C3230" s="12"/>
      <c r="D3230" s="12"/>
      <c r="E3230" s="12"/>
      <c r="F3230" s="4"/>
      <c r="G3230" s="5"/>
      <c r="H3230" s="12"/>
    </row>
    <row r="3231" spans="2:8" x14ac:dyDescent="0.25">
      <c r="B3231" s="12"/>
      <c r="C3231" s="12"/>
      <c r="D3231" s="12"/>
      <c r="E3231" s="12"/>
      <c r="F3231" s="4"/>
      <c r="G3231" s="5"/>
      <c r="H3231" s="12"/>
    </row>
    <row r="3232" spans="2:8" x14ac:dyDescent="0.25">
      <c r="B3232" s="12"/>
      <c r="C3232" s="12"/>
      <c r="D3232" s="12"/>
      <c r="E3232" s="12"/>
      <c r="F3232" s="4"/>
      <c r="G3232" s="5"/>
      <c r="H3232" s="12"/>
    </row>
    <row r="3233" spans="2:8" x14ac:dyDescent="0.25">
      <c r="B3233" s="12"/>
      <c r="C3233" s="12"/>
      <c r="D3233" s="12"/>
      <c r="E3233" s="12"/>
      <c r="F3233" s="4"/>
      <c r="G3233" s="5"/>
      <c r="H3233" s="12"/>
    </row>
    <row r="3234" spans="2:8" x14ac:dyDescent="0.25">
      <c r="B3234" s="12"/>
      <c r="C3234" s="12"/>
      <c r="D3234" s="12"/>
      <c r="E3234" s="12"/>
      <c r="F3234" s="4"/>
      <c r="G3234" s="5"/>
      <c r="H3234" s="12"/>
    </row>
    <row r="3235" spans="2:8" x14ac:dyDescent="0.25">
      <c r="B3235" s="12"/>
      <c r="C3235" s="12"/>
      <c r="D3235" s="12"/>
      <c r="E3235" s="12"/>
      <c r="F3235" s="4"/>
      <c r="G3235" s="5"/>
      <c r="H3235" s="12"/>
    </row>
    <row r="3236" spans="2:8" x14ac:dyDescent="0.25">
      <c r="B3236" s="12"/>
      <c r="C3236" s="12"/>
      <c r="D3236" s="12"/>
      <c r="E3236" s="12"/>
      <c r="F3236" s="4"/>
      <c r="G3236" s="5"/>
      <c r="H3236" s="12"/>
    </row>
    <row r="3237" spans="2:8" x14ac:dyDescent="0.25">
      <c r="B3237" s="12"/>
      <c r="C3237" s="12"/>
      <c r="D3237" s="12"/>
      <c r="E3237" s="12"/>
      <c r="F3237" s="4"/>
      <c r="G3237" s="5"/>
      <c r="H3237" s="12"/>
    </row>
    <row r="3238" spans="2:8" x14ac:dyDescent="0.25">
      <c r="B3238" s="12"/>
      <c r="C3238" s="12"/>
      <c r="D3238" s="12"/>
      <c r="E3238" s="12"/>
      <c r="F3238" s="4"/>
      <c r="G3238" s="5"/>
      <c r="H3238" s="12"/>
    </row>
    <row r="3239" spans="2:8" x14ac:dyDescent="0.25">
      <c r="B3239" s="12"/>
      <c r="C3239" s="12"/>
      <c r="D3239" s="12"/>
      <c r="E3239" s="12"/>
      <c r="F3239" s="4"/>
      <c r="G3239" s="5"/>
      <c r="H3239" s="12"/>
    </row>
    <row r="3240" spans="2:8" x14ac:dyDescent="0.25">
      <c r="B3240" s="12"/>
      <c r="C3240" s="12"/>
      <c r="D3240" s="12"/>
      <c r="E3240" s="12"/>
      <c r="F3240" s="4"/>
      <c r="G3240" s="5"/>
      <c r="H3240" s="12"/>
    </row>
    <row r="3241" spans="2:8" x14ac:dyDescent="0.25">
      <c r="B3241" s="12"/>
      <c r="C3241" s="12"/>
      <c r="D3241" s="12"/>
      <c r="E3241" s="12"/>
      <c r="F3241" s="4"/>
      <c r="G3241" s="5"/>
      <c r="H3241" s="12"/>
    </row>
    <row r="3242" spans="2:8" x14ac:dyDescent="0.25">
      <c r="B3242" s="12"/>
      <c r="C3242" s="12"/>
      <c r="D3242" s="12"/>
      <c r="E3242" s="12"/>
      <c r="F3242" s="4"/>
      <c r="G3242" s="5"/>
      <c r="H3242" s="12"/>
    </row>
    <row r="3243" spans="2:8" x14ac:dyDescent="0.25">
      <c r="B3243" s="12"/>
      <c r="C3243" s="12"/>
      <c r="D3243" s="12"/>
      <c r="E3243" s="12"/>
      <c r="F3243" s="4"/>
      <c r="G3243" s="5"/>
      <c r="H3243" s="12"/>
    </row>
    <row r="3244" spans="2:8" x14ac:dyDescent="0.25">
      <c r="B3244" s="12"/>
      <c r="C3244" s="12"/>
      <c r="D3244" s="12"/>
      <c r="E3244" s="12"/>
      <c r="F3244" s="4"/>
      <c r="G3244" s="5"/>
      <c r="H3244" s="12"/>
    </row>
    <row r="3245" spans="2:8" x14ac:dyDescent="0.25">
      <c r="B3245" s="12"/>
      <c r="C3245" s="12"/>
      <c r="D3245" s="12"/>
      <c r="E3245" s="12"/>
      <c r="F3245" s="4"/>
      <c r="G3245" s="5"/>
      <c r="H3245" s="12"/>
    </row>
    <row r="3246" spans="2:8" x14ac:dyDescent="0.25">
      <c r="B3246" s="12"/>
      <c r="C3246" s="12"/>
      <c r="D3246" s="12"/>
      <c r="E3246" s="12"/>
      <c r="F3246" s="4"/>
      <c r="G3246" s="5"/>
      <c r="H3246" s="12"/>
    </row>
    <row r="3247" spans="2:8" x14ac:dyDescent="0.25">
      <c r="B3247" s="12"/>
      <c r="C3247" s="12"/>
      <c r="D3247" s="12"/>
      <c r="E3247" s="12"/>
      <c r="F3247" s="4"/>
      <c r="G3247" s="5"/>
      <c r="H3247" s="12"/>
    </row>
    <row r="3248" spans="2:8" x14ac:dyDescent="0.25">
      <c r="B3248" s="12"/>
      <c r="C3248" s="12"/>
      <c r="D3248" s="12"/>
      <c r="E3248" s="12"/>
      <c r="F3248" s="4"/>
      <c r="G3248" s="5"/>
      <c r="H3248" s="12"/>
    </row>
    <row r="3249" spans="2:8" x14ac:dyDescent="0.25">
      <c r="B3249" s="12"/>
      <c r="C3249" s="12"/>
      <c r="D3249" s="12"/>
      <c r="E3249" s="12"/>
      <c r="F3249" s="4"/>
      <c r="G3249" s="5"/>
      <c r="H3249" s="12"/>
    </row>
    <row r="3250" spans="2:8" x14ac:dyDescent="0.25">
      <c r="B3250" s="12"/>
      <c r="C3250" s="12"/>
      <c r="D3250" s="12"/>
      <c r="E3250" s="12"/>
      <c r="F3250" s="4"/>
      <c r="G3250" s="5"/>
      <c r="H3250" s="12"/>
    </row>
    <row r="3251" spans="2:8" x14ac:dyDescent="0.25">
      <c r="B3251" s="12"/>
      <c r="C3251" s="12"/>
      <c r="D3251" s="12"/>
      <c r="E3251" s="12"/>
      <c r="F3251" s="4"/>
      <c r="G3251" s="5"/>
      <c r="H3251" s="12"/>
    </row>
    <row r="3252" spans="2:8" x14ac:dyDescent="0.25">
      <c r="B3252" s="12"/>
      <c r="C3252" s="12"/>
      <c r="D3252" s="12"/>
      <c r="E3252" s="12"/>
      <c r="F3252" s="4"/>
      <c r="G3252" s="5"/>
      <c r="H3252" s="12"/>
    </row>
    <row r="3253" spans="2:8" x14ac:dyDescent="0.25">
      <c r="B3253" s="12"/>
      <c r="C3253" s="12"/>
      <c r="D3253" s="12"/>
      <c r="E3253" s="12"/>
      <c r="F3253" s="4"/>
      <c r="G3253" s="5"/>
      <c r="H3253" s="12"/>
    </row>
    <row r="3254" spans="2:8" x14ac:dyDescent="0.25">
      <c r="B3254" s="12"/>
      <c r="C3254" s="12"/>
      <c r="D3254" s="12"/>
      <c r="E3254" s="12"/>
      <c r="F3254" s="4"/>
      <c r="G3254" s="5"/>
      <c r="H3254" s="12"/>
    </row>
    <row r="3255" spans="2:8" x14ac:dyDescent="0.25">
      <c r="B3255" s="12"/>
      <c r="C3255" s="12"/>
      <c r="D3255" s="12"/>
      <c r="E3255" s="12"/>
      <c r="F3255" s="4"/>
      <c r="G3255" s="5"/>
      <c r="H3255" s="12"/>
    </row>
    <row r="3256" spans="2:8" x14ac:dyDescent="0.25">
      <c r="B3256" s="12"/>
      <c r="C3256" s="12"/>
      <c r="D3256" s="12"/>
      <c r="E3256" s="12"/>
      <c r="F3256" s="4"/>
      <c r="G3256" s="5"/>
      <c r="H3256" s="12"/>
    </row>
    <row r="3257" spans="2:8" x14ac:dyDescent="0.25">
      <c r="B3257" s="12"/>
      <c r="C3257" s="12"/>
      <c r="D3257" s="12"/>
      <c r="E3257" s="12"/>
      <c r="F3257" s="4"/>
      <c r="G3257" s="5"/>
      <c r="H3257" s="12"/>
    </row>
    <row r="3258" spans="2:8" x14ac:dyDescent="0.25">
      <c r="B3258" s="12"/>
      <c r="C3258" s="12"/>
      <c r="D3258" s="12"/>
      <c r="E3258" s="12"/>
      <c r="F3258" s="4"/>
      <c r="G3258" s="5"/>
      <c r="H3258" s="12"/>
    </row>
    <row r="3259" spans="2:8" x14ac:dyDescent="0.25">
      <c r="B3259" s="12"/>
      <c r="C3259" s="12"/>
      <c r="D3259" s="12"/>
      <c r="E3259" s="12"/>
      <c r="F3259" s="4"/>
      <c r="G3259" s="5"/>
      <c r="H3259" s="12"/>
    </row>
    <row r="3260" spans="2:8" x14ac:dyDescent="0.25">
      <c r="B3260" s="12"/>
      <c r="C3260" s="12"/>
      <c r="D3260" s="12"/>
      <c r="E3260" s="12"/>
      <c r="F3260" s="4"/>
      <c r="G3260" s="5"/>
      <c r="H3260" s="12"/>
    </row>
    <row r="3261" spans="2:8" x14ac:dyDescent="0.25">
      <c r="B3261" s="12"/>
      <c r="C3261" s="12"/>
      <c r="D3261" s="12"/>
      <c r="E3261" s="12"/>
      <c r="F3261" s="4"/>
      <c r="G3261" s="5"/>
      <c r="H3261" s="12"/>
    </row>
    <row r="3262" spans="2:8" x14ac:dyDescent="0.25">
      <c r="B3262" s="12"/>
      <c r="C3262" s="12"/>
      <c r="D3262" s="12"/>
      <c r="E3262" s="12"/>
      <c r="F3262" s="4"/>
      <c r="G3262" s="5"/>
      <c r="H3262" s="12"/>
    </row>
    <row r="3263" spans="2:8" x14ac:dyDescent="0.25">
      <c r="B3263" s="12"/>
      <c r="C3263" s="12"/>
      <c r="D3263" s="12"/>
      <c r="E3263" s="12"/>
      <c r="F3263" s="4"/>
      <c r="G3263" s="5"/>
      <c r="H3263" s="12"/>
    </row>
    <row r="3264" spans="2:8" x14ac:dyDescent="0.25">
      <c r="B3264" s="12"/>
      <c r="C3264" s="12"/>
      <c r="D3264" s="12"/>
      <c r="E3264" s="12"/>
      <c r="F3264" s="4"/>
      <c r="G3264" s="5"/>
      <c r="H3264" s="12"/>
    </row>
    <row r="3265" spans="2:8" x14ac:dyDescent="0.25">
      <c r="B3265" s="12"/>
      <c r="C3265" s="12"/>
      <c r="D3265" s="12"/>
      <c r="E3265" s="12"/>
      <c r="F3265" s="4"/>
      <c r="G3265" s="5"/>
      <c r="H3265" s="12"/>
    </row>
    <row r="3266" spans="2:8" x14ac:dyDescent="0.25">
      <c r="B3266" s="12"/>
      <c r="C3266" s="12"/>
      <c r="D3266" s="12"/>
      <c r="E3266" s="12"/>
      <c r="F3266" s="4"/>
      <c r="G3266" s="5"/>
      <c r="H3266" s="12"/>
    </row>
    <row r="3267" spans="2:8" x14ac:dyDescent="0.25">
      <c r="B3267" s="12"/>
      <c r="C3267" s="12"/>
      <c r="D3267" s="12"/>
      <c r="E3267" s="12"/>
      <c r="F3267" s="4"/>
      <c r="G3267" s="5"/>
      <c r="H3267" s="12"/>
    </row>
    <row r="3268" spans="2:8" x14ac:dyDescent="0.25">
      <c r="B3268" s="12"/>
      <c r="C3268" s="12"/>
      <c r="D3268" s="12"/>
      <c r="E3268" s="12"/>
      <c r="F3268" s="4"/>
      <c r="G3268" s="5"/>
      <c r="H3268" s="12"/>
    </row>
    <row r="3269" spans="2:8" x14ac:dyDescent="0.25">
      <c r="B3269" s="12"/>
      <c r="C3269" s="12"/>
      <c r="D3269" s="12"/>
      <c r="E3269" s="12"/>
      <c r="F3269" s="4"/>
      <c r="G3269" s="5"/>
      <c r="H3269" s="12"/>
    </row>
    <row r="3270" spans="2:8" x14ac:dyDescent="0.25">
      <c r="B3270" s="12"/>
      <c r="C3270" s="12"/>
      <c r="D3270" s="12"/>
      <c r="E3270" s="12"/>
      <c r="F3270" s="4"/>
      <c r="G3270" s="5"/>
      <c r="H3270" s="12"/>
    </row>
    <row r="3271" spans="2:8" x14ac:dyDescent="0.25">
      <c r="B3271" s="12"/>
      <c r="C3271" s="12"/>
      <c r="D3271" s="12"/>
      <c r="E3271" s="12"/>
      <c r="F3271" s="4"/>
      <c r="G3271" s="5"/>
      <c r="H3271" s="12"/>
    </row>
    <row r="3272" spans="2:8" x14ac:dyDescent="0.25">
      <c r="B3272" s="12"/>
      <c r="C3272" s="12"/>
      <c r="D3272" s="12"/>
      <c r="E3272" s="12"/>
      <c r="F3272" s="4"/>
      <c r="G3272" s="5"/>
      <c r="H3272" s="12"/>
    </row>
    <row r="3273" spans="2:8" x14ac:dyDescent="0.25">
      <c r="B3273" s="12"/>
      <c r="C3273" s="12"/>
      <c r="D3273" s="12"/>
      <c r="E3273" s="12"/>
      <c r="F3273" s="4"/>
      <c r="G3273" s="5"/>
      <c r="H3273" s="12"/>
    </row>
    <row r="3274" spans="2:8" x14ac:dyDescent="0.25">
      <c r="B3274" s="12"/>
      <c r="C3274" s="12"/>
      <c r="D3274" s="12"/>
      <c r="E3274" s="12"/>
      <c r="F3274" s="4"/>
      <c r="G3274" s="5"/>
      <c r="H3274" s="12"/>
    </row>
    <row r="3275" spans="2:8" x14ac:dyDescent="0.25">
      <c r="B3275" s="12"/>
      <c r="C3275" s="12"/>
      <c r="D3275" s="12"/>
      <c r="E3275" s="12"/>
      <c r="F3275" s="4"/>
      <c r="G3275" s="5"/>
      <c r="H3275" s="12"/>
    </row>
    <row r="3276" spans="2:8" x14ac:dyDescent="0.25">
      <c r="B3276" s="12"/>
      <c r="C3276" s="12"/>
      <c r="D3276" s="12"/>
      <c r="E3276" s="12"/>
      <c r="F3276" s="4"/>
      <c r="G3276" s="5"/>
      <c r="H3276" s="12"/>
    </row>
    <row r="3277" spans="2:8" x14ac:dyDescent="0.25">
      <c r="B3277" s="12"/>
      <c r="C3277" s="12"/>
      <c r="D3277" s="12"/>
      <c r="E3277" s="12"/>
      <c r="F3277" s="4"/>
      <c r="G3277" s="5"/>
      <c r="H3277" s="12"/>
    </row>
    <row r="3278" spans="2:8" x14ac:dyDescent="0.25">
      <c r="B3278" s="12"/>
      <c r="C3278" s="12"/>
      <c r="D3278" s="12"/>
      <c r="E3278" s="12"/>
      <c r="F3278" s="4"/>
      <c r="G3278" s="5"/>
      <c r="H3278" s="12"/>
    </row>
    <row r="3279" spans="2:8" x14ac:dyDescent="0.25">
      <c r="B3279" s="12"/>
      <c r="C3279" s="12"/>
      <c r="D3279" s="12"/>
      <c r="E3279" s="12"/>
      <c r="F3279" s="4"/>
      <c r="G3279" s="5"/>
      <c r="H3279" s="12"/>
    </row>
    <row r="3280" spans="2:8" x14ac:dyDescent="0.25">
      <c r="B3280" s="12"/>
      <c r="C3280" s="12"/>
      <c r="D3280" s="12"/>
      <c r="E3280" s="12"/>
      <c r="F3280" s="4"/>
      <c r="G3280" s="5"/>
      <c r="H3280" s="12"/>
    </row>
    <row r="3281" spans="2:8" x14ac:dyDescent="0.25">
      <c r="B3281" s="12"/>
      <c r="C3281" s="12"/>
      <c r="D3281" s="12"/>
      <c r="E3281" s="12"/>
      <c r="F3281" s="4"/>
      <c r="G3281" s="5"/>
      <c r="H3281" s="12"/>
    </row>
    <row r="3282" spans="2:8" x14ac:dyDescent="0.25">
      <c r="B3282" s="12"/>
      <c r="C3282" s="12"/>
      <c r="D3282" s="12"/>
      <c r="E3282" s="12"/>
      <c r="F3282" s="4"/>
      <c r="G3282" s="5"/>
      <c r="H3282" s="12"/>
    </row>
    <row r="3283" spans="2:8" x14ac:dyDescent="0.25">
      <c r="B3283" s="12"/>
      <c r="C3283" s="12"/>
      <c r="D3283" s="12"/>
      <c r="E3283" s="12"/>
      <c r="F3283" s="4"/>
      <c r="G3283" s="5"/>
      <c r="H3283" s="12"/>
    </row>
    <row r="3284" spans="2:8" x14ac:dyDescent="0.25">
      <c r="B3284" s="12"/>
      <c r="C3284" s="12"/>
      <c r="D3284" s="12"/>
      <c r="E3284" s="12"/>
      <c r="F3284" s="4"/>
      <c r="G3284" s="5"/>
      <c r="H3284" s="12"/>
    </row>
    <row r="3285" spans="2:8" x14ac:dyDescent="0.25">
      <c r="B3285" s="12"/>
      <c r="C3285" s="12"/>
      <c r="D3285" s="12"/>
      <c r="E3285" s="12"/>
      <c r="F3285" s="4"/>
      <c r="G3285" s="5"/>
      <c r="H3285" s="12"/>
    </row>
    <row r="3286" spans="2:8" x14ac:dyDescent="0.25">
      <c r="B3286" s="12"/>
      <c r="C3286" s="12"/>
      <c r="D3286" s="12"/>
      <c r="E3286" s="12"/>
      <c r="F3286" s="4"/>
      <c r="G3286" s="5"/>
      <c r="H3286" s="12"/>
    </row>
    <row r="3287" spans="2:8" x14ac:dyDescent="0.25">
      <c r="B3287" s="12"/>
      <c r="C3287" s="12"/>
      <c r="D3287" s="12"/>
      <c r="E3287" s="12"/>
      <c r="F3287" s="4"/>
      <c r="G3287" s="5"/>
      <c r="H3287" s="12"/>
    </row>
    <row r="3288" spans="2:8" x14ac:dyDescent="0.25">
      <c r="B3288" s="12"/>
      <c r="C3288" s="12"/>
      <c r="D3288" s="12"/>
      <c r="E3288" s="12"/>
      <c r="F3288" s="4"/>
      <c r="G3288" s="5"/>
      <c r="H3288" s="12"/>
    </row>
    <row r="3289" spans="2:8" x14ac:dyDescent="0.25">
      <c r="B3289" s="12"/>
      <c r="C3289" s="12"/>
      <c r="D3289" s="12"/>
      <c r="E3289" s="12"/>
      <c r="F3289" s="4"/>
      <c r="G3289" s="5"/>
      <c r="H3289" s="12"/>
    </row>
    <row r="3290" spans="2:8" x14ac:dyDescent="0.25">
      <c r="B3290" s="12"/>
      <c r="C3290" s="12"/>
      <c r="D3290" s="12"/>
      <c r="E3290" s="12"/>
      <c r="F3290" s="4"/>
      <c r="G3290" s="5"/>
      <c r="H3290" s="12"/>
    </row>
    <row r="3291" spans="2:8" x14ac:dyDescent="0.25">
      <c r="B3291" s="12"/>
      <c r="C3291" s="12"/>
      <c r="D3291" s="12"/>
      <c r="E3291" s="12"/>
      <c r="F3291" s="4"/>
      <c r="G3291" s="5"/>
      <c r="H3291" s="12"/>
    </row>
    <row r="3292" spans="2:8" x14ac:dyDescent="0.25">
      <c r="B3292" s="12"/>
      <c r="C3292" s="12"/>
      <c r="D3292" s="12"/>
      <c r="E3292" s="12"/>
      <c r="F3292" s="4"/>
      <c r="G3292" s="5"/>
      <c r="H3292" s="12"/>
    </row>
    <row r="3293" spans="2:8" x14ac:dyDescent="0.25">
      <c r="B3293" s="12"/>
      <c r="C3293" s="12"/>
      <c r="D3293" s="12"/>
      <c r="E3293" s="12"/>
      <c r="F3293" s="4"/>
      <c r="G3293" s="5"/>
      <c r="H3293" s="12"/>
    </row>
    <row r="3294" spans="2:8" x14ac:dyDescent="0.25">
      <c r="B3294" s="12"/>
      <c r="C3294" s="12"/>
      <c r="D3294" s="12"/>
      <c r="E3294" s="12"/>
      <c r="F3294" s="4"/>
      <c r="G3294" s="5"/>
      <c r="H3294" s="12"/>
    </row>
    <row r="3295" spans="2:8" x14ac:dyDescent="0.25">
      <c r="B3295" s="12"/>
      <c r="C3295" s="12"/>
      <c r="D3295" s="12"/>
      <c r="E3295" s="12"/>
      <c r="F3295" s="4"/>
      <c r="G3295" s="5"/>
      <c r="H3295" s="12"/>
    </row>
    <row r="3296" spans="2:8" x14ac:dyDescent="0.25">
      <c r="B3296" s="12"/>
      <c r="C3296" s="12"/>
      <c r="D3296" s="12"/>
      <c r="E3296" s="12"/>
      <c r="F3296" s="4"/>
      <c r="G3296" s="5"/>
      <c r="H3296" s="12"/>
    </row>
    <row r="3297" spans="2:8" x14ac:dyDescent="0.25">
      <c r="B3297" s="12"/>
      <c r="C3297" s="12"/>
      <c r="D3297" s="12"/>
      <c r="E3297" s="12"/>
      <c r="F3297" s="4"/>
      <c r="G3297" s="5"/>
      <c r="H3297" s="12"/>
    </row>
    <row r="3298" spans="2:8" x14ac:dyDescent="0.25">
      <c r="B3298" s="12"/>
      <c r="C3298" s="12"/>
      <c r="D3298" s="12"/>
      <c r="E3298" s="12"/>
      <c r="F3298" s="4"/>
      <c r="G3298" s="5"/>
      <c r="H3298" s="12"/>
    </row>
    <row r="3299" spans="2:8" x14ac:dyDescent="0.25">
      <c r="B3299" s="12"/>
      <c r="C3299" s="12"/>
      <c r="D3299" s="12"/>
      <c r="E3299" s="12"/>
      <c r="F3299" s="4"/>
      <c r="G3299" s="5"/>
      <c r="H3299" s="12"/>
    </row>
    <row r="3300" spans="2:8" x14ac:dyDescent="0.25">
      <c r="B3300" s="12"/>
      <c r="C3300" s="12"/>
      <c r="D3300" s="12"/>
      <c r="E3300" s="12"/>
      <c r="F3300" s="4"/>
      <c r="G3300" s="5"/>
      <c r="H3300" s="12"/>
    </row>
    <row r="3301" spans="2:8" x14ac:dyDescent="0.25">
      <c r="B3301" s="12"/>
      <c r="C3301" s="12"/>
      <c r="D3301" s="12"/>
      <c r="E3301" s="12"/>
      <c r="F3301" s="4"/>
      <c r="G3301" s="5"/>
      <c r="H3301" s="12"/>
    </row>
    <row r="3302" spans="2:8" x14ac:dyDescent="0.25">
      <c r="B3302" s="12"/>
      <c r="C3302" s="12"/>
      <c r="D3302" s="12"/>
      <c r="E3302" s="12"/>
      <c r="F3302" s="4"/>
      <c r="G3302" s="5"/>
      <c r="H3302" s="12"/>
    </row>
    <row r="3303" spans="2:8" x14ac:dyDescent="0.25">
      <c r="B3303" s="12"/>
      <c r="C3303" s="12"/>
      <c r="D3303" s="12"/>
      <c r="E3303" s="12"/>
      <c r="F3303" s="4"/>
      <c r="G3303" s="5"/>
      <c r="H3303" s="12"/>
    </row>
    <row r="3304" spans="2:8" x14ac:dyDescent="0.25">
      <c r="B3304" s="12"/>
      <c r="C3304" s="12"/>
      <c r="D3304" s="12"/>
      <c r="E3304" s="12"/>
      <c r="F3304" s="4"/>
      <c r="G3304" s="5"/>
      <c r="H3304" s="12"/>
    </row>
    <row r="3305" spans="2:8" x14ac:dyDescent="0.25">
      <c r="B3305" s="12"/>
      <c r="C3305" s="12"/>
      <c r="D3305" s="12"/>
      <c r="E3305" s="12"/>
      <c r="F3305" s="4"/>
      <c r="G3305" s="5"/>
      <c r="H3305" s="12"/>
    </row>
    <row r="3306" spans="2:8" x14ac:dyDescent="0.25">
      <c r="B3306" s="12"/>
      <c r="C3306" s="12"/>
      <c r="D3306" s="12"/>
      <c r="E3306" s="12"/>
      <c r="F3306" s="4"/>
      <c r="G3306" s="5"/>
      <c r="H3306" s="12"/>
    </row>
    <row r="3307" spans="2:8" x14ac:dyDescent="0.25">
      <c r="B3307" s="12"/>
      <c r="C3307" s="12"/>
      <c r="D3307" s="12"/>
      <c r="E3307" s="12"/>
      <c r="F3307" s="4"/>
      <c r="G3307" s="5"/>
      <c r="H3307" s="12"/>
    </row>
    <row r="3308" spans="2:8" x14ac:dyDescent="0.25">
      <c r="B3308" s="12"/>
      <c r="C3308" s="12"/>
      <c r="D3308" s="12"/>
      <c r="E3308" s="12"/>
      <c r="F3308" s="4"/>
      <c r="G3308" s="5"/>
      <c r="H3308" s="12"/>
    </row>
    <row r="3309" spans="2:8" x14ac:dyDescent="0.25">
      <c r="B3309" s="12"/>
      <c r="C3309" s="12"/>
      <c r="D3309" s="12"/>
      <c r="E3309" s="12"/>
      <c r="F3309" s="4"/>
      <c r="G3309" s="5"/>
      <c r="H3309" s="12"/>
    </row>
    <row r="3310" spans="2:8" x14ac:dyDescent="0.25">
      <c r="B3310" s="12"/>
      <c r="C3310" s="12"/>
      <c r="D3310" s="12"/>
      <c r="E3310" s="12"/>
      <c r="F3310" s="4"/>
      <c r="G3310" s="5"/>
      <c r="H3310" s="12"/>
    </row>
    <row r="3311" spans="2:8" x14ac:dyDescent="0.25">
      <c r="B3311" s="12"/>
      <c r="C3311" s="12"/>
      <c r="D3311" s="12"/>
      <c r="E3311" s="12"/>
      <c r="F3311" s="4"/>
      <c r="G3311" s="5"/>
      <c r="H3311" s="12"/>
    </row>
    <row r="3312" spans="2:8" x14ac:dyDescent="0.25">
      <c r="B3312" s="12"/>
      <c r="C3312" s="12"/>
      <c r="D3312" s="12"/>
      <c r="E3312" s="12"/>
      <c r="F3312" s="4"/>
      <c r="G3312" s="5"/>
      <c r="H3312" s="12"/>
    </row>
    <row r="3313" spans="2:8" x14ac:dyDescent="0.25">
      <c r="B3313" s="12"/>
      <c r="C3313" s="12"/>
      <c r="D3313" s="12"/>
      <c r="E3313" s="12"/>
      <c r="F3313" s="4"/>
      <c r="G3313" s="5"/>
      <c r="H3313" s="12"/>
    </row>
    <row r="3314" spans="2:8" x14ac:dyDescent="0.25">
      <c r="B3314" s="12"/>
      <c r="C3314" s="12"/>
      <c r="D3314" s="12"/>
      <c r="E3314" s="12"/>
      <c r="F3314" s="4"/>
      <c r="G3314" s="5"/>
      <c r="H3314" s="12"/>
    </row>
    <row r="3315" spans="2:8" x14ac:dyDescent="0.25">
      <c r="B3315" s="12"/>
      <c r="C3315" s="12"/>
      <c r="D3315" s="12"/>
      <c r="E3315" s="12"/>
      <c r="F3315" s="4"/>
      <c r="G3315" s="5"/>
      <c r="H3315" s="12"/>
    </row>
    <row r="3316" spans="2:8" x14ac:dyDescent="0.25">
      <c r="B3316" s="12"/>
      <c r="C3316" s="12"/>
      <c r="D3316" s="12"/>
      <c r="E3316" s="12"/>
      <c r="F3316" s="4"/>
      <c r="G3316" s="5"/>
      <c r="H3316" s="12"/>
    </row>
    <row r="3317" spans="2:8" x14ac:dyDescent="0.25">
      <c r="B3317" s="12"/>
      <c r="C3317" s="12"/>
      <c r="D3317" s="12"/>
      <c r="E3317" s="12"/>
      <c r="F3317" s="4"/>
      <c r="G3317" s="5"/>
      <c r="H3317" s="12"/>
    </row>
    <row r="3318" spans="2:8" x14ac:dyDescent="0.25">
      <c r="B3318" s="12"/>
      <c r="C3318" s="12"/>
      <c r="D3318" s="12"/>
      <c r="E3318" s="12"/>
      <c r="F3318" s="4"/>
      <c r="G3318" s="5"/>
      <c r="H3318" s="12"/>
    </row>
    <row r="3319" spans="2:8" x14ac:dyDescent="0.25">
      <c r="B3319" s="12"/>
      <c r="C3319" s="12"/>
      <c r="D3319" s="12"/>
      <c r="E3319" s="12"/>
      <c r="F3319" s="4"/>
      <c r="G3319" s="5"/>
      <c r="H3319" s="12"/>
    </row>
    <row r="3320" spans="2:8" x14ac:dyDescent="0.25">
      <c r="B3320" s="12"/>
      <c r="C3320" s="12"/>
      <c r="D3320" s="12"/>
      <c r="E3320" s="12"/>
      <c r="F3320" s="4"/>
      <c r="G3320" s="5"/>
      <c r="H3320" s="12"/>
    </row>
    <row r="3321" spans="2:8" x14ac:dyDescent="0.25">
      <c r="B3321" s="12"/>
      <c r="C3321" s="12"/>
      <c r="D3321" s="12"/>
      <c r="E3321" s="12"/>
      <c r="F3321" s="4"/>
      <c r="G3321" s="5"/>
      <c r="H3321" s="12"/>
    </row>
    <row r="3322" spans="2:8" x14ac:dyDescent="0.25">
      <c r="B3322" s="12"/>
      <c r="C3322" s="12"/>
      <c r="D3322" s="12"/>
      <c r="E3322" s="12"/>
      <c r="F3322" s="4"/>
      <c r="G3322" s="5"/>
      <c r="H3322" s="12"/>
    </row>
    <row r="3323" spans="2:8" x14ac:dyDescent="0.25">
      <c r="B3323" s="12"/>
      <c r="C3323" s="12"/>
      <c r="D3323" s="12"/>
      <c r="E3323" s="12"/>
      <c r="F3323" s="4"/>
      <c r="G3323" s="5"/>
      <c r="H3323" s="12"/>
    </row>
    <row r="3324" spans="2:8" x14ac:dyDescent="0.25">
      <c r="B3324" s="12"/>
      <c r="C3324" s="12"/>
      <c r="D3324" s="12"/>
      <c r="E3324" s="12"/>
      <c r="F3324" s="4"/>
      <c r="G3324" s="5"/>
      <c r="H3324" s="12"/>
    </row>
    <row r="3325" spans="2:8" x14ac:dyDescent="0.25">
      <c r="B3325" s="12"/>
      <c r="C3325" s="12"/>
      <c r="D3325" s="12"/>
      <c r="E3325" s="12"/>
      <c r="F3325" s="4"/>
      <c r="G3325" s="5"/>
      <c r="H3325" s="12"/>
    </row>
    <row r="3326" spans="2:8" x14ac:dyDescent="0.25">
      <c r="B3326" s="12"/>
      <c r="C3326" s="12"/>
      <c r="D3326" s="12"/>
      <c r="E3326" s="12"/>
      <c r="F3326" s="4"/>
      <c r="G3326" s="5"/>
      <c r="H3326" s="12"/>
    </row>
    <row r="3327" spans="2:8" x14ac:dyDescent="0.25">
      <c r="B3327" s="12"/>
      <c r="C3327" s="12"/>
      <c r="D3327" s="12"/>
      <c r="E3327" s="12"/>
      <c r="F3327" s="4"/>
      <c r="G3327" s="5"/>
      <c r="H3327" s="12"/>
    </row>
    <row r="3328" spans="2:8" x14ac:dyDescent="0.25">
      <c r="B3328" s="12"/>
      <c r="C3328" s="12"/>
      <c r="D3328" s="12"/>
      <c r="E3328" s="12"/>
      <c r="F3328" s="4"/>
      <c r="G3328" s="5"/>
      <c r="H3328" s="12"/>
    </row>
    <row r="3329" spans="2:8" x14ac:dyDescent="0.25">
      <c r="B3329" s="12"/>
      <c r="C3329" s="12"/>
      <c r="D3329" s="12"/>
      <c r="E3329" s="12"/>
      <c r="F3329" s="4"/>
      <c r="G3329" s="5"/>
      <c r="H3329" s="12"/>
    </row>
    <row r="3330" spans="2:8" x14ac:dyDescent="0.25">
      <c r="B3330" s="12"/>
      <c r="C3330" s="12"/>
      <c r="D3330" s="12"/>
      <c r="E3330" s="12"/>
      <c r="F3330" s="4"/>
      <c r="G3330" s="5"/>
      <c r="H3330" s="12"/>
    </row>
    <row r="3331" spans="2:8" x14ac:dyDescent="0.25">
      <c r="B3331" s="12"/>
      <c r="C3331" s="12"/>
      <c r="D3331" s="12"/>
      <c r="E3331" s="12"/>
      <c r="F3331" s="4"/>
      <c r="G3331" s="5"/>
      <c r="H3331" s="12"/>
    </row>
    <row r="3332" spans="2:8" x14ac:dyDescent="0.25">
      <c r="B3332" s="12"/>
      <c r="C3332" s="12"/>
      <c r="D3332" s="12"/>
      <c r="E3332" s="12"/>
      <c r="F3332" s="4"/>
      <c r="G3332" s="5"/>
      <c r="H3332" s="12"/>
    </row>
    <row r="3333" spans="2:8" x14ac:dyDescent="0.25">
      <c r="B3333" s="12"/>
      <c r="C3333" s="12"/>
      <c r="D3333" s="12"/>
      <c r="E3333" s="12"/>
      <c r="F3333" s="4"/>
      <c r="G3333" s="5"/>
      <c r="H3333" s="12"/>
    </row>
    <row r="3334" spans="2:8" x14ac:dyDescent="0.25">
      <c r="B3334" s="12"/>
      <c r="C3334" s="12"/>
      <c r="D3334" s="12"/>
      <c r="E3334" s="12"/>
      <c r="F3334" s="4"/>
      <c r="G3334" s="5"/>
      <c r="H3334" s="12"/>
    </row>
    <row r="3335" spans="2:8" x14ac:dyDescent="0.25">
      <c r="B3335" s="12"/>
      <c r="C3335" s="12"/>
      <c r="D3335" s="12"/>
      <c r="E3335" s="12"/>
      <c r="F3335" s="4"/>
      <c r="G3335" s="5"/>
      <c r="H3335" s="12"/>
    </row>
    <row r="3336" spans="2:8" x14ac:dyDescent="0.25">
      <c r="B3336" s="12"/>
      <c r="C3336" s="12"/>
      <c r="D3336" s="12"/>
      <c r="E3336" s="12"/>
      <c r="F3336" s="4"/>
      <c r="G3336" s="5"/>
      <c r="H3336" s="12"/>
    </row>
    <row r="3337" spans="2:8" x14ac:dyDescent="0.25">
      <c r="B3337" s="12"/>
      <c r="C3337" s="12"/>
      <c r="D3337" s="12"/>
      <c r="E3337" s="12"/>
      <c r="F3337" s="4"/>
      <c r="G3337" s="5"/>
      <c r="H3337" s="12"/>
    </row>
    <row r="3338" spans="2:8" x14ac:dyDescent="0.25">
      <c r="B3338" s="12"/>
      <c r="C3338" s="12"/>
      <c r="D3338" s="12"/>
      <c r="E3338" s="12"/>
      <c r="F3338" s="4"/>
      <c r="G3338" s="5"/>
      <c r="H3338" s="12"/>
    </row>
    <row r="3339" spans="2:8" x14ac:dyDescent="0.25">
      <c r="B3339" s="12"/>
      <c r="C3339" s="12"/>
      <c r="D3339" s="12"/>
      <c r="E3339" s="12"/>
      <c r="F3339" s="4"/>
      <c r="G3339" s="5"/>
      <c r="H3339" s="12"/>
    </row>
    <row r="3340" spans="2:8" x14ac:dyDescent="0.25">
      <c r="B3340" s="12"/>
      <c r="C3340" s="12"/>
      <c r="D3340" s="12"/>
      <c r="E3340" s="12"/>
      <c r="F3340" s="4"/>
      <c r="G3340" s="5"/>
      <c r="H3340" s="12"/>
    </row>
    <row r="3341" spans="2:8" x14ac:dyDescent="0.25">
      <c r="B3341" s="12"/>
      <c r="C3341" s="12"/>
      <c r="D3341" s="12"/>
      <c r="E3341" s="12"/>
      <c r="F3341" s="4"/>
      <c r="G3341" s="5"/>
      <c r="H3341" s="12"/>
    </row>
    <row r="3342" spans="2:8" x14ac:dyDescent="0.25">
      <c r="B3342" s="12"/>
      <c r="C3342" s="12"/>
      <c r="D3342" s="12"/>
      <c r="E3342" s="12"/>
      <c r="F3342" s="4"/>
      <c r="G3342" s="5"/>
      <c r="H3342" s="12"/>
    </row>
    <row r="3343" spans="2:8" x14ac:dyDescent="0.25">
      <c r="B3343" s="12"/>
      <c r="C3343" s="12"/>
      <c r="D3343" s="12"/>
      <c r="E3343" s="12"/>
      <c r="F3343" s="4"/>
      <c r="G3343" s="5"/>
      <c r="H3343" s="12"/>
    </row>
    <row r="3344" spans="2:8" x14ac:dyDescent="0.25">
      <c r="B3344" s="12"/>
      <c r="C3344" s="12"/>
      <c r="D3344" s="12"/>
      <c r="E3344" s="12"/>
      <c r="F3344" s="4"/>
      <c r="G3344" s="5"/>
      <c r="H3344" s="12"/>
    </row>
    <row r="3345" spans="2:8" x14ac:dyDescent="0.25">
      <c r="B3345" s="12"/>
      <c r="C3345" s="12"/>
      <c r="D3345" s="12"/>
      <c r="E3345" s="12"/>
      <c r="F3345" s="4"/>
      <c r="G3345" s="5"/>
      <c r="H3345" s="12"/>
    </row>
    <row r="3346" spans="2:8" x14ac:dyDescent="0.25">
      <c r="B3346" s="12"/>
      <c r="C3346" s="12"/>
      <c r="D3346" s="12"/>
      <c r="E3346" s="12"/>
      <c r="F3346" s="4"/>
      <c r="G3346" s="5"/>
      <c r="H3346" s="12"/>
    </row>
    <row r="3347" spans="2:8" x14ac:dyDescent="0.25">
      <c r="B3347" s="12"/>
      <c r="C3347" s="12"/>
      <c r="D3347" s="12"/>
      <c r="E3347" s="12"/>
      <c r="F3347" s="4"/>
      <c r="G3347" s="5"/>
      <c r="H3347" s="12"/>
    </row>
    <row r="3348" spans="2:8" x14ac:dyDescent="0.25">
      <c r="B3348" s="12"/>
      <c r="C3348" s="12"/>
      <c r="D3348" s="12"/>
      <c r="E3348" s="12"/>
      <c r="F3348" s="4"/>
      <c r="G3348" s="5"/>
      <c r="H3348" s="12"/>
    </row>
    <row r="3349" spans="2:8" x14ac:dyDescent="0.25">
      <c r="B3349" s="12"/>
      <c r="C3349" s="12"/>
      <c r="D3349" s="12"/>
      <c r="E3349" s="12"/>
      <c r="F3349" s="4"/>
      <c r="G3349" s="5"/>
      <c r="H3349" s="12"/>
    </row>
    <row r="3350" spans="2:8" x14ac:dyDescent="0.25">
      <c r="B3350" s="12"/>
      <c r="C3350" s="12"/>
      <c r="D3350" s="12"/>
      <c r="E3350" s="12"/>
      <c r="F3350" s="4"/>
      <c r="G3350" s="5"/>
      <c r="H3350" s="12"/>
    </row>
    <row r="3351" spans="2:8" x14ac:dyDescent="0.25">
      <c r="B3351" s="12"/>
      <c r="C3351" s="12"/>
      <c r="D3351" s="12"/>
      <c r="E3351" s="12"/>
      <c r="F3351" s="4"/>
      <c r="G3351" s="5"/>
      <c r="H3351" s="12"/>
    </row>
    <row r="3352" spans="2:8" x14ac:dyDescent="0.25">
      <c r="B3352" s="12"/>
      <c r="C3352" s="12"/>
      <c r="D3352" s="12"/>
      <c r="E3352" s="12"/>
      <c r="F3352" s="4"/>
      <c r="G3352" s="5"/>
      <c r="H3352" s="12"/>
    </row>
    <row r="3353" spans="2:8" x14ac:dyDescent="0.25">
      <c r="B3353" s="12"/>
      <c r="C3353" s="12"/>
      <c r="D3353" s="12"/>
      <c r="E3353" s="12"/>
      <c r="F3353" s="4"/>
      <c r="G3353" s="5"/>
      <c r="H3353" s="12"/>
    </row>
    <row r="3354" spans="2:8" x14ac:dyDescent="0.25">
      <c r="B3354" s="12"/>
      <c r="C3354" s="12"/>
      <c r="D3354" s="12"/>
      <c r="E3354" s="12"/>
      <c r="F3354" s="4"/>
      <c r="G3354" s="5"/>
      <c r="H3354" s="12"/>
    </row>
    <row r="3355" spans="2:8" x14ac:dyDescent="0.25">
      <c r="B3355" s="12"/>
      <c r="C3355" s="12"/>
      <c r="D3355" s="12"/>
      <c r="E3355" s="12"/>
      <c r="F3355" s="4"/>
      <c r="G3355" s="5"/>
      <c r="H3355" s="12"/>
    </row>
    <row r="3356" spans="2:8" x14ac:dyDescent="0.25">
      <c r="B3356" s="12"/>
      <c r="C3356" s="12"/>
      <c r="D3356" s="12"/>
      <c r="E3356" s="12"/>
      <c r="F3356" s="4"/>
      <c r="G3356" s="5"/>
      <c r="H3356" s="12"/>
    </row>
    <row r="3357" spans="2:8" x14ac:dyDescent="0.25">
      <c r="B3357" s="12"/>
      <c r="C3357" s="12"/>
      <c r="D3357" s="12"/>
      <c r="E3357" s="12"/>
      <c r="F3357" s="4"/>
      <c r="G3357" s="5"/>
      <c r="H3357" s="12"/>
    </row>
    <row r="3358" spans="2:8" x14ac:dyDescent="0.25">
      <c r="B3358" s="12"/>
      <c r="C3358" s="12"/>
      <c r="D3358" s="12"/>
      <c r="E3358" s="12"/>
      <c r="F3358" s="4"/>
      <c r="G3358" s="5"/>
      <c r="H3358" s="12"/>
    </row>
    <row r="3359" spans="2:8" x14ac:dyDescent="0.25">
      <c r="B3359" s="12"/>
      <c r="C3359" s="12"/>
      <c r="D3359" s="12"/>
      <c r="E3359" s="12"/>
      <c r="F3359" s="4"/>
      <c r="G3359" s="5"/>
      <c r="H3359" s="12"/>
    </row>
    <row r="3360" spans="2:8" x14ac:dyDescent="0.25">
      <c r="B3360" s="12"/>
      <c r="C3360" s="12"/>
      <c r="D3360" s="12"/>
      <c r="E3360" s="12"/>
      <c r="F3360" s="4"/>
      <c r="G3360" s="5"/>
      <c r="H3360" s="12"/>
    </row>
    <row r="3361" spans="2:8" x14ac:dyDescent="0.25">
      <c r="B3361" s="12"/>
      <c r="C3361" s="12"/>
      <c r="D3361" s="12"/>
      <c r="E3361" s="12"/>
      <c r="F3361" s="4"/>
      <c r="G3361" s="5"/>
      <c r="H3361" s="12"/>
    </row>
    <row r="3362" spans="2:8" x14ac:dyDescent="0.25">
      <c r="B3362" s="12"/>
      <c r="C3362" s="12"/>
      <c r="D3362" s="12"/>
      <c r="E3362" s="12"/>
      <c r="F3362" s="4"/>
      <c r="G3362" s="5"/>
      <c r="H3362" s="12"/>
    </row>
    <row r="3363" spans="2:8" x14ac:dyDescent="0.25">
      <c r="B3363" s="12"/>
      <c r="C3363" s="12"/>
      <c r="D3363" s="12"/>
      <c r="E3363" s="12"/>
      <c r="F3363" s="4"/>
      <c r="G3363" s="5"/>
      <c r="H3363" s="12"/>
    </row>
    <row r="3364" spans="2:8" x14ac:dyDescent="0.25">
      <c r="B3364" s="12"/>
      <c r="C3364" s="12"/>
      <c r="D3364" s="12"/>
      <c r="E3364" s="12"/>
      <c r="F3364" s="4"/>
      <c r="G3364" s="5"/>
      <c r="H3364" s="12"/>
    </row>
    <row r="3365" spans="2:8" x14ac:dyDescent="0.25">
      <c r="B3365" s="12"/>
      <c r="C3365" s="12"/>
      <c r="D3365" s="12"/>
      <c r="E3365" s="12"/>
      <c r="F3365" s="4"/>
      <c r="G3365" s="5"/>
      <c r="H3365" s="12"/>
    </row>
    <row r="3366" spans="2:8" x14ac:dyDescent="0.25">
      <c r="B3366" s="12"/>
      <c r="C3366" s="12"/>
      <c r="D3366" s="12"/>
      <c r="E3366" s="12"/>
      <c r="F3366" s="4"/>
      <c r="G3366" s="5"/>
      <c r="H3366" s="12"/>
    </row>
    <row r="3367" spans="2:8" x14ac:dyDescent="0.25">
      <c r="B3367" s="12"/>
      <c r="C3367" s="12"/>
      <c r="D3367" s="12"/>
      <c r="E3367" s="12"/>
      <c r="F3367" s="4"/>
      <c r="G3367" s="5"/>
      <c r="H3367" s="12"/>
    </row>
    <row r="3368" spans="2:8" x14ac:dyDescent="0.25">
      <c r="B3368" s="12"/>
      <c r="C3368" s="12"/>
      <c r="D3368" s="12"/>
      <c r="E3368" s="12"/>
      <c r="F3368" s="4"/>
      <c r="G3368" s="5"/>
      <c r="H3368" s="12"/>
    </row>
    <row r="3369" spans="2:8" x14ac:dyDescent="0.25">
      <c r="B3369" s="12"/>
      <c r="C3369" s="12"/>
      <c r="D3369" s="12"/>
      <c r="E3369" s="12"/>
      <c r="F3369" s="4"/>
      <c r="G3369" s="5"/>
      <c r="H3369" s="12"/>
    </row>
    <row r="3370" spans="2:8" x14ac:dyDescent="0.25">
      <c r="B3370" s="12"/>
      <c r="C3370" s="12"/>
      <c r="D3370" s="12"/>
      <c r="E3370" s="12"/>
      <c r="F3370" s="4"/>
      <c r="G3370" s="5"/>
      <c r="H3370" s="12"/>
    </row>
    <row r="3371" spans="2:8" x14ac:dyDescent="0.25">
      <c r="B3371" s="12"/>
      <c r="C3371" s="12"/>
      <c r="D3371" s="12"/>
      <c r="E3371" s="12"/>
      <c r="F3371" s="4"/>
      <c r="G3371" s="5"/>
      <c r="H3371" s="12"/>
    </row>
    <row r="3372" spans="2:8" x14ac:dyDescent="0.25">
      <c r="B3372" s="12"/>
      <c r="C3372" s="12"/>
      <c r="D3372" s="12"/>
      <c r="E3372" s="12"/>
      <c r="F3372" s="4"/>
      <c r="G3372" s="5"/>
      <c r="H3372" s="12"/>
    </row>
    <row r="3373" spans="2:8" x14ac:dyDescent="0.25">
      <c r="B3373" s="12"/>
      <c r="C3373" s="12"/>
      <c r="D3373" s="12"/>
      <c r="E3373" s="12"/>
      <c r="F3373" s="4"/>
      <c r="G3373" s="5"/>
      <c r="H3373" s="12"/>
    </row>
    <row r="3374" spans="2:8" x14ac:dyDescent="0.25">
      <c r="B3374" s="12"/>
      <c r="C3374" s="12"/>
      <c r="D3374" s="12"/>
      <c r="E3374" s="12"/>
      <c r="F3374" s="4"/>
      <c r="G3374" s="5"/>
      <c r="H3374" s="12"/>
    </row>
    <row r="3375" spans="2:8" x14ac:dyDescent="0.25">
      <c r="B3375" s="12"/>
      <c r="C3375" s="12"/>
      <c r="D3375" s="12"/>
      <c r="E3375" s="12"/>
      <c r="F3375" s="4"/>
      <c r="G3375" s="5"/>
      <c r="H3375" s="12"/>
    </row>
    <row r="3376" spans="2:8" x14ac:dyDescent="0.25">
      <c r="B3376" s="12"/>
      <c r="C3376" s="12"/>
      <c r="D3376" s="12"/>
      <c r="E3376" s="12"/>
      <c r="F3376" s="4"/>
      <c r="G3376" s="5"/>
      <c r="H3376" s="12"/>
    </row>
    <row r="3377" spans="2:8" x14ac:dyDescent="0.25">
      <c r="B3377" s="12"/>
      <c r="C3377" s="12"/>
      <c r="D3377" s="12"/>
      <c r="E3377" s="12"/>
      <c r="F3377" s="4"/>
      <c r="G3377" s="5"/>
      <c r="H3377" s="12"/>
    </row>
    <row r="3378" spans="2:8" x14ac:dyDescent="0.25">
      <c r="B3378" s="12"/>
      <c r="C3378" s="12"/>
      <c r="D3378" s="12"/>
      <c r="E3378" s="12"/>
      <c r="F3378" s="4"/>
      <c r="G3378" s="5"/>
      <c r="H3378" s="12"/>
    </row>
    <row r="3379" spans="2:8" x14ac:dyDescent="0.25">
      <c r="B3379" s="12"/>
      <c r="C3379" s="12"/>
      <c r="D3379" s="12"/>
      <c r="E3379" s="12"/>
      <c r="F3379" s="4"/>
      <c r="G3379" s="5"/>
      <c r="H3379" s="12"/>
    </row>
    <row r="3380" spans="2:8" x14ac:dyDescent="0.25">
      <c r="B3380" s="12"/>
      <c r="C3380" s="12"/>
      <c r="D3380" s="12"/>
      <c r="E3380" s="12"/>
      <c r="F3380" s="4"/>
      <c r="G3380" s="5"/>
      <c r="H3380" s="12"/>
    </row>
    <row r="3381" spans="2:8" x14ac:dyDescent="0.25">
      <c r="B3381" s="12"/>
      <c r="C3381" s="12"/>
      <c r="D3381" s="12"/>
      <c r="E3381" s="12"/>
      <c r="F3381" s="4"/>
      <c r="G3381" s="5"/>
      <c r="H3381" s="12"/>
    </row>
    <row r="3382" spans="2:8" x14ac:dyDescent="0.25">
      <c r="B3382" s="12"/>
      <c r="C3382" s="12"/>
      <c r="D3382" s="12"/>
      <c r="E3382" s="12"/>
      <c r="F3382" s="4"/>
      <c r="G3382" s="5"/>
      <c r="H3382" s="12"/>
    </row>
    <row r="3383" spans="2:8" x14ac:dyDescent="0.25">
      <c r="B3383" s="12"/>
      <c r="C3383" s="12"/>
      <c r="D3383" s="12"/>
      <c r="E3383" s="12"/>
      <c r="F3383" s="4"/>
      <c r="G3383" s="5"/>
      <c r="H3383" s="12"/>
    </row>
    <row r="3384" spans="2:8" x14ac:dyDescent="0.25">
      <c r="B3384" s="12"/>
      <c r="C3384" s="12"/>
      <c r="D3384" s="12"/>
      <c r="E3384" s="12"/>
      <c r="F3384" s="4"/>
      <c r="G3384" s="5"/>
      <c r="H3384" s="12"/>
    </row>
    <row r="3385" spans="2:8" x14ac:dyDescent="0.25">
      <c r="B3385" s="12"/>
      <c r="C3385" s="12"/>
      <c r="D3385" s="12"/>
      <c r="E3385" s="12"/>
      <c r="F3385" s="4"/>
      <c r="G3385" s="5"/>
      <c r="H3385" s="12"/>
    </row>
    <row r="3386" spans="2:8" x14ac:dyDescent="0.25">
      <c r="B3386" s="12"/>
      <c r="C3386" s="12"/>
      <c r="D3386" s="12"/>
      <c r="E3386" s="12"/>
      <c r="F3386" s="4"/>
      <c r="G3386" s="5"/>
      <c r="H3386" s="12"/>
    </row>
    <row r="3387" spans="2:8" x14ac:dyDescent="0.25">
      <c r="B3387" s="12"/>
      <c r="C3387" s="12"/>
      <c r="D3387" s="12"/>
      <c r="E3387" s="12"/>
      <c r="F3387" s="4"/>
      <c r="G3387" s="5"/>
      <c r="H3387" s="12"/>
    </row>
    <row r="3388" spans="2:8" x14ac:dyDescent="0.25">
      <c r="B3388" s="12"/>
      <c r="C3388" s="12"/>
      <c r="D3388" s="12"/>
      <c r="E3388" s="12"/>
      <c r="F3388" s="4"/>
      <c r="G3388" s="5"/>
      <c r="H3388" s="12"/>
    </row>
    <row r="3389" spans="2:8" x14ac:dyDescent="0.25">
      <c r="B3389" s="12"/>
      <c r="C3389" s="12"/>
      <c r="D3389" s="12"/>
      <c r="E3389" s="12"/>
      <c r="F3389" s="4"/>
      <c r="G3389" s="5"/>
      <c r="H3389" s="12"/>
    </row>
    <row r="3390" spans="2:8" x14ac:dyDescent="0.25">
      <c r="B3390" s="12"/>
      <c r="C3390" s="12"/>
      <c r="D3390" s="12"/>
      <c r="E3390" s="12"/>
      <c r="F3390" s="4"/>
      <c r="G3390" s="5"/>
      <c r="H3390" s="12"/>
    </row>
    <row r="3391" spans="2:8" x14ac:dyDescent="0.25">
      <c r="B3391" s="12"/>
      <c r="C3391" s="12"/>
      <c r="D3391" s="12"/>
      <c r="E3391" s="12"/>
      <c r="F3391" s="4"/>
      <c r="G3391" s="5"/>
      <c r="H3391" s="12"/>
    </row>
    <row r="3392" spans="2:8" x14ac:dyDescent="0.25">
      <c r="B3392" s="12"/>
      <c r="C3392" s="12"/>
      <c r="D3392" s="12"/>
      <c r="E3392" s="12"/>
      <c r="F3392" s="4"/>
      <c r="G3392" s="5"/>
      <c r="H3392" s="12"/>
    </row>
    <row r="3393" spans="2:8" x14ac:dyDescent="0.25">
      <c r="B3393" s="12"/>
      <c r="C3393" s="12"/>
      <c r="D3393" s="12"/>
      <c r="E3393" s="12"/>
      <c r="F3393" s="4"/>
      <c r="G3393" s="5"/>
      <c r="H3393" s="12"/>
    </row>
    <row r="3394" spans="2:8" x14ac:dyDescent="0.25">
      <c r="B3394" s="12"/>
      <c r="C3394" s="12"/>
      <c r="D3394" s="12"/>
      <c r="E3394" s="12"/>
      <c r="F3394" s="4"/>
      <c r="G3394" s="5"/>
      <c r="H3394" s="12"/>
    </row>
    <row r="3395" spans="2:8" x14ac:dyDescent="0.25">
      <c r="B3395" s="12"/>
      <c r="C3395" s="12"/>
      <c r="D3395" s="12"/>
      <c r="E3395" s="12"/>
      <c r="F3395" s="4"/>
      <c r="G3395" s="5"/>
      <c r="H3395" s="12"/>
    </row>
    <row r="3396" spans="2:8" x14ac:dyDescent="0.25">
      <c r="B3396" s="12"/>
      <c r="C3396" s="12"/>
      <c r="D3396" s="12"/>
      <c r="E3396" s="12"/>
      <c r="F3396" s="4"/>
      <c r="G3396" s="5"/>
      <c r="H3396" s="12"/>
    </row>
    <row r="3397" spans="2:8" x14ac:dyDescent="0.25">
      <c r="B3397" s="12"/>
      <c r="C3397" s="12"/>
      <c r="D3397" s="12"/>
      <c r="E3397" s="12"/>
      <c r="F3397" s="4"/>
      <c r="G3397" s="5"/>
      <c r="H3397" s="12"/>
    </row>
    <row r="3398" spans="2:8" x14ac:dyDescent="0.25">
      <c r="B3398" s="12"/>
      <c r="C3398" s="12"/>
      <c r="D3398" s="12"/>
      <c r="E3398" s="12"/>
      <c r="F3398" s="4"/>
      <c r="G3398" s="5"/>
      <c r="H3398" s="12"/>
    </row>
    <row r="3399" spans="2:8" x14ac:dyDescent="0.25">
      <c r="B3399" s="12"/>
      <c r="C3399" s="12"/>
      <c r="D3399" s="12"/>
      <c r="E3399" s="12"/>
      <c r="F3399" s="4"/>
      <c r="G3399" s="5"/>
      <c r="H3399" s="12"/>
    </row>
    <row r="3400" spans="2:8" x14ac:dyDescent="0.25">
      <c r="B3400" s="12"/>
      <c r="C3400" s="12"/>
      <c r="D3400" s="12"/>
      <c r="E3400" s="12"/>
      <c r="F3400" s="4"/>
      <c r="G3400" s="5"/>
      <c r="H3400" s="12"/>
    </row>
    <row r="3401" spans="2:8" x14ac:dyDescent="0.25">
      <c r="B3401" s="12"/>
      <c r="C3401" s="12"/>
      <c r="D3401" s="12"/>
      <c r="E3401" s="12"/>
      <c r="F3401" s="4"/>
      <c r="G3401" s="5"/>
      <c r="H3401" s="12"/>
    </row>
    <row r="3402" spans="2:8" x14ac:dyDescent="0.25">
      <c r="B3402" s="12"/>
      <c r="C3402" s="12"/>
      <c r="D3402" s="12"/>
      <c r="E3402" s="12"/>
      <c r="F3402" s="4"/>
      <c r="G3402" s="5"/>
      <c r="H3402" s="12"/>
    </row>
    <row r="3403" spans="2:8" x14ac:dyDescent="0.25">
      <c r="B3403" s="12"/>
      <c r="C3403" s="12"/>
      <c r="D3403" s="12"/>
      <c r="E3403" s="12"/>
      <c r="F3403" s="4"/>
      <c r="G3403" s="5"/>
      <c r="H3403" s="12"/>
    </row>
    <row r="3404" spans="2:8" x14ac:dyDescent="0.25">
      <c r="B3404" s="12"/>
      <c r="C3404" s="12"/>
      <c r="D3404" s="12"/>
      <c r="E3404" s="12"/>
      <c r="F3404" s="4"/>
      <c r="G3404" s="5"/>
      <c r="H3404" s="12"/>
    </row>
    <row r="3405" spans="2:8" x14ac:dyDescent="0.25">
      <c r="B3405" s="12"/>
      <c r="C3405" s="12"/>
      <c r="D3405" s="12"/>
      <c r="E3405" s="12"/>
      <c r="F3405" s="4"/>
      <c r="G3405" s="5"/>
      <c r="H3405" s="12"/>
    </row>
    <row r="3406" spans="2:8" x14ac:dyDescent="0.25">
      <c r="B3406" s="12"/>
      <c r="C3406" s="12"/>
      <c r="D3406" s="12"/>
      <c r="E3406" s="12"/>
      <c r="F3406" s="4"/>
      <c r="G3406" s="5"/>
      <c r="H3406" s="12"/>
    </row>
    <row r="3407" spans="2:8" x14ac:dyDescent="0.25">
      <c r="B3407" s="12"/>
      <c r="C3407" s="12"/>
      <c r="D3407" s="12"/>
      <c r="E3407" s="12"/>
      <c r="F3407" s="4"/>
      <c r="G3407" s="5"/>
      <c r="H3407" s="12"/>
    </row>
    <row r="3408" spans="2:8" x14ac:dyDescent="0.25">
      <c r="B3408" s="12"/>
      <c r="C3408" s="12"/>
      <c r="D3408" s="12"/>
      <c r="E3408" s="12"/>
      <c r="F3408" s="4"/>
      <c r="G3408" s="5"/>
      <c r="H3408" s="12"/>
    </row>
    <row r="3409" spans="2:8" x14ac:dyDescent="0.25">
      <c r="B3409" s="12"/>
      <c r="C3409" s="12"/>
      <c r="D3409" s="12"/>
      <c r="E3409" s="12"/>
      <c r="F3409" s="4"/>
      <c r="G3409" s="5"/>
      <c r="H3409" s="12"/>
    </row>
    <row r="3410" spans="2:8" x14ac:dyDescent="0.25">
      <c r="B3410" s="12"/>
      <c r="C3410" s="12"/>
      <c r="D3410" s="12"/>
      <c r="E3410" s="12"/>
      <c r="F3410" s="4"/>
      <c r="G3410" s="5"/>
      <c r="H3410" s="12"/>
    </row>
    <row r="3411" spans="2:8" x14ac:dyDescent="0.25">
      <c r="B3411" s="12"/>
      <c r="C3411" s="12"/>
      <c r="D3411" s="12"/>
      <c r="E3411" s="12"/>
      <c r="F3411" s="4"/>
      <c r="G3411" s="5"/>
      <c r="H3411" s="12"/>
    </row>
    <row r="3412" spans="2:8" x14ac:dyDescent="0.25">
      <c r="B3412" s="12"/>
      <c r="C3412" s="12"/>
      <c r="D3412" s="12"/>
      <c r="E3412" s="12"/>
      <c r="F3412" s="4"/>
      <c r="G3412" s="5"/>
      <c r="H3412" s="12"/>
    </row>
    <row r="3413" spans="2:8" x14ac:dyDescent="0.25">
      <c r="B3413" s="12"/>
      <c r="C3413" s="12"/>
      <c r="D3413" s="12"/>
      <c r="E3413" s="12"/>
      <c r="F3413" s="4"/>
      <c r="G3413" s="5"/>
      <c r="H3413" s="12"/>
    </row>
    <row r="3414" spans="2:8" x14ac:dyDescent="0.25">
      <c r="B3414" s="12"/>
      <c r="C3414" s="12"/>
      <c r="D3414" s="12"/>
      <c r="E3414" s="12"/>
      <c r="F3414" s="4"/>
      <c r="G3414" s="5"/>
      <c r="H3414" s="12"/>
    </row>
    <row r="3415" spans="2:8" x14ac:dyDescent="0.25">
      <c r="B3415" s="12"/>
      <c r="C3415" s="12"/>
      <c r="D3415" s="12"/>
      <c r="E3415" s="12"/>
      <c r="F3415" s="4"/>
      <c r="G3415" s="5"/>
      <c r="H3415" s="12"/>
    </row>
    <row r="3416" spans="2:8" x14ac:dyDescent="0.25">
      <c r="B3416" s="12"/>
      <c r="C3416" s="12"/>
      <c r="D3416" s="12"/>
      <c r="E3416" s="12"/>
      <c r="F3416" s="4"/>
      <c r="G3416" s="5"/>
      <c r="H3416" s="12"/>
    </row>
    <row r="3417" spans="2:8" x14ac:dyDescent="0.25">
      <c r="B3417" s="12"/>
      <c r="C3417" s="12"/>
      <c r="D3417" s="12"/>
      <c r="E3417" s="12"/>
      <c r="F3417" s="4"/>
      <c r="G3417" s="5"/>
      <c r="H3417" s="12"/>
    </row>
    <row r="3418" spans="2:8" x14ac:dyDescent="0.25">
      <c r="B3418" s="12"/>
      <c r="C3418" s="12"/>
      <c r="D3418" s="12"/>
      <c r="E3418" s="12"/>
      <c r="F3418" s="4"/>
      <c r="G3418" s="5"/>
      <c r="H3418" s="12"/>
    </row>
    <row r="3419" spans="2:8" x14ac:dyDescent="0.25">
      <c r="B3419" s="12"/>
      <c r="C3419" s="12"/>
      <c r="D3419" s="12"/>
      <c r="E3419" s="12"/>
      <c r="F3419" s="4"/>
      <c r="G3419" s="5"/>
      <c r="H3419" s="12"/>
    </row>
    <row r="3420" spans="2:8" x14ac:dyDescent="0.25">
      <c r="B3420" s="12"/>
      <c r="C3420" s="12"/>
      <c r="D3420" s="12"/>
      <c r="E3420" s="12"/>
      <c r="F3420" s="4"/>
      <c r="G3420" s="5"/>
      <c r="H3420" s="12"/>
    </row>
    <row r="3421" spans="2:8" x14ac:dyDescent="0.25">
      <c r="B3421" s="12"/>
      <c r="C3421" s="12"/>
      <c r="D3421" s="12"/>
      <c r="E3421" s="12"/>
      <c r="F3421" s="4"/>
      <c r="G3421" s="5"/>
      <c r="H3421" s="12"/>
    </row>
    <row r="3422" spans="2:8" x14ac:dyDescent="0.25">
      <c r="B3422" s="12"/>
      <c r="C3422" s="12"/>
      <c r="D3422" s="12"/>
      <c r="E3422" s="12"/>
      <c r="F3422" s="4"/>
      <c r="G3422" s="5"/>
      <c r="H3422" s="12"/>
    </row>
    <row r="3423" spans="2:8" x14ac:dyDescent="0.25">
      <c r="B3423" s="12"/>
      <c r="C3423" s="12"/>
      <c r="D3423" s="12"/>
      <c r="E3423" s="12"/>
      <c r="F3423" s="4"/>
      <c r="G3423" s="5"/>
      <c r="H3423" s="12"/>
    </row>
    <row r="3424" spans="2:8" x14ac:dyDescent="0.25">
      <c r="B3424" s="12"/>
      <c r="C3424" s="12"/>
      <c r="D3424" s="12"/>
      <c r="E3424" s="12"/>
      <c r="F3424" s="4"/>
      <c r="G3424" s="5"/>
      <c r="H3424" s="12"/>
    </row>
    <row r="3425" spans="2:8" x14ac:dyDescent="0.25">
      <c r="B3425" s="12"/>
      <c r="C3425" s="12"/>
      <c r="D3425" s="12"/>
      <c r="E3425" s="12"/>
      <c r="F3425" s="4"/>
      <c r="G3425" s="5"/>
      <c r="H3425" s="12"/>
    </row>
    <row r="3426" spans="2:8" x14ac:dyDescent="0.25">
      <c r="B3426" s="12"/>
      <c r="C3426" s="12"/>
      <c r="D3426" s="12"/>
      <c r="E3426" s="12"/>
      <c r="F3426" s="4"/>
      <c r="G3426" s="5"/>
      <c r="H3426" s="12"/>
    </row>
    <row r="3427" spans="2:8" x14ac:dyDescent="0.25">
      <c r="B3427" s="12"/>
      <c r="C3427" s="12"/>
      <c r="D3427" s="12"/>
      <c r="E3427" s="12"/>
      <c r="F3427" s="4"/>
      <c r="G3427" s="5"/>
      <c r="H3427" s="12"/>
    </row>
    <row r="3428" spans="2:8" x14ac:dyDescent="0.25">
      <c r="B3428" s="12"/>
      <c r="C3428" s="12"/>
      <c r="D3428" s="12"/>
      <c r="E3428" s="12"/>
      <c r="F3428" s="4"/>
      <c r="G3428" s="5"/>
      <c r="H3428" s="12"/>
    </row>
    <row r="3429" spans="2:8" x14ac:dyDescent="0.25">
      <c r="B3429" s="12"/>
      <c r="C3429" s="12"/>
      <c r="D3429" s="12"/>
      <c r="E3429" s="12"/>
      <c r="F3429" s="4"/>
      <c r="G3429" s="5"/>
      <c r="H3429" s="12"/>
    </row>
    <row r="3430" spans="2:8" x14ac:dyDescent="0.25">
      <c r="B3430" s="12"/>
      <c r="C3430" s="12"/>
      <c r="D3430" s="12"/>
      <c r="E3430" s="12"/>
      <c r="F3430" s="4"/>
      <c r="G3430" s="5"/>
      <c r="H3430" s="12"/>
    </row>
    <row r="3431" spans="2:8" x14ac:dyDescent="0.25">
      <c r="B3431" s="12"/>
      <c r="C3431" s="12"/>
      <c r="D3431" s="12"/>
      <c r="E3431" s="12"/>
      <c r="F3431" s="4"/>
      <c r="G3431" s="5"/>
      <c r="H3431" s="12"/>
    </row>
    <row r="3432" spans="2:8" x14ac:dyDescent="0.25">
      <c r="B3432" s="12"/>
      <c r="C3432" s="12"/>
      <c r="D3432" s="12"/>
      <c r="E3432" s="12"/>
      <c r="F3432" s="4"/>
      <c r="G3432" s="5"/>
      <c r="H3432" s="12"/>
    </row>
    <row r="3433" spans="2:8" x14ac:dyDescent="0.25">
      <c r="B3433" s="12"/>
      <c r="C3433" s="12"/>
      <c r="D3433" s="12"/>
      <c r="E3433" s="12"/>
      <c r="F3433" s="4"/>
      <c r="G3433" s="5"/>
      <c r="H3433" s="12"/>
    </row>
    <row r="3434" spans="2:8" x14ac:dyDescent="0.25">
      <c r="B3434" s="12"/>
      <c r="C3434" s="12"/>
      <c r="D3434" s="12"/>
      <c r="E3434" s="12"/>
      <c r="F3434" s="4"/>
      <c r="G3434" s="5"/>
      <c r="H3434" s="12"/>
    </row>
    <row r="3435" spans="2:8" x14ac:dyDescent="0.25">
      <c r="B3435" s="12"/>
      <c r="C3435" s="12"/>
      <c r="D3435" s="12"/>
      <c r="E3435" s="12"/>
      <c r="F3435" s="4"/>
      <c r="G3435" s="5"/>
      <c r="H3435" s="12"/>
    </row>
    <row r="3436" spans="2:8" x14ac:dyDescent="0.25">
      <c r="B3436" s="12"/>
      <c r="C3436" s="12"/>
      <c r="D3436" s="12"/>
      <c r="E3436" s="12"/>
      <c r="F3436" s="4"/>
      <c r="G3436" s="5"/>
      <c r="H3436" s="12"/>
    </row>
    <row r="3437" spans="2:8" x14ac:dyDescent="0.25">
      <c r="B3437" s="12"/>
      <c r="C3437" s="12"/>
      <c r="D3437" s="12"/>
      <c r="E3437" s="12"/>
      <c r="F3437" s="4"/>
      <c r="G3437" s="5"/>
      <c r="H3437" s="12"/>
    </row>
    <row r="3438" spans="2:8" x14ac:dyDescent="0.25">
      <c r="B3438" s="12"/>
      <c r="C3438" s="12"/>
      <c r="D3438" s="12"/>
      <c r="E3438" s="12"/>
      <c r="F3438" s="4"/>
      <c r="G3438" s="5"/>
      <c r="H3438" s="12"/>
    </row>
    <row r="3439" spans="2:8" x14ac:dyDescent="0.25">
      <c r="B3439" s="12"/>
      <c r="C3439" s="12"/>
      <c r="D3439" s="12"/>
      <c r="E3439" s="12"/>
      <c r="F3439" s="4"/>
      <c r="G3439" s="5"/>
      <c r="H3439" s="12"/>
    </row>
    <row r="3440" spans="2:8" x14ac:dyDescent="0.25">
      <c r="B3440" s="12"/>
      <c r="C3440" s="12"/>
      <c r="D3440" s="12"/>
      <c r="E3440" s="12"/>
      <c r="F3440" s="4"/>
      <c r="G3440" s="5"/>
      <c r="H3440" s="12"/>
    </row>
    <row r="3441" spans="2:8" x14ac:dyDescent="0.25">
      <c r="B3441" s="12"/>
      <c r="C3441" s="12"/>
      <c r="D3441" s="12"/>
      <c r="E3441" s="12"/>
      <c r="F3441" s="4"/>
      <c r="G3441" s="5"/>
      <c r="H3441" s="12"/>
    </row>
    <row r="3442" spans="2:8" x14ac:dyDescent="0.25">
      <c r="B3442" s="12"/>
      <c r="C3442" s="12"/>
      <c r="D3442" s="12"/>
      <c r="E3442" s="12"/>
      <c r="F3442" s="4"/>
      <c r="G3442" s="5"/>
      <c r="H3442" s="12"/>
    </row>
    <row r="3443" spans="2:8" x14ac:dyDescent="0.25">
      <c r="B3443" s="12"/>
      <c r="C3443" s="12"/>
      <c r="D3443" s="12"/>
      <c r="E3443" s="12"/>
      <c r="F3443" s="4"/>
      <c r="G3443" s="5"/>
      <c r="H3443" s="12"/>
    </row>
    <row r="3444" spans="2:8" x14ac:dyDescent="0.25">
      <c r="B3444" s="12"/>
      <c r="C3444" s="12"/>
      <c r="D3444" s="12"/>
      <c r="E3444" s="12"/>
      <c r="F3444" s="4"/>
      <c r="G3444" s="5"/>
      <c r="H3444" s="12"/>
    </row>
    <row r="3445" spans="2:8" x14ac:dyDescent="0.25">
      <c r="B3445" s="12"/>
      <c r="C3445" s="12"/>
      <c r="D3445" s="12"/>
      <c r="E3445" s="12"/>
      <c r="F3445" s="4"/>
      <c r="G3445" s="5"/>
      <c r="H3445" s="12"/>
    </row>
    <row r="3446" spans="2:8" x14ac:dyDescent="0.25">
      <c r="B3446" s="12"/>
      <c r="C3446" s="12"/>
      <c r="D3446" s="12"/>
      <c r="E3446" s="12"/>
      <c r="F3446" s="4"/>
      <c r="G3446" s="5"/>
      <c r="H3446" s="12"/>
    </row>
    <row r="3447" spans="2:8" x14ac:dyDescent="0.25">
      <c r="B3447" s="12"/>
      <c r="C3447" s="12"/>
      <c r="D3447" s="12"/>
      <c r="E3447" s="12"/>
      <c r="F3447" s="4"/>
      <c r="G3447" s="5"/>
      <c r="H3447" s="12"/>
    </row>
    <row r="3448" spans="2:8" x14ac:dyDescent="0.25">
      <c r="B3448" s="12"/>
      <c r="C3448" s="12"/>
      <c r="D3448" s="12"/>
      <c r="E3448" s="12"/>
      <c r="F3448" s="4"/>
      <c r="G3448" s="5"/>
      <c r="H3448" s="12"/>
    </row>
    <row r="3449" spans="2:8" x14ac:dyDescent="0.25">
      <c r="B3449" s="12"/>
      <c r="C3449" s="12"/>
      <c r="D3449" s="12"/>
      <c r="E3449" s="12"/>
      <c r="F3449" s="4"/>
      <c r="G3449" s="5"/>
      <c r="H3449" s="12"/>
    </row>
    <row r="3450" spans="2:8" x14ac:dyDescent="0.25">
      <c r="B3450" s="12"/>
      <c r="C3450" s="12"/>
      <c r="D3450" s="12"/>
      <c r="E3450" s="12"/>
      <c r="F3450" s="4"/>
      <c r="G3450" s="5"/>
      <c r="H3450" s="12"/>
    </row>
    <row r="3451" spans="2:8" x14ac:dyDescent="0.25">
      <c r="B3451" s="12"/>
      <c r="C3451" s="12"/>
      <c r="D3451" s="12"/>
      <c r="E3451" s="12"/>
      <c r="F3451" s="4"/>
      <c r="G3451" s="5"/>
      <c r="H3451" s="12"/>
    </row>
    <row r="3452" spans="2:8" x14ac:dyDescent="0.25">
      <c r="B3452" s="12"/>
      <c r="C3452" s="12"/>
      <c r="D3452" s="12"/>
      <c r="E3452" s="12"/>
      <c r="F3452" s="4"/>
      <c r="G3452" s="5"/>
      <c r="H3452" s="12"/>
    </row>
    <row r="3453" spans="2:8" x14ac:dyDescent="0.25">
      <c r="B3453" s="12"/>
      <c r="C3453" s="12"/>
      <c r="D3453" s="12"/>
      <c r="E3453" s="12"/>
      <c r="F3453" s="4"/>
      <c r="G3453" s="5"/>
      <c r="H3453" s="12"/>
    </row>
    <row r="3454" spans="2:8" x14ac:dyDescent="0.25">
      <c r="B3454" s="12"/>
      <c r="C3454" s="12"/>
      <c r="D3454" s="12"/>
      <c r="E3454" s="12"/>
      <c r="F3454" s="4"/>
      <c r="G3454" s="5"/>
      <c r="H3454" s="12"/>
    </row>
    <row r="3455" spans="2:8" x14ac:dyDescent="0.25">
      <c r="B3455" s="12"/>
      <c r="C3455" s="12"/>
      <c r="D3455" s="12"/>
      <c r="E3455" s="12"/>
      <c r="F3455" s="4"/>
      <c r="G3455" s="5"/>
      <c r="H3455" s="12"/>
    </row>
    <row r="3456" spans="2:8" x14ac:dyDescent="0.25">
      <c r="B3456" s="12"/>
      <c r="C3456" s="12"/>
      <c r="D3456" s="12"/>
      <c r="E3456" s="12"/>
      <c r="F3456" s="4"/>
      <c r="G3456" s="5"/>
      <c r="H3456" s="12"/>
    </row>
    <row r="3457" spans="2:8" x14ac:dyDescent="0.25">
      <c r="B3457" s="12"/>
      <c r="C3457" s="12"/>
      <c r="D3457" s="12"/>
      <c r="E3457" s="12"/>
      <c r="F3457" s="4"/>
      <c r="G3457" s="5"/>
      <c r="H3457" s="12"/>
    </row>
    <row r="3458" spans="2:8" x14ac:dyDescent="0.25">
      <c r="B3458" s="12"/>
      <c r="C3458" s="12"/>
      <c r="D3458" s="12"/>
      <c r="E3458" s="12"/>
      <c r="F3458" s="4"/>
      <c r="G3458" s="5"/>
      <c r="H3458" s="12"/>
    </row>
    <row r="3459" spans="2:8" x14ac:dyDescent="0.25">
      <c r="B3459" s="12"/>
      <c r="C3459" s="12"/>
      <c r="D3459" s="12"/>
      <c r="E3459" s="12"/>
      <c r="F3459" s="4"/>
      <c r="G3459" s="5"/>
      <c r="H3459" s="12"/>
    </row>
    <row r="3460" spans="2:8" x14ac:dyDescent="0.25">
      <c r="B3460" s="12"/>
      <c r="C3460" s="12"/>
      <c r="D3460" s="12"/>
      <c r="E3460" s="12"/>
      <c r="F3460" s="4"/>
      <c r="G3460" s="5"/>
      <c r="H3460" s="12"/>
    </row>
    <row r="3461" spans="2:8" x14ac:dyDescent="0.25">
      <c r="B3461" s="12"/>
      <c r="C3461" s="12"/>
      <c r="D3461" s="12"/>
      <c r="E3461" s="12"/>
      <c r="F3461" s="4"/>
      <c r="G3461" s="5"/>
      <c r="H3461" s="12"/>
    </row>
    <row r="3462" spans="2:8" x14ac:dyDescent="0.25">
      <c r="B3462" s="12"/>
      <c r="C3462" s="12"/>
      <c r="D3462" s="12"/>
      <c r="E3462" s="12"/>
      <c r="F3462" s="4"/>
      <c r="G3462" s="5"/>
      <c r="H3462" s="12"/>
    </row>
    <row r="3463" spans="2:8" x14ac:dyDescent="0.25">
      <c r="B3463" s="12"/>
      <c r="C3463" s="12"/>
      <c r="D3463" s="12"/>
      <c r="E3463" s="12"/>
      <c r="F3463" s="4"/>
      <c r="G3463" s="5"/>
      <c r="H3463" s="12"/>
    </row>
    <row r="3464" spans="2:8" x14ac:dyDescent="0.25">
      <c r="B3464" s="12"/>
      <c r="C3464" s="12"/>
      <c r="D3464" s="12"/>
      <c r="E3464" s="12"/>
      <c r="F3464" s="4"/>
      <c r="G3464" s="5"/>
      <c r="H3464" s="12"/>
    </row>
    <row r="3465" spans="2:8" x14ac:dyDescent="0.25">
      <c r="B3465" s="12"/>
      <c r="C3465" s="12"/>
      <c r="D3465" s="12"/>
      <c r="E3465" s="12"/>
      <c r="F3465" s="4"/>
      <c r="G3465" s="5"/>
      <c r="H3465" s="12"/>
    </row>
    <row r="3466" spans="2:8" x14ac:dyDescent="0.25">
      <c r="B3466" s="12"/>
      <c r="C3466" s="12"/>
      <c r="D3466" s="12"/>
      <c r="E3466" s="12"/>
      <c r="F3466" s="4"/>
      <c r="G3466" s="5"/>
      <c r="H3466" s="12"/>
    </row>
    <row r="3467" spans="2:8" x14ac:dyDescent="0.25">
      <c r="B3467" s="12"/>
      <c r="C3467" s="12"/>
      <c r="D3467" s="12"/>
      <c r="E3467" s="12"/>
      <c r="F3467" s="4"/>
      <c r="G3467" s="5"/>
      <c r="H3467" s="12"/>
    </row>
    <row r="3468" spans="2:8" x14ac:dyDescent="0.25">
      <c r="B3468" s="12"/>
      <c r="C3468" s="12"/>
      <c r="D3468" s="12"/>
      <c r="E3468" s="12"/>
      <c r="F3468" s="4"/>
      <c r="G3468" s="5"/>
      <c r="H3468" s="12"/>
    </row>
    <row r="3469" spans="2:8" x14ac:dyDescent="0.25">
      <c r="B3469" s="12"/>
      <c r="C3469" s="12"/>
      <c r="D3469" s="12"/>
      <c r="E3469" s="12"/>
      <c r="F3469" s="4"/>
      <c r="G3469" s="5"/>
      <c r="H3469" s="12"/>
    </row>
    <row r="3470" spans="2:8" x14ac:dyDescent="0.25">
      <c r="B3470" s="12"/>
      <c r="C3470" s="12"/>
      <c r="D3470" s="12"/>
      <c r="E3470" s="12"/>
      <c r="F3470" s="4"/>
      <c r="G3470" s="5"/>
      <c r="H3470" s="12"/>
    </row>
    <row r="3471" spans="2:8" x14ac:dyDescent="0.25">
      <c r="B3471" s="12"/>
      <c r="C3471" s="12"/>
      <c r="D3471" s="12"/>
      <c r="E3471" s="12"/>
      <c r="F3471" s="4"/>
      <c r="G3471" s="5"/>
      <c r="H3471" s="12"/>
    </row>
    <row r="3472" spans="2:8" x14ac:dyDescent="0.25">
      <c r="B3472" s="12"/>
      <c r="C3472" s="12"/>
      <c r="D3472" s="12"/>
      <c r="E3472" s="12"/>
      <c r="F3472" s="4"/>
      <c r="G3472" s="5"/>
      <c r="H3472" s="12"/>
    </row>
    <row r="3473" spans="2:8" x14ac:dyDescent="0.25">
      <c r="B3473" s="12"/>
      <c r="C3473" s="12"/>
      <c r="D3473" s="12"/>
      <c r="E3473" s="12"/>
      <c r="F3473" s="4"/>
      <c r="G3473" s="5"/>
      <c r="H3473" s="12"/>
    </row>
    <row r="3474" spans="2:8" x14ac:dyDescent="0.25">
      <c r="B3474" s="12"/>
      <c r="C3474" s="12"/>
      <c r="D3474" s="12"/>
      <c r="E3474" s="12"/>
      <c r="F3474" s="4"/>
      <c r="G3474" s="5"/>
      <c r="H3474" s="12"/>
    </row>
    <row r="3475" spans="2:8" x14ac:dyDescent="0.25">
      <c r="B3475" s="12"/>
      <c r="C3475" s="12"/>
      <c r="D3475" s="12"/>
      <c r="E3475" s="12"/>
      <c r="F3475" s="4"/>
      <c r="G3475" s="5"/>
      <c r="H3475" s="12"/>
    </row>
    <row r="3476" spans="2:8" x14ac:dyDescent="0.25">
      <c r="B3476" s="12"/>
      <c r="C3476" s="12"/>
      <c r="D3476" s="12"/>
      <c r="E3476" s="12"/>
      <c r="F3476" s="4"/>
      <c r="G3476" s="5"/>
      <c r="H3476" s="12"/>
    </row>
    <row r="3477" spans="2:8" x14ac:dyDescent="0.25">
      <c r="B3477" s="12"/>
      <c r="C3477" s="12"/>
      <c r="D3477" s="12"/>
      <c r="E3477" s="12"/>
      <c r="F3477" s="4"/>
      <c r="G3477" s="5"/>
      <c r="H3477" s="12"/>
    </row>
    <row r="3478" spans="2:8" x14ac:dyDescent="0.25">
      <c r="B3478" s="12"/>
      <c r="C3478" s="12"/>
      <c r="D3478" s="12"/>
      <c r="E3478" s="12"/>
      <c r="F3478" s="4"/>
      <c r="G3478" s="5"/>
      <c r="H3478" s="12"/>
    </row>
    <row r="3479" spans="2:8" x14ac:dyDescent="0.25">
      <c r="B3479" s="12"/>
      <c r="C3479" s="12"/>
      <c r="D3479" s="12"/>
      <c r="E3479" s="12"/>
      <c r="F3479" s="4"/>
      <c r="G3479" s="5"/>
      <c r="H3479" s="12"/>
    </row>
    <row r="3480" spans="2:8" x14ac:dyDescent="0.25">
      <c r="B3480" s="12"/>
      <c r="C3480" s="12"/>
      <c r="D3480" s="12"/>
      <c r="E3480" s="12"/>
      <c r="F3480" s="4"/>
      <c r="G3480" s="5"/>
      <c r="H3480" s="12"/>
    </row>
    <row r="3481" spans="2:8" x14ac:dyDescent="0.25">
      <c r="B3481" s="12"/>
      <c r="C3481" s="12"/>
      <c r="D3481" s="12"/>
      <c r="E3481" s="12"/>
      <c r="F3481" s="4"/>
      <c r="G3481" s="5"/>
      <c r="H3481" s="12"/>
    </row>
    <row r="3482" spans="2:8" x14ac:dyDescent="0.25">
      <c r="B3482" s="12"/>
      <c r="C3482" s="12"/>
      <c r="D3482" s="12"/>
      <c r="E3482" s="12"/>
      <c r="F3482" s="4"/>
      <c r="G3482" s="5"/>
      <c r="H3482" s="12"/>
    </row>
    <row r="3483" spans="2:8" x14ac:dyDescent="0.25">
      <c r="B3483" s="12"/>
      <c r="C3483" s="12"/>
      <c r="D3483" s="12"/>
      <c r="E3483" s="12"/>
      <c r="F3483" s="4"/>
      <c r="G3483" s="5"/>
      <c r="H3483" s="12"/>
    </row>
    <row r="3484" spans="2:8" x14ac:dyDescent="0.25">
      <c r="B3484" s="12"/>
      <c r="C3484" s="12"/>
      <c r="D3484" s="12"/>
      <c r="E3484" s="12"/>
      <c r="F3484" s="4"/>
      <c r="G3484" s="5"/>
      <c r="H3484" s="12"/>
    </row>
    <row r="3485" spans="2:8" x14ac:dyDescent="0.25">
      <c r="B3485" s="12"/>
      <c r="C3485" s="12"/>
      <c r="D3485" s="12"/>
      <c r="E3485" s="12"/>
      <c r="F3485" s="4"/>
      <c r="G3485" s="5"/>
      <c r="H3485" s="12"/>
    </row>
    <row r="3486" spans="2:8" x14ac:dyDescent="0.25">
      <c r="B3486" s="12"/>
      <c r="C3486" s="12"/>
      <c r="D3486" s="12"/>
      <c r="E3486" s="12"/>
      <c r="F3486" s="4"/>
      <c r="G3486" s="5"/>
      <c r="H3486" s="12"/>
    </row>
    <row r="3487" spans="2:8" x14ac:dyDescent="0.25">
      <c r="B3487" s="12"/>
      <c r="C3487" s="12"/>
      <c r="D3487" s="12"/>
      <c r="E3487" s="12"/>
      <c r="F3487" s="4"/>
      <c r="G3487" s="5"/>
      <c r="H3487" s="12"/>
    </row>
    <row r="3488" spans="2:8" x14ac:dyDescent="0.25">
      <c r="B3488" s="12"/>
      <c r="C3488" s="12"/>
      <c r="D3488" s="12"/>
      <c r="E3488" s="12"/>
      <c r="F3488" s="4"/>
      <c r="G3488" s="5"/>
      <c r="H3488" s="12"/>
    </row>
    <row r="3489" spans="2:8" x14ac:dyDescent="0.25">
      <c r="B3489" s="12"/>
      <c r="C3489" s="12"/>
      <c r="D3489" s="12"/>
      <c r="E3489" s="12"/>
      <c r="F3489" s="4"/>
      <c r="G3489" s="5"/>
      <c r="H3489" s="12"/>
    </row>
    <row r="3490" spans="2:8" x14ac:dyDescent="0.25">
      <c r="B3490" s="12"/>
      <c r="C3490" s="12"/>
      <c r="D3490" s="12"/>
      <c r="E3490" s="12"/>
      <c r="F3490" s="4"/>
      <c r="G3490" s="5"/>
      <c r="H3490" s="12"/>
    </row>
    <row r="3491" spans="2:8" x14ac:dyDescent="0.25">
      <c r="B3491" s="12"/>
      <c r="C3491" s="12"/>
      <c r="D3491" s="12"/>
      <c r="E3491" s="12"/>
      <c r="F3491" s="4"/>
      <c r="G3491" s="5"/>
      <c r="H3491" s="12"/>
    </row>
    <row r="3492" spans="2:8" x14ac:dyDescent="0.25">
      <c r="B3492" s="12"/>
      <c r="C3492" s="12"/>
      <c r="D3492" s="12"/>
      <c r="E3492" s="12"/>
      <c r="F3492" s="4"/>
      <c r="G3492" s="5"/>
      <c r="H3492" s="12"/>
    </row>
    <row r="3493" spans="2:8" x14ac:dyDescent="0.25">
      <c r="B3493" s="12"/>
      <c r="C3493" s="12"/>
      <c r="D3493" s="12"/>
      <c r="E3493" s="12"/>
      <c r="F3493" s="4"/>
      <c r="G3493" s="5"/>
      <c r="H3493" s="12"/>
    </row>
    <row r="3494" spans="2:8" x14ac:dyDescent="0.25">
      <c r="B3494" s="12"/>
      <c r="C3494" s="12"/>
      <c r="D3494" s="12"/>
      <c r="E3494" s="12"/>
      <c r="F3494" s="4"/>
      <c r="G3494" s="5"/>
      <c r="H3494" s="12"/>
    </row>
    <row r="3495" spans="2:8" x14ac:dyDescent="0.25">
      <c r="B3495" s="12"/>
      <c r="C3495" s="12"/>
      <c r="D3495" s="12"/>
      <c r="E3495" s="12"/>
      <c r="F3495" s="4"/>
      <c r="G3495" s="5"/>
      <c r="H3495" s="12"/>
    </row>
    <row r="3496" spans="2:8" x14ac:dyDescent="0.25">
      <c r="B3496" s="12"/>
      <c r="C3496" s="12"/>
      <c r="D3496" s="12"/>
      <c r="E3496" s="12"/>
      <c r="F3496" s="4"/>
      <c r="G3496" s="5"/>
      <c r="H3496" s="12"/>
    </row>
    <row r="3497" spans="2:8" x14ac:dyDescent="0.25">
      <c r="B3497" s="12"/>
      <c r="C3497" s="12"/>
      <c r="D3497" s="12"/>
      <c r="E3497" s="12"/>
      <c r="F3497" s="4"/>
      <c r="G3497" s="5"/>
      <c r="H3497" s="12"/>
    </row>
    <row r="3498" spans="2:8" x14ac:dyDescent="0.25">
      <c r="B3498" s="12"/>
      <c r="C3498" s="12"/>
      <c r="D3498" s="12"/>
      <c r="E3498" s="12"/>
      <c r="F3498" s="4"/>
      <c r="G3498" s="5"/>
      <c r="H3498" s="12"/>
    </row>
    <row r="3499" spans="2:8" x14ac:dyDescent="0.25">
      <c r="B3499" s="12"/>
      <c r="C3499" s="12"/>
      <c r="D3499" s="12"/>
      <c r="E3499" s="12"/>
      <c r="F3499" s="4"/>
      <c r="G3499" s="5"/>
      <c r="H3499" s="12"/>
    </row>
    <row r="3500" spans="2:8" x14ac:dyDescent="0.25">
      <c r="B3500" s="12"/>
      <c r="C3500" s="12"/>
      <c r="D3500" s="12"/>
      <c r="E3500" s="12"/>
      <c r="F3500" s="4"/>
      <c r="G3500" s="5"/>
      <c r="H3500" s="12"/>
    </row>
    <row r="3501" spans="2:8" x14ac:dyDescent="0.25">
      <c r="B3501" s="12"/>
      <c r="C3501" s="12"/>
      <c r="D3501" s="12"/>
      <c r="E3501" s="12"/>
      <c r="F3501" s="4"/>
      <c r="G3501" s="5"/>
      <c r="H3501" s="12"/>
    </row>
    <row r="3502" spans="2:8" x14ac:dyDescent="0.25">
      <c r="B3502" s="12"/>
      <c r="C3502" s="12"/>
      <c r="D3502" s="12"/>
      <c r="E3502" s="12"/>
      <c r="F3502" s="4"/>
      <c r="G3502" s="5"/>
      <c r="H3502" s="12"/>
    </row>
    <row r="3503" spans="2:8" x14ac:dyDescent="0.25">
      <c r="B3503" s="12"/>
      <c r="C3503" s="12"/>
      <c r="D3503" s="12"/>
      <c r="E3503" s="12"/>
      <c r="F3503" s="4"/>
      <c r="G3503" s="5"/>
      <c r="H3503" s="12"/>
    </row>
    <row r="3504" spans="2:8" x14ac:dyDescent="0.25">
      <c r="B3504" s="12"/>
      <c r="C3504" s="12"/>
      <c r="D3504" s="12"/>
      <c r="E3504" s="12"/>
      <c r="F3504" s="4"/>
      <c r="G3504" s="5"/>
      <c r="H3504" s="12"/>
    </row>
    <row r="3505" spans="2:8" x14ac:dyDescent="0.25">
      <c r="B3505" s="12"/>
      <c r="C3505" s="12"/>
      <c r="D3505" s="12"/>
      <c r="E3505" s="12"/>
      <c r="F3505" s="4"/>
      <c r="G3505" s="5"/>
      <c r="H3505" s="12"/>
    </row>
    <row r="3506" spans="2:8" x14ac:dyDescent="0.25">
      <c r="B3506" s="12"/>
      <c r="C3506" s="12"/>
      <c r="D3506" s="12"/>
      <c r="E3506" s="12"/>
      <c r="F3506" s="4"/>
      <c r="G3506" s="5"/>
      <c r="H3506" s="12"/>
    </row>
    <row r="3507" spans="2:8" x14ac:dyDescent="0.25">
      <c r="B3507" s="12"/>
      <c r="C3507" s="12"/>
      <c r="D3507" s="12"/>
      <c r="E3507" s="12"/>
      <c r="F3507" s="4"/>
      <c r="G3507" s="5"/>
      <c r="H3507" s="12"/>
    </row>
    <row r="3508" spans="2:8" x14ac:dyDescent="0.25">
      <c r="B3508" s="12"/>
      <c r="C3508" s="12"/>
      <c r="D3508" s="12"/>
      <c r="E3508" s="12"/>
      <c r="F3508" s="4"/>
      <c r="G3508" s="5"/>
      <c r="H3508" s="12"/>
    </row>
    <row r="3509" spans="2:8" x14ac:dyDescent="0.25">
      <c r="B3509" s="12"/>
      <c r="C3509" s="12"/>
      <c r="D3509" s="12"/>
      <c r="E3509" s="12"/>
      <c r="F3509" s="4"/>
      <c r="G3509" s="5"/>
      <c r="H3509" s="12"/>
    </row>
    <row r="3510" spans="2:8" x14ac:dyDescent="0.25">
      <c r="B3510" s="12"/>
      <c r="C3510" s="12"/>
      <c r="D3510" s="12"/>
      <c r="E3510" s="12"/>
      <c r="F3510" s="4"/>
      <c r="G3510" s="5"/>
      <c r="H3510" s="12"/>
    </row>
    <row r="3511" spans="2:8" x14ac:dyDescent="0.25">
      <c r="B3511" s="12"/>
      <c r="C3511" s="12"/>
      <c r="D3511" s="12"/>
      <c r="E3511" s="12"/>
      <c r="F3511" s="4"/>
      <c r="G3511" s="5"/>
      <c r="H3511" s="12"/>
    </row>
    <row r="3512" spans="2:8" x14ac:dyDescent="0.25">
      <c r="B3512" s="12"/>
      <c r="C3512" s="12"/>
      <c r="D3512" s="12"/>
      <c r="E3512" s="12"/>
      <c r="F3512" s="4"/>
      <c r="G3512" s="5"/>
      <c r="H3512" s="12"/>
    </row>
    <row r="3513" spans="2:8" x14ac:dyDescent="0.25">
      <c r="B3513" s="12"/>
      <c r="C3513" s="12"/>
      <c r="D3513" s="12"/>
      <c r="E3513" s="12"/>
      <c r="F3513" s="4"/>
      <c r="G3513" s="5"/>
      <c r="H3513" s="12"/>
    </row>
    <row r="3514" spans="2:8" x14ac:dyDescent="0.25">
      <c r="B3514" s="12"/>
      <c r="C3514" s="12"/>
      <c r="D3514" s="12"/>
      <c r="E3514" s="12"/>
      <c r="F3514" s="4"/>
      <c r="G3514" s="5"/>
      <c r="H3514" s="12"/>
    </row>
    <row r="3515" spans="2:8" x14ac:dyDescent="0.25">
      <c r="B3515" s="12"/>
      <c r="C3515" s="12"/>
      <c r="D3515" s="12"/>
      <c r="E3515" s="12"/>
      <c r="F3515" s="4"/>
      <c r="G3515" s="5"/>
      <c r="H3515" s="12"/>
    </row>
    <row r="3516" spans="2:8" x14ac:dyDescent="0.25">
      <c r="B3516" s="12"/>
      <c r="C3516" s="12"/>
      <c r="D3516" s="12"/>
      <c r="E3516" s="12"/>
      <c r="F3516" s="4"/>
      <c r="G3516" s="5"/>
      <c r="H3516" s="12"/>
    </row>
    <row r="3517" spans="2:8" x14ac:dyDescent="0.25">
      <c r="B3517" s="12"/>
      <c r="C3517" s="12"/>
      <c r="D3517" s="12"/>
      <c r="E3517" s="12"/>
      <c r="F3517" s="4"/>
      <c r="G3517" s="5"/>
      <c r="H3517" s="12"/>
    </row>
    <row r="3518" spans="2:8" x14ac:dyDescent="0.25">
      <c r="B3518" s="12"/>
      <c r="C3518" s="12"/>
      <c r="D3518" s="12"/>
      <c r="E3518" s="12"/>
      <c r="F3518" s="4"/>
      <c r="G3518" s="5"/>
      <c r="H3518" s="12"/>
    </row>
    <row r="3519" spans="2:8" x14ac:dyDescent="0.25">
      <c r="B3519" s="12"/>
      <c r="C3519" s="12"/>
      <c r="D3519" s="12"/>
      <c r="E3519" s="12"/>
      <c r="F3519" s="4"/>
      <c r="G3519" s="5"/>
      <c r="H3519" s="12"/>
    </row>
    <row r="3520" spans="2:8" x14ac:dyDescent="0.25">
      <c r="B3520" s="12"/>
      <c r="C3520" s="12"/>
      <c r="D3520" s="12"/>
      <c r="E3520" s="12"/>
      <c r="F3520" s="4"/>
      <c r="G3520" s="5"/>
      <c r="H3520" s="12"/>
    </row>
    <row r="3521" spans="2:8" x14ac:dyDescent="0.25">
      <c r="B3521" s="12"/>
      <c r="C3521" s="12"/>
      <c r="D3521" s="12"/>
      <c r="E3521" s="12"/>
      <c r="F3521" s="4"/>
      <c r="G3521" s="5"/>
      <c r="H3521" s="12"/>
    </row>
    <row r="3522" spans="2:8" x14ac:dyDescent="0.25">
      <c r="B3522" s="12"/>
      <c r="C3522" s="12"/>
      <c r="D3522" s="12"/>
      <c r="E3522" s="12"/>
      <c r="F3522" s="4"/>
      <c r="G3522" s="5"/>
      <c r="H3522" s="12"/>
    </row>
    <row r="3523" spans="2:8" x14ac:dyDescent="0.25">
      <c r="B3523" s="12"/>
      <c r="C3523" s="12"/>
      <c r="D3523" s="12"/>
      <c r="E3523" s="12"/>
      <c r="F3523" s="4"/>
      <c r="G3523" s="5"/>
      <c r="H3523" s="12"/>
    </row>
    <row r="3524" spans="2:8" x14ac:dyDescent="0.25">
      <c r="B3524" s="12"/>
      <c r="C3524" s="12"/>
      <c r="D3524" s="12"/>
      <c r="E3524" s="12"/>
      <c r="F3524" s="4"/>
      <c r="G3524" s="5"/>
      <c r="H3524" s="12"/>
    </row>
    <row r="3525" spans="2:8" x14ac:dyDescent="0.25">
      <c r="B3525" s="12"/>
      <c r="C3525" s="12"/>
      <c r="D3525" s="12"/>
      <c r="E3525" s="12"/>
      <c r="F3525" s="4"/>
      <c r="G3525" s="5"/>
      <c r="H3525" s="12"/>
    </row>
    <row r="3526" spans="2:8" x14ac:dyDescent="0.25">
      <c r="B3526" s="12"/>
      <c r="C3526" s="12"/>
      <c r="D3526" s="12"/>
      <c r="E3526" s="12"/>
      <c r="F3526" s="4"/>
      <c r="G3526" s="5"/>
      <c r="H3526" s="12"/>
    </row>
    <row r="3527" spans="2:8" x14ac:dyDescent="0.25">
      <c r="B3527" s="12"/>
      <c r="C3527" s="12"/>
      <c r="D3527" s="12"/>
      <c r="E3527" s="12"/>
      <c r="F3527" s="4"/>
      <c r="G3527" s="5"/>
      <c r="H3527" s="12"/>
    </row>
    <row r="3528" spans="2:8" x14ac:dyDescent="0.25">
      <c r="B3528" s="12"/>
      <c r="C3528" s="12"/>
      <c r="D3528" s="12"/>
      <c r="E3528" s="12"/>
      <c r="F3528" s="4"/>
      <c r="G3528" s="5"/>
      <c r="H3528" s="12"/>
    </row>
    <row r="3529" spans="2:8" x14ac:dyDescent="0.25">
      <c r="B3529" s="12"/>
      <c r="C3529" s="12"/>
      <c r="D3529" s="12"/>
      <c r="E3529" s="12"/>
      <c r="F3529" s="4"/>
      <c r="G3529" s="5"/>
      <c r="H3529" s="12"/>
    </row>
    <row r="3530" spans="2:8" x14ac:dyDescent="0.25">
      <c r="B3530" s="12"/>
      <c r="C3530" s="12"/>
      <c r="D3530" s="12"/>
      <c r="E3530" s="12"/>
      <c r="F3530" s="4"/>
      <c r="G3530" s="5"/>
      <c r="H3530" s="12"/>
    </row>
    <row r="3531" spans="2:8" x14ac:dyDescent="0.25">
      <c r="B3531" s="12"/>
      <c r="C3531" s="12"/>
      <c r="D3531" s="12"/>
      <c r="E3531" s="12"/>
      <c r="F3531" s="4"/>
      <c r="G3531" s="5"/>
      <c r="H3531" s="12"/>
    </row>
    <row r="3532" spans="2:8" x14ac:dyDescent="0.25">
      <c r="B3532" s="12"/>
      <c r="C3532" s="12"/>
      <c r="D3532" s="12"/>
      <c r="E3532" s="12"/>
      <c r="F3532" s="4"/>
      <c r="G3532" s="5"/>
      <c r="H3532" s="12"/>
    </row>
    <row r="3533" spans="2:8" x14ac:dyDescent="0.25">
      <c r="B3533" s="12"/>
      <c r="C3533" s="12"/>
      <c r="D3533" s="12"/>
      <c r="E3533" s="12"/>
      <c r="F3533" s="4"/>
      <c r="G3533" s="5"/>
      <c r="H3533" s="12"/>
    </row>
    <row r="3534" spans="2:8" x14ac:dyDescent="0.25">
      <c r="B3534" s="12"/>
      <c r="C3534" s="12"/>
      <c r="D3534" s="12"/>
      <c r="E3534" s="12"/>
      <c r="F3534" s="4"/>
      <c r="G3534" s="5"/>
      <c r="H3534" s="12"/>
    </row>
    <row r="3535" spans="2:8" x14ac:dyDescent="0.25">
      <c r="B3535" s="12"/>
      <c r="C3535" s="12"/>
      <c r="D3535" s="12"/>
      <c r="E3535" s="12"/>
      <c r="F3535" s="4"/>
      <c r="G3535" s="5"/>
      <c r="H3535" s="12"/>
    </row>
    <row r="3536" spans="2:8" x14ac:dyDescent="0.25">
      <c r="B3536" s="12"/>
      <c r="C3536" s="12"/>
      <c r="D3536" s="12"/>
      <c r="E3536" s="12"/>
      <c r="F3536" s="4"/>
      <c r="G3536" s="5"/>
      <c r="H3536" s="12"/>
    </row>
    <row r="3537" spans="2:8" x14ac:dyDescent="0.25">
      <c r="B3537" s="12"/>
      <c r="C3537" s="12"/>
      <c r="D3537" s="12"/>
      <c r="E3537" s="12"/>
      <c r="F3537" s="4"/>
      <c r="G3537" s="5"/>
      <c r="H3537" s="12"/>
    </row>
    <row r="3538" spans="2:8" x14ac:dyDescent="0.25">
      <c r="B3538" s="12"/>
      <c r="C3538" s="12"/>
      <c r="D3538" s="12"/>
      <c r="E3538" s="12"/>
      <c r="F3538" s="4"/>
      <c r="G3538" s="5"/>
      <c r="H3538" s="12"/>
    </row>
    <row r="3539" spans="2:8" x14ac:dyDescent="0.25">
      <c r="B3539" s="12"/>
      <c r="C3539" s="12"/>
      <c r="D3539" s="12"/>
      <c r="E3539" s="12"/>
      <c r="F3539" s="4"/>
      <c r="G3539" s="5"/>
      <c r="H3539" s="12"/>
    </row>
    <row r="3540" spans="2:8" x14ac:dyDescent="0.25">
      <c r="B3540" s="12"/>
      <c r="C3540" s="12"/>
      <c r="D3540" s="12"/>
      <c r="E3540" s="12"/>
      <c r="F3540" s="4"/>
      <c r="G3540" s="5"/>
      <c r="H3540" s="12"/>
    </row>
    <row r="3541" spans="2:8" x14ac:dyDescent="0.25">
      <c r="B3541" s="12"/>
      <c r="C3541" s="12"/>
      <c r="D3541" s="12"/>
      <c r="E3541" s="12"/>
      <c r="F3541" s="4"/>
      <c r="G3541" s="5"/>
      <c r="H3541" s="12"/>
    </row>
    <row r="3542" spans="2:8" x14ac:dyDescent="0.25">
      <c r="B3542" s="12"/>
      <c r="C3542" s="12"/>
      <c r="D3542" s="12"/>
      <c r="E3542" s="12"/>
      <c r="F3542" s="4"/>
      <c r="G3542" s="5"/>
      <c r="H3542" s="12"/>
    </row>
    <row r="3543" spans="2:8" x14ac:dyDescent="0.25">
      <c r="B3543" s="12"/>
      <c r="C3543" s="12"/>
      <c r="D3543" s="12"/>
      <c r="E3543" s="12"/>
      <c r="F3543" s="4"/>
      <c r="G3543" s="5"/>
      <c r="H3543" s="12"/>
    </row>
    <row r="3544" spans="2:8" x14ac:dyDescent="0.25">
      <c r="B3544" s="12"/>
      <c r="C3544" s="12"/>
      <c r="D3544" s="12"/>
      <c r="E3544" s="12"/>
      <c r="F3544" s="4"/>
      <c r="G3544" s="5"/>
      <c r="H3544" s="12"/>
    </row>
    <row r="3545" spans="2:8" x14ac:dyDescent="0.25">
      <c r="B3545" s="12"/>
      <c r="C3545" s="12"/>
      <c r="D3545" s="12"/>
      <c r="E3545" s="12"/>
      <c r="F3545" s="4"/>
      <c r="G3545" s="5"/>
      <c r="H3545" s="12"/>
    </row>
    <row r="3546" spans="2:8" x14ac:dyDescent="0.25">
      <c r="B3546" s="12"/>
      <c r="C3546" s="12"/>
      <c r="D3546" s="12"/>
      <c r="E3546" s="12"/>
      <c r="F3546" s="4"/>
      <c r="G3546" s="5"/>
      <c r="H3546" s="12"/>
    </row>
    <row r="3547" spans="2:8" x14ac:dyDescent="0.25">
      <c r="B3547" s="12"/>
      <c r="C3547" s="12"/>
      <c r="D3547" s="12"/>
      <c r="E3547" s="12"/>
      <c r="F3547" s="4"/>
      <c r="G3547" s="5"/>
      <c r="H3547" s="12"/>
    </row>
    <row r="3548" spans="2:8" x14ac:dyDescent="0.25">
      <c r="B3548" s="12"/>
      <c r="C3548" s="12"/>
      <c r="D3548" s="12"/>
      <c r="E3548" s="12"/>
      <c r="F3548" s="4"/>
      <c r="G3548" s="5"/>
      <c r="H3548" s="12"/>
    </row>
    <row r="3549" spans="2:8" x14ac:dyDescent="0.25">
      <c r="B3549" s="12"/>
      <c r="C3549" s="12"/>
      <c r="D3549" s="12"/>
      <c r="E3549" s="12"/>
      <c r="F3549" s="4"/>
      <c r="G3549" s="5"/>
      <c r="H3549" s="12"/>
    </row>
    <row r="3550" spans="2:8" x14ac:dyDescent="0.25">
      <c r="B3550" s="12"/>
      <c r="C3550" s="12"/>
      <c r="D3550" s="12"/>
      <c r="E3550" s="12"/>
      <c r="F3550" s="4"/>
      <c r="G3550" s="5"/>
      <c r="H3550" s="12"/>
    </row>
    <row r="3551" spans="2:8" x14ac:dyDescent="0.25">
      <c r="B3551" s="12"/>
      <c r="C3551" s="12"/>
      <c r="D3551" s="12"/>
      <c r="E3551" s="12"/>
      <c r="F3551" s="4"/>
      <c r="G3551" s="5"/>
      <c r="H3551" s="12"/>
    </row>
    <row r="3552" spans="2:8" x14ac:dyDescent="0.25">
      <c r="B3552" s="12"/>
      <c r="C3552" s="12"/>
      <c r="D3552" s="12"/>
      <c r="E3552" s="12"/>
      <c r="F3552" s="4"/>
      <c r="G3552" s="5"/>
      <c r="H3552" s="12"/>
    </row>
    <row r="3553" spans="2:8" x14ac:dyDescent="0.25">
      <c r="B3553" s="12"/>
      <c r="C3553" s="12"/>
      <c r="D3553" s="12"/>
      <c r="E3553" s="12"/>
      <c r="F3553" s="4"/>
      <c r="G3553" s="5"/>
      <c r="H3553" s="12"/>
    </row>
    <row r="3554" spans="2:8" x14ac:dyDescent="0.25">
      <c r="B3554" s="12"/>
      <c r="C3554" s="12"/>
      <c r="D3554" s="12"/>
      <c r="E3554" s="12"/>
      <c r="F3554" s="4"/>
      <c r="G3554" s="5"/>
      <c r="H3554" s="12"/>
    </row>
    <row r="3555" spans="2:8" x14ac:dyDescent="0.25">
      <c r="B3555" s="12"/>
      <c r="C3555" s="12"/>
      <c r="D3555" s="12"/>
      <c r="E3555" s="12"/>
      <c r="F3555" s="4"/>
      <c r="G3555" s="5"/>
      <c r="H3555" s="12"/>
    </row>
    <row r="3556" spans="2:8" x14ac:dyDescent="0.25">
      <c r="B3556" s="12"/>
      <c r="C3556" s="12"/>
      <c r="D3556" s="12"/>
      <c r="E3556" s="12"/>
      <c r="F3556" s="4"/>
      <c r="G3556" s="5"/>
      <c r="H3556" s="12"/>
    </row>
    <row r="3557" spans="2:8" x14ac:dyDescent="0.25">
      <c r="B3557" s="12"/>
      <c r="C3557" s="12"/>
      <c r="D3557" s="12"/>
      <c r="E3557" s="12"/>
      <c r="F3557" s="4"/>
      <c r="G3557" s="5"/>
      <c r="H3557" s="12"/>
    </row>
    <row r="3558" spans="2:8" x14ac:dyDescent="0.25">
      <c r="B3558" s="12"/>
      <c r="C3558" s="12"/>
      <c r="D3558" s="12"/>
      <c r="E3558" s="12"/>
      <c r="F3558" s="4"/>
      <c r="G3558" s="5"/>
      <c r="H3558" s="12"/>
    </row>
    <row r="3559" spans="2:8" x14ac:dyDescent="0.25">
      <c r="B3559" s="12"/>
      <c r="C3559" s="12"/>
      <c r="D3559" s="12"/>
      <c r="E3559" s="12"/>
      <c r="F3559" s="4"/>
      <c r="G3559" s="5"/>
      <c r="H3559" s="12"/>
    </row>
    <row r="3560" spans="2:8" x14ac:dyDescent="0.25">
      <c r="B3560" s="12"/>
      <c r="C3560" s="12"/>
      <c r="D3560" s="12"/>
      <c r="E3560" s="12"/>
      <c r="F3560" s="4"/>
      <c r="G3560" s="5"/>
      <c r="H3560" s="12"/>
    </row>
    <row r="3561" spans="2:8" x14ac:dyDescent="0.25">
      <c r="B3561" s="12"/>
      <c r="C3561" s="12"/>
      <c r="D3561" s="12"/>
      <c r="E3561" s="12"/>
      <c r="F3561" s="4"/>
      <c r="G3561" s="5"/>
      <c r="H3561" s="12"/>
    </row>
    <row r="3562" spans="2:8" x14ac:dyDescent="0.25">
      <c r="B3562" s="12"/>
      <c r="C3562" s="12"/>
      <c r="D3562" s="12"/>
      <c r="E3562" s="12"/>
      <c r="F3562" s="4"/>
      <c r="G3562" s="5"/>
      <c r="H3562" s="12"/>
    </row>
    <row r="3563" spans="2:8" x14ac:dyDescent="0.25">
      <c r="B3563" s="12"/>
      <c r="C3563" s="12"/>
      <c r="D3563" s="12"/>
      <c r="E3563" s="12"/>
      <c r="F3563" s="4"/>
      <c r="G3563" s="5"/>
      <c r="H3563" s="12"/>
    </row>
    <row r="3564" spans="2:8" x14ac:dyDescent="0.25">
      <c r="B3564" s="12"/>
      <c r="C3564" s="12"/>
      <c r="D3564" s="12"/>
      <c r="E3564" s="12"/>
      <c r="F3564" s="4"/>
      <c r="G3564" s="5"/>
      <c r="H3564" s="12"/>
    </row>
    <row r="3565" spans="2:8" x14ac:dyDescent="0.25">
      <c r="B3565" s="12"/>
      <c r="C3565" s="12"/>
      <c r="D3565" s="12"/>
      <c r="E3565" s="12"/>
      <c r="F3565" s="4"/>
      <c r="G3565" s="5"/>
      <c r="H3565" s="12"/>
    </row>
    <row r="3566" spans="2:8" x14ac:dyDescent="0.25">
      <c r="B3566" s="12"/>
      <c r="C3566" s="12"/>
      <c r="D3566" s="12"/>
      <c r="E3566" s="12"/>
      <c r="F3566" s="4"/>
      <c r="G3566" s="5"/>
      <c r="H3566" s="12"/>
    </row>
    <row r="3567" spans="2:8" x14ac:dyDescent="0.25">
      <c r="B3567" s="12"/>
      <c r="C3567" s="12"/>
      <c r="D3567" s="12"/>
      <c r="E3567" s="12"/>
      <c r="F3567" s="4"/>
      <c r="G3567" s="5"/>
      <c r="H3567" s="12"/>
    </row>
    <row r="3568" spans="2:8" x14ac:dyDescent="0.25">
      <c r="B3568" s="12"/>
      <c r="C3568" s="12"/>
      <c r="D3568" s="12"/>
      <c r="E3568" s="12"/>
      <c r="F3568" s="4"/>
      <c r="G3568" s="5"/>
      <c r="H3568" s="12"/>
    </row>
    <row r="3569" spans="2:8" x14ac:dyDescent="0.25">
      <c r="B3569" s="12"/>
      <c r="C3569" s="12"/>
      <c r="D3569" s="12"/>
      <c r="E3569" s="12"/>
      <c r="F3569" s="4"/>
      <c r="G3569" s="5"/>
      <c r="H3569" s="12"/>
    </row>
    <row r="3570" spans="2:8" x14ac:dyDescent="0.25">
      <c r="B3570" s="12"/>
      <c r="C3570" s="12"/>
      <c r="D3570" s="12"/>
      <c r="E3570" s="12"/>
      <c r="F3570" s="4"/>
      <c r="G3570" s="5"/>
      <c r="H3570" s="12"/>
    </row>
    <row r="3571" spans="2:8" x14ac:dyDescent="0.25">
      <c r="B3571" s="12"/>
      <c r="C3571" s="12"/>
      <c r="D3571" s="12"/>
      <c r="E3571" s="12"/>
      <c r="F3571" s="4"/>
      <c r="G3571" s="5"/>
      <c r="H3571" s="12"/>
    </row>
    <row r="3572" spans="2:8" x14ac:dyDescent="0.25">
      <c r="B3572" s="12"/>
      <c r="C3572" s="12"/>
      <c r="D3572" s="12"/>
      <c r="E3572" s="12"/>
      <c r="F3572" s="4"/>
      <c r="G3572" s="5"/>
      <c r="H3572" s="12"/>
    </row>
    <row r="3573" spans="2:8" x14ac:dyDescent="0.25">
      <c r="B3573" s="12"/>
      <c r="C3573" s="12"/>
      <c r="D3573" s="12"/>
      <c r="E3573" s="12"/>
      <c r="F3573" s="4"/>
      <c r="G3573" s="5"/>
      <c r="H3573" s="12"/>
    </row>
    <row r="3574" spans="2:8" x14ac:dyDescent="0.25">
      <c r="B3574" s="12"/>
      <c r="C3574" s="12"/>
      <c r="D3574" s="12"/>
      <c r="E3574" s="12"/>
      <c r="F3574" s="4"/>
      <c r="G3574" s="5"/>
      <c r="H3574" s="12"/>
    </row>
    <row r="3575" spans="2:8" x14ac:dyDescent="0.25">
      <c r="B3575" s="12"/>
      <c r="C3575" s="12"/>
      <c r="D3575" s="12"/>
      <c r="E3575" s="12"/>
      <c r="F3575" s="4"/>
      <c r="G3575" s="5"/>
      <c r="H3575" s="12"/>
    </row>
    <row r="3576" spans="2:8" x14ac:dyDescent="0.25">
      <c r="B3576" s="12"/>
      <c r="C3576" s="12"/>
      <c r="D3576" s="12"/>
      <c r="E3576" s="12"/>
      <c r="F3576" s="4"/>
      <c r="G3576" s="5"/>
      <c r="H3576" s="12"/>
    </row>
    <row r="3577" spans="2:8" x14ac:dyDescent="0.25">
      <c r="B3577" s="12"/>
      <c r="C3577" s="12"/>
      <c r="D3577" s="12"/>
      <c r="E3577" s="12"/>
      <c r="F3577" s="4"/>
      <c r="G3577" s="5"/>
      <c r="H3577" s="12"/>
    </row>
    <row r="3578" spans="2:8" x14ac:dyDescent="0.25">
      <c r="B3578" s="12"/>
      <c r="C3578" s="12"/>
      <c r="D3578" s="12"/>
      <c r="E3578" s="12"/>
      <c r="F3578" s="4"/>
      <c r="G3578" s="5"/>
      <c r="H3578" s="12"/>
    </row>
    <row r="3579" spans="2:8" x14ac:dyDescent="0.25">
      <c r="B3579" s="12"/>
      <c r="C3579" s="12"/>
      <c r="D3579" s="12"/>
      <c r="E3579" s="12"/>
      <c r="F3579" s="4"/>
      <c r="G3579" s="5"/>
      <c r="H3579" s="12"/>
    </row>
    <row r="3580" spans="2:8" x14ac:dyDescent="0.25">
      <c r="B3580" s="12"/>
      <c r="C3580" s="12"/>
      <c r="D3580" s="12"/>
      <c r="E3580" s="12"/>
      <c r="F3580" s="4"/>
      <c r="G3580" s="5"/>
      <c r="H3580" s="12"/>
    </row>
    <row r="3581" spans="2:8" x14ac:dyDescent="0.25">
      <c r="B3581" s="12"/>
      <c r="C3581" s="12"/>
      <c r="D3581" s="12"/>
      <c r="E3581" s="12"/>
      <c r="F3581" s="4"/>
      <c r="G3581" s="5"/>
      <c r="H3581" s="12"/>
    </row>
    <row r="3582" spans="2:8" x14ac:dyDescent="0.25">
      <c r="B3582" s="12"/>
      <c r="C3582" s="12"/>
      <c r="D3582" s="12"/>
      <c r="E3582" s="12"/>
      <c r="F3582" s="4"/>
      <c r="G3582" s="5"/>
      <c r="H3582" s="12"/>
    </row>
    <row r="3583" spans="2:8" x14ac:dyDescent="0.25">
      <c r="B3583" s="12"/>
      <c r="C3583" s="12"/>
      <c r="D3583" s="12"/>
      <c r="E3583" s="12"/>
      <c r="F3583" s="4"/>
      <c r="G3583" s="5"/>
      <c r="H3583" s="12"/>
    </row>
    <row r="3584" spans="2:8" x14ac:dyDescent="0.25">
      <c r="B3584" s="12"/>
      <c r="C3584" s="12"/>
      <c r="D3584" s="12"/>
      <c r="E3584" s="12"/>
      <c r="F3584" s="4"/>
      <c r="G3584" s="5"/>
      <c r="H3584" s="12"/>
    </row>
    <row r="3585" spans="2:8" x14ac:dyDescent="0.25">
      <c r="B3585" s="12"/>
      <c r="C3585" s="12"/>
      <c r="D3585" s="12"/>
      <c r="E3585" s="12"/>
      <c r="F3585" s="4"/>
      <c r="G3585" s="5"/>
      <c r="H3585" s="12"/>
    </row>
    <row r="3586" spans="2:8" x14ac:dyDescent="0.25">
      <c r="B3586" s="12"/>
      <c r="C3586" s="12"/>
      <c r="D3586" s="12"/>
      <c r="E3586" s="12"/>
      <c r="F3586" s="4"/>
      <c r="G3586" s="5"/>
      <c r="H3586" s="12"/>
    </row>
    <row r="3587" spans="2:8" x14ac:dyDescent="0.25">
      <c r="B3587" s="12"/>
      <c r="C3587" s="12"/>
      <c r="D3587" s="12"/>
      <c r="E3587" s="12"/>
      <c r="F3587" s="4"/>
      <c r="G3587" s="5"/>
      <c r="H3587" s="12"/>
    </row>
    <row r="3588" spans="2:8" x14ac:dyDescent="0.25">
      <c r="B3588" s="12"/>
      <c r="C3588" s="12"/>
      <c r="D3588" s="12"/>
      <c r="E3588" s="12"/>
      <c r="F3588" s="4"/>
      <c r="G3588" s="5"/>
      <c r="H3588" s="12"/>
    </row>
    <row r="3589" spans="2:8" x14ac:dyDescent="0.25">
      <c r="B3589" s="12"/>
      <c r="C3589" s="12"/>
      <c r="D3589" s="12"/>
      <c r="E3589" s="12"/>
      <c r="F3589" s="4"/>
      <c r="G3589" s="5"/>
      <c r="H3589" s="12"/>
    </row>
    <row r="3590" spans="2:8" x14ac:dyDescent="0.25">
      <c r="B3590" s="12"/>
      <c r="C3590" s="12"/>
      <c r="D3590" s="12"/>
      <c r="E3590" s="12"/>
      <c r="F3590" s="4"/>
      <c r="G3590" s="5"/>
      <c r="H3590" s="12"/>
    </row>
    <row r="3591" spans="2:8" x14ac:dyDescent="0.25">
      <c r="B3591" s="12"/>
      <c r="C3591" s="12"/>
      <c r="D3591" s="12"/>
      <c r="E3591" s="12"/>
      <c r="F3591" s="4"/>
      <c r="G3591" s="5"/>
      <c r="H3591" s="12"/>
    </row>
    <row r="3592" spans="2:8" x14ac:dyDescent="0.25">
      <c r="B3592" s="12"/>
      <c r="C3592" s="12"/>
      <c r="D3592" s="12"/>
      <c r="E3592" s="12"/>
      <c r="F3592" s="4"/>
      <c r="G3592" s="5"/>
      <c r="H3592" s="12"/>
    </row>
    <row r="3593" spans="2:8" x14ac:dyDescent="0.25">
      <c r="B3593" s="12"/>
      <c r="C3593" s="12"/>
      <c r="D3593" s="12"/>
      <c r="E3593" s="12"/>
      <c r="F3593" s="4"/>
      <c r="G3593" s="5"/>
      <c r="H3593" s="12"/>
    </row>
    <row r="3594" spans="2:8" x14ac:dyDescent="0.25">
      <c r="B3594" s="12"/>
      <c r="C3594" s="12"/>
      <c r="D3594" s="12"/>
      <c r="E3594" s="12"/>
      <c r="F3594" s="4"/>
      <c r="G3594" s="5"/>
      <c r="H3594" s="12"/>
    </row>
    <row r="3595" spans="2:8" x14ac:dyDescent="0.25">
      <c r="B3595" s="12"/>
      <c r="C3595" s="12"/>
      <c r="D3595" s="12"/>
      <c r="E3595" s="12"/>
      <c r="F3595" s="4"/>
      <c r="G3595" s="5"/>
      <c r="H3595" s="12"/>
    </row>
    <row r="3596" spans="2:8" x14ac:dyDescent="0.25">
      <c r="B3596" s="12"/>
      <c r="C3596" s="12"/>
      <c r="D3596" s="12"/>
      <c r="E3596" s="12"/>
      <c r="F3596" s="4"/>
      <c r="G3596" s="5"/>
      <c r="H3596" s="12"/>
    </row>
    <row r="3597" spans="2:8" x14ac:dyDescent="0.25">
      <c r="B3597" s="12"/>
      <c r="C3597" s="12"/>
      <c r="D3597" s="12"/>
      <c r="E3597" s="12"/>
      <c r="F3597" s="4"/>
      <c r="G3597" s="5"/>
      <c r="H3597" s="12"/>
    </row>
    <row r="3598" spans="2:8" x14ac:dyDescent="0.25">
      <c r="B3598" s="12"/>
      <c r="C3598" s="12"/>
      <c r="D3598" s="12"/>
      <c r="E3598" s="12"/>
      <c r="F3598" s="4"/>
      <c r="G3598" s="5"/>
      <c r="H3598" s="12"/>
    </row>
    <row r="3599" spans="2:8" x14ac:dyDescent="0.25">
      <c r="B3599" s="12"/>
      <c r="C3599" s="12"/>
      <c r="D3599" s="12"/>
      <c r="E3599" s="12"/>
      <c r="F3599" s="4"/>
      <c r="G3599" s="5"/>
      <c r="H3599" s="12"/>
    </row>
    <row r="3600" spans="2:8" x14ac:dyDescent="0.25">
      <c r="B3600" s="12"/>
      <c r="C3600" s="12"/>
      <c r="D3600" s="12"/>
      <c r="E3600" s="12"/>
      <c r="F3600" s="4"/>
      <c r="G3600" s="5"/>
      <c r="H3600" s="12"/>
    </row>
    <row r="3601" spans="2:8" x14ac:dyDescent="0.25">
      <c r="B3601" s="12"/>
      <c r="C3601" s="12"/>
      <c r="D3601" s="12"/>
      <c r="E3601" s="12"/>
      <c r="F3601" s="4"/>
      <c r="G3601" s="5"/>
      <c r="H3601" s="12"/>
    </row>
    <row r="3602" spans="2:8" x14ac:dyDescent="0.25">
      <c r="B3602" s="12"/>
      <c r="C3602" s="12"/>
      <c r="D3602" s="12"/>
      <c r="E3602" s="12"/>
      <c r="F3602" s="4"/>
      <c r="G3602" s="5"/>
      <c r="H3602" s="12"/>
    </row>
    <row r="3603" spans="2:8" x14ac:dyDescent="0.25">
      <c r="B3603" s="12"/>
      <c r="C3603" s="12"/>
      <c r="D3603" s="12"/>
      <c r="E3603" s="12"/>
      <c r="F3603" s="4"/>
      <c r="G3603" s="5"/>
      <c r="H3603" s="12"/>
    </row>
    <row r="3604" spans="2:8" x14ac:dyDescent="0.25">
      <c r="B3604" s="12"/>
      <c r="C3604" s="12"/>
      <c r="D3604" s="12"/>
      <c r="E3604" s="12"/>
      <c r="F3604" s="4"/>
      <c r="G3604" s="5"/>
      <c r="H3604" s="12"/>
    </row>
    <row r="3605" spans="2:8" x14ac:dyDescent="0.25">
      <c r="B3605" s="12"/>
      <c r="C3605" s="12"/>
      <c r="D3605" s="12"/>
      <c r="E3605" s="12"/>
      <c r="F3605" s="4"/>
      <c r="G3605" s="5"/>
      <c r="H3605" s="12"/>
    </row>
    <row r="3606" spans="2:8" x14ac:dyDescent="0.25">
      <c r="B3606" s="12"/>
      <c r="C3606" s="12"/>
      <c r="D3606" s="12"/>
      <c r="E3606" s="12"/>
      <c r="F3606" s="4"/>
      <c r="G3606" s="5"/>
      <c r="H3606" s="12"/>
    </row>
    <row r="3607" spans="2:8" x14ac:dyDescent="0.25">
      <c r="B3607" s="12"/>
      <c r="C3607" s="12"/>
      <c r="D3607" s="12"/>
      <c r="E3607" s="12"/>
      <c r="F3607" s="4"/>
      <c r="G3607" s="5"/>
      <c r="H3607" s="12"/>
    </row>
    <row r="3608" spans="2:8" x14ac:dyDescent="0.25">
      <c r="B3608" s="12"/>
      <c r="C3608" s="12"/>
      <c r="D3608" s="12"/>
      <c r="E3608" s="12"/>
      <c r="F3608" s="4"/>
      <c r="G3608" s="5"/>
      <c r="H3608" s="12"/>
    </row>
    <row r="3609" spans="2:8" x14ac:dyDescent="0.25">
      <c r="B3609" s="12"/>
      <c r="C3609" s="12"/>
      <c r="D3609" s="12"/>
      <c r="E3609" s="12"/>
      <c r="F3609" s="4"/>
      <c r="G3609" s="5"/>
      <c r="H3609" s="12"/>
    </row>
    <row r="3610" spans="2:8" x14ac:dyDescent="0.25">
      <c r="B3610" s="12"/>
      <c r="C3610" s="12"/>
      <c r="D3610" s="12"/>
      <c r="E3610" s="12"/>
      <c r="F3610" s="4"/>
      <c r="G3610" s="5"/>
      <c r="H3610" s="12"/>
    </row>
    <row r="3611" spans="2:8" x14ac:dyDescent="0.25">
      <c r="B3611" s="12"/>
      <c r="C3611" s="12"/>
      <c r="D3611" s="12"/>
      <c r="E3611" s="12"/>
      <c r="F3611" s="4"/>
      <c r="G3611" s="5"/>
      <c r="H3611" s="12"/>
    </row>
    <row r="3612" spans="2:8" x14ac:dyDescent="0.25">
      <c r="B3612" s="12"/>
      <c r="C3612" s="12"/>
      <c r="D3612" s="12"/>
      <c r="E3612" s="12"/>
      <c r="F3612" s="4"/>
      <c r="G3612" s="5"/>
      <c r="H3612" s="12"/>
    </row>
    <row r="3613" spans="2:8" x14ac:dyDescent="0.25">
      <c r="B3613" s="12"/>
      <c r="C3613" s="12"/>
      <c r="D3613" s="12"/>
      <c r="E3613" s="12"/>
      <c r="F3613" s="4"/>
      <c r="G3613" s="5"/>
      <c r="H3613" s="12"/>
    </row>
    <row r="3614" spans="2:8" x14ac:dyDescent="0.25">
      <c r="B3614" s="12"/>
      <c r="C3614" s="12"/>
      <c r="D3614" s="12"/>
      <c r="E3614" s="12"/>
      <c r="F3614" s="4"/>
      <c r="G3614" s="5"/>
      <c r="H3614" s="12"/>
    </row>
    <row r="3615" spans="2:8" x14ac:dyDescent="0.25">
      <c r="B3615" s="12"/>
      <c r="C3615" s="12"/>
      <c r="D3615" s="12"/>
      <c r="E3615" s="12"/>
      <c r="F3615" s="4"/>
      <c r="G3615" s="5"/>
      <c r="H3615" s="12"/>
    </row>
    <row r="3616" spans="2:8" x14ac:dyDescent="0.25">
      <c r="B3616" s="12"/>
      <c r="C3616" s="12"/>
      <c r="D3616" s="12"/>
      <c r="E3616" s="12"/>
      <c r="F3616" s="4"/>
      <c r="G3616" s="5"/>
      <c r="H3616" s="12"/>
    </row>
    <row r="3617" spans="2:8" x14ac:dyDescent="0.25">
      <c r="B3617" s="12"/>
      <c r="C3617" s="12"/>
      <c r="D3617" s="12"/>
      <c r="E3617" s="12"/>
      <c r="F3617" s="4"/>
      <c r="G3617" s="5"/>
      <c r="H3617" s="12"/>
    </row>
    <row r="3618" spans="2:8" x14ac:dyDescent="0.25">
      <c r="B3618" s="12"/>
      <c r="C3618" s="12"/>
      <c r="D3618" s="12"/>
      <c r="E3618" s="12"/>
      <c r="F3618" s="4"/>
      <c r="G3618" s="5"/>
      <c r="H3618" s="12"/>
    </row>
    <row r="3619" spans="2:8" x14ac:dyDescent="0.25">
      <c r="B3619" s="12"/>
      <c r="C3619" s="12"/>
      <c r="D3619" s="12"/>
      <c r="E3619" s="12"/>
      <c r="F3619" s="4"/>
      <c r="G3619" s="5"/>
      <c r="H3619" s="12"/>
    </row>
    <row r="3620" spans="2:8" x14ac:dyDescent="0.25">
      <c r="B3620" s="12"/>
      <c r="C3620" s="12"/>
      <c r="D3620" s="12"/>
      <c r="E3620" s="12"/>
      <c r="F3620" s="4"/>
      <c r="G3620" s="5"/>
      <c r="H3620" s="12"/>
    </row>
    <row r="3621" spans="2:8" x14ac:dyDescent="0.25">
      <c r="B3621" s="12"/>
      <c r="C3621" s="12"/>
      <c r="D3621" s="12"/>
      <c r="E3621" s="12"/>
      <c r="F3621" s="4"/>
      <c r="G3621" s="5"/>
      <c r="H3621" s="12"/>
    </row>
    <row r="3622" spans="2:8" x14ac:dyDescent="0.25">
      <c r="B3622" s="12"/>
      <c r="C3622" s="12"/>
      <c r="D3622" s="12"/>
      <c r="E3622" s="12"/>
      <c r="F3622" s="4"/>
      <c r="G3622" s="5"/>
      <c r="H3622" s="12"/>
    </row>
    <row r="3623" spans="2:8" x14ac:dyDescent="0.25">
      <c r="B3623" s="12"/>
      <c r="C3623" s="12"/>
      <c r="D3623" s="12"/>
      <c r="E3623" s="12"/>
      <c r="F3623" s="4"/>
      <c r="G3623" s="5"/>
      <c r="H3623" s="12"/>
    </row>
    <row r="3624" spans="2:8" x14ac:dyDescent="0.25">
      <c r="B3624" s="12"/>
      <c r="C3624" s="12"/>
      <c r="D3624" s="12"/>
      <c r="E3624" s="12"/>
      <c r="F3624" s="4"/>
      <c r="G3624" s="5"/>
      <c r="H3624" s="12"/>
    </row>
    <row r="3625" spans="2:8" x14ac:dyDescent="0.25">
      <c r="B3625" s="12"/>
      <c r="C3625" s="12"/>
      <c r="D3625" s="12"/>
      <c r="E3625" s="12"/>
      <c r="F3625" s="4"/>
      <c r="G3625" s="5"/>
      <c r="H3625" s="12"/>
    </row>
    <row r="3626" spans="2:8" x14ac:dyDescent="0.25">
      <c r="B3626" s="12"/>
      <c r="C3626" s="12"/>
      <c r="D3626" s="12"/>
      <c r="E3626" s="12"/>
      <c r="F3626" s="4"/>
      <c r="G3626" s="5"/>
      <c r="H3626" s="12"/>
    </row>
    <row r="3627" spans="2:8" x14ac:dyDescent="0.25">
      <c r="B3627" s="12"/>
      <c r="C3627" s="12"/>
      <c r="D3627" s="12"/>
      <c r="E3627" s="12"/>
      <c r="F3627" s="4"/>
      <c r="G3627" s="5"/>
      <c r="H3627" s="12"/>
    </row>
    <row r="3628" spans="2:8" x14ac:dyDescent="0.25">
      <c r="B3628" s="12"/>
      <c r="C3628" s="12"/>
      <c r="D3628" s="12"/>
      <c r="E3628" s="12"/>
      <c r="F3628" s="4"/>
      <c r="G3628" s="5"/>
      <c r="H3628" s="12"/>
    </row>
    <row r="3629" spans="2:8" x14ac:dyDescent="0.25">
      <c r="B3629" s="12"/>
      <c r="C3629" s="12"/>
      <c r="D3629" s="12"/>
      <c r="E3629" s="12"/>
      <c r="F3629" s="4"/>
      <c r="G3629" s="5"/>
      <c r="H3629" s="12"/>
    </row>
    <row r="3630" spans="2:8" x14ac:dyDescent="0.25">
      <c r="B3630" s="12"/>
      <c r="C3630" s="12"/>
      <c r="D3630" s="12"/>
      <c r="E3630" s="12"/>
      <c r="F3630" s="4"/>
      <c r="G3630" s="5"/>
      <c r="H3630" s="12"/>
    </row>
    <row r="3631" spans="2:8" x14ac:dyDescent="0.25">
      <c r="B3631" s="12"/>
      <c r="C3631" s="12"/>
      <c r="D3631" s="12"/>
      <c r="E3631" s="12"/>
      <c r="F3631" s="4"/>
      <c r="G3631" s="5"/>
      <c r="H3631" s="12"/>
    </row>
    <row r="3632" spans="2:8" x14ac:dyDescent="0.25">
      <c r="B3632" s="12"/>
      <c r="C3632" s="12"/>
      <c r="D3632" s="12"/>
      <c r="E3632" s="12"/>
      <c r="F3632" s="4"/>
      <c r="G3632" s="5"/>
      <c r="H3632" s="12"/>
    </row>
    <row r="3633" spans="2:8" x14ac:dyDescent="0.25">
      <c r="B3633" s="12"/>
      <c r="C3633" s="12"/>
      <c r="D3633" s="12"/>
      <c r="E3633" s="12"/>
      <c r="F3633" s="4"/>
      <c r="G3633" s="5"/>
      <c r="H3633" s="12"/>
    </row>
    <row r="3634" spans="2:8" x14ac:dyDescent="0.25">
      <c r="B3634" s="12"/>
      <c r="C3634" s="12"/>
      <c r="D3634" s="12"/>
      <c r="E3634" s="12"/>
      <c r="F3634" s="4"/>
      <c r="G3634" s="5"/>
      <c r="H3634" s="12"/>
    </row>
    <row r="3635" spans="2:8" x14ac:dyDescent="0.25">
      <c r="B3635" s="12"/>
      <c r="C3635" s="12"/>
      <c r="D3635" s="12"/>
      <c r="E3635" s="12"/>
      <c r="F3635" s="4"/>
      <c r="G3635" s="5"/>
      <c r="H3635" s="12"/>
    </row>
    <row r="3636" spans="2:8" x14ac:dyDescent="0.25">
      <c r="B3636" s="12"/>
      <c r="C3636" s="12"/>
      <c r="D3636" s="12"/>
      <c r="E3636" s="12"/>
      <c r="F3636" s="4"/>
      <c r="G3636" s="5"/>
      <c r="H3636" s="12"/>
    </row>
    <row r="3637" spans="2:8" x14ac:dyDescent="0.25">
      <c r="B3637" s="12"/>
      <c r="C3637" s="12"/>
      <c r="D3637" s="12"/>
      <c r="E3637" s="12"/>
      <c r="F3637" s="4"/>
      <c r="G3637" s="5"/>
      <c r="H3637" s="12"/>
    </row>
    <row r="3638" spans="2:8" x14ac:dyDescent="0.25">
      <c r="B3638" s="12"/>
      <c r="C3638" s="12"/>
      <c r="D3638" s="12"/>
      <c r="E3638" s="12"/>
      <c r="F3638" s="4"/>
      <c r="G3638" s="5"/>
      <c r="H3638" s="12"/>
    </row>
    <row r="3639" spans="2:8" x14ac:dyDescent="0.25">
      <c r="B3639" s="12"/>
      <c r="C3639" s="12"/>
      <c r="D3639" s="12"/>
      <c r="E3639" s="12"/>
      <c r="F3639" s="4"/>
      <c r="G3639" s="5"/>
      <c r="H3639" s="12"/>
    </row>
    <row r="3640" spans="2:8" x14ac:dyDescent="0.25">
      <c r="B3640" s="12"/>
      <c r="C3640" s="12"/>
      <c r="D3640" s="12"/>
      <c r="E3640" s="12"/>
      <c r="F3640" s="4"/>
      <c r="G3640" s="5"/>
      <c r="H3640" s="12"/>
    </row>
    <row r="3641" spans="2:8" x14ac:dyDescent="0.25">
      <c r="B3641" s="12"/>
      <c r="C3641" s="12"/>
      <c r="D3641" s="12"/>
      <c r="E3641" s="12"/>
      <c r="F3641" s="4"/>
      <c r="G3641" s="5"/>
      <c r="H3641" s="12"/>
    </row>
    <row r="3642" spans="2:8" x14ac:dyDescent="0.25">
      <c r="B3642" s="12"/>
      <c r="C3642" s="12"/>
      <c r="D3642" s="12"/>
      <c r="E3642" s="12"/>
      <c r="F3642" s="4"/>
      <c r="G3642" s="5"/>
      <c r="H3642" s="12"/>
    </row>
    <row r="3643" spans="2:8" x14ac:dyDescent="0.25">
      <c r="B3643" s="12"/>
      <c r="C3643" s="12"/>
      <c r="D3643" s="12"/>
      <c r="E3643" s="12"/>
      <c r="F3643" s="4"/>
      <c r="G3643" s="5"/>
      <c r="H3643" s="12"/>
    </row>
    <row r="3644" spans="2:8" x14ac:dyDescent="0.25">
      <c r="B3644" s="12"/>
      <c r="C3644" s="12"/>
      <c r="D3644" s="12"/>
      <c r="E3644" s="12"/>
      <c r="F3644" s="4"/>
      <c r="G3644" s="5"/>
      <c r="H3644" s="12"/>
    </row>
    <row r="3645" spans="2:8" x14ac:dyDescent="0.25">
      <c r="B3645" s="12"/>
      <c r="C3645" s="12"/>
      <c r="D3645" s="12"/>
      <c r="E3645" s="12"/>
      <c r="F3645" s="4"/>
      <c r="G3645" s="5"/>
      <c r="H3645" s="12"/>
    </row>
    <row r="3646" spans="2:8" x14ac:dyDescent="0.25">
      <c r="B3646" s="12"/>
      <c r="C3646" s="12"/>
      <c r="D3646" s="12"/>
      <c r="E3646" s="12"/>
      <c r="F3646" s="4"/>
      <c r="G3646" s="5"/>
      <c r="H3646" s="12"/>
    </row>
    <row r="3647" spans="2:8" x14ac:dyDescent="0.25">
      <c r="B3647" s="12"/>
      <c r="C3647" s="12"/>
      <c r="D3647" s="12"/>
      <c r="E3647" s="12"/>
      <c r="F3647" s="4"/>
      <c r="G3647" s="5"/>
      <c r="H3647" s="12"/>
    </row>
    <row r="3648" spans="2:8" x14ac:dyDescent="0.25">
      <c r="B3648" s="12"/>
      <c r="C3648" s="12"/>
      <c r="D3648" s="12"/>
      <c r="E3648" s="12"/>
      <c r="F3648" s="4"/>
      <c r="G3648" s="5"/>
      <c r="H3648" s="12"/>
    </row>
    <row r="3649" spans="2:8" x14ac:dyDescent="0.25">
      <c r="B3649" s="12"/>
      <c r="C3649" s="12"/>
      <c r="D3649" s="12"/>
      <c r="E3649" s="12"/>
      <c r="F3649" s="4"/>
      <c r="G3649" s="5"/>
      <c r="H3649" s="12"/>
    </row>
    <row r="3650" spans="2:8" x14ac:dyDescent="0.25">
      <c r="B3650" s="12"/>
      <c r="C3650" s="12"/>
      <c r="D3650" s="12"/>
      <c r="E3650" s="12"/>
      <c r="F3650" s="4"/>
      <c r="G3650" s="5"/>
      <c r="H3650" s="12"/>
    </row>
    <row r="3651" spans="2:8" x14ac:dyDescent="0.25">
      <c r="B3651" s="12"/>
      <c r="C3651" s="12"/>
      <c r="D3651" s="12"/>
      <c r="E3651" s="12"/>
      <c r="F3651" s="4"/>
      <c r="G3651" s="5"/>
      <c r="H3651" s="12"/>
    </row>
    <row r="3652" spans="2:8" x14ac:dyDescent="0.25">
      <c r="B3652" s="12"/>
      <c r="C3652" s="12"/>
      <c r="D3652" s="12"/>
      <c r="E3652" s="12"/>
      <c r="F3652" s="4"/>
      <c r="G3652" s="5"/>
      <c r="H3652" s="12"/>
    </row>
    <row r="3653" spans="2:8" x14ac:dyDescent="0.25">
      <c r="B3653" s="12"/>
      <c r="C3653" s="12"/>
      <c r="D3653" s="12"/>
      <c r="E3653" s="12"/>
      <c r="F3653" s="4"/>
      <c r="G3653" s="5"/>
      <c r="H3653" s="12"/>
    </row>
    <row r="3654" spans="2:8" x14ac:dyDescent="0.25">
      <c r="B3654" s="12"/>
      <c r="C3654" s="12"/>
      <c r="D3654" s="12"/>
      <c r="E3654" s="12"/>
      <c r="F3654" s="4"/>
      <c r="G3654" s="5"/>
      <c r="H3654" s="12"/>
    </row>
    <row r="3655" spans="2:8" x14ac:dyDescent="0.25">
      <c r="B3655" s="12"/>
      <c r="C3655" s="12"/>
      <c r="D3655" s="12"/>
      <c r="E3655" s="12"/>
      <c r="F3655" s="4"/>
      <c r="G3655" s="5"/>
      <c r="H3655" s="12"/>
    </row>
    <row r="3656" spans="2:8" x14ac:dyDescent="0.25">
      <c r="B3656" s="12"/>
      <c r="C3656" s="12"/>
      <c r="D3656" s="12"/>
      <c r="E3656" s="12"/>
      <c r="F3656" s="4"/>
      <c r="G3656" s="5"/>
      <c r="H3656" s="12"/>
    </row>
    <row r="3657" spans="2:8" x14ac:dyDescent="0.25">
      <c r="B3657" s="12"/>
      <c r="C3657" s="12"/>
      <c r="D3657" s="12"/>
      <c r="E3657" s="12"/>
      <c r="F3657" s="4"/>
      <c r="G3657" s="5"/>
      <c r="H3657" s="12"/>
    </row>
    <row r="3658" spans="2:8" x14ac:dyDescent="0.25">
      <c r="B3658" s="12"/>
      <c r="C3658" s="12"/>
      <c r="D3658" s="12"/>
      <c r="E3658" s="12"/>
      <c r="F3658" s="4"/>
      <c r="G3658" s="5"/>
      <c r="H3658" s="12"/>
    </row>
    <row r="3659" spans="2:8" x14ac:dyDescent="0.25">
      <c r="B3659" s="12"/>
      <c r="C3659" s="12"/>
      <c r="D3659" s="12"/>
      <c r="E3659" s="12"/>
      <c r="F3659" s="4"/>
      <c r="G3659" s="5"/>
      <c r="H3659" s="12"/>
    </row>
    <row r="3660" spans="2:8" x14ac:dyDescent="0.25">
      <c r="B3660" s="12"/>
      <c r="C3660" s="12"/>
      <c r="D3660" s="12"/>
      <c r="E3660" s="12"/>
      <c r="F3660" s="4"/>
      <c r="G3660" s="5"/>
      <c r="H3660" s="12"/>
    </row>
    <row r="3661" spans="2:8" x14ac:dyDescent="0.25">
      <c r="B3661" s="12"/>
      <c r="C3661" s="12"/>
      <c r="D3661" s="12"/>
      <c r="E3661" s="12"/>
      <c r="F3661" s="4"/>
      <c r="G3661" s="5"/>
      <c r="H3661" s="12"/>
    </row>
    <row r="3662" spans="2:8" x14ac:dyDescent="0.25">
      <c r="B3662" s="12"/>
      <c r="C3662" s="12"/>
      <c r="D3662" s="12"/>
      <c r="E3662" s="12"/>
      <c r="F3662" s="4"/>
      <c r="G3662" s="5"/>
      <c r="H3662" s="12"/>
    </row>
    <row r="3663" spans="2:8" x14ac:dyDescent="0.25">
      <c r="B3663" s="12"/>
      <c r="C3663" s="12"/>
      <c r="D3663" s="12"/>
      <c r="E3663" s="12"/>
      <c r="F3663" s="4"/>
      <c r="G3663" s="5"/>
      <c r="H3663" s="12"/>
    </row>
    <row r="3664" spans="2:8" x14ac:dyDescent="0.25">
      <c r="B3664" s="12"/>
      <c r="C3664" s="12"/>
      <c r="D3664" s="12"/>
      <c r="E3664" s="12"/>
      <c r="F3664" s="4"/>
      <c r="G3664" s="5"/>
      <c r="H3664" s="12"/>
    </row>
    <row r="3665" spans="2:8" x14ac:dyDescent="0.25">
      <c r="B3665" s="12"/>
      <c r="C3665" s="12"/>
      <c r="D3665" s="12"/>
      <c r="E3665" s="12"/>
      <c r="F3665" s="4"/>
      <c r="G3665" s="5"/>
      <c r="H3665" s="12"/>
    </row>
    <row r="3666" spans="2:8" x14ac:dyDescent="0.25">
      <c r="B3666" s="12"/>
      <c r="C3666" s="12"/>
      <c r="D3666" s="12"/>
      <c r="E3666" s="12"/>
      <c r="F3666" s="4"/>
      <c r="G3666" s="5"/>
      <c r="H3666" s="12"/>
    </row>
    <row r="3667" spans="2:8" x14ac:dyDescent="0.25">
      <c r="B3667" s="12"/>
      <c r="C3667" s="12"/>
      <c r="D3667" s="12"/>
      <c r="E3667" s="12"/>
      <c r="F3667" s="4"/>
      <c r="G3667" s="5"/>
      <c r="H3667" s="12"/>
    </row>
    <row r="3668" spans="2:8" x14ac:dyDescent="0.25">
      <c r="B3668" s="12"/>
      <c r="C3668" s="12"/>
      <c r="D3668" s="12"/>
      <c r="E3668" s="12"/>
      <c r="F3668" s="4"/>
      <c r="G3668" s="5"/>
      <c r="H3668" s="12"/>
    </row>
    <row r="3669" spans="2:8" x14ac:dyDescent="0.25">
      <c r="B3669" s="12"/>
      <c r="C3669" s="12"/>
      <c r="D3669" s="12"/>
      <c r="E3669" s="12"/>
      <c r="F3669" s="4"/>
      <c r="G3669" s="5"/>
      <c r="H3669" s="12"/>
    </row>
    <row r="3670" spans="2:8" x14ac:dyDescent="0.25">
      <c r="B3670" s="12"/>
      <c r="C3670" s="12"/>
      <c r="D3670" s="12"/>
      <c r="E3670" s="12"/>
      <c r="F3670" s="4"/>
      <c r="G3670" s="5"/>
      <c r="H3670" s="12"/>
    </row>
    <row r="3671" spans="2:8" x14ac:dyDescent="0.25">
      <c r="B3671" s="12"/>
      <c r="C3671" s="12"/>
      <c r="D3671" s="12"/>
      <c r="E3671" s="12"/>
      <c r="F3671" s="4"/>
      <c r="G3671" s="5"/>
      <c r="H3671" s="12"/>
    </row>
    <row r="3672" spans="2:8" x14ac:dyDescent="0.25">
      <c r="B3672" s="12"/>
      <c r="C3672" s="12"/>
      <c r="D3672" s="12"/>
      <c r="E3672" s="12"/>
      <c r="F3672" s="4"/>
      <c r="G3672" s="5"/>
      <c r="H3672" s="12"/>
    </row>
    <row r="3673" spans="2:8" x14ac:dyDescent="0.25">
      <c r="B3673" s="12"/>
      <c r="C3673" s="12"/>
      <c r="D3673" s="12"/>
      <c r="E3673" s="12"/>
      <c r="F3673" s="4"/>
      <c r="G3673" s="5"/>
      <c r="H3673" s="12"/>
    </row>
    <row r="3674" spans="2:8" x14ac:dyDescent="0.25">
      <c r="B3674" s="12"/>
      <c r="C3674" s="12"/>
      <c r="D3674" s="12"/>
      <c r="E3674" s="12"/>
      <c r="F3674" s="4"/>
      <c r="G3674" s="5"/>
      <c r="H3674" s="12"/>
    </row>
    <row r="3675" spans="2:8" x14ac:dyDescent="0.25">
      <c r="B3675" s="12"/>
      <c r="C3675" s="12"/>
      <c r="D3675" s="12"/>
      <c r="E3675" s="12"/>
      <c r="F3675" s="4"/>
      <c r="G3675" s="5"/>
      <c r="H3675" s="12"/>
    </row>
    <row r="3676" spans="2:8" x14ac:dyDescent="0.25">
      <c r="B3676" s="12"/>
      <c r="C3676" s="12"/>
      <c r="D3676" s="12"/>
      <c r="E3676" s="12"/>
      <c r="F3676" s="4"/>
      <c r="G3676" s="5"/>
      <c r="H3676" s="12"/>
    </row>
    <row r="3677" spans="2:8" x14ac:dyDescent="0.25">
      <c r="B3677" s="12"/>
      <c r="C3677" s="12"/>
      <c r="D3677" s="12"/>
      <c r="E3677" s="12"/>
      <c r="F3677" s="4"/>
      <c r="G3677" s="5"/>
      <c r="H3677" s="12"/>
    </row>
    <row r="3678" spans="2:8" x14ac:dyDescent="0.25">
      <c r="B3678" s="12"/>
      <c r="C3678" s="12"/>
      <c r="D3678" s="12"/>
      <c r="E3678" s="12"/>
      <c r="F3678" s="4"/>
      <c r="G3678" s="5"/>
      <c r="H3678" s="12"/>
    </row>
    <row r="3679" spans="2:8" x14ac:dyDescent="0.25">
      <c r="B3679" s="12"/>
      <c r="C3679" s="12"/>
      <c r="D3679" s="12"/>
      <c r="E3679" s="12"/>
      <c r="F3679" s="4"/>
      <c r="G3679" s="5"/>
      <c r="H3679" s="12"/>
    </row>
    <row r="3680" spans="2:8" x14ac:dyDescent="0.25">
      <c r="B3680" s="12"/>
      <c r="C3680" s="12"/>
      <c r="D3680" s="12"/>
      <c r="E3680" s="12"/>
      <c r="F3680" s="4"/>
      <c r="G3680" s="5"/>
      <c r="H3680" s="12"/>
    </row>
    <row r="3681" spans="2:8" x14ac:dyDescent="0.25">
      <c r="B3681" s="12"/>
      <c r="C3681" s="12"/>
      <c r="D3681" s="12"/>
      <c r="E3681" s="12"/>
      <c r="F3681" s="4"/>
      <c r="G3681" s="5"/>
      <c r="H3681" s="12"/>
    </row>
    <row r="3682" spans="2:8" x14ac:dyDescent="0.25">
      <c r="B3682" s="12"/>
      <c r="C3682" s="12"/>
      <c r="D3682" s="12"/>
      <c r="E3682" s="12"/>
      <c r="F3682" s="4"/>
      <c r="G3682" s="5"/>
      <c r="H3682" s="12"/>
    </row>
    <row r="3683" spans="2:8" x14ac:dyDescent="0.25">
      <c r="B3683" s="12"/>
      <c r="C3683" s="12"/>
      <c r="D3683" s="12"/>
      <c r="E3683" s="12"/>
      <c r="F3683" s="4"/>
      <c r="G3683" s="5"/>
      <c r="H3683" s="12"/>
    </row>
    <row r="3684" spans="2:8" x14ac:dyDescent="0.25">
      <c r="B3684" s="12"/>
      <c r="C3684" s="12"/>
      <c r="D3684" s="12"/>
      <c r="E3684" s="12"/>
      <c r="F3684" s="4"/>
      <c r="G3684" s="5"/>
      <c r="H3684" s="12"/>
    </row>
    <row r="3685" spans="2:8" x14ac:dyDescent="0.25">
      <c r="B3685" s="12"/>
      <c r="C3685" s="12"/>
      <c r="D3685" s="12"/>
      <c r="E3685" s="12"/>
      <c r="F3685" s="4"/>
      <c r="G3685" s="5"/>
      <c r="H3685" s="12"/>
    </row>
    <row r="3686" spans="2:8" x14ac:dyDescent="0.25">
      <c r="B3686" s="12"/>
      <c r="C3686" s="12"/>
      <c r="D3686" s="12"/>
      <c r="E3686" s="12"/>
      <c r="F3686" s="4"/>
      <c r="G3686" s="5"/>
      <c r="H3686" s="12"/>
    </row>
    <row r="3687" spans="2:8" x14ac:dyDescent="0.25">
      <c r="B3687" s="12"/>
      <c r="C3687" s="12"/>
      <c r="D3687" s="12"/>
      <c r="E3687" s="12"/>
      <c r="F3687" s="4"/>
      <c r="G3687" s="5"/>
      <c r="H3687" s="12"/>
    </row>
    <row r="3688" spans="2:8" x14ac:dyDescent="0.25">
      <c r="B3688" s="12"/>
      <c r="C3688" s="12"/>
      <c r="D3688" s="12"/>
      <c r="E3688" s="12"/>
      <c r="F3688" s="4"/>
      <c r="G3688" s="5"/>
      <c r="H3688" s="12"/>
    </row>
    <row r="3689" spans="2:8" x14ac:dyDescent="0.25">
      <c r="B3689" s="12"/>
      <c r="C3689" s="12"/>
      <c r="D3689" s="12"/>
      <c r="E3689" s="12"/>
      <c r="F3689" s="4"/>
      <c r="G3689" s="5"/>
      <c r="H3689" s="12"/>
    </row>
    <row r="3690" spans="2:8" x14ac:dyDescent="0.25">
      <c r="B3690" s="12"/>
      <c r="C3690" s="12"/>
      <c r="D3690" s="12"/>
      <c r="E3690" s="12"/>
      <c r="F3690" s="4"/>
      <c r="G3690" s="5"/>
      <c r="H3690" s="12"/>
    </row>
    <row r="3691" spans="2:8" x14ac:dyDescent="0.25">
      <c r="B3691" s="12"/>
      <c r="C3691" s="12"/>
      <c r="D3691" s="12"/>
      <c r="E3691" s="12"/>
      <c r="F3691" s="4"/>
      <c r="G3691" s="5"/>
      <c r="H3691" s="12"/>
    </row>
    <row r="3692" spans="2:8" x14ac:dyDescent="0.25">
      <c r="B3692" s="12"/>
      <c r="C3692" s="12"/>
      <c r="D3692" s="12"/>
      <c r="E3692" s="12"/>
      <c r="F3692" s="4"/>
      <c r="G3692" s="5"/>
      <c r="H3692" s="12"/>
    </row>
    <row r="3693" spans="2:8" x14ac:dyDescent="0.25">
      <c r="B3693" s="12"/>
      <c r="C3693" s="12"/>
      <c r="D3693" s="12"/>
      <c r="E3693" s="12"/>
      <c r="F3693" s="4"/>
      <c r="G3693" s="5"/>
      <c r="H3693" s="12"/>
    </row>
    <row r="3694" spans="2:8" x14ac:dyDescent="0.25">
      <c r="B3694" s="12"/>
      <c r="C3694" s="12"/>
      <c r="D3694" s="12"/>
      <c r="E3694" s="12"/>
      <c r="F3694" s="4"/>
      <c r="G3694" s="5"/>
      <c r="H3694" s="12"/>
    </row>
    <row r="3695" spans="2:8" x14ac:dyDescent="0.25">
      <c r="B3695" s="12"/>
      <c r="C3695" s="12"/>
      <c r="D3695" s="12"/>
      <c r="E3695" s="12"/>
      <c r="F3695" s="4"/>
      <c r="G3695" s="5"/>
      <c r="H3695" s="12"/>
    </row>
    <row r="3696" spans="2:8" x14ac:dyDescent="0.25">
      <c r="B3696" s="12"/>
      <c r="C3696" s="12"/>
      <c r="D3696" s="12"/>
      <c r="E3696" s="12"/>
      <c r="F3696" s="4"/>
      <c r="G3696" s="5"/>
      <c r="H3696" s="12"/>
    </row>
    <row r="3697" spans="2:8" x14ac:dyDescent="0.25">
      <c r="B3697" s="12"/>
      <c r="C3697" s="12"/>
      <c r="D3697" s="12"/>
      <c r="E3697" s="12"/>
      <c r="F3697" s="4"/>
      <c r="G3697" s="5"/>
      <c r="H3697" s="12"/>
    </row>
    <row r="3698" spans="2:8" x14ac:dyDescent="0.25">
      <c r="B3698" s="12"/>
      <c r="C3698" s="12"/>
      <c r="D3698" s="12"/>
      <c r="E3698" s="12"/>
      <c r="F3698" s="4"/>
      <c r="G3698" s="5"/>
      <c r="H3698" s="12"/>
    </row>
    <row r="3699" spans="2:8" x14ac:dyDescent="0.25">
      <c r="B3699" s="12"/>
      <c r="C3699" s="12"/>
      <c r="D3699" s="12"/>
      <c r="E3699" s="12"/>
      <c r="F3699" s="4"/>
      <c r="G3699" s="5"/>
      <c r="H3699" s="12"/>
    </row>
    <row r="3700" spans="2:8" x14ac:dyDescent="0.25">
      <c r="B3700" s="12"/>
      <c r="C3700" s="12"/>
      <c r="D3700" s="12"/>
      <c r="E3700" s="12"/>
      <c r="F3700" s="4"/>
      <c r="G3700" s="5"/>
      <c r="H3700" s="12"/>
    </row>
    <row r="3701" spans="2:8" x14ac:dyDescent="0.25">
      <c r="B3701" s="12"/>
      <c r="C3701" s="12"/>
      <c r="D3701" s="12"/>
      <c r="E3701" s="12"/>
      <c r="F3701" s="4"/>
      <c r="G3701" s="5"/>
      <c r="H3701" s="12"/>
    </row>
    <row r="3702" spans="2:8" x14ac:dyDescent="0.25">
      <c r="B3702" s="12"/>
      <c r="C3702" s="12"/>
      <c r="D3702" s="12"/>
      <c r="E3702" s="12"/>
      <c r="F3702" s="4"/>
      <c r="G3702" s="5"/>
      <c r="H3702" s="12"/>
    </row>
    <row r="3703" spans="2:8" x14ac:dyDescent="0.25">
      <c r="B3703" s="12"/>
      <c r="C3703" s="12"/>
      <c r="D3703" s="12"/>
      <c r="E3703" s="12"/>
      <c r="F3703" s="4"/>
      <c r="G3703" s="5"/>
      <c r="H3703" s="12"/>
    </row>
    <row r="3704" spans="2:8" x14ac:dyDescent="0.25">
      <c r="B3704" s="12"/>
      <c r="C3704" s="12"/>
      <c r="D3704" s="12"/>
      <c r="E3704" s="12"/>
      <c r="F3704" s="4"/>
      <c r="G3704" s="5"/>
      <c r="H3704" s="12"/>
    </row>
    <row r="3705" spans="2:8" x14ac:dyDescent="0.25">
      <c r="B3705" s="12"/>
      <c r="C3705" s="12"/>
      <c r="D3705" s="12"/>
      <c r="E3705" s="12"/>
      <c r="F3705" s="4"/>
      <c r="G3705" s="5"/>
      <c r="H3705" s="12"/>
    </row>
    <row r="3706" spans="2:8" x14ac:dyDescent="0.25">
      <c r="B3706" s="12"/>
      <c r="C3706" s="12"/>
      <c r="D3706" s="12"/>
      <c r="E3706" s="12"/>
      <c r="F3706" s="4"/>
      <c r="G3706" s="5"/>
      <c r="H3706" s="12"/>
    </row>
    <row r="3707" spans="2:8" x14ac:dyDescent="0.25">
      <c r="B3707" s="12"/>
      <c r="C3707" s="12"/>
      <c r="D3707" s="12"/>
      <c r="E3707" s="12"/>
      <c r="F3707" s="4"/>
      <c r="G3707" s="5"/>
      <c r="H3707" s="12"/>
    </row>
    <row r="3708" spans="2:8" x14ac:dyDescent="0.25">
      <c r="B3708" s="12"/>
      <c r="C3708" s="12"/>
      <c r="D3708" s="12"/>
      <c r="E3708" s="12"/>
      <c r="F3708" s="4"/>
      <c r="G3708" s="5"/>
      <c r="H3708" s="12"/>
    </row>
    <row r="3709" spans="2:8" x14ac:dyDescent="0.25">
      <c r="B3709" s="12"/>
      <c r="C3709" s="12"/>
      <c r="D3709" s="12"/>
      <c r="E3709" s="12"/>
      <c r="F3709" s="4"/>
      <c r="G3709" s="5"/>
      <c r="H3709" s="12"/>
    </row>
    <row r="3710" spans="2:8" x14ac:dyDescent="0.25">
      <c r="B3710" s="12"/>
      <c r="C3710" s="12"/>
      <c r="D3710" s="12"/>
      <c r="E3710" s="12"/>
      <c r="F3710" s="4"/>
      <c r="G3710" s="5"/>
      <c r="H3710" s="12"/>
    </row>
    <row r="3711" spans="2:8" x14ac:dyDescent="0.25">
      <c r="B3711" s="12"/>
      <c r="C3711" s="12"/>
      <c r="D3711" s="12"/>
      <c r="E3711" s="12"/>
      <c r="F3711" s="4"/>
      <c r="G3711" s="5"/>
      <c r="H3711" s="12"/>
    </row>
    <row r="3712" spans="2:8" x14ac:dyDescent="0.25">
      <c r="B3712" s="12"/>
      <c r="C3712" s="12"/>
      <c r="D3712" s="12"/>
      <c r="E3712" s="12"/>
      <c r="F3712" s="4"/>
      <c r="G3712" s="5"/>
      <c r="H3712" s="12"/>
    </row>
    <row r="3713" spans="2:8" x14ac:dyDescent="0.25">
      <c r="B3713" s="12"/>
      <c r="C3713" s="12"/>
      <c r="D3713" s="12"/>
      <c r="E3713" s="12"/>
      <c r="F3713" s="4"/>
      <c r="G3713" s="5"/>
      <c r="H3713" s="12"/>
    </row>
    <row r="3714" spans="2:8" x14ac:dyDescent="0.25">
      <c r="B3714" s="12"/>
      <c r="C3714" s="12"/>
      <c r="D3714" s="12"/>
      <c r="E3714" s="12"/>
      <c r="F3714" s="4"/>
      <c r="G3714" s="5"/>
      <c r="H3714" s="12"/>
    </row>
    <row r="3715" spans="2:8" x14ac:dyDescent="0.25">
      <c r="B3715" s="12"/>
      <c r="C3715" s="12"/>
      <c r="D3715" s="12"/>
      <c r="E3715" s="12"/>
      <c r="F3715" s="4"/>
      <c r="G3715" s="5"/>
      <c r="H3715" s="12"/>
    </row>
    <row r="3716" spans="2:8" x14ac:dyDescent="0.25">
      <c r="B3716" s="12"/>
      <c r="C3716" s="12"/>
      <c r="D3716" s="12"/>
      <c r="E3716" s="12"/>
      <c r="F3716" s="4"/>
      <c r="G3716" s="5"/>
      <c r="H3716" s="12"/>
    </row>
    <row r="3717" spans="2:8" x14ac:dyDescent="0.25">
      <c r="B3717" s="12"/>
      <c r="C3717" s="12"/>
      <c r="D3717" s="12"/>
      <c r="E3717" s="12"/>
      <c r="F3717" s="4"/>
      <c r="G3717" s="5"/>
      <c r="H3717" s="12"/>
    </row>
    <row r="3718" spans="2:8" x14ac:dyDescent="0.25">
      <c r="B3718" s="12"/>
      <c r="C3718" s="12"/>
      <c r="D3718" s="12"/>
      <c r="E3718" s="12"/>
      <c r="F3718" s="4"/>
      <c r="G3718" s="5"/>
      <c r="H3718" s="12"/>
    </row>
    <row r="3719" spans="2:8" x14ac:dyDescent="0.25">
      <c r="B3719" s="12"/>
      <c r="C3719" s="12"/>
      <c r="D3719" s="12"/>
      <c r="E3719" s="12"/>
      <c r="F3719" s="4"/>
      <c r="G3719" s="5"/>
      <c r="H3719" s="12"/>
    </row>
    <row r="3720" spans="2:8" x14ac:dyDescent="0.25">
      <c r="B3720" s="12"/>
      <c r="C3720" s="12"/>
      <c r="D3720" s="12"/>
      <c r="E3720" s="12"/>
      <c r="F3720" s="4"/>
      <c r="G3720" s="5"/>
      <c r="H3720" s="12"/>
    </row>
    <row r="3721" spans="2:8" x14ac:dyDescent="0.25">
      <c r="B3721" s="12"/>
      <c r="C3721" s="12"/>
      <c r="D3721" s="12"/>
      <c r="E3721" s="12"/>
      <c r="F3721" s="4"/>
      <c r="G3721" s="5"/>
      <c r="H3721" s="12"/>
    </row>
    <row r="3722" spans="2:8" x14ac:dyDescent="0.25">
      <c r="B3722" s="12"/>
      <c r="C3722" s="12"/>
      <c r="D3722" s="12"/>
      <c r="E3722" s="12"/>
      <c r="F3722" s="4"/>
      <c r="G3722" s="5"/>
      <c r="H3722" s="12"/>
    </row>
    <row r="3723" spans="2:8" x14ac:dyDescent="0.25">
      <c r="B3723" s="12"/>
      <c r="C3723" s="12"/>
      <c r="D3723" s="12"/>
      <c r="E3723" s="12"/>
      <c r="F3723" s="4"/>
      <c r="G3723" s="5"/>
      <c r="H3723" s="12"/>
    </row>
    <row r="3724" spans="2:8" x14ac:dyDescent="0.25">
      <c r="B3724" s="12"/>
      <c r="C3724" s="12"/>
      <c r="D3724" s="12"/>
      <c r="E3724" s="12"/>
      <c r="F3724" s="4"/>
      <c r="G3724" s="5"/>
      <c r="H3724" s="12"/>
    </row>
    <row r="3725" spans="2:8" x14ac:dyDescent="0.25">
      <c r="B3725" s="12"/>
      <c r="C3725" s="12"/>
      <c r="D3725" s="12"/>
      <c r="E3725" s="12"/>
      <c r="F3725" s="4"/>
      <c r="G3725" s="5"/>
      <c r="H3725" s="12"/>
    </row>
    <row r="3726" spans="2:8" x14ac:dyDescent="0.25">
      <c r="B3726" s="12"/>
      <c r="C3726" s="12"/>
      <c r="D3726" s="12"/>
      <c r="E3726" s="12"/>
      <c r="F3726" s="4"/>
      <c r="G3726" s="5"/>
      <c r="H3726" s="12"/>
    </row>
    <row r="3727" spans="2:8" x14ac:dyDescent="0.25">
      <c r="B3727" s="12"/>
      <c r="C3727" s="12"/>
      <c r="D3727" s="12"/>
      <c r="E3727" s="12"/>
      <c r="F3727" s="4"/>
      <c r="G3727" s="5"/>
      <c r="H3727" s="12"/>
    </row>
    <row r="3728" spans="2:8" x14ac:dyDescent="0.25">
      <c r="B3728" s="12"/>
      <c r="C3728" s="12"/>
      <c r="D3728" s="12"/>
      <c r="E3728" s="12"/>
      <c r="F3728" s="4"/>
      <c r="G3728" s="5"/>
      <c r="H3728" s="12"/>
    </row>
    <row r="3729" spans="2:8" x14ac:dyDescent="0.25">
      <c r="B3729" s="12"/>
      <c r="C3729" s="12"/>
      <c r="D3729" s="12"/>
      <c r="E3729" s="12"/>
      <c r="F3729" s="4"/>
      <c r="G3729" s="5"/>
      <c r="H3729" s="12"/>
    </row>
    <row r="3730" spans="2:8" x14ac:dyDescent="0.25">
      <c r="B3730" s="12"/>
      <c r="C3730" s="12"/>
      <c r="D3730" s="12"/>
      <c r="E3730" s="12"/>
      <c r="F3730" s="4"/>
      <c r="G3730" s="5"/>
      <c r="H3730" s="12"/>
    </row>
    <row r="3731" spans="2:8" x14ac:dyDescent="0.25">
      <c r="B3731" s="12"/>
      <c r="C3731" s="12"/>
      <c r="D3731" s="12"/>
      <c r="E3731" s="12"/>
      <c r="F3731" s="4"/>
      <c r="G3731" s="5"/>
      <c r="H3731" s="12"/>
    </row>
    <row r="3732" spans="2:8" x14ac:dyDescent="0.25">
      <c r="B3732" s="12"/>
      <c r="C3732" s="12"/>
      <c r="D3732" s="12"/>
      <c r="E3732" s="12"/>
      <c r="F3732" s="4"/>
      <c r="G3732" s="5"/>
      <c r="H3732" s="12"/>
    </row>
    <row r="3733" spans="2:8" x14ac:dyDescent="0.25">
      <c r="B3733" s="12"/>
      <c r="C3733" s="12"/>
      <c r="D3733" s="12"/>
      <c r="E3733" s="12"/>
      <c r="F3733" s="4"/>
      <c r="G3733" s="5"/>
      <c r="H3733" s="12"/>
    </row>
    <row r="3734" spans="2:8" x14ac:dyDescent="0.25">
      <c r="B3734" s="12"/>
      <c r="C3734" s="12"/>
      <c r="D3734" s="12"/>
      <c r="E3734" s="12"/>
      <c r="F3734" s="4"/>
      <c r="G3734" s="5"/>
      <c r="H3734" s="12"/>
    </row>
    <row r="3735" spans="2:8" x14ac:dyDescent="0.25">
      <c r="B3735" s="12"/>
      <c r="C3735" s="12"/>
      <c r="D3735" s="12"/>
      <c r="E3735" s="12"/>
      <c r="F3735" s="4"/>
      <c r="G3735" s="5"/>
      <c r="H3735" s="12"/>
    </row>
    <row r="3736" spans="2:8" x14ac:dyDescent="0.25">
      <c r="B3736" s="12"/>
      <c r="C3736" s="12"/>
      <c r="D3736" s="12"/>
      <c r="E3736" s="12"/>
      <c r="F3736" s="4"/>
      <c r="G3736" s="5"/>
      <c r="H3736" s="12"/>
    </row>
    <row r="3737" spans="2:8" x14ac:dyDescent="0.25">
      <c r="B3737" s="12"/>
      <c r="C3737" s="12"/>
      <c r="D3737" s="12"/>
      <c r="E3737" s="12"/>
      <c r="F3737" s="4"/>
      <c r="G3737" s="5"/>
      <c r="H3737" s="12"/>
    </row>
    <row r="3738" spans="2:8" x14ac:dyDescent="0.25">
      <c r="B3738" s="12"/>
      <c r="C3738" s="12"/>
      <c r="D3738" s="12"/>
      <c r="E3738" s="12"/>
      <c r="F3738" s="4"/>
      <c r="G3738" s="5"/>
      <c r="H3738" s="12"/>
    </row>
    <row r="3739" spans="2:8" x14ac:dyDescent="0.25">
      <c r="B3739" s="12"/>
      <c r="C3739" s="12"/>
      <c r="D3739" s="12"/>
      <c r="E3739" s="12"/>
      <c r="F3739" s="4"/>
      <c r="G3739" s="5"/>
      <c r="H3739" s="12"/>
    </row>
    <row r="3740" spans="2:8" x14ac:dyDescent="0.25">
      <c r="B3740" s="12"/>
      <c r="C3740" s="12"/>
      <c r="D3740" s="12"/>
      <c r="E3740" s="12"/>
      <c r="F3740" s="4"/>
      <c r="G3740" s="5"/>
      <c r="H3740" s="12"/>
    </row>
    <row r="3741" spans="2:8" x14ac:dyDescent="0.25">
      <c r="B3741" s="12"/>
      <c r="C3741" s="12"/>
      <c r="D3741" s="12"/>
      <c r="E3741" s="12"/>
      <c r="F3741" s="4"/>
      <c r="G3741" s="5"/>
      <c r="H3741" s="12"/>
    </row>
    <row r="3742" spans="2:8" x14ac:dyDescent="0.25">
      <c r="B3742" s="12"/>
      <c r="C3742" s="12"/>
      <c r="D3742" s="12"/>
      <c r="E3742" s="12"/>
      <c r="F3742" s="4"/>
      <c r="G3742" s="5"/>
      <c r="H3742" s="12"/>
    </row>
    <row r="3743" spans="2:8" x14ac:dyDescent="0.25">
      <c r="B3743" s="12"/>
      <c r="C3743" s="12"/>
      <c r="D3743" s="12"/>
      <c r="E3743" s="12"/>
      <c r="F3743" s="4"/>
      <c r="G3743" s="5"/>
      <c r="H3743" s="12"/>
    </row>
    <row r="3744" spans="2:8" x14ac:dyDescent="0.25">
      <c r="B3744" s="12"/>
      <c r="C3744" s="12"/>
      <c r="D3744" s="12"/>
      <c r="E3744" s="12"/>
      <c r="F3744" s="4"/>
      <c r="G3744" s="5"/>
      <c r="H3744" s="12"/>
    </row>
    <row r="3745" spans="2:8" x14ac:dyDescent="0.25">
      <c r="B3745" s="12"/>
      <c r="C3745" s="12"/>
      <c r="D3745" s="12"/>
      <c r="E3745" s="12"/>
      <c r="F3745" s="4"/>
      <c r="G3745" s="5"/>
      <c r="H3745" s="12"/>
    </row>
    <row r="3746" spans="2:8" x14ac:dyDescent="0.25">
      <c r="B3746" s="12"/>
      <c r="C3746" s="12"/>
      <c r="D3746" s="12"/>
      <c r="E3746" s="12"/>
      <c r="F3746" s="4"/>
      <c r="G3746" s="5"/>
      <c r="H3746" s="12"/>
    </row>
    <row r="3747" spans="2:8" x14ac:dyDescent="0.25">
      <c r="B3747" s="12"/>
      <c r="C3747" s="12"/>
      <c r="D3747" s="12"/>
      <c r="E3747" s="12"/>
      <c r="F3747" s="4"/>
      <c r="G3747" s="5"/>
      <c r="H3747" s="12"/>
    </row>
    <row r="3748" spans="2:8" x14ac:dyDescent="0.25">
      <c r="B3748" s="12"/>
      <c r="C3748" s="12"/>
      <c r="D3748" s="12"/>
      <c r="E3748" s="12"/>
      <c r="F3748" s="4"/>
      <c r="G3748" s="5"/>
      <c r="H3748" s="12"/>
    </row>
    <row r="3749" spans="2:8" x14ac:dyDescent="0.25">
      <c r="B3749" s="12"/>
      <c r="C3749" s="12"/>
      <c r="D3749" s="12"/>
      <c r="E3749" s="12"/>
      <c r="F3749" s="4"/>
      <c r="G3749" s="5"/>
      <c r="H3749" s="12"/>
    </row>
    <row r="3750" spans="2:8" x14ac:dyDescent="0.25">
      <c r="B3750" s="12"/>
      <c r="C3750" s="12"/>
      <c r="D3750" s="12"/>
      <c r="E3750" s="12"/>
      <c r="F3750" s="4"/>
      <c r="G3750" s="5"/>
      <c r="H3750" s="12"/>
    </row>
    <row r="3751" spans="2:8" x14ac:dyDescent="0.25">
      <c r="B3751" s="12"/>
      <c r="C3751" s="12"/>
      <c r="D3751" s="12"/>
      <c r="E3751" s="12"/>
      <c r="F3751" s="4"/>
      <c r="G3751" s="5"/>
      <c r="H3751" s="12"/>
    </row>
    <row r="3752" spans="2:8" x14ac:dyDescent="0.25">
      <c r="B3752" s="12"/>
      <c r="C3752" s="12"/>
      <c r="D3752" s="12"/>
      <c r="E3752" s="12"/>
      <c r="F3752" s="4"/>
      <c r="G3752" s="5"/>
      <c r="H3752" s="12"/>
    </row>
    <row r="3753" spans="2:8" x14ac:dyDescent="0.25">
      <c r="B3753" s="12"/>
      <c r="C3753" s="12"/>
      <c r="D3753" s="12"/>
      <c r="E3753" s="12"/>
      <c r="F3753" s="4"/>
      <c r="G3753" s="5"/>
      <c r="H3753" s="12"/>
    </row>
    <row r="3754" spans="2:8" x14ac:dyDescent="0.25">
      <c r="B3754" s="12"/>
      <c r="C3754" s="12"/>
      <c r="D3754" s="12"/>
      <c r="E3754" s="12"/>
      <c r="F3754" s="4"/>
      <c r="G3754" s="5"/>
      <c r="H3754" s="12"/>
    </row>
    <row r="3755" spans="2:8" x14ac:dyDescent="0.25">
      <c r="B3755" s="12"/>
      <c r="C3755" s="12"/>
      <c r="D3755" s="12"/>
      <c r="E3755" s="12"/>
      <c r="F3755" s="4"/>
      <c r="G3755" s="5"/>
      <c r="H3755" s="12"/>
    </row>
    <row r="3756" spans="2:8" x14ac:dyDescent="0.25">
      <c r="B3756" s="12"/>
      <c r="C3756" s="12"/>
      <c r="D3756" s="12"/>
      <c r="E3756" s="12"/>
      <c r="F3756" s="4"/>
      <c r="G3756" s="5"/>
      <c r="H3756" s="12"/>
    </row>
    <row r="3757" spans="2:8" x14ac:dyDescent="0.25">
      <c r="B3757" s="12"/>
      <c r="C3757" s="12"/>
      <c r="D3757" s="12"/>
      <c r="E3757" s="12"/>
      <c r="F3757" s="4"/>
      <c r="G3757" s="5"/>
      <c r="H3757" s="12"/>
    </row>
    <row r="3758" spans="2:8" x14ac:dyDescent="0.25">
      <c r="B3758" s="12"/>
      <c r="C3758" s="12"/>
      <c r="D3758" s="12"/>
      <c r="E3758" s="12"/>
      <c r="F3758" s="4"/>
      <c r="G3758" s="5"/>
      <c r="H3758" s="12"/>
    </row>
    <row r="3759" spans="2:8" x14ac:dyDescent="0.25">
      <c r="B3759" s="12"/>
      <c r="C3759" s="12"/>
      <c r="D3759" s="12"/>
      <c r="E3759" s="12"/>
      <c r="F3759" s="4"/>
      <c r="G3759" s="5"/>
      <c r="H3759" s="12"/>
    </row>
    <row r="3760" spans="2:8" x14ac:dyDescent="0.25">
      <c r="B3760" s="12"/>
      <c r="C3760" s="12"/>
      <c r="D3760" s="12"/>
      <c r="E3760" s="12"/>
      <c r="F3760" s="4"/>
      <c r="G3760" s="5"/>
      <c r="H3760" s="12"/>
    </row>
    <row r="3761" spans="2:8" x14ac:dyDescent="0.25">
      <c r="B3761" s="12"/>
      <c r="C3761" s="12"/>
      <c r="D3761" s="12"/>
      <c r="E3761" s="12"/>
      <c r="F3761" s="4"/>
      <c r="G3761" s="5"/>
      <c r="H3761" s="12"/>
    </row>
    <row r="3762" spans="2:8" x14ac:dyDescent="0.25">
      <c r="B3762" s="12"/>
      <c r="C3762" s="12"/>
      <c r="D3762" s="12"/>
      <c r="E3762" s="12"/>
      <c r="F3762" s="4"/>
      <c r="G3762" s="5"/>
      <c r="H3762" s="12"/>
    </row>
    <row r="3763" spans="2:8" x14ac:dyDescent="0.25">
      <c r="B3763" s="12"/>
      <c r="C3763" s="12"/>
      <c r="D3763" s="12"/>
      <c r="E3763" s="12"/>
      <c r="F3763" s="4"/>
      <c r="G3763" s="5"/>
      <c r="H3763" s="12"/>
    </row>
    <row r="3764" spans="2:8" x14ac:dyDescent="0.25">
      <c r="B3764" s="12"/>
      <c r="C3764" s="12"/>
      <c r="D3764" s="12"/>
      <c r="E3764" s="12"/>
      <c r="F3764" s="4"/>
      <c r="G3764" s="5"/>
      <c r="H3764" s="12"/>
    </row>
    <row r="3765" spans="2:8" x14ac:dyDescent="0.25">
      <c r="B3765" s="12"/>
      <c r="C3765" s="12"/>
      <c r="D3765" s="12"/>
      <c r="E3765" s="12"/>
      <c r="F3765" s="4"/>
      <c r="G3765" s="5"/>
      <c r="H3765" s="12"/>
    </row>
    <row r="3766" spans="2:8" x14ac:dyDescent="0.25">
      <c r="B3766" s="12"/>
      <c r="C3766" s="12"/>
      <c r="D3766" s="12"/>
      <c r="E3766" s="12"/>
      <c r="F3766" s="4"/>
      <c r="G3766" s="5"/>
      <c r="H3766" s="12"/>
    </row>
    <row r="3767" spans="2:8" x14ac:dyDescent="0.25">
      <c r="B3767" s="12"/>
      <c r="C3767" s="12"/>
      <c r="D3767" s="12"/>
      <c r="E3767" s="12"/>
      <c r="F3767" s="4"/>
      <c r="G3767" s="5"/>
      <c r="H3767" s="12"/>
    </row>
    <row r="3768" spans="2:8" x14ac:dyDescent="0.25">
      <c r="B3768" s="12"/>
      <c r="C3768" s="12"/>
      <c r="D3768" s="12"/>
      <c r="E3768" s="12"/>
      <c r="F3768" s="4"/>
      <c r="G3768" s="5"/>
      <c r="H3768" s="12"/>
    </row>
    <row r="3769" spans="2:8" x14ac:dyDescent="0.25">
      <c r="B3769" s="12"/>
      <c r="C3769" s="12"/>
      <c r="D3769" s="12"/>
      <c r="E3769" s="12"/>
      <c r="F3769" s="4"/>
      <c r="G3769" s="5"/>
      <c r="H3769" s="12"/>
    </row>
    <row r="3770" spans="2:8" x14ac:dyDescent="0.25">
      <c r="B3770" s="12"/>
      <c r="C3770" s="12"/>
      <c r="D3770" s="12"/>
      <c r="E3770" s="12"/>
      <c r="F3770" s="4"/>
      <c r="G3770" s="5"/>
      <c r="H3770" s="12"/>
    </row>
    <row r="3771" spans="2:8" x14ac:dyDescent="0.25">
      <c r="B3771" s="12"/>
      <c r="C3771" s="12"/>
      <c r="D3771" s="12"/>
      <c r="E3771" s="12"/>
      <c r="F3771" s="4"/>
      <c r="G3771" s="5"/>
      <c r="H3771" s="12"/>
    </row>
    <row r="3772" spans="2:8" x14ac:dyDescent="0.25">
      <c r="B3772" s="12"/>
      <c r="C3772" s="12"/>
      <c r="D3772" s="12"/>
      <c r="E3772" s="12"/>
      <c r="F3772" s="4"/>
      <c r="G3772" s="5"/>
      <c r="H3772" s="12"/>
    </row>
    <row r="3773" spans="2:8" x14ac:dyDescent="0.25">
      <c r="B3773" s="12"/>
      <c r="C3773" s="12"/>
      <c r="D3773" s="12"/>
      <c r="E3773" s="12"/>
      <c r="F3773" s="4"/>
      <c r="G3773" s="5"/>
      <c r="H3773" s="12"/>
    </row>
    <row r="3774" spans="2:8" x14ac:dyDescent="0.25">
      <c r="B3774" s="12"/>
      <c r="C3774" s="12"/>
      <c r="D3774" s="12"/>
      <c r="E3774" s="12"/>
      <c r="F3774" s="4"/>
      <c r="G3774" s="5"/>
      <c r="H3774" s="12"/>
    </row>
    <row r="3775" spans="2:8" x14ac:dyDescent="0.25">
      <c r="B3775" s="12"/>
      <c r="C3775" s="12"/>
      <c r="D3775" s="12"/>
      <c r="E3775" s="12"/>
      <c r="F3775" s="4"/>
      <c r="G3775" s="5"/>
      <c r="H3775" s="12"/>
    </row>
    <row r="3776" spans="2:8" x14ac:dyDescent="0.25">
      <c r="B3776" s="12"/>
      <c r="C3776" s="12"/>
      <c r="D3776" s="12"/>
      <c r="E3776" s="12"/>
      <c r="F3776" s="4"/>
      <c r="G3776" s="5"/>
      <c r="H3776" s="12"/>
    </row>
    <row r="3777" spans="2:8" x14ac:dyDescent="0.25">
      <c r="B3777" s="12"/>
      <c r="C3777" s="12"/>
      <c r="D3777" s="12"/>
      <c r="E3777" s="12"/>
      <c r="F3777" s="4"/>
      <c r="G3777" s="5"/>
      <c r="H3777" s="12"/>
    </row>
    <row r="3778" spans="2:8" x14ac:dyDescent="0.25">
      <c r="B3778" s="12"/>
      <c r="C3778" s="12"/>
      <c r="D3778" s="12"/>
      <c r="E3778" s="12"/>
      <c r="F3778" s="4"/>
      <c r="G3778" s="5"/>
      <c r="H3778" s="12"/>
    </row>
    <row r="3779" spans="2:8" x14ac:dyDescent="0.25">
      <c r="B3779" s="12"/>
      <c r="C3779" s="12"/>
      <c r="D3779" s="12"/>
      <c r="E3779" s="12"/>
      <c r="F3779" s="4"/>
      <c r="G3779" s="5"/>
      <c r="H3779" s="12"/>
    </row>
    <row r="3780" spans="2:8" x14ac:dyDescent="0.25">
      <c r="B3780" s="12"/>
      <c r="C3780" s="12"/>
      <c r="D3780" s="12"/>
      <c r="E3780" s="12"/>
      <c r="F3780" s="4"/>
      <c r="G3780" s="5"/>
      <c r="H3780" s="12"/>
    </row>
    <row r="3781" spans="2:8" x14ac:dyDescent="0.25">
      <c r="B3781" s="12"/>
      <c r="C3781" s="12"/>
      <c r="D3781" s="12"/>
      <c r="E3781" s="12"/>
      <c r="F3781" s="4"/>
      <c r="G3781" s="5"/>
      <c r="H3781" s="12"/>
    </row>
    <row r="3782" spans="2:8" x14ac:dyDescent="0.25">
      <c r="B3782" s="12"/>
      <c r="C3782" s="12"/>
      <c r="D3782" s="12"/>
      <c r="E3782" s="12"/>
      <c r="F3782" s="4"/>
      <c r="G3782" s="5"/>
      <c r="H3782" s="12"/>
    </row>
    <row r="3783" spans="2:8" x14ac:dyDescent="0.25">
      <c r="B3783" s="12"/>
      <c r="C3783" s="12"/>
      <c r="D3783" s="12"/>
      <c r="E3783" s="12"/>
      <c r="F3783" s="4"/>
      <c r="G3783" s="5"/>
      <c r="H3783" s="12"/>
    </row>
    <row r="3784" spans="2:8" x14ac:dyDescent="0.25">
      <c r="B3784" s="12"/>
      <c r="C3784" s="12"/>
      <c r="D3784" s="12"/>
      <c r="E3784" s="12"/>
      <c r="F3784" s="4"/>
      <c r="G3784" s="5"/>
      <c r="H3784" s="12"/>
    </row>
    <row r="3785" spans="2:8" x14ac:dyDescent="0.25">
      <c r="B3785" s="12"/>
      <c r="C3785" s="12"/>
      <c r="D3785" s="12"/>
      <c r="E3785" s="12"/>
      <c r="F3785" s="4"/>
      <c r="G3785" s="5"/>
      <c r="H3785" s="12"/>
    </row>
    <row r="3786" spans="2:8" x14ac:dyDescent="0.25">
      <c r="B3786" s="12"/>
      <c r="C3786" s="12"/>
      <c r="D3786" s="12"/>
      <c r="E3786" s="12"/>
      <c r="F3786" s="4"/>
      <c r="G3786" s="5"/>
      <c r="H3786" s="12"/>
    </row>
    <row r="3787" spans="2:8" x14ac:dyDescent="0.25">
      <c r="B3787" s="12"/>
      <c r="C3787" s="12"/>
      <c r="D3787" s="12"/>
      <c r="E3787" s="12"/>
      <c r="F3787" s="4"/>
      <c r="G3787" s="5"/>
      <c r="H3787" s="12"/>
    </row>
    <row r="3788" spans="2:8" x14ac:dyDescent="0.25">
      <c r="B3788" s="12"/>
      <c r="C3788" s="12"/>
      <c r="D3788" s="12"/>
      <c r="E3788" s="12"/>
      <c r="F3788" s="4"/>
      <c r="G3788" s="5"/>
      <c r="H3788" s="12"/>
    </row>
    <row r="3789" spans="2:8" x14ac:dyDescent="0.25">
      <c r="B3789" s="12"/>
      <c r="C3789" s="12"/>
      <c r="D3789" s="12"/>
      <c r="E3789" s="12"/>
      <c r="F3789" s="4"/>
      <c r="G3789" s="5"/>
      <c r="H3789" s="12"/>
    </row>
    <row r="3790" spans="2:8" x14ac:dyDescent="0.25">
      <c r="B3790" s="12"/>
      <c r="C3790" s="12"/>
      <c r="D3790" s="12"/>
      <c r="E3790" s="12"/>
      <c r="F3790" s="4"/>
      <c r="G3790" s="5"/>
      <c r="H3790" s="12"/>
    </row>
    <row r="3791" spans="2:8" x14ac:dyDescent="0.25">
      <c r="B3791" s="12"/>
      <c r="C3791" s="12"/>
      <c r="D3791" s="12"/>
      <c r="E3791" s="12"/>
      <c r="F3791" s="4"/>
      <c r="G3791" s="5"/>
      <c r="H3791" s="12"/>
    </row>
    <row r="3792" spans="2:8" x14ac:dyDescent="0.25">
      <c r="B3792" s="12"/>
      <c r="C3792" s="12"/>
      <c r="D3792" s="12"/>
      <c r="E3792" s="12"/>
      <c r="F3792" s="4"/>
      <c r="G3792" s="5"/>
      <c r="H3792" s="12"/>
    </row>
    <row r="3793" spans="2:8" x14ac:dyDescent="0.25">
      <c r="B3793" s="12"/>
      <c r="C3793" s="12"/>
      <c r="D3793" s="12"/>
      <c r="E3793" s="12"/>
      <c r="F3793" s="4"/>
      <c r="G3793" s="5"/>
      <c r="H3793" s="12"/>
    </row>
    <row r="3794" spans="2:8" x14ac:dyDescent="0.25">
      <c r="B3794" s="12"/>
      <c r="C3794" s="12"/>
      <c r="D3794" s="12"/>
      <c r="E3794" s="12"/>
      <c r="F3794" s="4"/>
      <c r="G3794" s="5"/>
      <c r="H3794" s="12"/>
    </row>
    <row r="3795" spans="2:8" x14ac:dyDescent="0.25">
      <c r="B3795" s="12"/>
      <c r="C3795" s="12"/>
      <c r="D3795" s="12"/>
      <c r="E3795" s="12"/>
      <c r="F3795" s="4"/>
      <c r="G3795" s="5"/>
      <c r="H3795" s="12"/>
    </row>
    <row r="3796" spans="2:8" x14ac:dyDescent="0.25">
      <c r="B3796" s="12"/>
      <c r="C3796" s="12"/>
      <c r="D3796" s="12"/>
      <c r="E3796" s="12"/>
      <c r="F3796" s="4"/>
      <c r="G3796" s="5"/>
      <c r="H3796" s="12"/>
    </row>
    <row r="3797" spans="2:8" x14ac:dyDescent="0.25">
      <c r="B3797" s="12"/>
      <c r="C3797" s="12"/>
      <c r="D3797" s="12"/>
      <c r="E3797" s="12"/>
      <c r="F3797" s="4"/>
      <c r="G3797" s="5"/>
      <c r="H3797" s="12"/>
    </row>
    <row r="3798" spans="2:8" x14ac:dyDescent="0.25">
      <c r="B3798" s="12"/>
      <c r="C3798" s="12"/>
      <c r="D3798" s="12"/>
      <c r="E3798" s="12"/>
      <c r="F3798" s="4"/>
      <c r="G3798" s="5"/>
      <c r="H3798" s="12"/>
    </row>
    <row r="3799" spans="2:8" x14ac:dyDescent="0.25">
      <c r="B3799" s="12"/>
      <c r="C3799" s="12"/>
      <c r="D3799" s="12"/>
      <c r="E3799" s="12"/>
      <c r="F3799" s="4"/>
      <c r="G3799" s="5"/>
      <c r="H3799" s="12"/>
    </row>
    <row r="3800" spans="2:8" x14ac:dyDescent="0.25">
      <c r="B3800" s="12"/>
      <c r="C3800" s="12"/>
      <c r="D3800" s="12"/>
      <c r="E3800" s="12"/>
      <c r="F3800" s="4"/>
      <c r="G3800" s="5"/>
      <c r="H3800" s="12"/>
    </row>
    <row r="3801" spans="2:8" x14ac:dyDescent="0.25">
      <c r="B3801" s="12"/>
      <c r="C3801" s="12"/>
      <c r="D3801" s="12"/>
      <c r="E3801" s="12"/>
      <c r="F3801" s="4"/>
      <c r="G3801" s="5"/>
      <c r="H3801" s="12"/>
    </row>
    <row r="3802" spans="2:8" x14ac:dyDescent="0.25">
      <c r="B3802" s="12"/>
      <c r="C3802" s="12"/>
      <c r="D3802" s="12"/>
      <c r="E3802" s="12"/>
      <c r="F3802" s="4"/>
      <c r="G3802" s="5"/>
      <c r="H3802" s="12"/>
    </row>
    <row r="3803" spans="2:8" x14ac:dyDescent="0.25">
      <c r="B3803" s="12"/>
      <c r="C3803" s="12"/>
      <c r="D3803" s="12"/>
      <c r="E3803" s="12"/>
      <c r="F3803" s="4"/>
      <c r="G3803" s="5"/>
      <c r="H3803" s="12"/>
    </row>
    <row r="3804" spans="2:8" x14ac:dyDescent="0.25">
      <c r="B3804" s="12"/>
      <c r="C3804" s="12"/>
      <c r="D3804" s="12"/>
      <c r="E3804" s="12"/>
      <c r="F3804" s="4"/>
      <c r="G3804" s="5"/>
      <c r="H3804" s="12"/>
    </row>
    <row r="3805" spans="2:8" x14ac:dyDescent="0.25">
      <c r="B3805" s="12"/>
      <c r="C3805" s="12"/>
      <c r="D3805" s="12"/>
      <c r="E3805" s="12"/>
      <c r="F3805" s="4"/>
      <c r="G3805" s="5"/>
      <c r="H3805" s="12"/>
    </row>
    <row r="3806" spans="2:8" x14ac:dyDescent="0.25">
      <c r="B3806" s="12"/>
      <c r="C3806" s="12"/>
      <c r="D3806" s="12"/>
      <c r="E3806" s="12"/>
      <c r="F3806" s="4"/>
      <c r="G3806" s="5"/>
      <c r="H3806" s="12"/>
    </row>
    <row r="3807" spans="2:8" x14ac:dyDescent="0.25">
      <c r="B3807" s="12"/>
      <c r="C3807" s="12"/>
      <c r="D3807" s="12"/>
      <c r="E3807" s="12"/>
      <c r="F3807" s="4"/>
      <c r="G3807" s="5"/>
      <c r="H3807" s="12"/>
    </row>
    <row r="3808" spans="2:8" x14ac:dyDescent="0.25">
      <c r="B3808" s="12"/>
      <c r="C3808" s="12"/>
      <c r="D3808" s="12"/>
      <c r="E3808" s="12"/>
      <c r="F3808" s="4"/>
      <c r="G3808" s="5"/>
      <c r="H3808" s="12"/>
    </row>
    <row r="3809" spans="2:8" x14ac:dyDescent="0.25">
      <c r="B3809" s="12"/>
      <c r="C3809" s="12"/>
      <c r="D3809" s="12"/>
      <c r="E3809" s="12"/>
      <c r="F3809" s="4"/>
      <c r="G3809" s="5"/>
      <c r="H3809" s="12"/>
    </row>
    <row r="3810" spans="2:8" x14ac:dyDescent="0.25">
      <c r="B3810" s="12"/>
      <c r="C3810" s="12"/>
      <c r="D3810" s="12"/>
      <c r="E3810" s="12"/>
      <c r="F3810" s="4"/>
      <c r="G3810" s="5"/>
      <c r="H3810" s="12"/>
    </row>
    <row r="3811" spans="2:8" x14ac:dyDescent="0.25">
      <c r="B3811" s="12"/>
      <c r="C3811" s="12"/>
      <c r="D3811" s="12"/>
      <c r="E3811" s="12"/>
      <c r="F3811" s="4"/>
      <c r="G3811" s="5"/>
      <c r="H3811" s="12"/>
    </row>
    <row r="3812" spans="2:8" x14ac:dyDescent="0.25">
      <c r="B3812" s="12"/>
      <c r="C3812" s="12"/>
      <c r="D3812" s="12"/>
      <c r="E3812" s="12"/>
      <c r="F3812" s="4"/>
      <c r="G3812" s="5"/>
      <c r="H3812" s="12"/>
    </row>
    <row r="3813" spans="2:8" x14ac:dyDescent="0.25">
      <c r="B3813" s="12"/>
      <c r="C3813" s="12"/>
      <c r="D3813" s="12"/>
      <c r="E3813" s="12"/>
      <c r="F3813" s="4"/>
      <c r="G3813" s="5"/>
      <c r="H3813" s="12"/>
    </row>
    <row r="3814" spans="2:8" x14ac:dyDescent="0.25">
      <c r="B3814" s="12"/>
      <c r="C3814" s="12"/>
      <c r="D3814" s="12"/>
      <c r="E3814" s="12"/>
      <c r="F3814" s="4"/>
      <c r="G3814" s="5"/>
      <c r="H3814" s="12"/>
    </row>
    <row r="3815" spans="2:8" x14ac:dyDescent="0.25">
      <c r="B3815" s="12"/>
      <c r="C3815" s="12"/>
      <c r="D3815" s="12"/>
      <c r="E3815" s="12"/>
      <c r="F3815" s="4"/>
      <c r="G3815" s="5"/>
      <c r="H3815" s="12"/>
    </row>
    <row r="3816" spans="2:8" x14ac:dyDescent="0.25">
      <c r="B3816" s="12"/>
      <c r="C3816" s="12"/>
      <c r="D3816" s="12"/>
      <c r="E3816" s="12"/>
      <c r="F3816" s="4"/>
      <c r="G3816" s="5"/>
      <c r="H3816" s="12"/>
    </row>
    <row r="3817" spans="2:8" x14ac:dyDescent="0.25">
      <c r="B3817" s="12"/>
      <c r="C3817" s="12"/>
      <c r="D3817" s="12"/>
      <c r="E3817" s="12"/>
      <c r="F3817" s="4"/>
      <c r="G3817" s="5"/>
      <c r="H3817" s="12"/>
    </row>
    <row r="3818" spans="2:8" x14ac:dyDescent="0.25">
      <c r="B3818" s="12"/>
      <c r="C3818" s="12"/>
      <c r="D3818" s="12"/>
      <c r="E3818" s="12"/>
      <c r="F3818" s="4"/>
      <c r="G3818" s="5"/>
      <c r="H3818" s="12"/>
    </row>
    <row r="3819" spans="2:8" x14ac:dyDescent="0.25">
      <c r="B3819" s="12"/>
      <c r="C3819" s="12"/>
      <c r="D3819" s="12"/>
      <c r="E3819" s="12"/>
      <c r="F3819" s="4"/>
      <c r="G3819" s="5"/>
      <c r="H3819" s="12"/>
    </row>
    <row r="3820" spans="2:8" x14ac:dyDescent="0.25">
      <c r="B3820" s="12"/>
      <c r="C3820" s="12"/>
      <c r="D3820" s="12"/>
      <c r="E3820" s="12"/>
      <c r="F3820" s="4"/>
      <c r="G3820" s="5"/>
      <c r="H3820" s="12"/>
    </row>
    <row r="3821" spans="2:8" x14ac:dyDescent="0.25">
      <c r="B3821" s="12"/>
      <c r="C3821" s="12"/>
      <c r="D3821" s="12"/>
      <c r="E3821" s="12"/>
      <c r="F3821" s="4"/>
      <c r="G3821" s="5"/>
      <c r="H3821" s="12"/>
    </row>
    <row r="3822" spans="2:8" x14ac:dyDescent="0.25">
      <c r="B3822" s="12"/>
      <c r="C3822" s="12"/>
      <c r="D3822" s="12"/>
      <c r="E3822" s="12"/>
      <c r="F3822" s="4"/>
      <c r="G3822" s="5"/>
      <c r="H3822" s="12"/>
    </row>
    <row r="3823" spans="2:8" x14ac:dyDescent="0.25">
      <c r="B3823" s="12"/>
      <c r="C3823" s="12"/>
      <c r="D3823" s="12"/>
      <c r="E3823" s="12"/>
      <c r="F3823" s="4"/>
      <c r="G3823" s="5"/>
      <c r="H3823" s="12"/>
    </row>
    <row r="3824" spans="2:8" x14ac:dyDescent="0.25">
      <c r="B3824" s="12"/>
      <c r="C3824" s="12"/>
      <c r="D3824" s="12"/>
      <c r="E3824" s="12"/>
      <c r="F3824" s="4"/>
      <c r="G3824" s="5"/>
      <c r="H3824" s="12"/>
    </row>
    <row r="3825" spans="2:8" x14ac:dyDescent="0.25">
      <c r="B3825" s="12"/>
      <c r="C3825" s="12"/>
      <c r="D3825" s="12"/>
      <c r="E3825" s="12"/>
      <c r="F3825" s="4"/>
      <c r="G3825" s="5"/>
      <c r="H3825" s="12"/>
    </row>
    <row r="3826" spans="2:8" x14ac:dyDescent="0.25">
      <c r="B3826" s="12"/>
      <c r="C3826" s="12"/>
      <c r="D3826" s="12"/>
      <c r="E3826" s="12"/>
      <c r="F3826" s="4"/>
      <c r="G3826" s="5"/>
      <c r="H3826" s="12"/>
    </row>
    <row r="3827" spans="2:8" x14ac:dyDescent="0.25">
      <c r="B3827" s="12"/>
      <c r="C3827" s="12"/>
      <c r="D3827" s="12"/>
      <c r="E3827" s="12"/>
      <c r="F3827" s="4"/>
      <c r="G3827" s="5"/>
      <c r="H3827" s="12"/>
    </row>
    <row r="3828" spans="2:8" x14ac:dyDescent="0.25">
      <c r="B3828" s="12"/>
      <c r="C3828" s="12"/>
      <c r="D3828" s="12"/>
      <c r="E3828" s="12"/>
      <c r="F3828" s="4"/>
      <c r="G3828" s="5"/>
      <c r="H3828" s="12"/>
    </row>
    <row r="3829" spans="2:8" x14ac:dyDescent="0.25">
      <c r="B3829" s="12"/>
      <c r="C3829" s="12"/>
      <c r="D3829" s="12"/>
      <c r="E3829" s="12"/>
      <c r="F3829" s="4"/>
      <c r="G3829" s="5"/>
      <c r="H3829" s="12"/>
    </row>
    <row r="3830" spans="2:8" x14ac:dyDescent="0.25">
      <c r="B3830" s="12"/>
      <c r="C3830" s="12"/>
      <c r="D3830" s="12"/>
      <c r="E3830" s="12"/>
      <c r="F3830" s="4"/>
      <c r="G3830" s="5"/>
      <c r="H3830" s="12"/>
    </row>
    <row r="3831" spans="2:8" x14ac:dyDescent="0.25">
      <c r="B3831" s="12"/>
      <c r="C3831" s="12"/>
      <c r="D3831" s="12"/>
      <c r="E3831" s="12"/>
      <c r="F3831" s="4"/>
      <c r="G3831" s="5"/>
      <c r="H3831" s="12"/>
    </row>
    <row r="3832" spans="2:8" x14ac:dyDescent="0.25">
      <c r="B3832" s="12"/>
      <c r="C3832" s="12"/>
      <c r="D3832" s="12"/>
      <c r="E3832" s="12"/>
      <c r="F3832" s="4"/>
      <c r="G3832" s="5"/>
      <c r="H3832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11389"/>
  <sheetViews>
    <sheetView tabSelected="1" zoomScale="55" zoomScaleNormal="55" workbookViewId="0">
      <selection activeCell="L3" sqref="L3"/>
    </sheetView>
  </sheetViews>
  <sheetFormatPr defaultColWidth="9.109375" defaultRowHeight="13.2" x14ac:dyDescent="0.25"/>
  <cols>
    <col min="1" max="2" width="9.109375" style="12"/>
    <col min="3" max="3" width="10.44140625" style="4" customWidth="1"/>
    <col min="4" max="4" width="9.88671875" style="4" customWidth="1"/>
    <col min="5" max="5" width="9.5546875" style="12" customWidth="1"/>
    <col min="6" max="6" width="12.5546875" style="12" customWidth="1"/>
    <col min="7" max="7" width="20.109375" style="12" customWidth="1"/>
    <col min="8" max="8" width="14.33203125" style="12" customWidth="1"/>
    <col min="9" max="10" width="14.6640625" style="12" customWidth="1"/>
    <col min="11" max="11" width="13.88671875" style="12" bestFit="1" customWidth="1"/>
    <col min="12" max="12" width="150" style="4" bestFit="1" customWidth="1"/>
    <col min="13" max="13" width="15.109375" style="4" customWidth="1"/>
    <col min="14" max="15" width="9.109375" style="12"/>
    <col min="16" max="17" width="9.109375" style="12" customWidth="1"/>
    <col min="18" max="16384" width="9.109375" style="12"/>
  </cols>
  <sheetData>
    <row r="1" spans="1:14" s="2" customFormat="1" ht="17.399999999999999" x14ac:dyDescent="0.3">
      <c r="A1" s="1" t="s">
        <v>106</v>
      </c>
      <c r="B1" s="1"/>
      <c r="C1" s="1"/>
      <c r="D1" s="1"/>
      <c r="E1" s="1"/>
      <c r="F1" s="1"/>
      <c r="G1" s="1"/>
      <c r="H1" s="1"/>
      <c r="I1" s="1"/>
      <c r="L1" s="10"/>
      <c r="M1" s="10"/>
    </row>
    <row r="2" spans="1:14" s="2" customFormat="1" ht="17.399999999999999" x14ac:dyDescent="0.3">
      <c r="C2" s="10"/>
      <c r="D2" s="10"/>
      <c r="F2" s="1" t="s">
        <v>108</v>
      </c>
      <c r="G2" s="1"/>
      <c r="H2" s="1"/>
      <c r="I2" s="1"/>
      <c r="L2" s="10"/>
      <c r="M2" s="10"/>
    </row>
    <row r="3" spans="1:14" s="2" customFormat="1" ht="14.4" x14ac:dyDescent="0.25">
      <c r="C3" s="10"/>
      <c r="D3" s="10"/>
      <c r="L3" s="10"/>
      <c r="M3" s="10"/>
      <c r="N3" s="13"/>
    </row>
    <row r="4" spans="1:14" s="2" customFormat="1" x14ac:dyDescent="0.25">
      <c r="C4" s="10"/>
      <c r="D4" s="10"/>
      <c r="L4" s="10"/>
      <c r="M4" s="10"/>
    </row>
    <row r="5" spans="1:14" s="2" customFormat="1" x14ac:dyDescent="0.25">
      <c r="C5" s="10" t="s">
        <v>66</v>
      </c>
      <c r="D5" s="10" t="s">
        <v>67</v>
      </c>
      <c r="F5" s="14" t="s">
        <v>77</v>
      </c>
      <c r="H5" s="15"/>
      <c r="I5" s="15"/>
      <c r="J5" s="15"/>
      <c r="K5" s="15"/>
      <c r="L5" s="10"/>
      <c r="M5" s="10"/>
    </row>
    <row r="6" spans="1:14" s="2" customFormat="1" ht="13.8" thickBot="1" x14ac:dyDescent="0.3">
      <c r="C6" s="10" t="s">
        <v>68</v>
      </c>
      <c r="D6" s="10" t="s">
        <v>68</v>
      </c>
      <c r="F6" s="6" t="s">
        <v>2</v>
      </c>
      <c r="G6" s="6" t="s">
        <v>4</v>
      </c>
      <c r="H6" s="6" t="s">
        <v>3</v>
      </c>
      <c r="I6" s="6" t="s">
        <v>32</v>
      </c>
      <c r="J6" s="6" t="s">
        <v>33</v>
      </c>
      <c r="K6" s="8" t="s">
        <v>5</v>
      </c>
      <c r="L6" s="16" t="s">
        <v>76</v>
      </c>
      <c r="M6" s="16" t="s">
        <v>74</v>
      </c>
    </row>
    <row r="7" spans="1:14" s="2" customFormat="1" x14ac:dyDescent="0.25">
      <c r="C7" s="10">
        <v>1</v>
      </c>
      <c r="D7" s="10">
        <v>1</v>
      </c>
      <c r="F7" s="2" t="str">
        <f>IF(H7="NA","\I: Ignore","FLO_FR")</f>
        <v>FLO_FR</v>
      </c>
      <c r="G7" s="9" t="str">
        <f>VLOOKUP(C7,Demands!$B$27:$C$125,2,0)</f>
        <v>RSD_DTA1_SH</v>
      </c>
      <c r="H7" s="2" t="str">
        <f>IF(HLOOKUP($D7,Fractions!$C$1:$Z$2,2,0)=0,"na",HLOOKUP($D7,Fractions!$C$1:$Z$2,2,0))</f>
        <v>RN</v>
      </c>
      <c r="I7" s="2" t="s">
        <v>34</v>
      </c>
      <c r="K7" s="11">
        <f>VLOOKUP(VLOOKUP(C7,Demands!$B$27:$E$125,4,0),Fractions!$A$3:$Z$43,INS_FRs!D7+2,0)</f>
        <v>4.3569254185692546E-2</v>
      </c>
      <c r="L7" s="10" t="s">
        <v>325</v>
      </c>
      <c r="M7" s="10" t="s">
        <v>75</v>
      </c>
      <c r="N7" s="14"/>
    </row>
    <row r="8" spans="1:14" s="2" customFormat="1" x14ac:dyDescent="0.25">
      <c r="C8" s="10"/>
      <c r="D8" s="10">
        <v>2</v>
      </c>
      <c r="F8" s="2" t="str">
        <f t="shared" ref="F8:F54" si="0">IF(H8="NA","\I: Ignore","FLO_FR")</f>
        <v>FLO_FR</v>
      </c>
      <c r="G8" s="2" t="str">
        <f>G7</f>
        <v>RSD_DTA1_SH</v>
      </c>
      <c r="H8" s="2" t="str">
        <f>IF(HLOOKUP($D8,Fractions!$C$1:$Z$2,2,0)=0,"na",HLOOKUP($D8,Fractions!$C$1:$Z$2,2,0))</f>
        <v>RL</v>
      </c>
      <c r="I8" s="2" t="s">
        <v>34</v>
      </c>
      <c r="K8" s="17">
        <f>VLOOKUP(VLOOKUP(C7,Demands!$B$27:$E$125,4,0),Fractions!$A$3:$Z$43,INS_FRs!D8+2,0)</f>
        <v>2.6141552511415526E-2</v>
      </c>
      <c r="L8" s="10" t="str">
        <f>L7</f>
        <v>RSDELC,RSDLTHA1,RSDLTHA2,RSDLTHA3,RSDLTHA4,RSDGASNAT,RSDCOABIC,RSDCOABCO,RSDBIOLOG,RSDBIOPLT,RSDOILLPG, RSDOILDSL</v>
      </c>
      <c r="M8" s="10" t="s">
        <v>75</v>
      </c>
    </row>
    <row r="9" spans="1:14" s="2" customFormat="1" x14ac:dyDescent="0.25">
      <c r="C9" s="10"/>
      <c r="D9" s="10">
        <v>3</v>
      </c>
      <c r="F9" s="2" t="str">
        <f t="shared" si="0"/>
        <v>FLO_FR</v>
      </c>
      <c r="G9" s="2" t="str">
        <f t="shared" ref="G9:G54" si="1">G8</f>
        <v>RSD_DTA1_SH</v>
      </c>
      <c r="H9" s="2" t="str">
        <f>IF(HLOOKUP($D9,Fractions!$C$1:$Z$2,2,0)=0,"na",HLOOKUP($D9,Fractions!$C$1:$Z$2,2,0))</f>
        <v>RM</v>
      </c>
      <c r="I9" s="2" t="s">
        <v>34</v>
      </c>
      <c r="K9" s="17">
        <f>VLOOKUP(VLOOKUP(C7,Demands!$B$27:$E$125,4,0),Fractions!$A$3:$Z$43,INS_FRs!D9+2,0)</f>
        <v>3.4855403348554033E-2</v>
      </c>
      <c r="L9" s="10" t="str">
        <f t="shared" ref="L9:L72" si="2">L8</f>
        <v>RSDELC,RSDLTHA1,RSDLTHA2,RSDLTHA3,RSDLTHA4,RSDGASNAT,RSDCOABIC,RSDCOABCO,RSDBIOLOG,RSDBIOPLT,RSDOILLPG, RSDOILDSL</v>
      </c>
      <c r="M9" s="10" t="s">
        <v>75</v>
      </c>
    </row>
    <row r="10" spans="1:14" s="2" customFormat="1" x14ac:dyDescent="0.25">
      <c r="C10" s="10"/>
      <c r="D10" s="10">
        <v>4</v>
      </c>
      <c r="F10" s="2" t="str">
        <f t="shared" si="0"/>
        <v>FLO_FR</v>
      </c>
      <c r="G10" s="2" t="str">
        <f t="shared" si="1"/>
        <v>RSD_DTA1_SH</v>
      </c>
      <c r="H10" s="2" t="str">
        <f>IF(HLOOKUP($D10,Fractions!$C$1:$Z$2,2,0)=0,"na",HLOOKUP($D10,Fractions!$C$1:$Z$2,2,0))</f>
        <v>RD</v>
      </c>
      <c r="I10" s="2" t="s">
        <v>34</v>
      </c>
      <c r="K10" s="17">
        <f>VLOOKUP(VLOOKUP(C7,Demands!$B$27:$E$125,4,0),Fractions!$A$3:$Z$43,INS_FRs!D10+2,0)</f>
        <v>4.3569254185692546E-2</v>
      </c>
      <c r="L10" s="10" t="str">
        <f t="shared" si="2"/>
        <v>RSDELC,RSDLTHA1,RSDLTHA2,RSDLTHA3,RSDLTHA4,RSDGASNAT,RSDCOABIC,RSDCOABCO,RSDBIOLOG,RSDBIOPLT,RSDOILLPG, RSDOILDSL</v>
      </c>
      <c r="M10" s="10" t="s">
        <v>75</v>
      </c>
    </row>
    <row r="11" spans="1:14" s="2" customFormat="1" x14ac:dyDescent="0.25">
      <c r="C11" s="10"/>
      <c r="D11" s="10">
        <v>5</v>
      </c>
      <c r="F11" s="2" t="str">
        <f t="shared" si="0"/>
        <v>FLO_FR</v>
      </c>
      <c r="G11" s="2" t="str">
        <f t="shared" si="1"/>
        <v>RSD_DTA1_SH</v>
      </c>
      <c r="H11" s="2" t="str">
        <f>IF(HLOOKUP($D11,Fractions!$C$1:$Z$2,2,0)=0,"na",HLOOKUP($D11,Fractions!$C$1:$Z$2,2,0))</f>
        <v>RA</v>
      </c>
      <c r="I11" s="2" t="s">
        <v>34</v>
      </c>
      <c r="K11" s="17">
        <f>VLOOKUP(VLOOKUP(C7,Demands!$B$27:$E$125,4,0),Fractions!$A$3:$Z$43,INS_FRs!D11+2,0)</f>
        <v>2.6141552511415526E-2</v>
      </c>
      <c r="L11" s="10" t="str">
        <f t="shared" si="2"/>
        <v>RSDELC,RSDLTHA1,RSDLTHA2,RSDLTHA3,RSDLTHA4,RSDGASNAT,RSDCOABIC,RSDCOABCO,RSDBIOLOG,RSDBIOPLT,RSDOILLPG, RSDOILDSL</v>
      </c>
      <c r="M11" s="10" t="s">
        <v>75</v>
      </c>
    </row>
    <row r="12" spans="1:14" s="2" customFormat="1" x14ac:dyDescent="0.25">
      <c r="C12" s="10"/>
      <c r="D12" s="10">
        <v>6</v>
      </c>
      <c r="F12" s="2" t="str">
        <f t="shared" si="0"/>
        <v>FLO_FR</v>
      </c>
      <c r="G12" s="2" t="str">
        <f t="shared" si="1"/>
        <v>RSD_DTA1_SH</v>
      </c>
      <c r="H12" s="2" t="str">
        <f>IF(HLOOKUP($D12,Fractions!$C$1:$Z$2,2,0)=0,"na",HLOOKUP($D12,Fractions!$C$1:$Z$2,2,0))</f>
        <v>RE</v>
      </c>
      <c r="I12" s="2" t="s">
        <v>34</v>
      </c>
      <c r="K12" s="17">
        <f>VLOOKUP(VLOOKUP(C7,Demands!$B$27:$E$125,4,0),Fractions!$A$3:$Z$43,INS_FRs!D12+2,0)</f>
        <v>3.4855403348554033E-2</v>
      </c>
      <c r="L12" s="10" t="str">
        <f t="shared" si="2"/>
        <v>RSDELC,RSDLTHA1,RSDLTHA2,RSDLTHA3,RSDLTHA4,RSDGASNAT,RSDCOABIC,RSDCOABCO,RSDBIOLOG,RSDBIOPLT,RSDOILLPG, RSDOILDSL</v>
      </c>
      <c r="M12" s="10" t="s">
        <v>75</v>
      </c>
    </row>
    <row r="13" spans="1:14" s="2" customFormat="1" x14ac:dyDescent="0.25">
      <c r="C13" s="10"/>
      <c r="D13" s="10">
        <v>7</v>
      </c>
      <c r="F13" s="2" t="str">
        <f t="shared" si="0"/>
        <v>FLO_FR</v>
      </c>
      <c r="G13" s="2" t="str">
        <f t="shared" si="1"/>
        <v>RSD_DTA1_SH</v>
      </c>
      <c r="H13" s="2" t="str">
        <f>IF(HLOOKUP($D13,Fractions!$C$1:$Z$2,2,0)=0,"na",HLOOKUP($D13,Fractions!$C$1:$Z$2,2,0))</f>
        <v>SN</v>
      </c>
      <c r="I13" s="2" t="s">
        <v>34</v>
      </c>
      <c r="K13" s="17">
        <f>VLOOKUP(VLOOKUP(C7,Demands!$B$27:$E$125,4,0),Fractions!$A$3:$Z$43,INS_FRs!D13+2,0)</f>
        <v>0</v>
      </c>
      <c r="L13" s="10" t="str">
        <f t="shared" si="2"/>
        <v>RSDELC,RSDLTHA1,RSDLTHA2,RSDLTHA3,RSDLTHA4,RSDGASNAT,RSDCOABIC,RSDCOABCO,RSDBIOLOG,RSDBIOPLT,RSDOILLPG, RSDOILDSL</v>
      </c>
      <c r="M13" s="10" t="s">
        <v>75</v>
      </c>
    </row>
    <row r="14" spans="1:14" s="2" customFormat="1" x14ac:dyDescent="0.25">
      <c r="C14" s="10"/>
      <c r="D14" s="10">
        <v>8</v>
      </c>
      <c r="F14" s="2" t="str">
        <f t="shared" si="0"/>
        <v>FLO_FR</v>
      </c>
      <c r="G14" s="2" t="str">
        <f t="shared" si="1"/>
        <v>RSD_DTA1_SH</v>
      </c>
      <c r="H14" s="2" t="str">
        <f>IF(HLOOKUP($D14,Fractions!$C$1:$Z$2,2,0)=0,"na",HLOOKUP($D14,Fractions!$C$1:$Z$2,2,0))</f>
        <v>SL</v>
      </c>
      <c r="I14" s="2" t="s">
        <v>34</v>
      </c>
      <c r="K14" s="17">
        <f>VLOOKUP(VLOOKUP(C7,Demands!$B$27:$E$125,4,0),Fractions!$A$3:$Z$43,INS_FRs!D14+2,0)</f>
        <v>0</v>
      </c>
      <c r="L14" s="10" t="str">
        <f t="shared" si="2"/>
        <v>RSDELC,RSDLTHA1,RSDLTHA2,RSDLTHA3,RSDLTHA4,RSDGASNAT,RSDCOABIC,RSDCOABCO,RSDBIOLOG,RSDBIOPLT,RSDOILLPG, RSDOILDSL</v>
      </c>
      <c r="M14" s="10" t="s">
        <v>75</v>
      </c>
    </row>
    <row r="15" spans="1:14" s="2" customFormat="1" x14ac:dyDescent="0.25">
      <c r="C15" s="10"/>
      <c r="D15" s="10">
        <v>9</v>
      </c>
      <c r="F15" s="2" t="str">
        <f t="shared" si="0"/>
        <v>FLO_FR</v>
      </c>
      <c r="G15" s="2" t="str">
        <f t="shared" si="1"/>
        <v>RSD_DTA1_SH</v>
      </c>
      <c r="H15" s="2" t="str">
        <f>IF(HLOOKUP($D15,Fractions!$C$1:$Z$2,2,0)=0,"na",HLOOKUP($D15,Fractions!$C$1:$Z$2,2,0))</f>
        <v>SM</v>
      </c>
      <c r="I15" s="2" t="s">
        <v>34</v>
      </c>
      <c r="K15" s="17">
        <f>VLOOKUP(VLOOKUP(C7,Demands!$B$27:$E$125,4,0),Fractions!$A$3:$Z$43,INS_FRs!D15+2,0)</f>
        <v>0</v>
      </c>
      <c r="L15" s="10" t="str">
        <f t="shared" si="2"/>
        <v>RSDELC,RSDLTHA1,RSDLTHA2,RSDLTHA3,RSDLTHA4,RSDGASNAT,RSDCOABIC,RSDCOABCO,RSDBIOLOG,RSDBIOPLT,RSDOILLPG, RSDOILDSL</v>
      </c>
      <c r="M15" s="10" t="s">
        <v>75</v>
      </c>
    </row>
    <row r="16" spans="1:14" s="2" customFormat="1" x14ac:dyDescent="0.25">
      <c r="C16" s="10"/>
      <c r="D16" s="10">
        <v>10</v>
      </c>
      <c r="F16" s="2" t="str">
        <f t="shared" si="0"/>
        <v>FLO_FR</v>
      </c>
      <c r="G16" s="2" t="str">
        <f t="shared" si="1"/>
        <v>RSD_DTA1_SH</v>
      </c>
      <c r="H16" s="2" t="str">
        <f>IF(HLOOKUP($D16,Fractions!$C$1:$Z$2,2,0)=0,"na",HLOOKUP($D16,Fractions!$C$1:$Z$2,2,0))</f>
        <v>SD</v>
      </c>
      <c r="I16" s="2" t="s">
        <v>34</v>
      </c>
      <c r="K16" s="17">
        <f>VLOOKUP(VLOOKUP(C7,Demands!$B$27:$E$125,4,0),Fractions!$A$3:$Z$43,INS_FRs!D16+2,0)</f>
        <v>0</v>
      </c>
      <c r="L16" s="10" t="str">
        <f t="shared" si="2"/>
        <v>RSDELC,RSDLTHA1,RSDLTHA2,RSDLTHA3,RSDLTHA4,RSDGASNAT,RSDCOABIC,RSDCOABCO,RSDBIOLOG,RSDBIOPLT,RSDOILLPG, RSDOILDSL</v>
      </c>
      <c r="M16" s="10" t="s">
        <v>75</v>
      </c>
    </row>
    <row r="17" spans="3:13" s="2" customFormat="1" x14ac:dyDescent="0.25">
      <c r="C17" s="10"/>
      <c r="D17" s="10">
        <v>11</v>
      </c>
      <c r="F17" s="2" t="str">
        <f t="shared" si="0"/>
        <v>FLO_FR</v>
      </c>
      <c r="G17" s="2" t="str">
        <f t="shared" si="1"/>
        <v>RSD_DTA1_SH</v>
      </c>
      <c r="H17" s="2" t="str">
        <f>IF(HLOOKUP($D17,Fractions!$C$1:$Z$2,2,0)=0,"na",HLOOKUP($D17,Fractions!$C$1:$Z$2,2,0))</f>
        <v>SA</v>
      </c>
      <c r="I17" s="2" t="s">
        <v>34</v>
      </c>
      <c r="K17" s="17">
        <f>VLOOKUP(VLOOKUP(C7,Demands!$B$27:$E$125,4,0),Fractions!$A$3:$Z$43,INS_FRs!D17+2,0)</f>
        <v>0</v>
      </c>
      <c r="L17" s="10" t="str">
        <f t="shared" si="2"/>
        <v>RSDELC,RSDLTHA1,RSDLTHA2,RSDLTHA3,RSDLTHA4,RSDGASNAT,RSDCOABIC,RSDCOABCO,RSDBIOLOG,RSDBIOPLT,RSDOILLPG, RSDOILDSL</v>
      </c>
      <c r="M17" s="10" t="s">
        <v>75</v>
      </c>
    </row>
    <row r="18" spans="3:13" s="2" customFormat="1" x14ac:dyDescent="0.25">
      <c r="C18" s="10"/>
      <c r="D18" s="10">
        <v>12</v>
      </c>
      <c r="F18" s="2" t="str">
        <f t="shared" si="0"/>
        <v>FLO_FR</v>
      </c>
      <c r="G18" s="2" t="str">
        <f t="shared" si="1"/>
        <v>RSD_DTA1_SH</v>
      </c>
      <c r="H18" s="2" t="str">
        <f>IF(HLOOKUP($D18,Fractions!$C$1:$Z$2,2,0)=0,"na",HLOOKUP($D18,Fractions!$C$1:$Z$2,2,0))</f>
        <v>SE</v>
      </c>
      <c r="I18" s="2" t="s">
        <v>34</v>
      </c>
      <c r="K18" s="17">
        <f>VLOOKUP(VLOOKUP(C7,Demands!$B$27:$E$125,4,0),Fractions!$A$3:$Z$43,INS_FRs!D18+2,0)</f>
        <v>0</v>
      </c>
      <c r="L18" s="10" t="str">
        <f t="shared" si="2"/>
        <v>RSDELC,RSDLTHA1,RSDLTHA2,RSDLTHA3,RSDLTHA4,RSDGASNAT,RSDCOABIC,RSDCOABCO,RSDBIOLOG,RSDBIOPLT,RSDOILLPG, RSDOILDSL</v>
      </c>
      <c r="M18" s="10" t="s">
        <v>75</v>
      </c>
    </row>
    <row r="19" spans="3:13" s="2" customFormat="1" x14ac:dyDescent="0.25">
      <c r="C19" s="10"/>
      <c r="D19" s="10">
        <v>13</v>
      </c>
      <c r="F19" s="2" t="str">
        <f t="shared" si="0"/>
        <v>FLO_FR</v>
      </c>
      <c r="G19" s="2" t="str">
        <f t="shared" si="1"/>
        <v>RSD_DTA1_SH</v>
      </c>
      <c r="H19" s="2" t="str">
        <f>IF(HLOOKUP($D19,Fractions!$C$1:$Z$2,2,0)=0,"na",HLOOKUP($D19,Fractions!$C$1:$Z$2,2,0))</f>
        <v>FN</v>
      </c>
      <c r="I19" s="2" t="s">
        <v>34</v>
      </c>
      <c r="K19" s="17">
        <f>VLOOKUP(VLOOKUP(C7,Demands!$B$27:$E$125,4,0),Fractions!$A$3:$Z$43,INS_FRs!D19+2,0)</f>
        <v>4.3569254185692546E-2</v>
      </c>
      <c r="L19" s="10" t="str">
        <f t="shared" si="2"/>
        <v>RSDELC,RSDLTHA1,RSDLTHA2,RSDLTHA3,RSDLTHA4,RSDGASNAT,RSDCOABIC,RSDCOABCO,RSDBIOLOG,RSDBIOPLT,RSDOILLPG, RSDOILDSL</v>
      </c>
      <c r="M19" s="10" t="s">
        <v>75</v>
      </c>
    </row>
    <row r="20" spans="3:13" s="2" customFormat="1" x14ac:dyDescent="0.25">
      <c r="C20" s="10"/>
      <c r="D20" s="10">
        <v>14</v>
      </c>
      <c r="F20" s="2" t="str">
        <f t="shared" si="0"/>
        <v>FLO_FR</v>
      </c>
      <c r="G20" s="2" t="str">
        <f t="shared" si="1"/>
        <v>RSD_DTA1_SH</v>
      </c>
      <c r="H20" s="2" t="str">
        <f>IF(HLOOKUP($D20,Fractions!$C$1:$Z$2,2,0)=0,"na",HLOOKUP($D20,Fractions!$C$1:$Z$2,2,0))</f>
        <v>FL</v>
      </c>
      <c r="I20" s="2" t="s">
        <v>34</v>
      </c>
      <c r="K20" s="17">
        <f>VLOOKUP(VLOOKUP(C7,Demands!$B$27:$E$125,4,0),Fractions!$A$3:$Z$43,INS_FRs!D20+2,0)</f>
        <v>2.6141552511415526E-2</v>
      </c>
      <c r="L20" s="10" t="str">
        <f t="shared" si="2"/>
        <v>RSDELC,RSDLTHA1,RSDLTHA2,RSDLTHA3,RSDLTHA4,RSDGASNAT,RSDCOABIC,RSDCOABCO,RSDBIOLOG,RSDBIOPLT,RSDOILLPG, RSDOILDSL</v>
      </c>
      <c r="M20" s="10" t="s">
        <v>75</v>
      </c>
    </row>
    <row r="21" spans="3:13" s="2" customFormat="1" x14ac:dyDescent="0.25">
      <c r="C21" s="10"/>
      <c r="D21" s="10">
        <v>15</v>
      </c>
      <c r="F21" s="2" t="str">
        <f t="shared" si="0"/>
        <v>FLO_FR</v>
      </c>
      <c r="G21" s="2" t="str">
        <f t="shared" si="1"/>
        <v>RSD_DTA1_SH</v>
      </c>
      <c r="H21" s="2" t="str">
        <f>IF(HLOOKUP($D21,Fractions!$C$1:$Z$2,2,0)=0,"na",HLOOKUP($D21,Fractions!$C$1:$Z$2,2,0))</f>
        <v>FM</v>
      </c>
      <c r="I21" s="2" t="s">
        <v>34</v>
      </c>
      <c r="K21" s="17">
        <f>VLOOKUP(VLOOKUP(C7,Demands!$B$27:$E$125,4,0),Fractions!$A$3:$Z$43,INS_FRs!D21+2,0)</f>
        <v>3.4855403348554033E-2</v>
      </c>
      <c r="L21" s="10" t="str">
        <f t="shared" si="2"/>
        <v>RSDELC,RSDLTHA1,RSDLTHA2,RSDLTHA3,RSDLTHA4,RSDGASNAT,RSDCOABIC,RSDCOABCO,RSDBIOLOG,RSDBIOPLT,RSDOILLPG, RSDOILDSL</v>
      </c>
      <c r="M21" s="10" t="s">
        <v>75</v>
      </c>
    </row>
    <row r="22" spans="3:13" s="2" customFormat="1" x14ac:dyDescent="0.25">
      <c r="C22" s="10"/>
      <c r="D22" s="10">
        <v>16</v>
      </c>
      <c r="F22" s="2" t="str">
        <f t="shared" si="0"/>
        <v>FLO_FR</v>
      </c>
      <c r="G22" s="2" t="str">
        <f t="shared" si="1"/>
        <v>RSD_DTA1_SH</v>
      </c>
      <c r="H22" s="2" t="str">
        <f>IF(HLOOKUP($D22,Fractions!$C$1:$Z$2,2,0)=0,"na",HLOOKUP($D22,Fractions!$C$1:$Z$2,2,0))</f>
        <v>FD</v>
      </c>
      <c r="I22" s="2" t="s">
        <v>34</v>
      </c>
      <c r="K22" s="17">
        <f>VLOOKUP(VLOOKUP(C7,Demands!$B$27:$E$125,4,0),Fractions!$A$3:$Z$43,INS_FRs!D22+2,0)</f>
        <v>4.3569254185692546E-2</v>
      </c>
      <c r="L22" s="10" t="str">
        <f t="shared" si="2"/>
        <v>RSDELC,RSDLTHA1,RSDLTHA2,RSDLTHA3,RSDLTHA4,RSDGASNAT,RSDCOABIC,RSDCOABCO,RSDBIOLOG,RSDBIOPLT,RSDOILLPG, RSDOILDSL</v>
      </c>
      <c r="M22" s="10" t="s">
        <v>75</v>
      </c>
    </row>
    <row r="23" spans="3:13" s="2" customFormat="1" x14ac:dyDescent="0.25">
      <c r="C23" s="10"/>
      <c r="D23" s="10">
        <v>17</v>
      </c>
      <c r="F23" s="2" t="str">
        <f t="shared" si="0"/>
        <v>FLO_FR</v>
      </c>
      <c r="G23" s="2" t="str">
        <f t="shared" si="1"/>
        <v>RSD_DTA1_SH</v>
      </c>
      <c r="H23" s="2" t="str">
        <f>IF(HLOOKUP($D23,Fractions!$C$1:$Z$2,2,0)=0,"na",HLOOKUP($D23,Fractions!$C$1:$Z$2,2,0))</f>
        <v>FA</v>
      </c>
      <c r="I23" s="2" t="s">
        <v>34</v>
      </c>
      <c r="K23" s="17">
        <f>VLOOKUP(VLOOKUP(C7,Demands!$B$27:$E$125,4,0),Fractions!$A$3:$Z$43,INS_FRs!D23+2,0)</f>
        <v>2.6141552511415526E-2</v>
      </c>
      <c r="L23" s="10" t="str">
        <f t="shared" si="2"/>
        <v>RSDELC,RSDLTHA1,RSDLTHA2,RSDLTHA3,RSDLTHA4,RSDGASNAT,RSDCOABIC,RSDCOABCO,RSDBIOLOG,RSDBIOPLT,RSDOILLPG, RSDOILDSL</v>
      </c>
      <c r="M23" s="10" t="s">
        <v>75</v>
      </c>
    </row>
    <row r="24" spans="3:13" s="2" customFormat="1" x14ac:dyDescent="0.25">
      <c r="C24" s="10"/>
      <c r="D24" s="10">
        <v>18</v>
      </c>
      <c r="F24" s="2" t="str">
        <f t="shared" si="0"/>
        <v>FLO_FR</v>
      </c>
      <c r="G24" s="2" t="str">
        <f t="shared" si="1"/>
        <v>RSD_DTA1_SH</v>
      </c>
      <c r="H24" s="2" t="str">
        <f>IF(HLOOKUP($D24,Fractions!$C$1:$Z$2,2,0)=0,"na",HLOOKUP($D24,Fractions!$C$1:$Z$2,2,0))</f>
        <v>FE</v>
      </c>
      <c r="I24" s="2" t="s">
        <v>34</v>
      </c>
      <c r="K24" s="17">
        <f>VLOOKUP(VLOOKUP(C7,Demands!$B$27:$E$125,4,0),Fractions!$A$3:$Z$43,INS_FRs!D24+2,0)</f>
        <v>3.4855403348554033E-2</v>
      </c>
      <c r="L24" s="10" t="str">
        <f t="shared" si="2"/>
        <v>RSDELC,RSDLTHA1,RSDLTHA2,RSDLTHA3,RSDLTHA4,RSDGASNAT,RSDCOABIC,RSDCOABCO,RSDBIOLOG,RSDBIOPLT,RSDOILLPG, RSDOILDSL</v>
      </c>
      <c r="M24" s="10" t="s">
        <v>75</v>
      </c>
    </row>
    <row r="25" spans="3:13" s="2" customFormat="1" x14ac:dyDescent="0.25">
      <c r="C25" s="10"/>
      <c r="D25" s="10">
        <v>19</v>
      </c>
      <c r="F25" s="2" t="str">
        <f t="shared" si="0"/>
        <v>FLO_FR</v>
      </c>
      <c r="G25" s="2" t="str">
        <f t="shared" si="1"/>
        <v>RSD_DTA1_SH</v>
      </c>
      <c r="H25" s="2" t="str">
        <f>IF(HLOOKUP($D25,Fractions!$C$1:$Z$2,2,0)=0,"na",HLOOKUP($D25,Fractions!$C$1:$Z$2,2,0))</f>
        <v>WN</v>
      </c>
      <c r="I25" s="2" t="s">
        <v>34</v>
      </c>
      <c r="K25" s="17">
        <f>VLOOKUP(VLOOKUP(C7,Demands!$B$27:$E$125,4,0),Fractions!$A$3:$Z$43,INS_FRs!D25+2,0)</f>
        <v>0.12119482496194828</v>
      </c>
      <c r="L25" s="10" t="str">
        <f t="shared" si="2"/>
        <v>RSDELC,RSDLTHA1,RSDLTHA2,RSDLTHA3,RSDLTHA4,RSDGASNAT,RSDCOABIC,RSDCOABCO,RSDBIOLOG,RSDBIOPLT,RSDOILLPG, RSDOILDSL</v>
      </c>
      <c r="M25" s="10" t="s">
        <v>75</v>
      </c>
    </row>
    <row r="26" spans="3:13" s="2" customFormat="1" x14ac:dyDescent="0.25">
      <c r="C26" s="10"/>
      <c r="D26" s="10">
        <v>20</v>
      </c>
      <c r="F26" s="2" t="str">
        <f t="shared" si="0"/>
        <v>FLO_FR</v>
      </c>
      <c r="G26" s="2" t="str">
        <f t="shared" si="1"/>
        <v>RSD_DTA1_SH</v>
      </c>
      <c r="H26" s="2" t="str">
        <f>IF(HLOOKUP($D26,Fractions!$C$1:$Z$2,2,0)=0,"na",HLOOKUP($D26,Fractions!$C$1:$Z$2,2,0))</f>
        <v>WL</v>
      </c>
      <c r="I26" s="2" t="s">
        <v>34</v>
      </c>
      <c r="K26" s="17">
        <f>VLOOKUP(VLOOKUP(C7,Demands!$B$27:$E$125,4,0),Fractions!$A$3:$Z$43,INS_FRs!D26+2,0)</f>
        <v>7.2716894977168961E-2</v>
      </c>
      <c r="L26" s="10" t="str">
        <f t="shared" si="2"/>
        <v>RSDELC,RSDLTHA1,RSDLTHA2,RSDLTHA3,RSDLTHA4,RSDGASNAT,RSDCOABIC,RSDCOABCO,RSDBIOLOG,RSDBIOPLT,RSDOILLPG, RSDOILDSL</v>
      </c>
      <c r="M26" s="10" t="s">
        <v>75</v>
      </c>
    </row>
    <row r="27" spans="3:13" s="2" customFormat="1" x14ac:dyDescent="0.25">
      <c r="C27" s="10"/>
      <c r="D27" s="10">
        <v>21</v>
      </c>
      <c r="F27" s="2" t="str">
        <f t="shared" si="0"/>
        <v>FLO_FR</v>
      </c>
      <c r="G27" s="2" t="str">
        <f t="shared" si="1"/>
        <v>RSD_DTA1_SH</v>
      </c>
      <c r="H27" s="2" t="str">
        <f>IF(HLOOKUP($D27,Fractions!$C$1:$Z$2,2,0)=0,"na",HLOOKUP($D27,Fractions!$C$1:$Z$2,2,0))</f>
        <v>WM</v>
      </c>
      <c r="I27" s="2" t="s">
        <v>34</v>
      </c>
      <c r="K27" s="17">
        <f>VLOOKUP(VLOOKUP(C7,Demands!$B$27:$E$125,4,0),Fractions!$A$3:$Z$43,INS_FRs!D27+2,0)</f>
        <v>9.6955859969558605E-2</v>
      </c>
      <c r="L27" s="10" t="str">
        <f t="shared" si="2"/>
        <v>RSDELC,RSDLTHA1,RSDLTHA2,RSDLTHA3,RSDLTHA4,RSDGASNAT,RSDCOABIC,RSDCOABCO,RSDBIOLOG,RSDBIOPLT,RSDOILLPG, RSDOILDSL</v>
      </c>
      <c r="M27" s="10" t="s">
        <v>75</v>
      </c>
    </row>
    <row r="28" spans="3:13" s="2" customFormat="1" x14ac:dyDescent="0.25">
      <c r="C28" s="10"/>
      <c r="D28" s="10">
        <v>22</v>
      </c>
      <c r="F28" s="2" t="str">
        <f t="shared" si="0"/>
        <v>FLO_FR</v>
      </c>
      <c r="G28" s="2" t="str">
        <f t="shared" si="1"/>
        <v>RSD_DTA1_SH</v>
      </c>
      <c r="H28" s="2" t="str">
        <f>IF(HLOOKUP($D28,Fractions!$C$1:$Z$2,2,0)=0,"na",HLOOKUP($D28,Fractions!$C$1:$Z$2,2,0))</f>
        <v>WD</v>
      </c>
      <c r="I28" s="2" t="s">
        <v>34</v>
      </c>
      <c r="K28" s="17">
        <f>VLOOKUP(VLOOKUP(C7,Demands!$B$27:$E$125,4,0),Fractions!$A$3:$Z$43,INS_FRs!D28+2,0)</f>
        <v>0.12119482496194828</v>
      </c>
      <c r="L28" s="10" t="str">
        <f t="shared" si="2"/>
        <v>RSDELC,RSDLTHA1,RSDLTHA2,RSDLTHA3,RSDLTHA4,RSDGASNAT,RSDCOABIC,RSDCOABCO,RSDBIOLOG,RSDBIOPLT,RSDOILLPG, RSDOILDSL</v>
      </c>
      <c r="M28" s="10" t="s">
        <v>75</v>
      </c>
    </row>
    <row r="29" spans="3:13" s="2" customFormat="1" x14ac:dyDescent="0.25">
      <c r="C29" s="10"/>
      <c r="D29" s="10">
        <v>23</v>
      </c>
      <c r="F29" s="12" t="str">
        <f t="shared" si="0"/>
        <v>FLO_FR</v>
      </c>
      <c r="G29" s="12" t="str">
        <f t="shared" si="1"/>
        <v>RSD_DTA1_SH</v>
      </c>
      <c r="H29" s="12" t="str">
        <f>IF(HLOOKUP($D29,Fractions!$C$1:$Z$2,2,0)=0,"na",HLOOKUP($D29,Fractions!$C$1:$Z$2,2,0))</f>
        <v>WA</v>
      </c>
      <c r="I29" s="12" t="s">
        <v>34</v>
      </c>
      <c r="J29" s="12"/>
      <c r="K29" s="18">
        <f>VLOOKUP(VLOOKUP(C7,Demands!$B$27:$E$125,4,0),Fractions!$A$3:$Z$43,INS_FRs!D29+2,0)</f>
        <v>7.2716894977168961E-2</v>
      </c>
      <c r="L29" s="10" t="str">
        <f t="shared" si="2"/>
        <v>RSDELC,RSDLTHA1,RSDLTHA2,RSDLTHA3,RSDLTHA4,RSDGASNAT,RSDCOABIC,RSDCOABCO,RSDBIOLOG,RSDBIOPLT,RSDOILLPG, RSDOILDSL</v>
      </c>
      <c r="M29" s="10" t="s">
        <v>75</v>
      </c>
    </row>
    <row r="30" spans="3:13" s="2" customFormat="1" x14ac:dyDescent="0.25">
      <c r="C30" s="10"/>
      <c r="D30" s="10">
        <v>24</v>
      </c>
      <c r="F30" s="19" t="str">
        <f t="shared" si="0"/>
        <v>FLO_FR</v>
      </c>
      <c r="G30" s="19" t="str">
        <f t="shared" si="1"/>
        <v>RSD_DTA1_SH</v>
      </c>
      <c r="H30" s="19" t="str">
        <f>IF(HLOOKUP($D30,Fractions!$C$1:$Z$2,2,0)=0,"na",HLOOKUP($D30,Fractions!$C$1:$Z$2,2,0))</f>
        <v>WE</v>
      </c>
      <c r="I30" s="19" t="s">
        <v>34</v>
      </c>
      <c r="J30" s="19"/>
      <c r="K30" s="20">
        <f>VLOOKUP(VLOOKUP(C7,Demands!$B$27:$E$125,4,0),Fractions!$A$3:$Z$43,INS_FRs!D30+2,0)</f>
        <v>9.6955859969558605E-2</v>
      </c>
      <c r="L30" s="21" t="str">
        <f t="shared" si="2"/>
        <v>RSDELC,RSDLTHA1,RSDLTHA2,RSDLTHA3,RSDLTHA4,RSDGASNAT,RSDCOABIC,RSDCOABCO,RSDBIOLOG,RSDBIOPLT,RSDOILLPG, RSDOILDSL</v>
      </c>
      <c r="M30" s="21" t="s">
        <v>75</v>
      </c>
    </row>
    <row r="31" spans="3:13" s="2" customFormat="1" x14ac:dyDescent="0.25">
      <c r="C31" s="10"/>
      <c r="D31" s="10">
        <v>1</v>
      </c>
      <c r="F31" s="2" t="str">
        <f t="shared" si="0"/>
        <v>FLO_FR</v>
      </c>
      <c r="G31" s="2" t="str">
        <f t="shared" si="1"/>
        <v>RSD_DTA1_SH</v>
      </c>
      <c r="H31" s="2" t="str">
        <f t="shared" ref="H31:J39" si="3">H7</f>
        <v>RN</v>
      </c>
      <c r="I31" s="2" t="str">
        <f t="shared" si="3"/>
        <v>UP</v>
      </c>
      <c r="J31" s="10">
        <f t="shared" si="3"/>
        <v>0</v>
      </c>
      <c r="K31" s="10">
        <v>3</v>
      </c>
      <c r="L31" s="10" t="str">
        <f t="shared" si="2"/>
        <v>RSDELC,RSDLTHA1,RSDLTHA2,RSDLTHA3,RSDLTHA4,RSDGASNAT,RSDCOABIC,RSDCOABCO,RSDBIOLOG,RSDBIOPLT,RSDOILLPG, RSDOILDSL</v>
      </c>
      <c r="M31" s="10" t="s">
        <v>75</v>
      </c>
    </row>
    <row r="32" spans="3:13" s="2" customFormat="1" x14ac:dyDescent="0.25">
      <c r="C32" s="10"/>
      <c r="D32" s="10">
        <v>2</v>
      </c>
      <c r="F32" s="2" t="str">
        <f t="shared" si="0"/>
        <v>FLO_FR</v>
      </c>
      <c r="G32" s="2" t="str">
        <f t="shared" si="1"/>
        <v>RSD_DTA1_SH</v>
      </c>
      <c r="H32" s="2" t="str">
        <f t="shared" si="3"/>
        <v>RL</v>
      </c>
      <c r="I32" s="2" t="str">
        <f t="shared" si="3"/>
        <v>UP</v>
      </c>
      <c r="J32" s="10">
        <f t="shared" si="3"/>
        <v>0</v>
      </c>
      <c r="K32" s="10">
        <f>K31</f>
        <v>3</v>
      </c>
      <c r="L32" s="10" t="str">
        <f t="shared" si="2"/>
        <v>RSDELC,RSDLTHA1,RSDLTHA2,RSDLTHA3,RSDLTHA4,RSDGASNAT,RSDCOABIC,RSDCOABCO,RSDBIOLOG,RSDBIOPLT,RSDOILLPG, RSDOILDSL</v>
      </c>
      <c r="M32" s="10" t="s">
        <v>75</v>
      </c>
    </row>
    <row r="33" spans="3:13" s="2" customFormat="1" x14ac:dyDescent="0.25">
      <c r="C33" s="10"/>
      <c r="D33" s="10">
        <v>3</v>
      </c>
      <c r="F33" s="2" t="str">
        <f t="shared" si="0"/>
        <v>FLO_FR</v>
      </c>
      <c r="G33" s="2" t="str">
        <f t="shared" si="1"/>
        <v>RSD_DTA1_SH</v>
      </c>
      <c r="H33" s="2" t="str">
        <f t="shared" si="3"/>
        <v>RM</v>
      </c>
      <c r="I33" s="2" t="str">
        <f t="shared" si="3"/>
        <v>UP</v>
      </c>
      <c r="J33" s="10">
        <f t="shared" si="3"/>
        <v>0</v>
      </c>
      <c r="K33" s="10">
        <f t="shared" ref="K33:K54" si="4">K32</f>
        <v>3</v>
      </c>
      <c r="L33" s="10" t="str">
        <f t="shared" si="2"/>
        <v>RSDELC,RSDLTHA1,RSDLTHA2,RSDLTHA3,RSDLTHA4,RSDGASNAT,RSDCOABIC,RSDCOABCO,RSDBIOLOG,RSDBIOPLT,RSDOILLPG, RSDOILDSL</v>
      </c>
      <c r="M33" s="10" t="s">
        <v>75</v>
      </c>
    </row>
    <row r="34" spans="3:13" s="2" customFormat="1" x14ac:dyDescent="0.25">
      <c r="C34" s="10"/>
      <c r="D34" s="10">
        <v>4</v>
      </c>
      <c r="F34" s="2" t="str">
        <f t="shared" si="0"/>
        <v>FLO_FR</v>
      </c>
      <c r="G34" s="2" t="str">
        <f t="shared" si="1"/>
        <v>RSD_DTA1_SH</v>
      </c>
      <c r="H34" s="2" t="str">
        <f t="shared" si="3"/>
        <v>RD</v>
      </c>
      <c r="I34" s="2" t="str">
        <f t="shared" si="3"/>
        <v>UP</v>
      </c>
      <c r="J34" s="10">
        <f t="shared" si="3"/>
        <v>0</v>
      </c>
      <c r="K34" s="10">
        <f t="shared" si="4"/>
        <v>3</v>
      </c>
      <c r="L34" s="10" t="str">
        <f t="shared" si="2"/>
        <v>RSDELC,RSDLTHA1,RSDLTHA2,RSDLTHA3,RSDLTHA4,RSDGASNAT,RSDCOABIC,RSDCOABCO,RSDBIOLOG,RSDBIOPLT,RSDOILLPG, RSDOILDSL</v>
      </c>
      <c r="M34" s="10" t="s">
        <v>75</v>
      </c>
    </row>
    <row r="35" spans="3:13" s="2" customFormat="1" x14ac:dyDescent="0.25">
      <c r="C35" s="10"/>
      <c r="D35" s="10">
        <v>5</v>
      </c>
      <c r="F35" s="2" t="str">
        <f t="shared" si="0"/>
        <v>FLO_FR</v>
      </c>
      <c r="G35" s="2" t="str">
        <f t="shared" si="1"/>
        <v>RSD_DTA1_SH</v>
      </c>
      <c r="H35" s="2" t="str">
        <f t="shared" si="3"/>
        <v>RA</v>
      </c>
      <c r="I35" s="2" t="str">
        <f t="shared" si="3"/>
        <v>UP</v>
      </c>
      <c r="J35" s="10">
        <f t="shared" si="3"/>
        <v>0</v>
      </c>
      <c r="K35" s="10">
        <f t="shared" si="4"/>
        <v>3</v>
      </c>
      <c r="L35" s="10" t="str">
        <f t="shared" si="2"/>
        <v>RSDELC,RSDLTHA1,RSDLTHA2,RSDLTHA3,RSDLTHA4,RSDGASNAT,RSDCOABIC,RSDCOABCO,RSDBIOLOG,RSDBIOPLT,RSDOILLPG, RSDOILDSL</v>
      </c>
      <c r="M35" s="10" t="s">
        <v>75</v>
      </c>
    </row>
    <row r="36" spans="3:13" s="2" customFormat="1" x14ac:dyDescent="0.25">
      <c r="C36" s="10"/>
      <c r="D36" s="10">
        <v>6</v>
      </c>
      <c r="F36" s="2" t="str">
        <f t="shared" si="0"/>
        <v>FLO_FR</v>
      </c>
      <c r="G36" s="2" t="str">
        <f t="shared" si="1"/>
        <v>RSD_DTA1_SH</v>
      </c>
      <c r="H36" s="2" t="str">
        <f t="shared" si="3"/>
        <v>RE</v>
      </c>
      <c r="I36" s="2" t="str">
        <f t="shared" si="3"/>
        <v>UP</v>
      </c>
      <c r="J36" s="10">
        <f t="shared" si="3"/>
        <v>0</v>
      </c>
      <c r="K36" s="10">
        <f t="shared" si="4"/>
        <v>3</v>
      </c>
      <c r="L36" s="10" t="str">
        <f t="shared" si="2"/>
        <v>RSDELC,RSDLTHA1,RSDLTHA2,RSDLTHA3,RSDLTHA4,RSDGASNAT,RSDCOABIC,RSDCOABCO,RSDBIOLOG,RSDBIOPLT,RSDOILLPG, RSDOILDSL</v>
      </c>
      <c r="M36" s="10" t="s">
        <v>75</v>
      </c>
    </row>
    <row r="37" spans="3:13" s="2" customFormat="1" x14ac:dyDescent="0.25">
      <c r="C37" s="10"/>
      <c r="D37" s="10">
        <v>7</v>
      </c>
      <c r="F37" s="2" t="str">
        <f t="shared" si="0"/>
        <v>FLO_FR</v>
      </c>
      <c r="G37" s="2" t="str">
        <f t="shared" si="1"/>
        <v>RSD_DTA1_SH</v>
      </c>
      <c r="H37" s="2" t="str">
        <f t="shared" si="3"/>
        <v>SN</v>
      </c>
      <c r="I37" s="2" t="str">
        <f t="shared" si="3"/>
        <v>UP</v>
      </c>
      <c r="J37" s="10">
        <f t="shared" si="3"/>
        <v>0</v>
      </c>
      <c r="K37" s="10">
        <f t="shared" si="4"/>
        <v>3</v>
      </c>
      <c r="L37" s="10" t="str">
        <f t="shared" si="2"/>
        <v>RSDELC,RSDLTHA1,RSDLTHA2,RSDLTHA3,RSDLTHA4,RSDGASNAT,RSDCOABIC,RSDCOABCO,RSDBIOLOG,RSDBIOPLT,RSDOILLPG, RSDOILDSL</v>
      </c>
      <c r="M37" s="10" t="s">
        <v>75</v>
      </c>
    </row>
    <row r="38" spans="3:13" s="2" customFormat="1" x14ac:dyDescent="0.25">
      <c r="C38" s="10"/>
      <c r="D38" s="10">
        <v>8</v>
      </c>
      <c r="F38" s="2" t="str">
        <f t="shared" si="0"/>
        <v>FLO_FR</v>
      </c>
      <c r="G38" s="2" t="str">
        <f t="shared" si="1"/>
        <v>RSD_DTA1_SH</v>
      </c>
      <c r="H38" s="2" t="str">
        <f t="shared" si="3"/>
        <v>SL</v>
      </c>
      <c r="I38" s="2" t="str">
        <f t="shared" si="3"/>
        <v>UP</v>
      </c>
      <c r="J38" s="10">
        <f t="shared" si="3"/>
        <v>0</v>
      </c>
      <c r="K38" s="10">
        <f t="shared" si="4"/>
        <v>3</v>
      </c>
      <c r="L38" s="10" t="str">
        <f t="shared" si="2"/>
        <v>RSDELC,RSDLTHA1,RSDLTHA2,RSDLTHA3,RSDLTHA4,RSDGASNAT,RSDCOABIC,RSDCOABCO,RSDBIOLOG,RSDBIOPLT,RSDOILLPG, RSDOILDSL</v>
      </c>
      <c r="M38" s="10" t="s">
        <v>75</v>
      </c>
    </row>
    <row r="39" spans="3:13" s="2" customFormat="1" x14ac:dyDescent="0.25">
      <c r="C39" s="10"/>
      <c r="D39" s="10">
        <v>9</v>
      </c>
      <c r="F39" s="2" t="str">
        <f t="shared" si="0"/>
        <v>FLO_FR</v>
      </c>
      <c r="G39" s="2" t="str">
        <f t="shared" si="1"/>
        <v>RSD_DTA1_SH</v>
      </c>
      <c r="H39" s="2" t="str">
        <f t="shared" si="3"/>
        <v>SM</v>
      </c>
      <c r="I39" s="2" t="str">
        <f t="shared" si="3"/>
        <v>UP</v>
      </c>
      <c r="J39" s="10">
        <f t="shared" si="3"/>
        <v>0</v>
      </c>
      <c r="K39" s="10">
        <f t="shared" si="4"/>
        <v>3</v>
      </c>
      <c r="L39" s="10" t="str">
        <f t="shared" si="2"/>
        <v>RSDELC,RSDLTHA1,RSDLTHA2,RSDLTHA3,RSDLTHA4,RSDGASNAT,RSDCOABIC,RSDCOABCO,RSDBIOLOG,RSDBIOPLT,RSDOILLPG, RSDOILDSL</v>
      </c>
      <c r="M39" s="10" t="s">
        <v>75</v>
      </c>
    </row>
    <row r="40" spans="3:13" s="2" customFormat="1" x14ac:dyDescent="0.25">
      <c r="C40" s="10"/>
      <c r="D40" s="10">
        <v>10</v>
      </c>
      <c r="F40" s="2" t="str">
        <f t="shared" si="0"/>
        <v>FLO_FR</v>
      </c>
      <c r="G40" s="2" t="str">
        <f t="shared" si="1"/>
        <v>RSD_DTA1_SH</v>
      </c>
      <c r="H40" s="2" t="str">
        <f t="shared" ref="H40:J54" si="5">H16</f>
        <v>SD</v>
      </c>
      <c r="I40" s="2" t="str">
        <f>I16</f>
        <v>UP</v>
      </c>
      <c r="J40" s="10">
        <f>J16</f>
        <v>0</v>
      </c>
      <c r="K40" s="10">
        <f t="shared" si="4"/>
        <v>3</v>
      </c>
      <c r="L40" s="10" t="str">
        <f t="shared" si="2"/>
        <v>RSDELC,RSDLTHA1,RSDLTHA2,RSDLTHA3,RSDLTHA4,RSDGASNAT,RSDCOABIC,RSDCOABCO,RSDBIOLOG,RSDBIOPLT,RSDOILLPG, RSDOILDSL</v>
      </c>
      <c r="M40" s="10" t="s">
        <v>75</v>
      </c>
    </row>
    <row r="41" spans="3:13" s="2" customFormat="1" x14ac:dyDescent="0.25">
      <c r="C41" s="10"/>
      <c r="D41" s="10">
        <v>11</v>
      </c>
      <c r="F41" s="2" t="str">
        <f t="shared" si="0"/>
        <v>FLO_FR</v>
      </c>
      <c r="G41" s="2" t="str">
        <f t="shared" si="1"/>
        <v>RSD_DTA1_SH</v>
      </c>
      <c r="H41" s="2" t="str">
        <f t="shared" si="5"/>
        <v>SA</v>
      </c>
      <c r="I41" s="2" t="str">
        <f>I17</f>
        <v>UP</v>
      </c>
      <c r="J41" s="10">
        <f>J17</f>
        <v>0</v>
      </c>
      <c r="K41" s="10">
        <f t="shared" si="4"/>
        <v>3</v>
      </c>
      <c r="L41" s="10" t="str">
        <f t="shared" si="2"/>
        <v>RSDELC,RSDLTHA1,RSDLTHA2,RSDLTHA3,RSDLTHA4,RSDGASNAT,RSDCOABIC,RSDCOABCO,RSDBIOLOG,RSDBIOPLT,RSDOILLPG, RSDOILDSL</v>
      </c>
      <c r="M41" s="10" t="s">
        <v>75</v>
      </c>
    </row>
    <row r="42" spans="3:13" s="2" customFormat="1" x14ac:dyDescent="0.25">
      <c r="C42" s="10"/>
      <c r="D42" s="10">
        <v>12</v>
      </c>
      <c r="F42" s="2" t="str">
        <f t="shared" si="0"/>
        <v>FLO_FR</v>
      </c>
      <c r="G42" s="2" t="str">
        <f t="shared" si="1"/>
        <v>RSD_DTA1_SH</v>
      </c>
      <c r="H42" s="2" t="str">
        <f t="shared" si="5"/>
        <v>SE</v>
      </c>
      <c r="I42" s="2" t="str">
        <f t="shared" si="5"/>
        <v>UP</v>
      </c>
      <c r="J42" s="10">
        <f>J18</f>
        <v>0</v>
      </c>
      <c r="K42" s="10">
        <f t="shared" si="4"/>
        <v>3</v>
      </c>
      <c r="L42" s="10" t="str">
        <f t="shared" si="2"/>
        <v>RSDELC,RSDLTHA1,RSDLTHA2,RSDLTHA3,RSDLTHA4,RSDGASNAT,RSDCOABIC,RSDCOABCO,RSDBIOLOG,RSDBIOPLT,RSDOILLPG, RSDOILDSL</v>
      </c>
      <c r="M42" s="10" t="s">
        <v>75</v>
      </c>
    </row>
    <row r="43" spans="3:13" s="2" customFormat="1" x14ac:dyDescent="0.25">
      <c r="C43" s="10"/>
      <c r="D43" s="10">
        <v>13</v>
      </c>
      <c r="F43" s="2" t="str">
        <f t="shared" si="0"/>
        <v>FLO_FR</v>
      </c>
      <c r="G43" s="2" t="str">
        <f t="shared" si="1"/>
        <v>RSD_DTA1_SH</v>
      </c>
      <c r="H43" s="2" t="str">
        <f t="shared" si="5"/>
        <v>FN</v>
      </c>
      <c r="I43" s="2" t="str">
        <f t="shared" si="5"/>
        <v>UP</v>
      </c>
      <c r="J43" s="10">
        <f t="shared" si="5"/>
        <v>0</v>
      </c>
      <c r="K43" s="10">
        <f t="shared" si="4"/>
        <v>3</v>
      </c>
      <c r="L43" s="10" t="str">
        <f t="shared" si="2"/>
        <v>RSDELC,RSDLTHA1,RSDLTHA2,RSDLTHA3,RSDLTHA4,RSDGASNAT,RSDCOABIC,RSDCOABCO,RSDBIOLOG,RSDBIOPLT,RSDOILLPG, RSDOILDSL</v>
      </c>
      <c r="M43" s="10" t="s">
        <v>75</v>
      </c>
    </row>
    <row r="44" spans="3:13" s="2" customFormat="1" x14ac:dyDescent="0.25">
      <c r="C44" s="10"/>
      <c r="D44" s="10">
        <v>14</v>
      </c>
      <c r="F44" s="2" t="str">
        <f t="shared" si="0"/>
        <v>FLO_FR</v>
      </c>
      <c r="G44" s="2" t="str">
        <f t="shared" si="1"/>
        <v>RSD_DTA1_SH</v>
      </c>
      <c r="H44" s="2" t="str">
        <f t="shared" si="5"/>
        <v>FL</v>
      </c>
      <c r="I44" s="2" t="str">
        <f t="shared" si="5"/>
        <v>UP</v>
      </c>
      <c r="J44" s="10">
        <f t="shared" si="5"/>
        <v>0</v>
      </c>
      <c r="K44" s="10">
        <f t="shared" si="4"/>
        <v>3</v>
      </c>
      <c r="L44" s="10" t="str">
        <f t="shared" si="2"/>
        <v>RSDELC,RSDLTHA1,RSDLTHA2,RSDLTHA3,RSDLTHA4,RSDGASNAT,RSDCOABIC,RSDCOABCO,RSDBIOLOG,RSDBIOPLT,RSDOILLPG, RSDOILDSL</v>
      </c>
      <c r="M44" s="10" t="s">
        <v>75</v>
      </c>
    </row>
    <row r="45" spans="3:13" s="2" customFormat="1" x14ac:dyDescent="0.25">
      <c r="C45" s="10"/>
      <c r="D45" s="10">
        <v>15</v>
      </c>
      <c r="F45" s="2" t="str">
        <f t="shared" si="0"/>
        <v>FLO_FR</v>
      </c>
      <c r="G45" s="2" t="str">
        <f t="shared" si="1"/>
        <v>RSD_DTA1_SH</v>
      </c>
      <c r="H45" s="2" t="str">
        <f t="shared" si="5"/>
        <v>FM</v>
      </c>
      <c r="I45" s="2" t="str">
        <f t="shared" si="5"/>
        <v>UP</v>
      </c>
      <c r="J45" s="10">
        <f t="shared" si="5"/>
        <v>0</v>
      </c>
      <c r="K45" s="10">
        <f t="shared" si="4"/>
        <v>3</v>
      </c>
      <c r="L45" s="10" t="str">
        <f t="shared" si="2"/>
        <v>RSDELC,RSDLTHA1,RSDLTHA2,RSDLTHA3,RSDLTHA4,RSDGASNAT,RSDCOABIC,RSDCOABCO,RSDBIOLOG,RSDBIOPLT,RSDOILLPG, RSDOILDSL</v>
      </c>
      <c r="M45" s="10" t="s">
        <v>75</v>
      </c>
    </row>
    <row r="46" spans="3:13" s="2" customFormat="1" x14ac:dyDescent="0.25">
      <c r="C46" s="10"/>
      <c r="D46" s="10">
        <v>16</v>
      </c>
      <c r="F46" s="2" t="str">
        <f t="shared" si="0"/>
        <v>FLO_FR</v>
      </c>
      <c r="G46" s="2" t="str">
        <f t="shared" si="1"/>
        <v>RSD_DTA1_SH</v>
      </c>
      <c r="H46" s="2" t="str">
        <f t="shared" si="5"/>
        <v>FD</v>
      </c>
      <c r="I46" s="2" t="str">
        <f t="shared" si="5"/>
        <v>UP</v>
      </c>
      <c r="J46" s="10">
        <f t="shared" si="5"/>
        <v>0</v>
      </c>
      <c r="K46" s="10">
        <f t="shared" si="4"/>
        <v>3</v>
      </c>
      <c r="L46" s="10" t="str">
        <f t="shared" si="2"/>
        <v>RSDELC,RSDLTHA1,RSDLTHA2,RSDLTHA3,RSDLTHA4,RSDGASNAT,RSDCOABIC,RSDCOABCO,RSDBIOLOG,RSDBIOPLT,RSDOILLPG, RSDOILDSL</v>
      </c>
      <c r="M46" s="10" t="s">
        <v>75</v>
      </c>
    </row>
    <row r="47" spans="3:13" s="2" customFormat="1" x14ac:dyDescent="0.25">
      <c r="C47" s="10"/>
      <c r="D47" s="10">
        <v>17</v>
      </c>
      <c r="F47" s="2" t="str">
        <f t="shared" si="0"/>
        <v>FLO_FR</v>
      </c>
      <c r="G47" s="2" t="str">
        <f t="shared" si="1"/>
        <v>RSD_DTA1_SH</v>
      </c>
      <c r="H47" s="2" t="str">
        <f t="shared" si="5"/>
        <v>FA</v>
      </c>
      <c r="I47" s="2" t="str">
        <f t="shared" si="5"/>
        <v>UP</v>
      </c>
      <c r="J47" s="10">
        <f t="shared" si="5"/>
        <v>0</v>
      </c>
      <c r="K47" s="10">
        <f t="shared" si="4"/>
        <v>3</v>
      </c>
      <c r="L47" s="10" t="str">
        <f t="shared" si="2"/>
        <v>RSDELC,RSDLTHA1,RSDLTHA2,RSDLTHA3,RSDLTHA4,RSDGASNAT,RSDCOABIC,RSDCOABCO,RSDBIOLOG,RSDBIOPLT,RSDOILLPG, RSDOILDSL</v>
      </c>
      <c r="M47" s="10" t="s">
        <v>75</v>
      </c>
    </row>
    <row r="48" spans="3:13" s="2" customFormat="1" x14ac:dyDescent="0.25">
      <c r="C48" s="10"/>
      <c r="D48" s="10">
        <v>18</v>
      </c>
      <c r="F48" s="2" t="str">
        <f t="shared" si="0"/>
        <v>FLO_FR</v>
      </c>
      <c r="G48" s="2" t="str">
        <f t="shared" si="1"/>
        <v>RSD_DTA1_SH</v>
      </c>
      <c r="H48" s="2" t="str">
        <f t="shared" si="5"/>
        <v>FE</v>
      </c>
      <c r="I48" s="2" t="str">
        <f t="shared" si="5"/>
        <v>UP</v>
      </c>
      <c r="J48" s="10">
        <f t="shared" si="5"/>
        <v>0</v>
      </c>
      <c r="K48" s="10">
        <f t="shared" si="4"/>
        <v>3</v>
      </c>
      <c r="L48" s="10" t="str">
        <f t="shared" si="2"/>
        <v>RSDELC,RSDLTHA1,RSDLTHA2,RSDLTHA3,RSDLTHA4,RSDGASNAT,RSDCOABIC,RSDCOABCO,RSDBIOLOG,RSDBIOPLT,RSDOILLPG, RSDOILDSL</v>
      </c>
      <c r="M48" s="10" t="s">
        <v>75</v>
      </c>
    </row>
    <row r="49" spans="3:13" s="2" customFormat="1" x14ac:dyDescent="0.25">
      <c r="C49" s="10"/>
      <c r="D49" s="10">
        <v>19</v>
      </c>
      <c r="F49" s="2" t="str">
        <f t="shared" si="0"/>
        <v>FLO_FR</v>
      </c>
      <c r="G49" s="2" t="str">
        <f t="shared" si="1"/>
        <v>RSD_DTA1_SH</v>
      </c>
      <c r="H49" s="2" t="str">
        <f t="shared" si="5"/>
        <v>WN</v>
      </c>
      <c r="I49" s="2" t="str">
        <f t="shared" si="5"/>
        <v>UP</v>
      </c>
      <c r="J49" s="10">
        <f t="shared" si="5"/>
        <v>0</v>
      </c>
      <c r="K49" s="10">
        <f t="shared" si="4"/>
        <v>3</v>
      </c>
      <c r="L49" s="10" t="str">
        <f t="shared" si="2"/>
        <v>RSDELC,RSDLTHA1,RSDLTHA2,RSDLTHA3,RSDLTHA4,RSDGASNAT,RSDCOABIC,RSDCOABCO,RSDBIOLOG,RSDBIOPLT,RSDOILLPG, RSDOILDSL</v>
      </c>
      <c r="M49" s="10" t="s">
        <v>75</v>
      </c>
    </row>
    <row r="50" spans="3:13" s="2" customFormat="1" x14ac:dyDescent="0.25">
      <c r="C50" s="10"/>
      <c r="D50" s="10">
        <v>20</v>
      </c>
      <c r="F50" s="2" t="str">
        <f t="shared" si="0"/>
        <v>FLO_FR</v>
      </c>
      <c r="G50" s="2" t="str">
        <f t="shared" si="1"/>
        <v>RSD_DTA1_SH</v>
      </c>
      <c r="H50" s="2" t="str">
        <f t="shared" si="5"/>
        <v>WL</v>
      </c>
      <c r="I50" s="2" t="str">
        <f t="shared" si="5"/>
        <v>UP</v>
      </c>
      <c r="J50" s="10">
        <f t="shared" si="5"/>
        <v>0</v>
      </c>
      <c r="K50" s="10">
        <f t="shared" si="4"/>
        <v>3</v>
      </c>
      <c r="L50" s="10" t="str">
        <f t="shared" si="2"/>
        <v>RSDELC,RSDLTHA1,RSDLTHA2,RSDLTHA3,RSDLTHA4,RSDGASNAT,RSDCOABIC,RSDCOABCO,RSDBIOLOG,RSDBIOPLT,RSDOILLPG, RSDOILDSL</v>
      </c>
      <c r="M50" s="10" t="s">
        <v>75</v>
      </c>
    </row>
    <row r="51" spans="3:13" s="2" customFormat="1" x14ac:dyDescent="0.25">
      <c r="C51" s="10"/>
      <c r="D51" s="10">
        <v>21</v>
      </c>
      <c r="F51" s="2" t="str">
        <f t="shared" si="0"/>
        <v>FLO_FR</v>
      </c>
      <c r="G51" s="2" t="str">
        <f t="shared" si="1"/>
        <v>RSD_DTA1_SH</v>
      </c>
      <c r="H51" s="2" t="str">
        <f t="shared" si="5"/>
        <v>WM</v>
      </c>
      <c r="I51" s="2" t="str">
        <f t="shared" si="5"/>
        <v>UP</v>
      </c>
      <c r="J51" s="10">
        <f t="shared" si="5"/>
        <v>0</v>
      </c>
      <c r="K51" s="10">
        <f t="shared" si="4"/>
        <v>3</v>
      </c>
      <c r="L51" s="10" t="str">
        <f t="shared" si="2"/>
        <v>RSDELC,RSDLTHA1,RSDLTHA2,RSDLTHA3,RSDLTHA4,RSDGASNAT,RSDCOABIC,RSDCOABCO,RSDBIOLOG,RSDBIOPLT,RSDOILLPG, RSDOILDSL</v>
      </c>
      <c r="M51" s="10" t="s">
        <v>75</v>
      </c>
    </row>
    <row r="52" spans="3:13" s="2" customFormat="1" x14ac:dyDescent="0.25">
      <c r="C52" s="10"/>
      <c r="D52" s="10">
        <v>22</v>
      </c>
      <c r="F52" s="2" t="str">
        <f t="shared" si="0"/>
        <v>FLO_FR</v>
      </c>
      <c r="G52" s="2" t="str">
        <f t="shared" si="1"/>
        <v>RSD_DTA1_SH</v>
      </c>
      <c r="H52" s="2" t="str">
        <f t="shared" si="5"/>
        <v>WD</v>
      </c>
      <c r="I52" s="2" t="str">
        <f t="shared" si="5"/>
        <v>UP</v>
      </c>
      <c r="J52" s="10">
        <f t="shared" si="5"/>
        <v>0</v>
      </c>
      <c r="K52" s="10">
        <f t="shared" si="4"/>
        <v>3</v>
      </c>
      <c r="L52" s="10" t="str">
        <f t="shared" si="2"/>
        <v>RSDELC,RSDLTHA1,RSDLTHA2,RSDLTHA3,RSDLTHA4,RSDGASNAT,RSDCOABIC,RSDCOABCO,RSDBIOLOG,RSDBIOPLT,RSDOILLPG, RSDOILDSL</v>
      </c>
      <c r="M52" s="10" t="s">
        <v>75</v>
      </c>
    </row>
    <row r="53" spans="3:13" s="2" customFormat="1" x14ac:dyDescent="0.25">
      <c r="C53" s="10"/>
      <c r="D53" s="10">
        <v>23</v>
      </c>
      <c r="F53" s="12" t="str">
        <f t="shared" si="0"/>
        <v>FLO_FR</v>
      </c>
      <c r="G53" s="12" t="str">
        <f t="shared" si="1"/>
        <v>RSD_DTA1_SH</v>
      </c>
      <c r="H53" s="12" t="str">
        <f t="shared" si="5"/>
        <v>WA</v>
      </c>
      <c r="I53" s="12" t="str">
        <f t="shared" si="5"/>
        <v>UP</v>
      </c>
      <c r="J53" s="4">
        <f t="shared" si="5"/>
        <v>0</v>
      </c>
      <c r="K53" s="4">
        <f t="shared" si="4"/>
        <v>3</v>
      </c>
      <c r="L53" s="10" t="str">
        <f t="shared" si="2"/>
        <v>RSDELC,RSDLTHA1,RSDLTHA2,RSDLTHA3,RSDLTHA4,RSDGASNAT,RSDCOABIC,RSDCOABCO,RSDBIOLOG,RSDBIOPLT,RSDOILLPG, RSDOILDSL</v>
      </c>
      <c r="M53" s="10" t="s">
        <v>75</v>
      </c>
    </row>
    <row r="54" spans="3:13" s="2" customFormat="1" x14ac:dyDescent="0.25">
      <c r="C54" s="10"/>
      <c r="D54" s="10">
        <v>24</v>
      </c>
      <c r="F54" s="19" t="str">
        <f t="shared" si="0"/>
        <v>FLO_FR</v>
      </c>
      <c r="G54" s="19" t="str">
        <f t="shared" si="1"/>
        <v>RSD_DTA1_SH</v>
      </c>
      <c r="H54" s="19" t="str">
        <f t="shared" si="5"/>
        <v>WE</v>
      </c>
      <c r="I54" s="19" t="str">
        <f t="shared" si="5"/>
        <v>UP</v>
      </c>
      <c r="J54" s="21">
        <f t="shared" si="5"/>
        <v>0</v>
      </c>
      <c r="K54" s="21">
        <f t="shared" si="4"/>
        <v>3</v>
      </c>
      <c r="L54" s="21" t="str">
        <f t="shared" si="2"/>
        <v>RSDELC,RSDLTHA1,RSDLTHA2,RSDLTHA3,RSDLTHA4,RSDGASNAT,RSDCOABIC,RSDCOABCO,RSDBIOLOG,RSDBIOPLT,RSDOILLPG, RSDOILDSL</v>
      </c>
      <c r="M54" s="21" t="s">
        <v>75</v>
      </c>
    </row>
    <row r="55" spans="3:13" s="2" customFormat="1" x14ac:dyDescent="0.25">
      <c r="C55" s="10">
        <f>C7+1</f>
        <v>2</v>
      </c>
      <c r="D55" s="10">
        <v>1</v>
      </c>
      <c r="F55" s="2" t="str">
        <f>IF(H55="NA","\I: Ignore","FLO_FR")</f>
        <v>FLO_FR</v>
      </c>
      <c r="G55" s="9" t="str">
        <f>VLOOKUP(C55,Demands!$B$27:$C$125,2,0)</f>
        <v>RSD_APA1_SH</v>
      </c>
      <c r="H55" s="2" t="str">
        <f>IF(HLOOKUP($D55,Fractions!$C$1:$Z$2,2,0)=0,"na",HLOOKUP($D55,Fractions!$C$1:$Z$2,2,0))</f>
        <v>RN</v>
      </c>
      <c r="I55" s="2" t="s">
        <v>34</v>
      </c>
      <c r="K55" s="11">
        <f>VLOOKUP(VLOOKUP(C55,Demands!$B$27:$E$125,4,0),Fractions!$A$3:$Z$43,INS_FRs!D55+2,0)</f>
        <v>4.3569254185692546E-2</v>
      </c>
      <c r="L55" s="10" t="str">
        <f t="shared" si="2"/>
        <v>RSDELC,RSDLTHA1,RSDLTHA2,RSDLTHA3,RSDLTHA4,RSDGASNAT,RSDCOABIC,RSDCOABCO,RSDBIOLOG,RSDBIOPLT,RSDOILLPG, RSDOILDSL</v>
      </c>
      <c r="M55" s="10" t="s">
        <v>75</v>
      </c>
    </row>
    <row r="56" spans="3:13" s="2" customFormat="1" x14ac:dyDescent="0.25">
      <c r="C56" s="10"/>
      <c r="D56" s="10">
        <v>2</v>
      </c>
      <c r="F56" s="2" t="str">
        <f t="shared" ref="F56:F102" si="6">IF(H56="NA","\I: Ignore","FLO_FR")</f>
        <v>FLO_FR</v>
      </c>
      <c r="G56" s="2" t="str">
        <f>G55</f>
        <v>RSD_APA1_SH</v>
      </c>
      <c r="H56" s="2" t="str">
        <f>IF(HLOOKUP($D56,Fractions!$C$1:$Z$2,2,0)=0,"na",HLOOKUP($D56,Fractions!$C$1:$Z$2,2,0))</f>
        <v>RL</v>
      </c>
      <c r="I56" s="2" t="s">
        <v>34</v>
      </c>
      <c r="K56" s="17">
        <f>VLOOKUP(VLOOKUP(C55,Demands!$B$27:$E$125,4,0),Fractions!$A$3:$Z$43,INS_FRs!D56+2,0)</f>
        <v>2.6141552511415526E-2</v>
      </c>
      <c r="L56" s="10" t="str">
        <f t="shared" si="2"/>
        <v>RSDELC,RSDLTHA1,RSDLTHA2,RSDLTHA3,RSDLTHA4,RSDGASNAT,RSDCOABIC,RSDCOABCO,RSDBIOLOG,RSDBIOPLT,RSDOILLPG, RSDOILDSL</v>
      </c>
      <c r="M56" s="10" t="s">
        <v>75</v>
      </c>
    </row>
    <row r="57" spans="3:13" s="2" customFormat="1" x14ac:dyDescent="0.25">
      <c r="C57" s="10"/>
      <c r="D57" s="10">
        <v>3</v>
      </c>
      <c r="F57" s="2" t="str">
        <f t="shared" si="6"/>
        <v>FLO_FR</v>
      </c>
      <c r="G57" s="2" t="str">
        <f t="shared" ref="G57:G102" si="7">G56</f>
        <v>RSD_APA1_SH</v>
      </c>
      <c r="H57" s="2" t="str">
        <f>IF(HLOOKUP($D57,Fractions!$C$1:$Z$2,2,0)=0,"na",HLOOKUP($D57,Fractions!$C$1:$Z$2,2,0))</f>
        <v>RM</v>
      </c>
      <c r="I57" s="2" t="s">
        <v>34</v>
      </c>
      <c r="K57" s="17">
        <f>VLOOKUP(VLOOKUP(C55,Demands!$B$27:$E$125,4,0),Fractions!$A$3:$Z$43,INS_FRs!D57+2,0)</f>
        <v>3.4855403348554033E-2</v>
      </c>
      <c r="L57" s="10" t="str">
        <f t="shared" si="2"/>
        <v>RSDELC,RSDLTHA1,RSDLTHA2,RSDLTHA3,RSDLTHA4,RSDGASNAT,RSDCOABIC,RSDCOABCO,RSDBIOLOG,RSDBIOPLT,RSDOILLPG, RSDOILDSL</v>
      </c>
      <c r="M57" s="10" t="s">
        <v>75</v>
      </c>
    </row>
    <row r="58" spans="3:13" s="2" customFormat="1" x14ac:dyDescent="0.25">
      <c r="C58" s="10"/>
      <c r="D58" s="10">
        <v>4</v>
      </c>
      <c r="F58" s="2" t="str">
        <f t="shared" si="6"/>
        <v>FLO_FR</v>
      </c>
      <c r="G58" s="2" t="str">
        <f t="shared" si="7"/>
        <v>RSD_APA1_SH</v>
      </c>
      <c r="H58" s="2" t="str">
        <f>IF(HLOOKUP($D58,Fractions!$C$1:$Z$2,2,0)=0,"na",HLOOKUP($D58,Fractions!$C$1:$Z$2,2,0))</f>
        <v>RD</v>
      </c>
      <c r="I58" s="2" t="s">
        <v>34</v>
      </c>
      <c r="K58" s="17">
        <f>VLOOKUP(VLOOKUP(C55,Demands!$B$27:$E$125,4,0),Fractions!$A$3:$Z$43,INS_FRs!D58+2,0)</f>
        <v>4.3569254185692546E-2</v>
      </c>
      <c r="L58" s="10" t="str">
        <f t="shared" si="2"/>
        <v>RSDELC,RSDLTHA1,RSDLTHA2,RSDLTHA3,RSDLTHA4,RSDGASNAT,RSDCOABIC,RSDCOABCO,RSDBIOLOG,RSDBIOPLT,RSDOILLPG, RSDOILDSL</v>
      </c>
      <c r="M58" s="10" t="s">
        <v>75</v>
      </c>
    </row>
    <row r="59" spans="3:13" s="2" customFormat="1" x14ac:dyDescent="0.25">
      <c r="C59" s="10"/>
      <c r="D59" s="10">
        <v>5</v>
      </c>
      <c r="F59" s="2" t="str">
        <f t="shared" si="6"/>
        <v>FLO_FR</v>
      </c>
      <c r="G59" s="2" t="str">
        <f t="shared" si="7"/>
        <v>RSD_APA1_SH</v>
      </c>
      <c r="H59" s="2" t="str">
        <f>IF(HLOOKUP($D59,Fractions!$C$1:$Z$2,2,0)=0,"na",HLOOKUP($D59,Fractions!$C$1:$Z$2,2,0))</f>
        <v>RA</v>
      </c>
      <c r="I59" s="2" t="s">
        <v>34</v>
      </c>
      <c r="K59" s="17">
        <f>VLOOKUP(VLOOKUP(C55,Demands!$B$27:$E$125,4,0),Fractions!$A$3:$Z$43,INS_FRs!D59+2,0)</f>
        <v>2.6141552511415526E-2</v>
      </c>
      <c r="L59" s="10" t="str">
        <f t="shared" si="2"/>
        <v>RSDELC,RSDLTHA1,RSDLTHA2,RSDLTHA3,RSDLTHA4,RSDGASNAT,RSDCOABIC,RSDCOABCO,RSDBIOLOG,RSDBIOPLT,RSDOILLPG, RSDOILDSL</v>
      </c>
      <c r="M59" s="10" t="s">
        <v>75</v>
      </c>
    </row>
    <row r="60" spans="3:13" s="2" customFormat="1" x14ac:dyDescent="0.25">
      <c r="C60" s="10"/>
      <c r="D60" s="10">
        <v>6</v>
      </c>
      <c r="F60" s="2" t="str">
        <f t="shared" si="6"/>
        <v>FLO_FR</v>
      </c>
      <c r="G60" s="2" t="str">
        <f t="shared" si="7"/>
        <v>RSD_APA1_SH</v>
      </c>
      <c r="H60" s="2" t="str">
        <f>IF(HLOOKUP($D60,Fractions!$C$1:$Z$2,2,0)=0,"na",HLOOKUP($D60,Fractions!$C$1:$Z$2,2,0))</f>
        <v>RE</v>
      </c>
      <c r="I60" s="2" t="s">
        <v>34</v>
      </c>
      <c r="K60" s="17">
        <f>VLOOKUP(VLOOKUP(C55,Demands!$B$27:$E$125,4,0),Fractions!$A$3:$Z$43,INS_FRs!D60+2,0)</f>
        <v>3.4855403348554033E-2</v>
      </c>
      <c r="L60" s="10" t="str">
        <f t="shared" si="2"/>
        <v>RSDELC,RSDLTHA1,RSDLTHA2,RSDLTHA3,RSDLTHA4,RSDGASNAT,RSDCOABIC,RSDCOABCO,RSDBIOLOG,RSDBIOPLT,RSDOILLPG, RSDOILDSL</v>
      </c>
      <c r="M60" s="10" t="s">
        <v>75</v>
      </c>
    </row>
    <row r="61" spans="3:13" s="2" customFormat="1" x14ac:dyDescent="0.25">
      <c r="C61" s="10"/>
      <c r="D61" s="10">
        <v>7</v>
      </c>
      <c r="F61" s="2" t="str">
        <f t="shared" si="6"/>
        <v>FLO_FR</v>
      </c>
      <c r="G61" s="2" t="str">
        <f t="shared" si="7"/>
        <v>RSD_APA1_SH</v>
      </c>
      <c r="H61" s="2" t="str">
        <f>IF(HLOOKUP($D61,Fractions!$C$1:$Z$2,2,0)=0,"na",HLOOKUP($D61,Fractions!$C$1:$Z$2,2,0))</f>
        <v>SN</v>
      </c>
      <c r="I61" s="2" t="s">
        <v>34</v>
      </c>
      <c r="K61" s="17">
        <f>VLOOKUP(VLOOKUP(C55,Demands!$B$27:$E$125,4,0),Fractions!$A$3:$Z$43,INS_FRs!D61+2,0)</f>
        <v>0</v>
      </c>
      <c r="L61" s="10" t="str">
        <f t="shared" si="2"/>
        <v>RSDELC,RSDLTHA1,RSDLTHA2,RSDLTHA3,RSDLTHA4,RSDGASNAT,RSDCOABIC,RSDCOABCO,RSDBIOLOG,RSDBIOPLT,RSDOILLPG, RSDOILDSL</v>
      </c>
      <c r="M61" s="10" t="s">
        <v>75</v>
      </c>
    </row>
    <row r="62" spans="3:13" s="2" customFormat="1" x14ac:dyDescent="0.25">
      <c r="C62" s="10"/>
      <c r="D62" s="10">
        <v>8</v>
      </c>
      <c r="F62" s="2" t="str">
        <f t="shared" si="6"/>
        <v>FLO_FR</v>
      </c>
      <c r="G62" s="2" t="str">
        <f t="shared" si="7"/>
        <v>RSD_APA1_SH</v>
      </c>
      <c r="H62" s="2" t="str">
        <f>IF(HLOOKUP($D62,Fractions!$C$1:$Z$2,2,0)=0,"na",HLOOKUP($D62,Fractions!$C$1:$Z$2,2,0))</f>
        <v>SL</v>
      </c>
      <c r="I62" s="2" t="s">
        <v>34</v>
      </c>
      <c r="K62" s="17">
        <f>VLOOKUP(VLOOKUP(C55,Demands!$B$27:$E$125,4,0),Fractions!$A$3:$Z$43,INS_FRs!D62+2,0)</f>
        <v>0</v>
      </c>
      <c r="L62" s="10" t="str">
        <f t="shared" si="2"/>
        <v>RSDELC,RSDLTHA1,RSDLTHA2,RSDLTHA3,RSDLTHA4,RSDGASNAT,RSDCOABIC,RSDCOABCO,RSDBIOLOG,RSDBIOPLT,RSDOILLPG, RSDOILDSL</v>
      </c>
      <c r="M62" s="10" t="s">
        <v>75</v>
      </c>
    </row>
    <row r="63" spans="3:13" s="2" customFormat="1" x14ac:dyDescent="0.25">
      <c r="C63" s="10"/>
      <c r="D63" s="10">
        <v>9</v>
      </c>
      <c r="F63" s="2" t="str">
        <f t="shared" si="6"/>
        <v>FLO_FR</v>
      </c>
      <c r="G63" s="2" t="str">
        <f t="shared" si="7"/>
        <v>RSD_APA1_SH</v>
      </c>
      <c r="H63" s="2" t="str">
        <f>IF(HLOOKUP($D63,Fractions!$C$1:$Z$2,2,0)=0,"na",HLOOKUP($D63,Fractions!$C$1:$Z$2,2,0))</f>
        <v>SM</v>
      </c>
      <c r="I63" s="2" t="s">
        <v>34</v>
      </c>
      <c r="K63" s="17">
        <f>VLOOKUP(VLOOKUP(C55,Demands!$B$27:$E$125,4,0),Fractions!$A$3:$Z$43,INS_FRs!D63+2,0)</f>
        <v>0</v>
      </c>
      <c r="L63" s="10" t="str">
        <f t="shared" si="2"/>
        <v>RSDELC,RSDLTHA1,RSDLTHA2,RSDLTHA3,RSDLTHA4,RSDGASNAT,RSDCOABIC,RSDCOABCO,RSDBIOLOG,RSDBIOPLT,RSDOILLPG, RSDOILDSL</v>
      </c>
      <c r="M63" s="10" t="s">
        <v>75</v>
      </c>
    </row>
    <row r="64" spans="3:13" s="2" customFormat="1" x14ac:dyDescent="0.25">
      <c r="C64" s="10"/>
      <c r="D64" s="10">
        <v>10</v>
      </c>
      <c r="F64" s="2" t="str">
        <f t="shared" si="6"/>
        <v>FLO_FR</v>
      </c>
      <c r="G64" s="2" t="str">
        <f t="shared" si="7"/>
        <v>RSD_APA1_SH</v>
      </c>
      <c r="H64" s="2" t="str">
        <f>IF(HLOOKUP($D64,Fractions!$C$1:$Z$2,2,0)=0,"na",HLOOKUP($D64,Fractions!$C$1:$Z$2,2,0))</f>
        <v>SD</v>
      </c>
      <c r="I64" s="2" t="s">
        <v>34</v>
      </c>
      <c r="K64" s="17">
        <f>VLOOKUP(VLOOKUP(C55,Demands!$B$27:$E$125,4,0),Fractions!$A$3:$Z$43,INS_FRs!D64+2,0)</f>
        <v>0</v>
      </c>
      <c r="L64" s="10" t="str">
        <f t="shared" si="2"/>
        <v>RSDELC,RSDLTHA1,RSDLTHA2,RSDLTHA3,RSDLTHA4,RSDGASNAT,RSDCOABIC,RSDCOABCO,RSDBIOLOG,RSDBIOPLT,RSDOILLPG, RSDOILDSL</v>
      </c>
      <c r="M64" s="10" t="s">
        <v>75</v>
      </c>
    </row>
    <row r="65" spans="3:13" s="2" customFormat="1" x14ac:dyDescent="0.25">
      <c r="C65" s="10"/>
      <c r="D65" s="10">
        <v>11</v>
      </c>
      <c r="F65" s="2" t="str">
        <f t="shared" si="6"/>
        <v>FLO_FR</v>
      </c>
      <c r="G65" s="2" t="str">
        <f t="shared" si="7"/>
        <v>RSD_APA1_SH</v>
      </c>
      <c r="H65" s="2" t="str">
        <f>IF(HLOOKUP($D65,Fractions!$C$1:$Z$2,2,0)=0,"na",HLOOKUP($D65,Fractions!$C$1:$Z$2,2,0))</f>
        <v>SA</v>
      </c>
      <c r="I65" s="2" t="s">
        <v>34</v>
      </c>
      <c r="K65" s="17">
        <f>VLOOKUP(VLOOKUP(C55,Demands!$B$27:$E$125,4,0),Fractions!$A$3:$Z$43,INS_FRs!D65+2,0)</f>
        <v>0</v>
      </c>
      <c r="L65" s="10" t="str">
        <f t="shared" si="2"/>
        <v>RSDELC,RSDLTHA1,RSDLTHA2,RSDLTHA3,RSDLTHA4,RSDGASNAT,RSDCOABIC,RSDCOABCO,RSDBIOLOG,RSDBIOPLT,RSDOILLPG, RSDOILDSL</v>
      </c>
      <c r="M65" s="10" t="s">
        <v>75</v>
      </c>
    </row>
    <row r="66" spans="3:13" s="2" customFormat="1" x14ac:dyDescent="0.25">
      <c r="C66" s="10"/>
      <c r="D66" s="10">
        <v>12</v>
      </c>
      <c r="F66" s="2" t="str">
        <f t="shared" si="6"/>
        <v>FLO_FR</v>
      </c>
      <c r="G66" s="2" t="str">
        <f t="shared" si="7"/>
        <v>RSD_APA1_SH</v>
      </c>
      <c r="H66" s="2" t="str">
        <f>IF(HLOOKUP($D66,Fractions!$C$1:$Z$2,2,0)=0,"na",HLOOKUP($D66,Fractions!$C$1:$Z$2,2,0))</f>
        <v>SE</v>
      </c>
      <c r="I66" s="2" t="s">
        <v>34</v>
      </c>
      <c r="K66" s="17">
        <f>VLOOKUP(VLOOKUP(C55,Demands!$B$27:$E$125,4,0),Fractions!$A$3:$Z$43,INS_FRs!D66+2,0)</f>
        <v>0</v>
      </c>
      <c r="L66" s="10" t="str">
        <f t="shared" si="2"/>
        <v>RSDELC,RSDLTHA1,RSDLTHA2,RSDLTHA3,RSDLTHA4,RSDGASNAT,RSDCOABIC,RSDCOABCO,RSDBIOLOG,RSDBIOPLT,RSDOILLPG, RSDOILDSL</v>
      </c>
      <c r="M66" s="10" t="s">
        <v>75</v>
      </c>
    </row>
    <row r="67" spans="3:13" s="2" customFormat="1" x14ac:dyDescent="0.25">
      <c r="C67" s="10"/>
      <c r="D67" s="10">
        <v>13</v>
      </c>
      <c r="F67" s="2" t="str">
        <f t="shared" si="6"/>
        <v>FLO_FR</v>
      </c>
      <c r="G67" s="2" t="str">
        <f t="shared" si="7"/>
        <v>RSD_APA1_SH</v>
      </c>
      <c r="H67" s="2" t="str">
        <f>IF(HLOOKUP($D67,Fractions!$C$1:$Z$2,2,0)=0,"na",HLOOKUP($D67,Fractions!$C$1:$Z$2,2,0))</f>
        <v>FN</v>
      </c>
      <c r="I67" s="2" t="s">
        <v>34</v>
      </c>
      <c r="K67" s="17">
        <f>VLOOKUP(VLOOKUP(C55,Demands!$B$27:$E$125,4,0),Fractions!$A$3:$Z$43,INS_FRs!D67+2,0)</f>
        <v>4.3569254185692546E-2</v>
      </c>
      <c r="L67" s="10" t="str">
        <f t="shared" si="2"/>
        <v>RSDELC,RSDLTHA1,RSDLTHA2,RSDLTHA3,RSDLTHA4,RSDGASNAT,RSDCOABIC,RSDCOABCO,RSDBIOLOG,RSDBIOPLT,RSDOILLPG, RSDOILDSL</v>
      </c>
      <c r="M67" s="10" t="s">
        <v>75</v>
      </c>
    </row>
    <row r="68" spans="3:13" s="2" customFormat="1" x14ac:dyDescent="0.25">
      <c r="C68" s="10"/>
      <c r="D68" s="10">
        <v>14</v>
      </c>
      <c r="F68" s="2" t="str">
        <f t="shared" si="6"/>
        <v>FLO_FR</v>
      </c>
      <c r="G68" s="2" t="str">
        <f t="shared" si="7"/>
        <v>RSD_APA1_SH</v>
      </c>
      <c r="H68" s="2" t="str">
        <f>IF(HLOOKUP($D68,Fractions!$C$1:$Z$2,2,0)=0,"na",HLOOKUP($D68,Fractions!$C$1:$Z$2,2,0))</f>
        <v>FL</v>
      </c>
      <c r="I68" s="2" t="s">
        <v>34</v>
      </c>
      <c r="K68" s="17">
        <f>VLOOKUP(VLOOKUP(C55,Demands!$B$27:$E$125,4,0),Fractions!$A$3:$Z$43,INS_FRs!D68+2,0)</f>
        <v>2.6141552511415526E-2</v>
      </c>
      <c r="L68" s="10" t="str">
        <f t="shared" si="2"/>
        <v>RSDELC,RSDLTHA1,RSDLTHA2,RSDLTHA3,RSDLTHA4,RSDGASNAT,RSDCOABIC,RSDCOABCO,RSDBIOLOG,RSDBIOPLT,RSDOILLPG, RSDOILDSL</v>
      </c>
      <c r="M68" s="10" t="s">
        <v>75</v>
      </c>
    </row>
    <row r="69" spans="3:13" s="2" customFormat="1" x14ac:dyDescent="0.25">
      <c r="C69" s="10"/>
      <c r="D69" s="10">
        <v>15</v>
      </c>
      <c r="F69" s="2" t="str">
        <f t="shared" si="6"/>
        <v>FLO_FR</v>
      </c>
      <c r="G69" s="2" t="str">
        <f t="shared" si="7"/>
        <v>RSD_APA1_SH</v>
      </c>
      <c r="H69" s="2" t="str">
        <f>IF(HLOOKUP($D69,Fractions!$C$1:$Z$2,2,0)=0,"na",HLOOKUP($D69,Fractions!$C$1:$Z$2,2,0))</f>
        <v>FM</v>
      </c>
      <c r="I69" s="2" t="s">
        <v>34</v>
      </c>
      <c r="K69" s="17">
        <f>VLOOKUP(VLOOKUP(C55,Demands!$B$27:$E$125,4,0),Fractions!$A$3:$Z$43,INS_FRs!D69+2,0)</f>
        <v>3.4855403348554033E-2</v>
      </c>
      <c r="L69" s="10" t="str">
        <f t="shared" si="2"/>
        <v>RSDELC,RSDLTHA1,RSDLTHA2,RSDLTHA3,RSDLTHA4,RSDGASNAT,RSDCOABIC,RSDCOABCO,RSDBIOLOG,RSDBIOPLT,RSDOILLPG, RSDOILDSL</v>
      </c>
      <c r="M69" s="10" t="s">
        <v>75</v>
      </c>
    </row>
    <row r="70" spans="3:13" s="2" customFormat="1" x14ac:dyDescent="0.25">
      <c r="C70" s="10"/>
      <c r="D70" s="10">
        <v>16</v>
      </c>
      <c r="F70" s="2" t="str">
        <f t="shared" si="6"/>
        <v>FLO_FR</v>
      </c>
      <c r="G70" s="2" t="str">
        <f t="shared" si="7"/>
        <v>RSD_APA1_SH</v>
      </c>
      <c r="H70" s="2" t="str">
        <f>IF(HLOOKUP($D70,Fractions!$C$1:$Z$2,2,0)=0,"na",HLOOKUP($D70,Fractions!$C$1:$Z$2,2,0))</f>
        <v>FD</v>
      </c>
      <c r="I70" s="2" t="s">
        <v>34</v>
      </c>
      <c r="K70" s="17">
        <f>VLOOKUP(VLOOKUP(C55,Demands!$B$27:$E$125,4,0),Fractions!$A$3:$Z$43,INS_FRs!D70+2,0)</f>
        <v>4.3569254185692546E-2</v>
      </c>
      <c r="L70" s="10" t="str">
        <f t="shared" si="2"/>
        <v>RSDELC,RSDLTHA1,RSDLTHA2,RSDLTHA3,RSDLTHA4,RSDGASNAT,RSDCOABIC,RSDCOABCO,RSDBIOLOG,RSDBIOPLT,RSDOILLPG, RSDOILDSL</v>
      </c>
      <c r="M70" s="10" t="s">
        <v>75</v>
      </c>
    </row>
    <row r="71" spans="3:13" s="2" customFormat="1" x14ac:dyDescent="0.25">
      <c r="C71" s="10"/>
      <c r="D71" s="10">
        <v>17</v>
      </c>
      <c r="F71" s="2" t="str">
        <f t="shared" si="6"/>
        <v>FLO_FR</v>
      </c>
      <c r="G71" s="2" t="str">
        <f t="shared" si="7"/>
        <v>RSD_APA1_SH</v>
      </c>
      <c r="H71" s="2" t="str">
        <f>IF(HLOOKUP($D71,Fractions!$C$1:$Z$2,2,0)=0,"na",HLOOKUP($D71,Fractions!$C$1:$Z$2,2,0))</f>
        <v>FA</v>
      </c>
      <c r="I71" s="2" t="s">
        <v>34</v>
      </c>
      <c r="K71" s="17">
        <f>VLOOKUP(VLOOKUP(C55,Demands!$B$27:$E$125,4,0),Fractions!$A$3:$Z$43,INS_FRs!D71+2,0)</f>
        <v>2.6141552511415526E-2</v>
      </c>
      <c r="L71" s="10" t="str">
        <f t="shared" si="2"/>
        <v>RSDELC,RSDLTHA1,RSDLTHA2,RSDLTHA3,RSDLTHA4,RSDGASNAT,RSDCOABIC,RSDCOABCO,RSDBIOLOG,RSDBIOPLT,RSDOILLPG, RSDOILDSL</v>
      </c>
      <c r="M71" s="10" t="s">
        <v>75</v>
      </c>
    </row>
    <row r="72" spans="3:13" s="2" customFormat="1" x14ac:dyDescent="0.25">
      <c r="C72" s="10"/>
      <c r="D72" s="10">
        <v>18</v>
      </c>
      <c r="F72" s="2" t="str">
        <f t="shared" si="6"/>
        <v>FLO_FR</v>
      </c>
      <c r="G72" s="2" t="str">
        <f t="shared" si="7"/>
        <v>RSD_APA1_SH</v>
      </c>
      <c r="H72" s="2" t="str">
        <f>IF(HLOOKUP($D72,Fractions!$C$1:$Z$2,2,0)=0,"na",HLOOKUP($D72,Fractions!$C$1:$Z$2,2,0))</f>
        <v>FE</v>
      </c>
      <c r="I72" s="2" t="s">
        <v>34</v>
      </c>
      <c r="K72" s="17">
        <f>VLOOKUP(VLOOKUP(C55,Demands!$B$27:$E$125,4,0),Fractions!$A$3:$Z$43,INS_FRs!D72+2,0)</f>
        <v>3.4855403348554033E-2</v>
      </c>
      <c r="L72" s="10" t="str">
        <f t="shared" si="2"/>
        <v>RSDELC,RSDLTHA1,RSDLTHA2,RSDLTHA3,RSDLTHA4,RSDGASNAT,RSDCOABIC,RSDCOABCO,RSDBIOLOG,RSDBIOPLT,RSDOILLPG, RSDOILDSL</v>
      </c>
      <c r="M72" s="10" t="s">
        <v>75</v>
      </c>
    </row>
    <row r="73" spans="3:13" s="2" customFormat="1" x14ac:dyDescent="0.25">
      <c r="C73" s="10"/>
      <c r="D73" s="10">
        <v>19</v>
      </c>
      <c r="F73" s="2" t="str">
        <f t="shared" si="6"/>
        <v>FLO_FR</v>
      </c>
      <c r="G73" s="2" t="str">
        <f t="shared" si="7"/>
        <v>RSD_APA1_SH</v>
      </c>
      <c r="H73" s="2" t="str">
        <f>IF(HLOOKUP($D73,Fractions!$C$1:$Z$2,2,0)=0,"na",HLOOKUP($D73,Fractions!$C$1:$Z$2,2,0))</f>
        <v>WN</v>
      </c>
      <c r="I73" s="2" t="s">
        <v>34</v>
      </c>
      <c r="K73" s="17">
        <f>VLOOKUP(VLOOKUP(C55,Demands!$B$27:$E$125,4,0),Fractions!$A$3:$Z$43,INS_FRs!D73+2,0)</f>
        <v>0.12119482496194828</v>
      </c>
      <c r="L73" s="10" t="str">
        <f t="shared" ref="L73:L136" si="8">L72</f>
        <v>RSDELC,RSDLTHA1,RSDLTHA2,RSDLTHA3,RSDLTHA4,RSDGASNAT,RSDCOABIC,RSDCOABCO,RSDBIOLOG,RSDBIOPLT,RSDOILLPG, RSDOILDSL</v>
      </c>
      <c r="M73" s="10" t="s">
        <v>75</v>
      </c>
    </row>
    <row r="74" spans="3:13" s="2" customFormat="1" x14ac:dyDescent="0.25">
      <c r="C74" s="10"/>
      <c r="D74" s="10">
        <v>20</v>
      </c>
      <c r="F74" s="2" t="str">
        <f t="shared" si="6"/>
        <v>FLO_FR</v>
      </c>
      <c r="G74" s="2" t="str">
        <f t="shared" si="7"/>
        <v>RSD_APA1_SH</v>
      </c>
      <c r="H74" s="2" t="str">
        <f>IF(HLOOKUP($D74,Fractions!$C$1:$Z$2,2,0)=0,"na",HLOOKUP($D74,Fractions!$C$1:$Z$2,2,0))</f>
        <v>WL</v>
      </c>
      <c r="I74" s="2" t="s">
        <v>34</v>
      </c>
      <c r="K74" s="17">
        <f>VLOOKUP(VLOOKUP(C55,Demands!$B$27:$E$125,4,0),Fractions!$A$3:$Z$43,INS_FRs!D74+2,0)</f>
        <v>7.2716894977168961E-2</v>
      </c>
      <c r="L74" s="10" t="str">
        <f t="shared" si="8"/>
        <v>RSDELC,RSDLTHA1,RSDLTHA2,RSDLTHA3,RSDLTHA4,RSDGASNAT,RSDCOABIC,RSDCOABCO,RSDBIOLOG,RSDBIOPLT,RSDOILLPG, RSDOILDSL</v>
      </c>
      <c r="M74" s="10" t="s">
        <v>75</v>
      </c>
    </row>
    <row r="75" spans="3:13" s="2" customFormat="1" x14ac:dyDescent="0.25">
      <c r="C75" s="10"/>
      <c r="D75" s="10">
        <v>21</v>
      </c>
      <c r="F75" s="2" t="str">
        <f t="shared" si="6"/>
        <v>FLO_FR</v>
      </c>
      <c r="G75" s="2" t="str">
        <f t="shared" si="7"/>
        <v>RSD_APA1_SH</v>
      </c>
      <c r="H75" s="2" t="str">
        <f>IF(HLOOKUP($D75,Fractions!$C$1:$Z$2,2,0)=0,"na",HLOOKUP($D75,Fractions!$C$1:$Z$2,2,0))</f>
        <v>WM</v>
      </c>
      <c r="I75" s="2" t="s">
        <v>34</v>
      </c>
      <c r="K75" s="17">
        <f>VLOOKUP(VLOOKUP(C55,Demands!$B$27:$E$125,4,0),Fractions!$A$3:$Z$43,INS_FRs!D75+2,0)</f>
        <v>9.6955859969558605E-2</v>
      </c>
      <c r="L75" s="10" t="str">
        <f t="shared" si="8"/>
        <v>RSDELC,RSDLTHA1,RSDLTHA2,RSDLTHA3,RSDLTHA4,RSDGASNAT,RSDCOABIC,RSDCOABCO,RSDBIOLOG,RSDBIOPLT,RSDOILLPG, RSDOILDSL</v>
      </c>
      <c r="M75" s="10" t="s">
        <v>75</v>
      </c>
    </row>
    <row r="76" spans="3:13" s="2" customFormat="1" x14ac:dyDescent="0.25">
      <c r="C76" s="10"/>
      <c r="D76" s="10">
        <v>22</v>
      </c>
      <c r="F76" s="2" t="str">
        <f t="shared" si="6"/>
        <v>FLO_FR</v>
      </c>
      <c r="G76" s="2" t="str">
        <f t="shared" si="7"/>
        <v>RSD_APA1_SH</v>
      </c>
      <c r="H76" s="2" t="str">
        <f>IF(HLOOKUP($D76,Fractions!$C$1:$Z$2,2,0)=0,"na",HLOOKUP($D76,Fractions!$C$1:$Z$2,2,0))</f>
        <v>WD</v>
      </c>
      <c r="I76" s="2" t="s">
        <v>34</v>
      </c>
      <c r="K76" s="17">
        <f>VLOOKUP(VLOOKUP(C55,Demands!$B$27:$E$125,4,0),Fractions!$A$3:$Z$43,INS_FRs!D76+2,0)</f>
        <v>0.12119482496194828</v>
      </c>
      <c r="L76" s="10" t="str">
        <f t="shared" si="8"/>
        <v>RSDELC,RSDLTHA1,RSDLTHA2,RSDLTHA3,RSDLTHA4,RSDGASNAT,RSDCOABIC,RSDCOABCO,RSDBIOLOG,RSDBIOPLT,RSDOILLPG, RSDOILDSL</v>
      </c>
      <c r="M76" s="10" t="s">
        <v>75</v>
      </c>
    </row>
    <row r="77" spans="3:13" s="2" customFormat="1" x14ac:dyDescent="0.25">
      <c r="C77" s="10"/>
      <c r="D77" s="10">
        <v>23</v>
      </c>
      <c r="F77" s="12" t="str">
        <f t="shared" si="6"/>
        <v>FLO_FR</v>
      </c>
      <c r="G77" s="12" t="str">
        <f t="shared" si="7"/>
        <v>RSD_APA1_SH</v>
      </c>
      <c r="H77" s="12" t="str">
        <f>IF(HLOOKUP($D77,Fractions!$C$1:$Z$2,2,0)=0,"na",HLOOKUP($D77,Fractions!$C$1:$Z$2,2,0))</f>
        <v>WA</v>
      </c>
      <c r="I77" s="12" t="s">
        <v>34</v>
      </c>
      <c r="J77" s="12"/>
      <c r="K77" s="18">
        <f>VLOOKUP(VLOOKUP(C55,Demands!$B$27:$E$125,4,0),Fractions!$A$3:$Z$43,INS_FRs!D77+2,0)</f>
        <v>7.2716894977168961E-2</v>
      </c>
      <c r="L77" s="10" t="str">
        <f t="shared" si="8"/>
        <v>RSDELC,RSDLTHA1,RSDLTHA2,RSDLTHA3,RSDLTHA4,RSDGASNAT,RSDCOABIC,RSDCOABCO,RSDBIOLOG,RSDBIOPLT,RSDOILLPG, RSDOILDSL</v>
      </c>
      <c r="M77" s="10" t="s">
        <v>75</v>
      </c>
    </row>
    <row r="78" spans="3:13" s="2" customFormat="1" x14ac:dyDescent="0.25">
      <c r="C78" s="10"/>
      <c r="D78" s="10">
        <v>24</v>
      </c>
      <c r="F78" s="19" t="str">
        <f t="shared" si="6"/>
        <v>FLO_FR</v>
      </c>
      <c r="G78" s="19" t="str">
        <f t="shared" si="7"/>
        <v>RSD_APA1_SH</v>
      </c>
      <c r="H78" s="19" t="str">
        <f>IF(HLOOKUP($D78,Fractions!$C$1:$Z$2,2,0)=0,"na",HLOOKUP($D78,Fractions!$C$1:$Z$2,2,0))</f>
        <v>WE</v>
      </c>
      <c r="I78" s="19" t="s">
        <v>34</v>
      </c>
      <c r="J78" s="19"/>
      <c r="K78" s="20">
        <f>VLOOKUP(VLOOKUP(C55,Demands!$B$27:$E$125,4,0),Fractions!$A$3:$Z$43,INS_FRs!D78+2,0)</f>
        <v>9.6955859969558605E-2</v>
      </c>
      <c r="L78" s="21" t="str">
        <f t="shared" si="8"/>
        <v>RSDELC,RSDLTHA1,RSDLTHA2,RSDLTHA3,RSDLTHA4,RSDGASNAT,RSDCOABIC,RSDCOABCO,RSDBIOLOG,RSDBIOPLT,RSDOILLPG, RSDOILDSL</v>
      </c>
      <c r="M78" s="21" t="s">
        <v>75</v>
      </c>
    </row>
    <row r="79" spans="3:13" s="2" customFormat="1" x14ac:dyDescent="0.25">
      <c r="C79" s="10"/>
      <c r="D79" s="10">
        <v>1</v>
      </c>
      <c r="F79" s="2" t="str">
        <f t="shared" si="6"/>
        <v>FLO_FR</v>
      </c>
      <c r="G79" s="2" t="str">
        <f t="shared" si="7"/>
        <v>RSD_APA1_SH</v>
      </c>
      <c r="H79" s="2" t="str">
        <f t="shared" ref="H79:J87" si="9">H55</f>
        <v>RN</v>
      </c>
      <c r="I79" s="2" t="str">
        <f t="shared" si="9"/>
        <v>UP</v>
      </c>
      <c r="J79" s="10">
        <f t="shared" si="9"/>
        <v>0</v>
      </c>
      <c r="K79" s="10">
        <v>3</v>
      </c>
      <c r="L79" s="10" t="str">
        <f t="shared" si="8"/>
        <v>RSDELC,RSDLTHA1,RSDLTHA2,RSDLTHA3,RSDLTHA4,RSDGASNAT,RSDCOABIC,RSDCOABCO,RSDBIOLOG,RSDBIOPLT,RSDOILLPG, RSDOILDSL</v>
      </c>
      <c r="M79" s="10" t="s">
        <v>75</v>
      </c>
    </row>
    <row r="80" spans="3:13" s="2" customFormat="1" x14ac:dyDescent="0.25">
      <c r="C80" s="10"/>
      <c r="D80" s="10">
        <v>2</v>
      </c>
      <c r="F80" s="2" t="str">
        <f t="shared" si="6"/>
        <v>FLO_FR</v>
      </c>
      <c r="G80" s="2" t="str">
        <f t="shared" si="7"/>
        <v>RSD_APA1_SH</v>
      </c>
      <c r="H80" s="2" t="str">
        <f t="shared" si="9"/>
        <v>RL</v>
      </c>
      <c r="I80" s="2" t="str">
        <f t="shared" si="9"/>
        <v>UP</v>
      </c>
      <c r="J80" s="10">
        <f t="shared" si="9"/>
        <v>0</v>
      </c>
      <c r="K80" s="10">
        <f>K79</f>
        <v>3</v>
      </c>
      <c r="L80" s="10" t="str">
        <f t="shared" si="8"/>
        <v>RSDELC,RSDLTHA1,RSDLTHA2,RSDLTHA3,RSDLTHA4,RSDGASNAT,RSDCOABIC,RSDCOABCO,RSDBIOLOG,RSDBIOPLT,RSDOILLPG, RSDOILDSL</v>
      </c>
      <c r="M80" s="10" t="s">
        <v>75</v>
      </c>
    </row>
    <row r="81" spans="3:13" s="2" customFormat="1" x14ac:dyDescent="0.25">
      <c r="C81" s="10"/>
      <c r="D81" s="10">
        <v>3</v>
      </c>
      <c r="F81" s="2" t="str">
        <f t="shared" si="6"/>
        <v>FLO_FR</v>
      </c>
      <c r="G81" s="2" t="str">
        <f t="shared" si="7"/>
        <v>RSD_APA1_SH</v>
      </c>
      <c r="H81" s="2" t="str">
        <f t="shared" si="9"/>
        <v>RM</v>
      </c>
      <c r="I81" s="2" t="str">
        <f t="shared" si="9"/>
        <v>UP</v>
      </c>
      <c r="J81" s="10">
        <f t="shared" si="9"/>
        <v>0</v>
      </c>
      <c r="K81" s="10">
        <f t="shared" ref="K81:K102" si="10">K80</f>
        <v>3</v>
      </c>
      <c r="L81" s="10" t="str">
        <f t="shared" si="8"/>
        <v>RSDELC,RSDLTHA1,RSDLTHA2,RSDLTHA3,RSDLTHA4,RSDGASNAT,RSDCOABIC,RSDCOABCO,RSDBIOLOG,RSDBIOPLT,RSDOILLPG, RSDOILDSL</v>
      </c>
      <c r="M81" s="10" t="s">
        <v>75</v>
      </c>
    </row>
    <row r="82" spans="3:13" s="2" customFormat="1" x14ac:dyDescent="0.25">
      <c r="C82" s="10"/>
      <c r="D82" s="10">
        <v>4</v>
      </c>
      <c r="F82" s="2" t="str">
        <f t="shared" si="6"/>
        <v>FLO_FR</v>
      </c>
      <c r="G82" s="2" t="str">
        <f t="shared" si="7"/>
        <v>RSD_APA1_SH</v>
      </c>
      <c r="H82" s="2" t="str">
        <f t="shared" si="9"/>
        <v>RD</v>
      </c>
      <c r="I82" s="2" t="str">
        <f t="shared" si="9"/>
        <v>UP</v>
      </c>
      <c r="J82" s="10">
        <f t="shared" si="9"/>
        <v>0</v>
      </c>
      <c r="K82" s="10">
        <f t="shared" si="10"/>
        <v>3</v>
      </c>
      <c r="L82" s="10" t="str">
        <f t="shared" si="8"/>
        <v>RSDELC,RSDLTHA1,RSDLTHA2,RSDLTHA3,RSDLTHA4,RSDGASNAT,RSDCOABIC,RSDCOABCO,RSDBIOLOG,RSDBIOPLT,RSDOILLPG, RSDOILDSL</v>
      </c>
      <c r="M82" s="10" t="s">
        <v>75</v>
      </c>
    </row>
    <row r="83" spans="3:13" s="2" customFormat="1" x14ac:dyDescent="0.25">
      <c r="C83" s="10"/>
      <c r="D83" s="10">
        <v>5</v>
      </c>
      <c r="F83" s="2" t="str">
        <f t="shared" si="6"/>
        <v>FLO_FR</v>
      </c>
      <c r="G83" s="2" t="str">
        <f t="shared" si="7"/>
        <v>RSD_APA1_SH</v>
      </c>
      <c r="H83" s="2" t="str">
        <f t="shared" si="9"/>
        <v>RA</v>
      </c>
      <c r="I83" s="2" t="str">
        <f t="shared" si="9"/>
        <v>UP</v>
      </c>
      <c r="J83" s="10">
        <f t="shared" si="9"/>
        <v>0</v>
      </c>
      <c r="K83" s="10">
        <f t="shared" si="10"/>
        <v>3</v>
      </c>
      <c r="L83" s="10" t="str">
        <f t="shared" si="8"/>
        <v>RSDELC,RSDLTHA1,RSDLTHA2,RSDLTHA3,RSDLTHA4,RSDGASNAT,RSDCOABIC,RSDCOABCO,RSDBIOLOG,RSDBIOPLT,RSDOILLPG, RSDOILDSL</v>
      </c>
      <c r="M83" s="10" t="s">
        <v>75</v>
      </c>
    </row>
    <row r="84" spans="3:13" s="2" customFormat="1" x14ac:dyDescent="0.25">
      <c r="C84" s="10"/>
      <c r="D84" s="10">
        <v>6</v>
      </c>
      <c r="F84" s="2" t="str">
        <f t="shared" si="6"/>
        <v>FLO_FR</v>
      </c>
      <c r="G84" s="2" t="str">
        <f t="shared" si="7"/>
        <v>RSD_APA1_SH</v>
      </c>
      <c r="H84" s="2" t="str">
        <f t="shared" si="9"/>
        <v>RE</v>
      </c>
      <c r="I84" s="2" t="str">
        <f t="shared" si="9"/>
        <v>UP</v>
      </c>
      <c r="J84" s="10">
        <f t="shared" si="9"/>
        <v>0</v>
      </c>
      <c r="K84" s="10">
        <f t="shared" si="10"/>
        <v>3</v>
      </c>
      <c r="L84" s="10" t="str">
        <f t="shared" si="8"/>
        <v>RSDELC,RSDLTHA1,RSDLTHA2,RSDLTHA3,RSDLTHA4,RSDGASNAT,RSDCOABIC,RSDCOABCO,RSDBIOLOG,RSDBIOPLT,RSDOILLPG, RSDOILDSL</v>
      </c>
      <c r="M84" s="10" t="s">
        <v>75</v>
      </c>
    </row>
    <row r="85" spans="3:13" s="2" customFormat="1" x14ac:dyDescent="0.25">
      <c r="C85" s="10"/>
      <c r="D85" s="10">
        <v>7</v>
      </c>
      <c r="F85" s="2" t="str">
        <f t="shared" si="6"/>
        <v>FLO_FR</v>
      </c>
      <c r="G85" s="2" t="str">
        <f t="shared" si="7"/>
        <v>RSD_APA1_SH</v>
      </c>
      <c r="H85" s="2" t="str">
        <f t="shared" si="9"/>
        <v>SN</v>
      </c>
      <c r="I85" s="2" t="str">
        <f t="shared" si="9"/>
        <v>UP</v>
      </c>
      <c r="J85" s="10">
        <f t="shared" si="9"/>
        <v>0</v>
      </c>
      <c r="K85" s="10">
        <f t="shared" si="10"/>
        <v>3</v>
      </c>
      <c r="L85" s="10" t="str">
        <f t="shared" si="8"/>
        <v>RSDELC,RSDLTHA1,RSDLTHA2,RSDLTHA3,RSDLTHA4,RSDGASNAT,RSDCOABIC,RSDCOABCO,RSDBIOLOG,RSDBIOPLT,RSDOILLPG, RSDOILDSL</v>
      </c>
      <c r="M85" s="10" t="s">
        <v>75</v>
      </c>
    </row>
    <row r="86" spans="3:13" s="2" customFormat="1" x14ac:dyDescent="0.25">
      <c r="C86" s="10"/>
      <c r="D86" s="10">
        <v>8</v>
      </c>
      <c r="F86" s="2" t="str">
        <f t="shared" si="6"/>
        <v>FLO_FR</v>
      </c>
      <c r="G86" s="2" t="str">
        <f t="shared" si="7"/>
        <v>RSD_APA1_SH</v>
      </c>
      <c r="H86" s="2" t="str">
        <f t="shared" si="9"/>
        <v>SL</v>
      </c>
      <c r="I86" s="2" t="str">
        <f t="shared" si="9"/>
        <v>UP</v>
      </c>
      <c r="J86" s="10">
        <f t="shared" si="9"/>
        <v>0</v>
      </c>
      <c r="K86" s="10">
        <f t="shared" si="10"/>
        <v>3</v>
      </c>
      <c r="L86" s="10" t="str">
        <f t="shared" si="8"/>
        <v>RSDELC,RSDLTHA1,RSDLTHA2,RSDLTHA3,RSDLTHA4,RSDGASNAT,RSDCOABIC,RSDCOABCO,RSDBIOLOG,RSDBIOPLT,RSDOILLPG, RSDOILDSL</v>
      </c>
      <c r="M86" s="10" t="s">
        <v>75</v>
      </c>
    </row>
    <row r="87" spans="3:13" s="2" customFormat="1" x14ac:dyDescent="0.25">
      <c r="C87" s="10"/>
      <c r="D87" s="10">
        <v>9</v>
      </c>
      <c r="F87" s="2" t="str">
        <f t="shared" si="6"/>
        <v>FLO_FR</v>
      </c>
      <c r="G87" s="2" t="str">
        <f t="shared" si="7"/>
        <v>RSD_APA1_SH</v>
      </c>
      <c r="H87" s="2" t="str">
        <f t="shared" si="9"/>
        <v>SM</v>
      </c>
      <c r="I87" s="2" t="str">
        <f t="shared" si="9"/>
        <v>UP</v>
      </c>
      <c r="J87" s="10">
        <f t="shared" si="9"/>
        <v>0</v>
      </c>
      <c r="K87" s="10">
        <f t="shared" si="10"/>
        <v>3</v>
      </c>
      <c r="L87" s="10" t="str">
        <f t="shared" si="8"/>
        <v>RSDELC,RSDLTHA1,RSDLTHA2,RSDLTHA3,RSDLTHA4,RSDGASNAT,RSDCOABIC,RSDCOABCO,RSDBIOLOG,RSDBIOPLT,RSDOILLPG, RSDOILDSL</v>
      </c>
      <c r="M87" s="10" t="s">
        <v>75</v>
      </c>
    </row>
    <row r="88" spans="3:13" s="2" customFormat="1" x14ac:dyDescent="0.25">
      <c r="C88" s="10"/>
      <c r="D88" s="10">
        <v>10</v>
      </c>
      <c r="F88" s="2" t="str">
        <f t="shared" si="6"/>
        <v>FLO_FR</v>
      </c>
      <c r="G88" s="2" t="str">
        <f t="shared" si="7"/>
        <v>RSD_APA1_SH</v>
      </c>
      <c r="H88" s="2" t="str">
        <f t="shared" ref="H88" si="11">H64</f>
        <v>SD</v>
      </c>
      <c r="I88" s="2" t="str">
        <f>I64</f>
        <v>UP</v>
      </c>
      <c r="J88" s="10">
        <f>J64</f>
        <v>0</v>
      </c>
      <c r="K88" s="10">
        <f t="shared" si="10"/>
        <v>3</v>
      </c>
      <c r="L88" s="10" t="str">
        <f t="shared" si="8"/>
        <v>RSDELC,RSDLTHA1,RSDLTHA2,RSDLTHA3,RSDLTHA4,RSDGASNAT,RSDCOABIC,RSDCOABCO,RSDBIOLOG,RSDBIOPLT,RSDOILLPG, RSDOILDSL</v>
      </c>
      <c r="M88" s="10" t="s">
        <v>75</v>
      </c>
    </row>
    <row r="89" spans="3:13" s="2" customFormat="1" x14ac:dyDescent="0.25">
      <c r="C89" s="10"/>
      <c r="D89" s="10">
        <v>11</v>
      </c>
      <c r="F89" s="2" t="str">
        <f t="shared" si="6"/>
        <v>FLO_FR</v>
      </c>
      <c r="G89" s="2" t="str">
        <f t="shared" si="7"/>
        <v>RSD_APA1_SH</v>
      </c>
      <c r="H89" s="2" t="str">
        <f t="shared" ref="H89" si="12">H65</f>
        <v>SA</v>
      </c>
      <c r="I89" s="2" t="str">
        <f>I65</f>
        <v>UP</v>
      </c>
      <c r="J89" s="10">
        <f>J65</f>
        <v>0</v>
      </c>
      <c r="K89" s="10">
        <f t="shared" si="10"/>
        <v>3</v>
      </c>
      <c r="L89" s="10" t="str">
        <f t="shared" si="8"/>
        <v>RSDELC,RSDLTHA1,RSDLTHA2,RSDLTHA3,RSDLTHA4,RSDGASNAT,RSDCOABIC,RSDCOABCO,RSDBIOLOG,RSDBIOPLT,RSDOILLPG, RSDOILDSL</v>
      </c>
      <c r="M89" s="10" t="s">
        <v>75</v>
      </c>
    </row>
    <row r="90" spans="3:13" s="2" customFormat="1" x14ac:dyDescent="0.25">
      <c r="C90" s="10"/>
      <c r="D90" s="10">
        <v>12</v>
      </c>
      <c r="F90" s="2" t="str">
        <f t="shared" si="6"/>
        <v>FLO_FR</v>
      </c>
      <c r="G90" s="2" t="str">
        <f t="shared" si="7"/>
        <v>RSD_APA1_SH</v>
      </c>
      <c r="H90" s="2" t="str">
        <f t="shared" ref="H90:I90" si="13">H66</f>
        <v>SE</v>
      </c>
      <c r="I90" s="2" t="str">
        <f t="shared" si="13"/>
        <v>UP</v>
      </c>
      <c r="J90" s="10">
        <f>J66</f>
        <v>0</v>
      </c>
      <c r="K90" s="10">
        <f t="shared" si="10"/>
        <v>3</v>
      </c>
      <c r="L90" s="10" t="str">
        <f t="shared" si="8"/>
        <v>RSDELC,RSDLTHA1,RSDLTHA2,RSDLTHA3,RSDLTHA4,RSDGASNAT,RSDCOABIC,RSDCOABCO,RSDBIOLOG,RSDBIOPLT,RSDOILLPG, RSDOILDSL</v>
      </c>
      <c r="M90" s="10" t="s">
        <v>75</v>
      </c>
    </row>
    <row r="91" spans="3:13" s="2" customFormat="1" x14ac:dyDescent="0.25">
      <c r="C91" s="10"/>
      <c r="D91" s="10">
        <v>13</v>
      </c>
      <c r="F91" s="2" t="str">
        <f t="shared" si="6"/>
        <v>FLO_FR</v>
      </c>
      <c r="G91" s="2" t="str">
        <f t="shared" si="7"/>
        <v>RSD_APA1_SH</v>
      </c>
      <c r="H91" s="2" t="str">
        <f t="shared" ref="H91:J91" si="14">H67</f>
        <v>FN</v>
      </c>
      <c r="I91" s="2" t="str">
        <f t="shared" si="14"/>
        <v>UP</v>
      </c>
      <c r="J91" s="10">
        <f t="shared" si="14"/>
        <v>0</v>
      </c>
      <c r="K91" s="10">
        <f t="shared" si="10"/>
        <v>3</v>
      </c>
      <c r="L91" s="10" t="str">
        <f t="shared" si="8"/>
        <v>RSDELC,RSDLTHA1,RSDLTHA2,RSDLTHA3,RSDLTHA4,RSDGASNAT,RSDCOABIC,RSDCOABCO,RSDBIOLOG,RSDBIOPLT,RSDOILLPG, RSDOILDSL</v>
      </c>
      <c r="M91" s="10" t="s">
        <v>75</v>
      </c>
    </row>
    <row r="92" spans="3:13" s="2" customFormat="1" x14ac:dyDescent="0.25">
      <c r="C92" s="10"/>
      <c r="D92" s="10">
        <v>14</v>
      </c>
      <c r="F92" s="2" t="str">
        <f t="shared" si="6"/>
        <v>FLO_FR</v>
      </c>
      <c r="G92" s="2" t="str">
        <f t="shared" si="7"/>
        <v>RSD_APA1_SH</v>
      </c>
      <c r="H92" s="2" t="str">
        <f t="shared" ref="H92:J92" si="15">H68</f>
        <v>FL</v>
      </c>
      <c r="I92" s="2" t="str">
        <f t="shared" si="15"/>
        <v>UP</v>
      </c>
      <c r="J92" s="10">
        <f t="shared" si="15"/>
        <v>0</v>
      </c>
      <c r="K92" s="10">
        <f t="shared" si="10"/>
        <v>3</v>
      </c>
      <c r="L92" s="10" t="str">
        <f t="shared" si="8"/>
        <v>RSDELC,RSDLTHA1,RSDLTHA2,RSDLTHA3,RSDLTHA4,RSDGASNAT,RSDCOABIC,RSDCOABCO,RSDBIOLOG,RSDBIOPLT,RSDOILLPG, RSDOILDSL</v>
      </c>
      <c r="M92" s="10" t="s">
        <v>75</v>
      </c>
    </row>
    <row r="93" spans="3:13" s="2" customFormat="1" x14ac:dyDescent="0.25">
      <c r="C93" s="10"/>
      <c r="D93" s="10">
        <v>15</v>
      </c>
      <c r="F93" s="2" t="str">
        <f t="shared" si="6"/>
        <v>FLO_FR</v>
      </c>
      <c r="G93" s="2" t="str">
        <f t="shared" si="7"/>
        <v>RSD_APA1_SH</v>
      </c>
      <c r="H93" s="2" t="str">
        <f t="shared" ref="H93:J93" si="16">H69</f>
        <v>FM</v>
      </c>
      <c r="I93" s="2" t="str">
        <f t="shared" si="16"/>
        <v>UP</v>
      </c>
      <c r="J93" s="10">
        <f t="shared" si="16"/>
        <v>0</v>
      </c>
      <c r="K93" s="10">
        <f t="shared" si="10"/>
        <v>3</v>
      </c>
      <c r="L93" s="10" t="str">
        <f t="shared" si="8"/>
        <v>RSDELC,RSDLTHA1,RSDLTHA2,RSDLTHA3,RSDLTHA4,RSDGASNAT,RSDCOABIC,RSDCOABCO,RSDBIOLOG,RSDBIOPLT,RSDOILLPG, RSDOILDSL</v>
      </c>
      <c r="M93" s="10" t="s">
        <v>75</v>
      </c>
    </row>
    <row r="94" spans="3:13" s="2" customFormat="1" x14ac:dyDescent="0.25">
      <c r="C94" s="10"/>
      <c r="D94" s="10">
        <v>16</v>
      </c>
      <c r="F94" s="2" t="str">
        <f t="shared" si="6"/>
        <v>FLO_FR</v>
      </c>
      <c r="G94" s="2" t="str">
        <f t="shared" si="7"/>
        <v>RSD_APA1_SH</v>
      </c>
      <c r="H94" s="2" t="str">
        <f t="shared" ref="H94:J94" si="17">H70</f>
        <v>FD</v>
      </c>
      <c r="I94" s="2" t="str">
        <f t="shared" si="17"/>
        <v>UP</v>
      </c>
      <c r="J94" s="10">
        <f t="shared" si="17"/>
        <v>0</v>
      </c>
      <c r="K94" s="10">
        <f t="shared" si="10"/>
        <v>3</v>
      </c>
      <c r="L94" s="10" t="str">
        <f t="shared" si="8"/>
        <v>RSDELC,RSDLTHA1,RSDLTHA2,RSDLTHA3,RSDLTHA4,RSDGASNAT,RSDCOABIC,RSDCOABCO,RSDBIOLOG,RSDBIOPLT,RSDOILLPG, RSDOILDSL</v>
      </c>
      <c r="M94" s="10" t="s">
        <v>75</v>
      </c>
    </row>
    <row r="95" spans="3:13" s="2" customFormat="1" x14ac:dyDescent="0.25">
      <c r="C95" s="10"/>
      <c r="D95" s="10">
        <v>17</v>
      </c>
      <c r="F95" s="2" t="str">
        <f t="shared" si="6"/>
        <v>FLO_FR</v>
      </c>
      <c r="G95" s="2" t="str">
        <f t="shared" si="7"/>
        <v>RSD_APA1_SH</v>
      </c>
      <c r="H95" s="2" t="str">
        <f t="shared" ref="H95:J95" si="18">H71</f>
        <v>FA</v>
      </c>
      <c r="I95" s="2" t="str">
        <f t="shared" si="18"/>
        <v>UP</v>
      </c>
      <c r="J95" s="10">
        <f t="shared" si="18"/>
        <v>0</v>
      </c>
      <c r="K95" s="10">
        <f t="shared" si="10"/>
        <v>3</v>
      </c>
      <c r="L95" s="10" t="str">
        <f t="shared" si="8"/>
        <v>RSDELC,RSDLTHA1,RSDLTHA2,RSDLTHA3,RSDLTHA4,RSDGASNAT,RSDCOABIC,RSDCOABCO,RSDBIOLOG,RSDBIOPLT,RSDOILLPG, RSDOILDSL</v>
      </c>
      <c r="M95" s="10" t="s">
        <v>75</v>
      </c>
    </row>
    <row r="96" spans="3:13" s="2" customFormat="1" x14ac:dyDescent="0.25">
      <c r="C96" s="10"/>
      <c r="D96" s="10">
        <v>18</v>
      </c>
      <c r="F96" s="2" t="str">
        <f t="shared" si="6"/>
        <v>FLO_FR</v>
      </c>
      <c r="G96" s="2" t="str">
        <f t="shared" si="7"/>
        <v>RSD_APA1_SH</v>
      </c>
      <c r="H96" s="2" t="str">
        <f t="shared" ref="H96:J96" si="19">H72</f>
        <v>FE</v>
      </c>
      <c r="I96" s="2" t="str">
        <f t="shared" si="19"/>
        <v>UP</v>
      </c>
      <c r="J96" s="10">
        <f t="shared" si="19"/>
        <v>0</v>
      </c>
      <c r="K96" s="10">
        <f t="shared" si="10"/>
        <v>3</v>
      </c>
      <c r="L96" s="10" t="str">
        <f t="shared" si="8"/>
        <v>RSDELC,RSDLTHA1,RSDLTHA2,RSDLTHA3,RSDLTHA4,RSDGASNAT,RSDCOABIC,RSDCOABCO,RSDBIOLOG,RSDBIOPLT,RSDOILLPG, RSDOILDSL</v>
      </c>
      <c r="M96" s="10" t="s">
        <v>75</v>
      </c>
    </row>
    <row r="97" spans="3:13" s="2" customFormat="1" x14ac:dyDescent="0.25">
      <c r="C97" s="10"/>
      <c r="D97" s="10">
        <v>19</v>
      </c>
      <c r="F97" s="2" t="str">
        <f t="shared" si="6"/>
        <v>FLO_FR</v>
      </c>
      <c r="G97" s="2" t="str">
        <f t="shared" si="7"/>
        <v>RSD_APA1_SH</v>
      </c>
      <c r="H97" s="2" t="str">
        <f t="shared" ref="H97:J97" si="20">H73</f>
        <v>WN</v>
      </c>
      <c r="I97" s="2" t="str">
        <f t="shared" si="20"/>
        <v>UP</v>
      </c>
      <c r="J97" s="10">
        <f t="shared" si="20"/>
        <v>0</v>
      </c>
      <c r="K97" s="10">
        <f t="shared" si="10"/>
        <v>3</v>
      </c>
      <c r="L97" s="10" t="str">
        <f t="shared" si="8"/>
        <v>RSDELC,RSDLTHA1,RSDLTHA2,RSDLTHA3,RSDLTHA4,RSDGASNAT,RSDCOABIC,RSDCOABCO,RSDBIOLOG,RSDBIOPLT,RSDOILLPG, RSDOILDSL</v>
      </c>
      <c r="M97" s="10" t="s">
        <v>75</v>
      </c>
    </row>
    <row r="98" spans="3:13" s="2" customFormat="1" x14ac:dyDescent="0.25">
      <c r="C98" s="10"/>
      <c r="D98" s="10">
        <v>20</v>
      </c>
      <c r="F98" s="2" t="str">
        <f t="shared" si="6"/>
        <v>FLO_FR</v>
      </c>
      <c r="G98" s="2" t="str">
        <f t="shared" si="7"/>
        <v>RSD_APA1_SH</v>
      </c>
      <c r="H98" s="2" t="str">
        <f t="shared" ref="H98:J98" si="21">H74</f>
        <v>WL</v>
      </c>
      <c r="I98" s="2" t="str">
        <f t="shared" si="21"/>
        <v>UP</v>
      </c>
      <c r="J98" s="10">
        <f t="shared" si="21"/>
        <v>0</v>
      </c>
      <c r="K98" s="10">
        <f t="shared" si="10"/>
        <v>3</v>
      </c>
      <c r="L98" s="10" t="str">
        <f t="shared" si="8"/>
        <v>RSDELC,RSDLTHA1,RSDLTHA2,RSDLTHA3,RSDLTHA4,RSDGASNAT,RSDCOABIC,RSDCOABCO,RSDBIOLOG,RSDBIOPLT,RSDOILLPG, RSDOILDSL</v>
      </c>
      <c r="M98" s="10" t="s">
        <v>75</v>
      </c>
    </row>
    <row r="99" spans="3:13" s="2" customFormat="1" x14ac:dyDescent="0.25">
      <c r="C99" s="10"/>
      <c r="D99" s="10">
        <v>21</v>
      </c>
      <c r="F99" s="2" t="str">
        <f t="shared" si="6"/>
        <v>FLO_FR</v>
      </c>
      <c r="G99" s="2" t="str">
        <f t="shared" si="7"/>
        <v>RSD_APA1_SH</v>
      </c>
      <c r="H99" s="2" t="str">
        <f t="shared" ref="H99:J99" si="22">H75</f>
        <v>WM</v>
      </c>
      <c r="I99" s="2" t="str">
        <f t="shared" si="22"/>
        <v>UP</v>
      </c>
      <c r="J99" s="10">
        <f t="shared" si="22"/>
        <v>0</v>
      </c>
      <c r="K99" s="10">
        <f t="shared" si="10"/>
        <v>3</v>
      </c>
      <c r="L99" s="10" t="str">
        <f t="shared" si="8"/>
        <v>RSDELC,RSDLTHA1,RSDLTHA2,RSDLTHA3,RSDLTHA4,RSDGASNAT,RSDCOABIC,RSDCOABCO,RSDBIOLOG,RSDBIOPLT,RSDOILLPG, RSDOILDSL</v>
      </c>
      <c r="M99" s="10" t="s">
        <v>75</v>
      </c>
    </row>
    <row r="100" spans="3:13" s="2" customFormat="1" x14ac:dyDescent="0.25">
      <c r="C100" s="10"/>
      <c r="D100" s="10">
        <v>22</v>
      </c>
      <c r="F100" s="2" t="str">
        <f t="shared" si="6"/>
        <v>FLO_FR</v>
      </c>
      <c r="G100" s="2" t="str">
        <f t="shared" si="7"/>
        <v>RSD_APA1_SH</v>
      </c>
      <c r="H100" s="2" t="str">
        <f t="shared" ref="H100:J100" si="23">H76</f>
        <v>WD</v>
      </c>
      <c r="I100" s="2" t="str">
        <f t="shared" si="23"/>
        <v>UP</v>
      </c>
      <c r="J100" s="10">
        <f t="shared" si="23"/>
        <v>0</v>
      </c>
      <c r="K100" s="10">
        <f t="shared" si="10"/>
        <v>3</v>
      </c>
      <c r="L100" s="10" t="str">
        <f t="shared" si="8"/>
        <v>RSDELC,RSDLTHA1,RSDLTHA2,RSDLTHA3,RSDLTHA4,RSDGASNAT,RSDCOABIC,RSDCOABCO,RSDBIOLOG,RSDBIOPLT,RSDOILLPG, RSDOILDSL</v>
      </c>
      <c r="M100" s="10" t="s">
        <v>75</v>
      </c>
    </row>
    <row r="101" spans="3:13" s="2" customFormat="1" x14ac:dyDescent="0.25">
      <c r="C101" s="10"/>
      <c r="D101" s="10">
        <v>23</v>
      </c>
      <c r="F101" s="12" t="str">
        <f t="shared" si="6"/>
        <v>FLO_FR</v>
      </c>
      <c r="G101" s="12" t="str">
        <f t="shared" si="7"/>
        <v>RSD_APA1_SH</v>
      </c>
      <c r="H101" s="12" t="str">
        <f t="shared" ref="H101:J101" si="24">H77</f>
        <v>WA</v>
      </c>
      <c r="I101" s="12" t="str">
        <f t="shared" si="24"/>
        <v>UP</v>
      </c>
      <c r="J101" s="4">
        <f t="shared" si="24"/>
        <v>0</v>
      </c>
      <c r="K101" s="4">
        <f t="shared" si="10"/>
        <v>3</v>
      </c>
      <c r="L101" s="10" t="str">
        <f t="shared" si="8"/>
        <v>RSDELC,RSDLTHA1,RSDLTHA2,RSDLTHA3,RSDLTHA4,RSDGASNAT,RSDCOABIC,RSDCOABCO,RSDBIOLOG,RSDBIOPLT,RSDOILLPG, RSDOILDSL</v>
      </c>
      <c r="M101" s="10" t="s">
        <v>75</v>
      </c>
    </row>
    <row r="102" spans="3:13" s="2" customFormat="1" x14ac:dyDescent="0.25">
      <c r="C102" s="10"/>
      <c r="D102" s="10">
        <v>24</v>
      </c>
      <c r="F102" s="19" t="str">
        <f t="shared" si="6"/>
        <v>FLO_FR</v>
      </c>
      <c r="G102" s="19" t="str">
        <f t="shared" si="7"/>
        <v>RSD_APA1_SH</v>
      </c>
      <c r="H102" s="19" t="str">
        <f t="shared" ref="H102:J102" si="25">H78</f>
        <v>WE</v>
      </c>
      <c r="I102" s="19" t="str">
        <f t="shared" si="25"/>
        <v>UP</v>
      </c>
      <c r="J102" s="21">
        <f t="shared" si="25"/>
        <v>0</v>
      </c>
      <c r="K102" s="21">
        <f t="shared" si="10"/>
        <v>3</v>
      </c>
      <c r="L102" s="21" t="str">
        <f t="shared" si="8"/>
        <v>RSDELC,RSDLTHA1,RSDLTHA2,RSDLTHA3,RSDLTHA4,RSDGASNAT,RSDCOABIC,RSDCOABCO,RSDBIOLOG,RSDBIOPLT,RSDOILLPG, RSDOILDSL</v>
      </c>
      <c r="M102" s="21" t="s">
        <v>75</v>
      </c>
    </row>
    <row r="103" spans="3:13" s="2" customFormat="1" x14ac:dyDescent="0.25">
      <c r="C103" s="10">
        <f>C55+1</f>
        <v>3</v>
      </c>
      <c r="D103" s="10">
        <v>1</v>
      </c>
      <c r="F103" s="2" t="str">
        <f>IF(H103="NA","\I: Ignore","FLO_FR")</f>
        <v>FLO_FR</v>
      </c>
      <c r="G103" s="9" t="str">
        <f>VLOOKUP(C103,Demands!$B$27:$C$125,2,0)</f>
        <v>RSD_DTA2_SH</v>
      </c>
      <c r="H103" s="2" t="str">
        <f>IF(HLOOKUP($D103,Fractions!$C$1:$Z$2,2,0)=0,"na",HLOOKUP($D103,Fractions!$C$1:$Z$2,2,0))</f>
        <v>RN</v>
      </c>
      <c r="I103" s="2" t="s">
        <v>34</v>
      </c>
      <c r="K103" s="11">
        <f>VLOOKUP(VLOOKUP(C103,Demands!$B$27:$E$125,4,0),Fractions!$A$3:$Z$43,INS_FRs!D103+2,0)</f>
        <v>4.3569254185692546E-2</v>
      </c>
      <c r="L103" s="10" t="str">
        <f t="shared" si="8"/>
        <v>RSDELC,RSDLTHA1,RSDLTHA2,RSDLTHA3,RSDLTHA4,RSDGASNAT,RSDCOABIC,RSDCOABCO,RSDBIOLOG,RSDBIOPLT,RSDOILLPG, RSDOILDSL</v>
      </c>
      <c r="M103" s="10" t="s">
        <v>75</v>
      </c>
    </row>
    <row r="104" spans="3:13" s="2" customFormat="1" x14ac:dyDescent="0.25">
      <c r="C104" s="10"/>
      <c r="D104" s="10">
        <v>2</v>
      </c>
      <c r="F104" s="2" t="str">
        <f t="shared" ref="F104:F150" si="26">IF(H104="NA","\I: Ignore","FLO_FR")</f>
        <v>FLO_FR</v>
      </c>
      <c r="G104" s="2" t="str">
        <f>G103</f>
        <v>RSD_DTA2_SH</v>
      </c>
      <c r="H104" s="2" t="str">
        <f>IF(HLOOKUP($D104,Fractions!$C$1:$Z$2,2,0)=0,"na",HLOOKUP($D104,Fractions!$C$1:$Z$2,2,0))</f>
        <v>RL</v>
      </c>
      <c r="I104" s="2" t="s">
        <v>34</v>
      </c>
      <c r="K104" s="17">
        <f>VLOOKUP(VLOOKUP(C103,Demands!$B$27:$E$125,4,0),Fractions!$A$3:$Z$43,INS_FRs!D104+2,0)</f>
        <v>2.6141552511415526E-2</v>
      </c>
      <c r="L104" s="10" t="str">
        <f t="shared" si="8"/>
        <v>RSDELC,RSDLTHA1,RSDLTHA2,RSDLTHA3,RSDLTHA4,RSDGASNAT,RSDCOABIC,RSDCOABCO,RSDBIOLOG,RSDBIOPLT,RSDOILLPG, RSDOILDSL</v>
      </c>
      <c r="M104" s="10" t="s">
        <v>75</v>
      </c>
    </row>
    <row r="105" spans="3:13" s="2" customFormat="1" x14ac:dyDescent="0.25">
      <c r="C105" s="10"/>
      <c r="D105" s="10">
        <v>3</v>
      </c>
      <c r="F105" s="2" t="str">
        <f t="shared" si="26"/>
        <v>FLO_FR</v>
      </c>
      <c r="G105" s="2" t="str">
        <f t="shared" ref="G105:G150" si="27">G104</f>
        <v>RSD_DTA2_SH</v>
      </c>
      <c r="H105" s="2" t="str">
        <f>IF(HLOOKUP($D105,Fractions!$C$1:$Z$2,2,0)=0,"na",HLOOKUP($D105,Fractions!$C$1:$Z$2,2,0))</f>
        <v>RM</v>
      </c>
      <c r="I105" s="2" t="s">
        <v>34</v>
      </c>
      <c r="K105" s="17">
        <f>VLOOKUP(VLOOKUP(C103,Demands!$B$27:$E$125,4,0),Fractions!$A$3:$Z$43,INS_FRs!D105+2,0)</f>
        <v>3.4855403348554033E-2</v>
      </c>
      <c r="L105" s="10" t="str">
        <f t="shared" si="8"/>
        <v>RSDELC,RSDLTHA1,RSDLTHA2,RSDLTHA3,RSDLTHA4,RSDGASNAT,RSDCOABIC,RSDCOABCO,RSDBIOLOG,RSDBIOPLT,RSDOILLPG, RSDOILDSL</v>
      </c>
      <c r="M105" s="10" t="s">
        <v>75</v>
      </c>
    </row>
    <row r="106" spans="3:13" s="2" customFormat="1" x14ac:dyDescent="0.25">
      <c r="C106" s="10"/>
      <c r="D106" s="10">
        <v>4</v>
      </c>
      <c r="F106" s="2" t="str">
        <f t="shared" si="26"/>
        <v>FLO_FR</v>
      </c>
      <c r="G106" s="2" t="str">
        <f t="shared" si="27"/>
        <v>RSD_DTA2_SH</v>
      </c>
      <c r="H106" s="2" t="str">
        <f>IF(HLOOKUP($D106,Fractions!$C$1:$Z$2,2,0)=0,"na",HLOOKUP($D106,Fractions!$C$1:$Z$2,2,0))</f>
        <v>RD</v>
      </c>
      <c r="I106" s="2" t="s">
        <v>34</v>
      </c>
      <c r="K106" s="17">
        <f>VLOOKUP(VLOOKUP(C103,Demands!$B$27:$E$125,4,0),Fractions!$A$3:$Z$43,INS_FRs!D106+2,0)</f>
        <v>4.3569254185692546E-2</v>
      </c>
      <c r="L106" s="10" t="str">
        <f t="shared" si="8"/>
        <v>RSDELC,RSDLTHA1,RSDLTHA2,RSDLTHA3,RSDLTHA4,RSDGASNAT,RSDCOABIC,RSDCOABCO,RSDBIOLOG,RSDBIOPLT,RSDOILLPG, RSDOILDSL</v>
      </c>
      <c r="M106" s="10" t="s">
        <v>75</v>
      </c>
    </row>
    <row r="107" spans="3:13" s="2" customFormat="1" x14ac:dyDescent="0.25">
      <c r="C107" s="10"/>
      <c r="D107" s="10">
        <v>5</v>
      </c>
      <c r="F107" s="2" t="str">
        <f t="shared" si="26"/>
        <v>FLO_FR</v>
      </c>
      <c r="G107" s="2" t="str">
        <f t="shared" si="27"/>
        <v>RSD_DTA2_SH</v>
      </c>
      <c r="H107" s="2" t="str">
        <f>IF(HLOOKUP($D107,Fractions!$C$1:$Z$2,2,0)=0,"na",HLOOKUP($D107,Fractions!$C$1:$Z$2,2,0))</f>
        <v>RA</v>
      </c>
      <c r="I107" s="2" t="s">
        <v>34</v>
      </c>
      <c r="K107" s="17">
        <f>VLOOKUP(VLOOKUP(C103,Demands!$B$27:$E$125,4,0),Fractions!$A$3:$Z$43,INS_FRs!D107+2,0)</f>
        <v>2.6141552511415526E-2</v>
      </c>
      <c r="L107" s="10" t="str">
        <f t="shared" si="8"/>
        <v>RSDELC,RSDLTHA1,RSDLTHA2,RSDLTHA3,RSDLTHA4,RSDGASNAT,RSDCOABIC,RSDCOABCO,RSDBIOLOG,RSDBIOPLT,RSDOILLPG, RSDOILDSL</v>
      </c>
      <c r="M107" s="10" t="s">
        <v>75</v>
      </c>
    </row>
    <row r="108" spans="3:13" s="2" customFormat="1" x14ac:dyDescent="0.25">
      <c r="C108" s="10"/>
      <c r="D108" s="10">
        <v>6</v>
      </c>
      <c r="F108" s="2" t="str">
        <f t="shared" si="26"/>
        <v>FLO_FR</v>
      </c>
      <c r="G108" s="2" t="str">
        <f t="shared" si="27"/>
        <v>RSD_DTA2_SH</v>
      </c>
      <c r="H108" s="2" t="str">
        <f>IF(HLOOKUP($D108,Fractions!$C$1:$Z$2,2,0)=0,"na",HLOOKUP($D108,Fractions!$C$1:$Z$2,2,0))</f>
        <v>RE</v>
      </c>
      <c r="I108" s="2" t="s">
        <v>34</v>
      </c>
      <c r="K108" s="17">
        <f>VLOOKUP(VLOOKUP(C103,Demands!$B$27:$E$125,4,0),Fractions!$A$3:$Z$43,INS_FRs!D108+2,0)</f>
        <v>3.4855403348554033E-2</v>
      </c>
      <c r="L108" s="10" t="str">
        <f t="shared" si="8"/>
        <v>RSDELC,RSDLTHA1,RSDLTHA2,RSDLTHA3,RSDLTHA4,RSDGASNAT,RSDCOABIC,RSDCOABCO,RSDBIOLOG,RSDBIOPLT,RSDOILLPG, RSDOILDSL</v>
      </c>
      <c r="M108" s="10" t="s">
        <v>75</v>
      </c>
    </row>
    <row r="109" spans="3:13" s="2" customFormat="1" x14ac:dyDescent="0.25">
      <c r="C109" s="10"/>
      <c r="D109" s="10">
        <v>7</v>
      </c>
      <c r="F109" s="2" t="str">
        <f t="shared" si="26"/>
        <v>FLO_FR</v>
      </c>
      <c r="G109" s="2" t="str">
        <f t="shared" si="27"/>
        <v>RSD_DTA2_SH</v>
      </c>
      <c r="H109" s="2" t="str">
        <f>IF(HLOOKUP($D109,Fractions!$C$1:$Z$2,2,0)=0,"na",HLOOKUP($D109,Fractions!$C$1:$Z$2,2,0))</f>
        <v>SN</v>
      </c>
      <c r="I109" s="2" t="s">
        <v>34</v>
      </c>
      <c r="K109" s="17">
        <f>VLOOKUP(VLOOKUP(C103,Demands!$B$27:$E$125,4,0),Fractions!$A$3:$Z$43,INS_FRs!D109+2,0)</f>
        <v>0</v>
      </c>
      <c r="L109" s="10" t="str">
        <f t="shared" si="8"/>
        <v>RSDELC,RSDLTHA1,RSDLTHA2,RSDLTHA3,RSDLTHA4,RSDGASNAT,RSDCOABIC,RSDCOABCO,RSDBIOLOG,RSDBIOPLT,RSDOILLPG, RSDOILDSL</v>
      </c>
      <c r="M109" s="10" t="s">
        <v>75</v>
      </c>
    </row>
    <row r="110" spans="3:13" s="2" customFormat="1" x14ac:dyDescent="0.25">
      <c r="C110" s="10"/>
      <c r="D110" s="10">
        <v>8</v>
      </c>
      <c r="F110" s="2" t="str">
        <f t="shared" si="26"/>
        <v>FLO_FR</v>
      </c>
      <c r="G110" s="2" t="str">
        <f t="shared" si="27"/>
        <v>RSD_DTA2_SH</v>
      </c>
      <c r="H110" s="2" t="str">
        <f>IF(HLOOKUP($D110,Fractions!$C$1:$Z$2,2,0)=0,"na",HLOOKUP($D110,Fractions!$C$1:$Z$2,2,0))</f>
        <v>SL</v>
      </c>
      <c r="I110" s="2" t="s">
        <v>34</v>
      </c>
      <c r="K110" s="17">
        <f>VLOOKUP(VLOOKUP(C103,Demands!$B$27:$E$125,4,0),Fractions!$A$3:$Z$43,INS_FRs!D110+2,0)</f>
        <v>0</v>
      </c>
      <c r="L110" s="10" t="str">
        <f t="shared" si="8"/>
        <v>RSDELC,RSDLTHA1,RSDLTHA2,RSDLTHA3,RSDLTHA4,RSDGASNAT,RSDCOABIC,RSDCOABCO,RSDBIOLOG,RSDBIOPLT,RSDOILLPG, RSDOILDSL</v>
      </c>
      <c r="M110" s="10" t="s">
        <v>75</v>
      </c>
    </row>
    <row r="111" spans="3:13" s="2" customFormat="1" x14ac:dyDescent="0.25">
      <c r="C111" s="10"/>
      <c r="D111" s="10">
        <v>9</v>
      </c>
      <c r="F111" s="2" t="str">
        <f t="shared" si="26"/>
        <v>FLO_FR</v>
      </c>
      <c r="G111" s="2" t="str">
        <f t="shared" si="27"/>
        <v>RSD_DTA2_SH</v>
      </c>
      <c r="H111" s="2" t="str">
        <f>IF(HLOOKUP($D111,Fractions!$C$1:$Z$2,2,0)=0,"na",HLOOKUP($D111,Fractions!$C$1:$Z$2,2,0))</f>
        <v>SM</v>
      </c>
      <c r="I111" s="2" t="s">
        <v>34</v>
      </c>
      <c r="K111" s="17">
        <f>VLOOKUP(VLOOKUP(C103,Demands!$B$27:$E$125,4,0),Fractions!$A$3:$Z$43,INS_FRs!D111+2,0)</f>
        <v>0</v>
      </c>
      <c r="L111" s="10" t="str">
        <f t="shared" si="8"/>
        <v>RSDELC,RSDLTHA1,RSDLTHA2,RSDLTHA3,RSDLTHA4,RSDGASNAT,RSDCOABIC,RSDCOABCO,RSDBIOLOG,RSDBIOPLT,RSDOILLPG, RSDOILDSL</v>
      </c>
      <c r="M111" s="10" t="s">
        <v>75</v>
      </c>
    </row>
    <row r="112" spans="3:13" s="2" customFormat="1" x14ac:dyDescent="0.25">
      <c r="C112" s="10"/>
      <c r="D112" s="10">
        <v>10</v>
      </c>
      <c r="F112" s="2" t="str">
        <f t="shared" si="26"/>
        <v>FLO_FR</v>
      </c>
      <c r="G112" s="2" t="str">
        <f t="shared" si="27"/>
        <v>RSD_DTA2_SH</v>
      </c>
      <c r="H112" s="2" t="str">
        <f>IF(HLOOKUP($D112,Fractions!$C$1:$Z$2,2,0)=0,"na",HLOOKUP($D112,Fractions!$C$1:$Z$2,2,0))</f>
        <v>SD</v>
      </c>
      <c r="I112" s="2" t="s">
        <v>34</v>
      </c>
      <c r="K112" s="17">
        <f>VLOOKUP(VLOOKUP(C103,Demands!$B$27:$E$125,4,0),Fractions!$A$3:$Z$43,INS_FRs!D112+2,0)</f>
        <v>0</v>
      </c>
      <c r="L112" s="10" t="str">
        <f t="shared" si="8"/>
        <v>RSDELC,RSDLTHA1,RSDLTHA2,RSDLTHA3,RSDLTHA4,RSDGASNAT,RSDCOABIC,RSDCOABCO,RSDBIOLOG,RSDBIOPLT,RSDOILLPG, RSDOILDSL</v>
      </c>
      <c r="M112" s="10" t="s">
        <v>75</v>
      </c>
    </row>
    <row r="113" spans="3:13" s="2" customFormat="1" x14ac:dyDescent="0.25">
      <c r="C113" s="10"/>
      <c r="D113" s="10">
        <v>11</v>
      </c>
      <c r="F113" s="2" t="str">
        <f t="shared" si="26"/>
        <v>FLO_FR</v>
      </c>
      <c r="G113" s="2" t="str">
        <f t="shared" si="27"/>
        <v>RSD_DTA2_SH</v>
      </c>
      <c r="H113" s="2" t="str">
        <f>IF(HLOOKUP($D113,Fractions!$C$1:$Z$2,2,0)=0,"na",HLOOKUP($D113,Fractions!$C$1:$Z$2,2,0))</f>
        <v>SA</v>
      </c>
      <c r="I113" s="2" t="s">
        <v>34</v>
      </c>
      <c r="K113" s="17">
        <f>VLOOKUP(VLOOKUP(C103,Demands!$B$27:$E$125,4,0),Fractions!$A$3:$Z$43,INS_FRs!D113+2,0)</f>
        <v>0</v>
      </c>
      <c r="L113" s="10" t="str">
        <f t="shared" si="8"/>
        <v>RSDELC,RSDLTHA1,RSDLTHA2,RSDLTHA3,RSDLTHA4,RSDGASNAT,RSDCOABIC,RSDCOABCO,RSDBIOLOG,RSDBIOPLT,RSDOILLPG, RSDOILDSL</v>
      </c>
      <c r="M113" s="10" t="s">
        <v>75</v>
      </c>
    </row>
    <row r="114" spans="3:13" s="2" customFormat="1" x14ac:dyDescent="0.25">
      <c r="C114" s="10"/>
      <c r="D114" s="10">
        <v>12</v>
      </c>
      <c r="F114" s="2" t="str">
        <f t="shared" si="26"/>
        <v>FLO_FR</v>
      </c>
      <c r="G114" s="2" t="str">
        <f t="shared" si="27"/>
        <v>RSD_DTA2_SH</v>
      </c>
      <c r="H114" s="2" t="str">
        <f>IF(HLOOKUP($D114,Fractions!$C$1:$Z$2,2,0)=0,"na",HLOOKUP($D114,Fractions!$C$1:$Z$2,2,0))</f>
        <v>SE</v>
      </c>
      <c r="I114" s="2" t="s">
        <v>34</v>
      </c>
      <c r="K114" s="17">
        <f>VLOOKUP(VLOOKUP(C103,Demands!$B$27:$E$125,4,0),Fractions!$A$3:$Z$43,INS_FRs!D114+2,0)</f>
        <v>0</v>
      </c>
      <c r="L114" s="10" t="str">
        <f t="shared" si="8"/>
        <v>RSDELC,RSDLTHA1,RSDLTHA2,RSDLTHA3,RSDLTHA4,RSDGASNAT,RSDCOABIC,RSDCOABCO,RSDBIOLOG,RSDBIOPLT,RSDOILLPG, RSDOILDSL</v>
      </c>
      <c r="M114" s="10" t="s">
        <v>75</v>
      </c>
    </row>
    <row r="115" spans="3:13" s="2" customFormat="1" x14ac:dyDescent="0.25">
      <c r="C115" s="10"/>
      <c r="D115" s="10">
        <v>13</v>
      </c>
      <c r="F115" s="2" t="str">
        <f t="shared" si="26"/>
        <v>FLO_FR</v>
      </c>
      <c r="G115" s="2" t="str">
        <f t="shared" si="27"/>
        <v>RSD_DTA2_SH</v>
      </c>
      <c r="H115" s="2" t="str">
        <f>IF(HLOOKUP($D115,Fractions!$C$1:$Z$2,2,0)=0,"na",HLOOKUP($D115,Fractions!$C$1:$Z$2,2,0))</f>
        <v>FN</v>
      </c>
      <c r="I115" s="2" t="s">
        <v>34</v>
      </c>
      <c r="K115" s="17">
        <f>VLOOKUP(VLOOKUP(C103,Demands!$B$27:$E$125,4,0),Fractions!$A$3:$Z$43,INS_FRs!D115+2,0)</f>
        <v>4.3569254185692546E-2</v>
      </c>
      <c r="L115" s="10" t="str">
        <f t="shared" si="8"/>
        <v>RSDELC,RSDLTHA1,RSDLTHA2,RSDLTHA3,RSDLTHA4,RSDGASNAT,RSDCOABIC,RSDCOABCO,RSDBIOLOG,RSDBIOPLT,RSDOILLPG, RSDOILDSL</v>
      </c>
      <c r="M115" s="10" t="s">
        <v>75</v>
      </c>
    </row>
    <row r="116" spans="3:13" s="2" customFormat="1" x14ac:dyDescent="0.25">
      <c r="C116" s="10"/>
      <c r="D116" s="10">
        <v>14</v>
      </c>
      <c r="F116" s="2" t="str">
        <f t="shared" si="26"/>
        <v>FLO_FR</v>
      </c>
      <c r="G116" s="2" t="str">
        <f t="shared" si="27"/>
        <v>RSD_DTA2_SH</v>
      </c>
      <c r="H116" s="2" t="str">
        <f>IF(HLOOKUP($D116,Fractions!$C$1:$Z$2,2,0)=0,"na",HLOOKUP($D116,Fractions!$C$1:$Z$2,2,0))</f>
        <v>FL</v>
      </c>
      <c r="I116" s="2" t="s">
        <v>34</v>
      </c>
      <c r="K116" s="17">
        <f>VLOOKUP(VLOOKUP(C103,Demands!$B$27:$E$125,4,0),Fractions!$A$3:$Z$43,INS_FRs!D116+2,0)</f>
        <v>2.6141552511415526E-2</v>
      </c>
      <c r="L116" s="10" t="str">
        <f t="shared" si="8"/>
        <v>RSDELC,RSDLTHA1,RSDLTHA2,RSDLTHA3,RSDLTHA4,RSDGASNAT,RSDCOABIC,RSDCOABCO,RSDBIOLOG,RSDBIOPLT,RSDOILLPG, RSDOILDSL</v>
      </c>
      <c r="M116" s="10" t="s">
        <v>75</v>
      </c>
    </row>
    <row r="117" spans="3:13" s="2" customFormat="1" x14ac:dyDescent="0.25">
      <c r="C117" s="10"/>
      <c r="D117" s="10">
        <v>15</v>
      </c>
      <c r="F117" s="2" t="str">
        <f t="shared" si="26"/>
        <v>FLO_FR</v>
      </c>
      <c r="G117" s="2" t="str">
        <f t="shared" si="27"/>
        <v>RSD_DTA2_SH</v>
      </c>
      <c r="H117" s="2" t="str">
        <f>IF(HLOOKUP($D117,Fractions!$C$1:$Z$2,2,0)=0,"na",HLOOKUP($D117,Fractions!$C$1:$Z$2,2,0))</f>
        <v>FM</v>
      </c>
      <c r="I117" s="2" t="s">
        <v>34</v>
      </c>
      <c r="K117" s="17">
        <f>VLOOKUP(VLOOKUP(C103,Demands!$B$27:$E$125,4,0),Fractions!$A$3:$Z$43,INS_FRs!D117+2,0)</f>
        <v>3.4855403348554033E-2</v>
      </c>
      <c r="L117" s="10" t="str">
        <f t="shared" si="8"/>
        <v>RSDELC,RSDLTHA1,RSDLTHA2,RSDLTHA3,RSDLTHA4,RSDGASNAT,RSDCOABIC,RSDCOABCO,RSDBIOLOG,RSDBIOPLT,RSDOILLPG, RSDOILDSL</v>
      </c>
      <c r="M117" s="10" t="s">
        <v>75</v>
      </c>
    </row>
    <row r="118" spans="3:13" s="2" customFormat="1" x14ac:dyDescent="0.25">
      <c r="C118" s="10"/>
      <c r="D118" s="10">
        <v>16</v>
      </c>
      <c r="F118" s="2" t="str">
        <f t="shared" si="26"/>
        <v>FLO_FR</v>
      </c>
      <c r="G118" s="2" t="str">
        <f t="shared" si="27"/>
        <v>RSD_DTA2_SH</v>
      </c>
      <c r="H118" s="2" t="str">
        <f>IF(HLOOKUP($D118,Fractions!$C$1:$Z$2,2,0)=0,"na",HLOOKUP($D118,Fractions!$C$1:$Z$2,2,0))</f>
        <v>FD</v>
      </c>
      <c r="I118" s="2" t="s">
        <v>34</v>
      </c>
      <c r="K118" s="17">
        <f>VLOOKUP(VLOOKUP(C103,Demands!$B$27:$E$125,4,0),Fractions!$A$3:$Z$43,INS_FRs!D118+2,0)</f>
        <v>4.3569254185692546E-2</v>
      </c>
      <c r="L118" s="10" t="str">
        <f t="shared" si="8"/>
        <v>RSDELC,RSDLTHA1,RSDLTHA2,RSDLTHA3,RSDLTHA4,RSDGASNAT,RSDCOABIC,RSDCOABCO,RSDBIOLOG,RSDBIOPLT,RSDOILLPG, RSDOILDSL</v>
      </c>
      <c r="M118" s="10" t="s">
        <v>75</v>
      </c>
    </row>
    <row r="119" spans="3:13" s="2" customFormat="1" x14ac:dyDescent="0.25">
      <c r="C119" s="10"/>
      <c r="D119" s="10">
        <v>17</v>
      </c>
      <c r="F119" s="2" t="str">
        <f t="shared" si="26"/>
        <v>FLO_FR</v>
      </c>
      <c r="G119" s="2" t="str">
        <f t="shared" si="27"/>
        <v>RSD_DTA2_SH</v>
      </c>
      <c r="H119" s="2" t="str">
        <f>IF(HLOOKUP($D119,Fractions!$C$1:$Z$2,2,0)=0,"na",HLOOKUP($D119,Fractions!$C$1:$Z$2,2,0))</f>
        <v>FA</v>
      </c>
      <c r="I119" s="2" t="s">
        <v>34</v>
      </c>
      <c r="K119" s="17">
        <f>VLOOKUP(VLOOKUP(C103,Demands!$B$27:$E$125,4,0),Fractions!$A$3:$Z$43,INS_FRs!D119+2,0)</f>
        <v>2.6141552511415526E-2</v>
      </c>
      <c r="L119" s="10" t="str">
        <f t="shared" si="8"/>
        <v>RSDELC,RSDLTHA1,RSDLTHA2,RSDLTHA3,RSDLTHA4,RSDGASNAT,RSDCOABIC,RSDCOABCO,RSDBIOLOG,RSDBIOPLT,RSDOILLPG, RSDOILDSL</v>
      </c>
      <c r="M119" s="10" t="s">
        <v>75</v>
      </c>
    </row>
    <row r="120" spans="3:13" s="2" customFormat="1" x14ac:dyDescent="0.25">
      <c r="C120" s="10"/>
      <c r="D120" s="10">
        <v>18</v>
      </c>
      <c r="F120" s="2" t="str">
        <f t="shared" si="26"/>
        <v>FLO_FR</v>
      </c>
      <c r="G120" s="2" t="str">
        <f t="shared" si="27"/>
        <v>RSD_DTA2_SH</v>
      </c>
      <c r="H120" s="2" t="str">
        <f>IF(HLOOKUP($D120,Fractions!$C$1:$Z$2,2,0)=0,"na",HLOOKUP($D120,Fractions!$C$1:$Z$2,2,0))</f>
        <v>FE</v>
      </c>
      <c r="I120" s="2" t="s">
        <v>34</v>
      </c>
      <c r="K120" s="17">
        <f>VLOOKUP(VLOOKUP(C103,Demands!$B$27:$E$125,4,0),Fractions!$A$3:$Z$43,INS_FRs!D120+2,0)</f>
        <v>3.4855403348554033E-2</v>
      </c>
      <c r="L120" s="10" t="str">
        <f t="shared" si="8"/>
        <v>RSDELC,RSDLTHA1,RSDLTHA2,RSDLTHA3,RSDLTHA4,RSDGASNAT,RSDCOABIC,RSDCOABCO,RSDBIOLOG,RSDBIOPLT,RSDOILLPG, RSDOILDSL</v>
      </c>
      <c r="M120" s="10" t="s">
        <v>75</v>
      </c>
    </row>
    <row r="121" spans="3:13" s="2" customFormat="1" x14ac:dyDescent="0.25">
      <c r="C121" s="10"/>
      <c r="D121" s="10">
        <v>19</v>
      </c>
      <c r="F121" s="2" t="str">
        <f t="shared" si="26"/>
        <v>FLO_FR</v>
      </c>
      <c r="G121" s="2" t="str">
        <f t="shared" si="27"/>
        <v>RSD_DTA2_SH</v>
      </c>
      <c r="H121" s="2" t="str">
        <f>IF(HLOOKUP($D121,Fractions!$C$1:$Z$2,2,0)=0,"na",HLOOKUP($D121,Fractions!$C$1:$Z$2,2,0))</f>
        <v>WN</v>
      </c>
      <c r="I121" s="2" t="s">
        <v>34</v>
      </c>
      <c r="K121" s="17">
        <f>VLOOKUP(VLOOKUP(C103,Demands!$B$27:$E$125,4,0),Fractions!$A$3:$Z$43,INS_FRs!D121+2,0)</f>
        <v>0.12119482496194828</v>
      </c>
      <c r="L121" s="10" t="str">
        <f t="shared" si="8"/>
        <v>RSDELC,RSDLTHA1,RSDLTHA2,RSDLTHA3,RSDLTHA4,RSDGASNAT,RSDCOABIC,RSDCOABCO,RSDBIOLOG,RSDBIOPLT,RSDOILLPG, RSDOILDSL</v>
      </c>
      <c r="M121" s="10" t="s">
        <v>75</v>
      </c>
    </row>
    <row r="122" spans="3:13" s="2" customFormat="1" x14ac:dyDescent="0.25">
      <c r="C122" s="10"/>
      <c r="D122" s="10">
        <v>20</v>
      </c>
      <c r="F122" s="2" t="str">
        <f t="shared" si="26"/>
        <v>FLO_FR</v>
      </c>
      <c r="G122" s="2" t="str">
        <f t="shared" si="27"/>
        <v>RSD_DTA2_SH</v>
      </c>
      <c r="H122" s="2" t="str">
        <f>IF(HLOOKUP($D122,Fractions!$C$1:$Z$2,2,0)=0,"na",HLOOKUP($D122,Fractions!$C$1:$Z$2,2,0))</f>
        <v>WL</v>
      </c>
      <c r="I122" s="2" t="s">
        <v>34</v>
      </c>
      <c r="K122" s="17">
        <f>VLOOKUP(VLOOKUP(C103,Demands!$B$27:$E$125,4,0),Fractions!$A$3:$Z$43,INS_FRs!D122+2,0)</f>
        <v>7.2716894977168961E-2</v>
      </c>
      <c r="L122" s="10" t="str">
        <f t="shared" si="8"/>
        <v>RSDELC,RSDLTHA1,RSDLTHA2,RSDLTHA3,RSDLTHA4,RSDGASNAT,RSDCOABIC,RSDCOABCO,RSDBIOLOG,RSDBIOPLT,RSDOILLPG, RSDOILDSL</v>
      </c>
      <c r="M122" s="10" t="s">
        <v>75</v>
      </c>
    </row>
    <row r="123" spans="3:13" s="2" customFormat="1" x14ac:dyDescent="0.25">
      <c r="C123" s="10"/>
      <c r="D123" s="10">
        <v>21</v>
      </c>
      <c r="F123" s="2" t="str">
        <f t="shared" si="26"/>
        <v>FLO_FR</v>
      </c>
      <c r="G123" s="2" t="str">
        <f t="shared" si="27"/>
        <v>RSD_DTA2_SH</v>
      </c>
      <c r="H123" s="2" t="str">
        <f>IF(HLOOKUP($D123,Fractions!$C$1:$Z$2,2,0)=0,"na",HLOOKUP($D123,Fractions!$C$1:$Z$2,2,0))</f>
        <v>WM</v>
      </c>
      <c r="I123" s="2" t="s">
        <v>34</v>
      </c>
      <c r="K123" s="17">
        <f>VLOOKUP(VLOOKUP(C103,Demands!$B$27:$E$125,4,0),Fractions!$A$3:$Z$43,INS_FRs!D123+2,0)</f>
        <v>9.6955859969558605E-2</v>
      </c>
      <c r="L123" s="10" t="str">
        <f t="shared" si="8"/>
        <v>RSDELC,RSDLTHA1,RSDLTHA2,RSDLTHA3,RSDLTHA4,RSDGASNAT,RSDCOABIC,RSDCOABCO,RSDBIOLOG,RSDBIOPLT,RSDOILLPG, RSDOILDSL</v>
      </c>
      <c r="M123" s="10" t="s">
        <v>75</v>
      </c>
    </row>
    <row r="124" spans="3:13" s="2" customFormat="1" x14ac:dyDescent="0.25">
      <c r="C124" s="10"/>
      <c r="D124" s="10">
        <v>22</v>
      </c>
      <c r="F124" s="2" t="str">
        <f t="shared" si="26"/>
        <v>FLO_FR</v>
      </c>
      <c r="G124" s="2" t="str">
        <f t="shared" si="27"/>
        <v>RSD_DTA2_SH</v>
      </c>
      <c r="H124" s="2" t="str">
        <f>IF(HLOOKUP($D124,Fractions!$C$1:$Z$2,2,0)=0,"na",HLOOKUP($D124,Fractions!$C$1:$Z$2,2,0))</f>
        <v>WD</v>
      </c>
      <c r="I124" s="2" t="s">
        <v>34</v>
      </c>
      <c r="K124" s="17">
        <f>VLOOKUP(VLOOKUP(C103,Demands!$B$27:$E$125,4,0),Fractions!$A$3:$Z$43,INS_FRs!D124+2,0)</f>
        <v>0.12119482496194828</v>
      </c>
      <c r="L124" s="10" t="str">
        <f t="shared" si="8"/>
        <v>RSDELC,RSDLTHA1,RSDLTHA2,RSDLTHA3,RSDLTHA4,RSDGASNAT,RSDCOABIC,RSDCOABCO,RSDBIOLOG,RSDBIOPLT,RSDOILLPG, RSDOILDSL</v>
      </c>
      <c r="M124" s="10" t="s">
        <v>75</v>
      </c>
    </row>
    <row r="125" spans="3:13" s="2" customFormat="1" x14ac:dyDescent="0.25">
      <c r="C125" s="10"/>
      <c r="D125" s="10">
        <v>23</v>
      </c>
      <c r="F125" s="12" t="str">
        <f t="shared" si="26"/>
        <v>FLO_FR</v>
      </c>
      <c r="G125" s="12" t="str">
        <f t="shared" si="27"/>
        <v>RSD_DTA2_SH</v>
      </c>
      <c r="H125" s="12" t="str">
        <f>IF(HLOOKUP($D125,Fractions!$C$1:$Z$2,2,0)=0,"na",HLOOKUP($D125,Fractions!$C$1:$Z$2,2,0))</f>
        <v>WA</v>
      </c>
      <c r="I125" s="12" t="s">
        <v>34</v>
      </c>
      <c r="J125" s="12"/>
      <c r="K125" s="18">
        <f>VLOOKUP(VLOOKUP(C103,Demands!$B$27:$E$125,4,0),Fractions!$A$3:$Z$43,INS_FRs!D125+2,0)</f>
        <v>7.2716894977168961E-2</v>
      </c>
      <c r="L125" s="10" t="str">
        <f t="shared" si="8"/>
        <v>RSDELC,RSDLTHA1,RSDLTHA2,RSDLTHA3,RSDLTHA4,RSDGASNAT,RSDCOABIC,RSDCOABCO,RSDBIOLOG,RSDBIOPLT,RSDOILLPG, RSDOILDSL</v>
      </c>
      <c r="M125" s="10" t="s">
        <v>75</v>
      </c>
    </row>
    <row r="126" spans="3:13" s="2" customFormat="1" x14ac:dyDescent="0.25">
      <c r="C126" s="10"/>
      <c r="D126" s="10">
        <v>24</v>
      </c>
      <c r="F126" s="19" t="str">
        <f t="shared" si="26"/>
        <v>FLO_FR</v>
      </c>
      <c r="G126" s="19" t="str">
        <f t="shared" si="27"/>
        <v>RSD_DTA2_SH</v>
      </c>
      <c r="H126" s="19" t="str">
        <f>IF(HLOOKUP($D126,Fractions!$C$1:$Z$2,2,0)=0,"na",HLOOKUP($D126,Fractions!$C$1:$Z$2,2,0))</f>
        <v>WE</v>
      </c>
      <c r="I126" s="19" t="s">
        <v>34</v>
      </c>
      <c r="J126" s="19"/>
      <c r="K126" s="20">
        <f>VLOOKUP(VLOOKUP(C103,Demands!$B$27:$E$125,4,0),Fractions!$A$3:$Z$43,INS_FRs!D126+2,0)</f>
        <v>9.6955859969558605E-2</v>
      </c>
      <c r="L126" s="21" t="str">
        <f t="shared" si="8"/>
        <v>RSDELC,RSDLTHA1,RSDLTHA2,RSDLTHA3,RSDLTHA4,RSDGASNAT,RSDCOABIC,RSDCOABCO,RSDBIOLOG,RSDBIOPLT,RSDOILLPG, RSDOILDSL</v>
      </c>
      <c r="M126" s="21" t="s">
        <v>75</v>
      </c>
    </row>
    <row r="127" spans="3:13" s="2" customFormat="1" x14ac:dyDescent="0.25">
      <c r="C127" s="10"/>
      <c r="D127" s="10">
        <v>1</v>
      </c>
      <c r="F127" s="2" t="str">
        <f t="shared" si="26"/>
        <v>FLO_FR</v>
      </c>
      <c r="G127" s="2" t="str">
        <f t="shared" si="27"/>
        <v>RSD_DTA2_SH</v>
      </c>
      <c r="H127" s="2" t="str">
        <f t="shared" ref="H127:J135" si="28">H103</f>
        <v>RN</v>
      </c>
      <c r="I127" s="2" t="str">
        <f t="shared" si="28"/>
        <v>UP</v>
      </c>
      <c r="J127" s="10">
        <f t="shared" si="28"/>
        <v>0</v>
      </c>
      <c r="K127" s="10">
        <v>3</v>
      </c>
      <c r="L127" s="10" t="str">
        <f t="shared" si="8"/>
        <v>RSDELC,RSDLTHA1,RSDLTHA2,RSDLTHA3,RSDLTHA4,RSDGASNAT,RSDCOABIC,RSDCOABCO,RSDBIOLOG,RSDBIOPLT,RSDOILLPG, RSDOILDSL</v>
      </c>
      <c r="M127" s="10" t="s">
        <v>75</v>
      </c>
    </row>
    <row r="128" spans="3:13" s="2" customFormat="1" x14ac:dyDescent="0.25">
      <c r="C128" s="10"/>
      <c r="D128" s="10">
        <v>2</v>
      </c>
      <c r="F128" s="2" t="str">
        <f t="shared" si="26"/>
        <v>FLO_FR</v>
      </c>
      <c r="G128" s="2" t="str">
        <f t="shared" si="27"/>
        <v>RSD_DTA2_SH</v>
      </c>
      <c r="H128" s="2" t="str">
        <f t="shared" si="28"/>
        <v>RL</v>
      </c>
      <c r="I128" s="2" t="str">
        <f t="shared" si="28"/>
        <v>UP</v>
      </c>
      <c r="J128" s="10">
        <f t="shared" si="28"/>
        <v>0</v>
      </c>
      <c r="K128" s="10">
        <f>K127</f>
        <v>3</v>
      </c>
      <c r="L128" s="10" t="str">
        <f t="shared" si="8"/>
        <v>RSDELC,RSDLTHA1,RSDLTHA2,RSDLTHA3,RSDLTHA4,RSDGASNAT,RSDCOABIC,RSDCOABCO,RSDBIOLOG,RSDBIOPLT,RSDOILLPG, RSDOILDSL</v>
      </c>
      <c r="M128" s="10" t="s">
        <v>75</v>
      </c>
    </row>
    <row r="129" spans="3:13" s="2" customFormat="1" x14ac:dyDescent="0.25">
      <c r="C129" s="10"/>
      <c r="D129" s="10">
        <v>3</v>
      </c>
      <c r="F129" s="2" t="str">
        <f t="shared" si="26"/>
        <v>FLO_FR</v>
      </c>
      <c r="G129" s="2" t="str">
        <f t="shared" si="27"/>
        <v>RSD_DTA2_SH</v>
      </c>
      <c r="H129" s="2" t="str">
        <f t="shared" si="28"/>
        <v>RM</v>
      </c>
      <c r="I129" s="2" t="str">
        <f t="shared" si="28"/>
        <v>UP</v>
      </c>
      <c r="J129" s="10">
        <f t="shared" si="28"/>
        <v>0</v>
      </c>
      <c r="K129" s="10">
        <f t="shared" ref="K129:L150" si="29">K128</f>
        <v>3</v>
      </c>
      <c r="L129" s="10" t="str">
        <f t="shared" si="8"/>
        <v>RSDELC,RSDLTHA1,RSDLTHA2,RSDLTHA3,RSDLTHA4,RSDGASNAT,RSDCOABIC,RSDCOABCO,RSDBIOLOG,RSDBIOPLT,RSDOILLPG, RSDOILDSL</v>
      </c>
      <c r="M129" s="10" t="s">
        <v>75</v>
      </c>
    </row>
    <row r="130" spans="3:13" s="2" customFormat="1" x14ac:dyDescent="0.25">
      <c r="C130" s="10"/>
      <c r="D130" s="10">
        <v>4</v>
      </c>
      <c r="F130" s="2" t="str">
        <f t="shared" si="26"/>
        <v>FLO_FR</v>
      </c>
      <c r="G130" s="2" t="str">
        <f t="shared" si="27"/>
        <v>RSD_DTA2_SH</v>
      </c>
      <c r="H130" s="2" t="str">
        <f t="shared" si="28"/>
        <v>RD</v>
      </c>
      <c r="I130" s="2" t="str">
        <f t="shared" si="28"/>
        <v>UP</v>
      </c>
      <c r="J130" s="10">
        <f t="shared" si="28"/>
        <v>0</v>
      </c>
      <c r="K130" s="10">
        <f t="shared" si="29"/>
        <v>3</v>
      </c>
      <c r="L130" s="10" t="str">
        <f t="shared" si="8"/>
        <v>RSDELC,RSDLTHA1,RSDLTHA2,RSDLTHA3,RSDLTHA4,RSDGASNAT,RSDCOABIC,RSDCOABCO,RSDBIOLOG,RSDBIOPLT,RSDOILLPG, RSDOILDSL</v>
      </c>
      <c r="M130" s="10" t="s">
        <v>75</v>
      </c>
    </row>
    <row r="131" spans="3:13" s="2" customFormat="1" x14ac:dyDescent="0.25">
      <c r="C131" s="10"/>
      <c r="D131" s="10">
        <v>5</v>
      </c>
      <c r="F131" s="2" t="str">
        <f t="shared" si="26"/>
        <v>FLO_FR</v>
      </c>
      <c r="G131" s="2" t="str">
        <f t="shared" si="27"/>
        <v>RSD_DTA2_SH</v>
      </c>
      <c r="H131" s="2" t="str">
        <f t="shared" si="28"/>
        <v>RA</v>
      </c>
      <c r="I131" s="2" t="str">
        <f t="shared" si="28"/>
        <v>UP</v>
      </c>
      <c r="J131" s="10">
        <f t="shared" si="28"/>
        <v>0</v>
      </c>
      <c r="K131" s="10">
        <f t="shared" si="29"/>
        <v>3</v>
      </c>
      <c r="L131" s="10" t="str">
        <f t="shared" si="8"/>
        <v>RSDELC,RSDLTHA1,RSDLTHA2,RSDLTHA3,RSDLTHA4,RSDGASNAT,RSDCOABIC,RSDCOABCO,RSDBIOLOG,RSDBIOPLT,RSDOILLPG, RSDOILDSL</v>
      </c>
      <c r="M131" s="10" t="s">
        <v>75</v>
      </c>
    </row>
    <row r="132" spans="3:13" s="2" customFormat="1" x14ac:dyDescent="0.25">
      <c r="C132" s="10"/>
      <c r="D132" s="10">
        <v>6</v>
      </c>
      <c r="F132" s="2" t="str">
        <f t="shared" si="26"/>
        <v>FLO_FR</v>
      </c>
      <c r="G132" s="2" t="str">
        <f t="shared" si="27"/>
        <v>RSD_DTA2_SH</v>
      </c>
      <c r="H132" s="2" t="str">
        <f t="shared" si="28"/>
        <v>RE</v>
      </c>
      <c r="I132" s="2" t="str">
        <f t="shared" si="28"/>
        <v>UP</v>
      </c>
      <c r="J132" s="10">
        <f t="shared" si="28"/>
        <v>0</v>
      </c>
      <c r="K132" s="10">
        <f t="shared" si="29"/>
        <v>3</v>
      </c>
      <c r="L132" s="10" t="str">
        <f t="shared" si="8"/>
        <v>RSDELC,RSDLTHA1,RSDLTHA2,RSDLTHA3,RSDLTHA4,RSDGASNAT,RSDCOABIC,RSDCOABCO,RSDBIOLOG,RSDBIOPLT,RSDOILLPG, RSDOILDSL</v>
      </c>
      <c r="M132" s="10" t="s">
        <v>75</v>
      </c>
    </row>
    <row r="133" spans="3:13" s="2" customFormat="1" x14ac:dyDescent="0.25">
      <c r="C133" s="10"/>
      <c r="D133" s="10">
        <v>7</v>
      </c>
      <c r="F133" s="2" t="str">
        <f t="shared" si="26"/>
        <v>FLO_FR</v>
      </c>
      <c r="G133" s="2" t="str">
        <f t="shared" si="27"/>
        <v>RSD_DTA2_SH</v>
      </c>
      <c r="H133" s="2" t="str">
        <f t="shared" si="28"/>
        <v>SN</v>
      </c>
      <c r="I133" s="2" t="str">
        <f t="shared" si="28"/>
        <v>UP</v>
      </c>
      <c r="J133" s="10">
        <f t="shared" si="28"/>
        <v>0</v>
      </c>
      <c r="K133" s="10">
        <f t="shared" si="29"/>
        <v>3</v>
      </c>
      <c r="L133" s="10" t="str">
        <f t="shared" si="8"/>
        <v>RSDELC,RSDLTHA1,RSDLTHA2,RSDLTHA3,RSDLTHA4,RSDGASNAT,RSDCOABIC,RSDCOABCO,RSDBIOLOG,RSDBIOPLT,RSDOILLPG, RSDOILDSL</v>
      </c>
      <c r="M133" s="10" t="s">
        <v>75</v>
      </c>
    </row>
    <row r="134" spans="3:13" s="2" customFormat="1" x14ac:dyDescent="0.25">
      <c r="C134" s="10"/>
      <c r="D134" s="10">
        <v>8</v>
      </c>
      <c r="F134" s="2" t="str">
        <f t="shared" si="26"/>
        <v>FLO_FR</v>
      </c>
      <c r="G134" s="2" t="str">
        <f t="shared" si="27"/>
        <v>RSD_DTA2_SH</v>
      </c>
      <c r="H134" s="2" t="str">
        <f t="shared" si="28"/>
        <v>SL</v>
      </c>
      <c r="I134" s="2" t="str">
        <f t="shared" si="28"/>
        <v>UP</v>
      </c>
      <c r="J134" s="10">
        <f t="shared" si="28"/>
        <v>0</v>
      </c>
      <c r="K134" s="10">
        <f t="shared" si="29"/>
        <v>3</v>
      </c>
      <c r="L134" s="10" t="str">
        <f t="shared" si="8"/>
        <v>RSDELC,RSDLTHA1,RSDLTHA2,RSDLTHA3,RSDLTHA4,RSDGASNAT,RSDCOABIC,RSDCOABCO,RSDBIOLOG,RSDBIOPLT,RSDOILLPG, RSDOILDSL</v>
      </c>
      <c r="M134" s="10" t="s">
        <v>75</v>
      </c>
    </row>
    <row r="135" spans="3:13" s="2" customFormat="1" x14ac:dyDescent="0.25">
      <c r="C135" s="10"/>
      <c r="D135" s="10">
        <v>9</v>
      </c>
      <c r="F135" s="2" t="str">
        <f t="shared" si="26"/>
        <v>FLO_FR</v>
      </c>
      <c r="G135" s="2" t="str">
        <f t="shared" si="27"/>
        <v>RSD_DTA2_SH</v>
      </c>
      <c r="H135" s="2" t="str">
        <f t="shared" si="28"/>
        <v>SM</v>
      </c>
      <c r="I135" s="2" t="str">
        <f t="shared" si="28"/>
        <v>UP</v>
      </c>
      <c r="J135" s="10">
        <f t="shared" si="28"/>
        <v>0</v>
      </c>
      <c r="K135" s="10">
        <f t="shared" si="29"/>
        <v>3</v>
      </c>
      <c r="L135" s="10" t="str">
        <f t="shared" si="8"/>
        <v>RSDELC,RSDLTHA1,RSDLTHA2,RSDLTHA3,RSDLTHA4,RSDGASNAT,RSDCOABIC,RSDCOABCO,RSDBIOLOG,RSDBIOPLT,RSDOILLPG, RSDOILDSL</v>
      </c>
      <c r="M135" s="10" t="s">
        <v>75</v>
      </c>
    </row>
    <row r="136" spans="3:13" s="2" customFormat="1" x14ac:dyDescent="0.25">
      <c r="C136" s="10"/>
      <c r="D136" s="10">
        <v>10</v>
      </c>
      <c r="F136" s="2" t="str">
        <f t="shared" si="26"/>
        <v>FLO_FR</v>
      </c>
      <c r="G136" s="2" t="str">
        <f t="shared" si="27"/>
        <v>RSD_DTA2_SH</v>
      </c>
      <c r="H136" s="2" t="str">
        <f t="shared" ref="H136" si="30">H112</f>
        <v>SD</v>
      </c>
      <c r="I136" s="2" t="str">
        <f>I112</f>
        <v>UP</v>
      </c>
      <c r="J136" s="10">
        <f>J112</f>
        <v>0</v>
      </c>
      <c r="K136" s="10">
        <f t="shared" si="29"/>
        <v>3</v>
      </c>
      <c r="L136" s="10" t="str">
        <f t="shared" si="8"/>
        <v>RSDELC,RSDLTHA1,RSDLTHA2,RSDLTHA3,RSDLTHA4,RSDGASNAT,RSDCOABIC,RSDCOABCO,RSDBIOLOG,RSDBIOPLT,RSDOILLPG, RSDOILDSL</v>
      </c>
      <c r="M136" s="10" t="s">
        <v>75</v>
      </c>
    </row>
    <row r="137" spans="3:13" s="2" customFormat="1" x14ac:dyDescent="0.25">
      <c r="C137" s="10"/>
      <c r="D137" s="10">
        <v>11</v>
      </c>
      <c r="F137" s="2" t="str">
        <f t="shared" si="26"/>
        <v>FLO_FR</v>
      </c>
      <c r="G137" s="2" t="str">
        <f t="shared" si="27"/>
        <v>RSD_DTA2_SH</v>
      </c>
      <c r="H137" s="2" t="str">
        <f t="shared" ref="H137" si="31">H113</f>
        <v>SA</v>
      </c>
      <c r="I137" s="2" t="str">
        <f>I113</f>
        <v>UP</v>
      </c>
      <c r="J137" s="10">
        <f>J113</f>
        <v>0</v>
      </c>
      <c r="K137" s="10">
        <f t="shared" si="29"/>
        <v>3</v>
      </c>
      <c r="L137" s="10" t="str">
        <f t="shared" si="29"/>
        <v>RSDELC,RSDLTHA1,RSDLTHA2,RSDLTHA3,RSDLTHA4,RSDGASNAT,RSDCOABIC,RSDCOABCO,RSDBIOLOG,RSDBIOPLT,RSDOILLPG, RSDOILDSL</v>
      </c>
      <c r="M137" s="10" t="s">
        <v>75</v>
      </c>
    </row>
    <row r="138" spans="3:13" s="2" customFormat="1" x14ac:dyDescent="0.25">
      <c r="C138" s="10"/>
      <c r="D138" s="10">
        <v>12</v>
      </c>
      <c r="F138" s="2" t="str">
        <f t="shared" si="26"/>
        <v>FLO_FR</v>
      </c>
      <c r="G138" s="2" t="str">
        <f t="shared" si="27"/>
        <v>RSD_DTA2_SH</v>
      </c>
      <c r="H138" s="2" t="str">
        <f t="shared" ref="H138:I138" si="32">H114</f>
        <v>SE</v>
      </c>
      <c r="I138" s="2" t="str">
        <f t="shared" si="32"/>
        <v>UP</v>
      </c>
      <c r="J138" s="10">
        <f>J114</f>
        <v>0</v>
      </c>
      <c r="K138" s="10">
        <f t="shared" si="29"/>
        <v>3</v>
      </c>
      <c r="L138" s="10" t="str">
        <f t="shared" si="29"/>
        <v>RSDELC,RSDLTHA1,RSDLTHA2,RSDLTHA3,RSDLTHA4,RSDGASNAT,RSDCOABIC,RSDCOABCO,RSDBIOLOG,RSDBIOPLT,RSDOILLPG, RSDOILDSL</v>
      </c>
      <c r="M138" s="10" t="s">
        <v>75</v>
      </c>
    </row>
    <row r="139" spans="3:13" s="2" customFormat="1" x14ac:dyDescent="0.25">
      <c r="C139" s="10"/>
      <c r="D139" s="10">
        <v>13</v>
      </c>
      <c r="F139" s="2" t="str">
        <f t="shared" si="26"/>
        <v>FLO_FR</v>
      </c>
      <c r="G139" s="2" t="str">
        <f t="shared" si="27"/>
        <v>RSD_DTA2_SH</v>
      </c>
      <c r="H139" s="2" t="str">
        <f t="shared" ref="H139:J139" si="33">H115</f>
        <v>FN</v>
      </c>
      <c r="I139" s="2" t="str">
        <f t="shared" si="33"/>
        <v>UP</v>
      </c>
      <c r="J139" s="10">
        <f t="shared" si="33"/>
        <v>0</v>
      </c>
      <c r="K139" s="10">
        <f t="shared" si="29"/>
        <v>3</v>
      </c>
      <c r="L139" s="10" t="str">
        <f t="shared" si="29"/>
        <v>RSDELC,RSDLTHA1,RSDLTHA2,RSDLTHA3,RSDLTHA4,RSDGASNAT,RSDCOABIC,RSDCOABCO,RSDBIOLOG,RSDBIOPLT,RSDOILLPG, RSDOILDSL</v>
      </c>
      <c r="M139" s="10" t="s">
        <v>75</v>
      </c>
    </row>
    <row r="140" spans="3:13" s="2" customFormat="1" x14ac:dyDescent="0.25">
      <c r="C140" s="10"/>
      <c r="D140" s="10">
        <v>14</v>
      </c>
      <c r="F140" s="2" t="str">
        <f t="shared" si="26"/>
        <v>FLO_FR</v>
      </c>
      <c r="G140" s="2" t="str">
        <f t="shared" si="27"/>
        <v>RSD_DTA2_SH</v>
      </c>
      <c r="H140" s="2" t="str">
        <f t="shared" ref="H140:J140" si="34">H116</f>
        <v>FL</v>
      </c>
      <c r="I140" s="2" t="str">
        <f t="shared" si="34"/>
        <v>UP</v>
      </c>
      <c r="J140" s="10">
        <f t="shared" si="34"/>
        <v>0</v>
      </c>
      <c r="K140" s="10">
        <f t="shared" si="29"/>
        <v>3</v>
      </c>
      <c r="L140" s="10" t="str">
        <f t="shared" si="29"/>
        <v>RSDELC,RSDLTHA1,RSDLTHA2,RSDLTHA3,RSDLTHA4,RSDGASNAT,RSDCOABIC,RSDCOABCO,RSDBIOLOG,RSDBIOPLT,RSDOILLPG, RSDOILDSL</v>
      </c>
      <c r="M140" s="10" t="s">
        <v>75</v>
      </c>
    </row>
    <row r="141" spans="3:13" s="2" customFormat="1" x14ac:dyDescent="0.25">
      <c r="C141" s="10"/>
      <c r="D141" s="10">
        <v>15</v>
      </c>
      <c r="F141" s="2" t="str">
        <f t="shared" si="26"/>
        <v>FLO_FR</v>
      </c>
      <c r="G141" s="2" t="str">
        <f t="shared" si="27"/>
        <v>RSD_DTA2_SH</v>
      </c>
      <c r="H141" s="2" t="str">
        <f t="shared" ref="H141:J141" si="35">H117</f>
        <v>FM</v>
      </c>
      <c r="I141" s="2" t="str">
        <f t="shared" si="35"/>
        <v>UP</v>
      </c>
      <c r="J141" s="10">
        <f t="shared" si="35"/>
        <v>0</v>
      </c>
      <c r="K141" s="10">
        <f t="shared" si="29"/>
        <v>3</v>
      </c>
      <c r="L141" s="10" t="str">
        <f t="shared" si="29"/>
        <v>RSDELC,RSDLTHA1,RSDLTHA2,RSDLTHA3,RSDLTHA4,RSDGASNAT,RSDCOABIC,RSDCOABCO,RSDBIOLOG,RSDBIOPLT,RSDOILLPG, RSDOILDSL</v>
      </c>
      <c r="M141" s="10" t="s">
        <v>75</v>
      </c>
    </row>
    <row r="142" spans="3:13" s="2" customFormat="1" x14ac:dyDescent="0.25">
      <c r="C142" s="10"/>
      <c r="D142" s="10">
        <v>16</v>
      </c>
      <c r="F142" s="2" t="str">
        <f t="shared" si="26"/>
        <v>FLO_FR</v>
      </c>
      <c r="G142" s="2" t="str">
        <f t="shared" si="27"/>
        <v>RSD_DTA2_SH</v>
      </c>
      <c r="H142" s="2" t="str">
        <f t="shared" ref="H142:J142" si="36">H118</f>
        <v>FD</v>
      </c>
      <c r="I142" s="2" t="str">
        <f t="shared" si="36"/>
        <v>UP</v>
      </c>
      <c r="J142" s="10">
        <f t="shared" si="36"/>
        <v>0</v>
      </c>
      <c r="K142" s="10">
        <f t="shared" si="29"/>
        <v>3</v>
      </c>
      <c r="L142" s="10" t="str">
        <f t="shared" si="29"/>
        <v>RSDELC,RSDLTHA1,RSDLTHA2,RSDLTHA3,RSDLTHA4,RSDGASNAT,RSDCOABIC,RSDCOABCO,RSDBIOLOG,RSDBIOPLT,RSDOILLPG, RSDOILDSL</v>
      </c>
      <c r="M142" s="10" t="s">
        <v>75</v>
      </c>
    </row>
    <row r="143" spans="3:13" s="2" customFormat="1" x14ac:dyDescent="0.25">
      <c r="C143" s="10"/>
      <c r="D143" s="10">
        <v>17</v>
      </c>
      <c r="F143" s="2" t="str">
        <f t="shared" si="26"/>
        <v>FLO_FR</v>
      </c>
      <c r="G143" s="2" t="str">
        <f t="shared" si="27"/>
        <v>RSD_DTA2_SH</v>
      </c>
      <c r="H143" s="2" t="str">
        <f t="shared" ref="H143:J143" si="37">H119</f>
        <v>FA</v>
      </c>
      <c r="I143" s="2" t="str">
        <f t="shared" si="37"/>
        <v>UP</v>
      </c>
      <c r="J143" s="10">
        <f t="shared" si="37"/>
        <v>0</v>
      </c>
      <c r="K143" s="10">
        <f t="shared" si="29"/>
        <v>3</v>
      </c>
      <c r="L143" s="10" t="str">
        <f t="shared" si="29"/>
        <v>RSDELC,RSDLTHA1,RSDLTHA2,RSDLTHA3,RSDLTHA4,RSDGASNAT,RSDCOABIC,RSDCOABCO,RSDBIOLOG,RSDBIOPLT,RSDOILLPG, RSDOILDSL</v>
      </c>
      <c r="M143" s="10" t="s">
        <v>75</v>
      </c>
    </row>
    <row r="144" spans="3:13" s="2" customFormat="1" x14ac:dyDescent="0.25">
      <c r="C144" s="10"/>
      <c r="D144" s="10">
        <v>18</v>
      </c>
      <c r="F144" s="2" t="str">
        <f t="shared" si="26"/>
        <v>FLO_FR</v>
      </c>
      <c r="G144" s="2" t="str">
        <f t="shared" si="27"/>
        <v>RSD_DTA2_SH</v>
      </c>
      <c r="H144" s="2" t="str">
        <f t="shared" ref="H144:J144" si="38">H120</f>
        <v>FE</v>
      </c>
      <c r="I144" s="2" t="str">
        <f t="shared" si="38"/>
        <v>UP</v>
      </c>
      <c r="J144" s="10">
        <f t="shared" si="38"/>
        <v>0</v>
      </c>
      <c r="K144" s="10">
        <f t="shared" si="29"/>
        <v>3</v>
      </c>
      <c r="L144" s="10" t="str">
        <f t="shared" si="29"/>
        <v>RSDELC,RSDLTHA1,RSDLTHA2,RSDLTHA3,RSDLTHA4,RSDGASNAT,RSDCOABIC,RSDCOABCO,RSDBIOLOG,RSDBIOPLT,RSDOILLPG, RSDOILDSL</v>
      </c>
      <c r="M144" s="10" t="s">
        <v>75</v>
      </c>
    </row>
    <row r="145" spans="3:13" s="2" customFormat="1" x14ac:dyDescent="0.25">
      <c r="C145" s="10"/>
      <c r="D145" s="10">
        <v>19</v>
      </c>
      <c r="F145" s="2" t="str">
        <f t="shared" si="26"/>
        <v>FLO_FR</v>
      </c>
      <c r="G145" s="2" t="str">
        <f t="shared" si="27"/>
        <v>RSD_DTA2_SH</v>
      </c>
      <c r="H145" s="2" t="str">
        <f t="shared" ref="H145:J145" si="39">H121</f>
        <v>WN</v>
      </c>
      <c r="I145" s="2" t="str">
        <f t="shared" si="39"/>
        <v>UP</v>
      </c>
      <c r="J145" s="10">
        <f t="shared" si="39"/>
        <v>0</v>
      </c>
      <c r="K145" s="10">
        <f t="shared" si="29"/>
        <v>3</v>
      </c>
      <c r="L145" s="10" t="str">
        <f t="shared" si="29"/>
        <v>RSDELC,RSDLTHA1,RSDLTHA2,RSDLTHA3,RSDLTHA4,RSDGASNAT,RSDCOABIC,RSDCOABCO,RSDBIOLOG,RSDBIOPLT,RSDOILLPG, RSDOILDSL</v>
      </c>
      <c r="M145" s="10" t="s">
        <v>75</v>
      </c>
    </row>
    <row r="146" spans="3:13" s="2" customFormat="1" x14ac:dyDescent="0.25">
      <c r="C146" s="10"/>
      <c r="D146" s="10">
        <v>20</v>
      </c>
      <c r="F146" s="2" t="str">
        <f t="shared" si="26"/>
        <v>FLO_FR</v>
      </c>
      <c r="G146" s="2" t="str">
        <f t="shared" si="27"/>
        <v>RSD_DTA2_SH</v>
      </c>
      <c r="H146" s="2" t="str">
        <f t="shared" ref="H146:J146" si="40">H122</f>
        <v>WL</v>
      </c>
      <c r="I146" s="2" t="str">
        <f t="shared" si="40"/>
        <v>UP</v>
      </c>
      <c r="J146" s="10">
        <f t="shared" si="40"/>
        <v>0</v>
      </c>
      <c r="K146" s="10">
        <f t="shared" si="29"/>
        <v>3</v>
      </c>
      <c r="L146" s="10" t="str">
        <f t="shared" si="29"/>
        <v>RSDELC,RSDLTHA1,RSDLTHA2,RSDLTHA3,RSDLTHA4,RSDGASNAT,RSDCOABIC,RSDCOABCO,RSDBIOLOG,RSDBIOPLT,RSDOILLPG, RSDOILDSL</v>
      </c>
      <c r="M146" s="10" t="s">
        <v>75</v>
      </c>
    </row>
    <row r="147" spans="3:13" s="2" customFormat="1" x14ac:dyDescent="0.25">
      <c r="C147" s="10"/>
      <c r="D147" s="10">
        <v>21</v>
      </c>
      <c r="F147" s="2" t="str">
        <f t="shared" si="26"/>
        <v>FLO_FR</v>
      </c>
      <c r="G147" s="2" t="str">
        <f t="shared" si="27"/>
        <v>RSD_DTA2_SH</v>
      </c>
      <c r="H147" s="2" t="str">
        <f t="shared" ref="H147:J147" si="41">H123</f>
        <v>WM</v>
      </c>
      <c r="I147" s="2" t="str">
        <f t="shared" si="41"/>
        <v>UP</v>
      </c>
      <c r="J147" s="10">
        <f t="shared" si="41"/>
        <v>0</v>
      </c>
      <c r="K147" s="10">
        <f t="shared" si="29"/>
        <v>3</v>
      </c>
      <c r="L147" s="10" t="str">
        <f t="shared" si="29"/>
        <v>RSDELC,RSDLTHA1,RSDLTHA2,RSDLTHA3,RSDLTHA4,RSDGASNAT,RSDCOABIC,RSDCOABCO,RSDBIOLOG,RSDBIOPLT,RSDOILLPG, RSDOILDSL</v>
      </c>
      <c r="M147" s="10" t="s">
        <v>75</v>
      </c>
    </row>
    <row r="148" spans="3:13" s="2" customFormat="1" x14ac:dyDescent="0.25">
      <c r="C148" s="10"/>
      <c r="D148" s="10">
        <v>22</v>
      </c>
      <c r="F148" s="2" t="str">
        <f t="shared" si="26"/>
        <v>FLO_FR</v>
      </c>
      <c r="G148" s="2" t="str">
        <f t="shared" si="27"/>
        <v>RSD_DTA2_SH</v>
      </c>
      <c r="H148" s="2" t="str">
        <f t="shared" ref="H148:J148" si="42">H124</f>
        <v>WD</v>
      </c>
      <c r="I148" s="2" t="str">
        <f t="shared" si="42"/>
        <v>UP</v>
      </c>
      <c r="J148" s="10">
        <f t="shared" si="42"/>
        <v>0</v>
      </c>
      <c r="K148" s="10">
        <f t="shared" si="29"/>
        <v>3</v>
      </c>
      <c r="L148" s="10" t="str">
        <f t="shared" si="29"/>
        <v>RSDELC,RSDLTHA1,RSDLTHA2,RSDLTHA3,RSDLTHA4,RSDGASNAT,RSDCOABIC,RSDCOABCO,RSDBIOLOG,RSDBIOPLT,RSDOILLPG, RSDOILDSL</v>
      </c>
      <c r="M148" s="10" t="s">
        <v>75</v>
      </c>
    </row>
    <row r="149" spans="3:13" s="2" customFormat="1" x14ac:dyDescent="0.25">
      <c r="C149" s="10"/>
      <c r="D149" s="10">
        <v>23</v>
      </c>
      <c r="F149" s="12" t="str">
        <f t="shared" si="26"/>
        <v>FLO_FR</v>
      </c>
      <c r="G149" s="12" t="str">
        <f t="shared" si="27"/>
        <v>RSD_DTA2_SH</v>
      </c>
      <c r="H149" s="12" t="str">
        <f t="shared" ref="H149:J149" si="43">H125</f>
        <v>WA</v>
      </c>
      <c r="I149" s="12" t="str">
        <f t="shared" si="43"/>
        <v>UP</v>
      </c>
      <c r="J149" s="4">
        <f t="shared" si="43"/>
        <v>0</v>
      </c>
      <c r="K149" s="4">
        <f t="shared" si="29"/>
        <v>3</v>
      </c>
      <c r="L149" s="10" t="str">
        <f t="shared" si="29"/>
        <v>RSDELC,RSDLTHA1,RSDLTHA2,RSDLTHA3,RSDLTHA4,RSDGASNAT,RSDCOABIC,RSDCOABCO,RSDBIOLOG,RSDBIOPLT,RSDOILLPG, RSDOILDSL</v>
      </c>
      <c r="M149" s="10" t="s">
        <v>75</v>
      </c>
    </row>
    <row r="150" spans="3:13" s="2" customFormat="1" x14ac:dyDescent="0.25">
      <c r="C150" s="10"/>
      <c r="D150" s="10">
        <v>24</v>
      </c>
      <c r="F150" s="19" t="str">
        <f t="shared" si="26"/>
        <v>FLO_FR</v>
      </c>
      <c r="G150" s="19" t="str">
        <f t="shared" si="27"/>
        <v>RSD_DTA2_SH</v>
      </c>
      <c r="H150" s="19" t="str">
        <f t="shared" ref="H150:J150" si="44">H126</f>
        <v>WE</v>
      </c>
      <c r="I150" s="19" t="str">
        <f t="shared" si="44"/>
        <v>UP</v>
      </c>
      <c r="J150" s="21">
        <f t="shared" si="44"/>
        <v>0</v>
      </c>
      <c r="K150" s="21">
        <f t="shared" si="29"/>
        <v>3</v>
      </c>
      <c r="L150" s="21" t="str">
        <f t="shared" si="29"/>
        <v>RSDELC,RSDLTHA1,RSDLTHA2,RSDLTHA3,RSDLTHA4,RSDGASNAT,RSDCOABIC,RSDCOABCO,RSDBIOLOG,RSDBIOPLT,RSDOILLPG, RSDOILDSL</v>
      </c>
      <c r="M150" s="21" t="s">
        <v>75</v>
      </c>
    </row>
    <row r="151" spans="3:13" s="2" customFormat="1" x14ac:dyDescent="0.25">
      <c r="C151" s="10">
        <f>C103+1</f>
        <v>4</v>
      </c>
      <c r="D151" s="10">
        <v>1</v>
      </c>
      <c r="F151" s="2" t="str">
        <f>IF(H151="NA","\I: Ignore","FLO_FR")</f>
        <v>FLO_FR</v>
      </c>
      <c r="G151" s="9" t="str">
        <f>VLOOKUP(C151,Demands!$B$27:$C$125,2,0)</f>
        <v>RSD_APA2_SH</v>
      </c>
      <c r="H151" s="2" t="str">
        <f>IF(HLOOKUP($D151,Fractions!$C$1:$Z$2,2,0)=0,"na",HLOOKUP($D151,Fractions!$C$1:$Z$2,2,0))</f>
        <v>RN</v>
      </c>
      <c r="I151" s="2" t="s">
        <v>34</v>
      </c>
      <c r="K151" s="11">
        <f>VLOOKUP(VLOOKUP(C151,Demands!$B$27:$E$125,4,0),Fractions!$A$3:$Z$43,INS_FRs!D151+2,0)</f>
        <v>4.3569254185692546E-2</v>
      </c>
      <c r="L151" s="10" t="str">
        <f t="shared" ref="L151:L214" si="45">L150</f>
        <v>RSDELC,RSDLTHA1,RSDLTHA2,RSDLTHA3,RSDLTHA4,RSDGASNAT,RSDCOABIC,RSDCOABCO,RSDBIOLOG,RSDBIOPLT,RSDOILLPG, RSDOILDSL</v>
      </c>
      <c r="M151" s="10" t="s">
        <v>75</v>
      </c>
    </row>
    <row r="152" spans="3:13" s="2" customFormat="1" x14ac:dyDescent="0.25">
      <c r="C152" s="10"/>
      <c r="D152" s="10">
        <v>2</v>
      </c>
      <c r="F152" s="2" t="str">
        <f t="shared" ref="F152:F198" si="46">IF(H152="NA","\I: Ignore","FLO_FR")</f>
        <v>FLO_FR</v>
      </c>
      <c r="G152" s="2" t="str">
        <f>G151</f>
        <v>RSD_APA2_SH</v>
      </c>
      <c r="H152" s="2" t="str">
        <f>IF(HLOOKUP($D152,Fractions!$C$1:$Z$2,2,0)=0,"na",HLOOKUP($D152,Fractions!$C$1:$Z$2,2,0))</f>
        <v>RL</v>
      </c>
      <c r="I152" s="2" t="s">
        <v>34</v>
      </c>
      <c r="K152" s="17">
        <f>VLOOKUP(VLOOKUP(C151,Demands!$B$27:$E$125,4,0),Fractions!$A$3:$Z$43,INS_FRs!D152+2,0)</f>
        <v>2.6141552511415526E-2</v>
      </c>
      <c r="L152" s="10" t="str">
        <f t="shared" si="45"/>
        <v>RSDELC,RSDLTHA1,RSDLTHA2,RSDLTHA3,RSDLTHA4,RSDGASNAT,RSDCOABIC,RSDCOABCO,RSDBIOLOG,RSDBIOPLT,RSDOILLPG, RSDOILDSL</v>
      </c>
      <c r="M152" s="10" t="s">
        <v>75</v>
      </c>
    </row>
    <row r="153" spans="3:13" s="2" customFormat="1" x14ac:dyDescent="0.25">
      <c r="C153" s="10"/>
      <c r="D153" s="10">
        <v>3</v>
      </c>
      <c r="F153" s="2" t="str">
        <f t="shared" si="46"/>
        <v>FLO_FR</v>
      </c>
      <c r="G153" s="2" t="str">
        <f t="shared" ref="G153:G198" si="47">G152</f>
        <v>RSD_APA2_SH</v>
      </c>
      <c r="H153" s="2" t="str">
        <f>IF(HLOOKUP($D153,Fractions!$C$1:$Z$2,2,0)=0,"na",HLOOKUP($D153,Fractions!$C$1:$Z$2,2,0))</f>
        <v>RM</v>
      </c>
      <c r="I153" s="2" t="s">
        <v>34</v>
      </c>
      <c r="K153" s="17">
        <f>VLOOKUP(VLOOKUP(C151,Demands!$B$27:$E$125,4,0),Fractions!$A$3:$Z$43,INS_FRs!D153+2,0)</f>
        <v>3.4855403348554033E-2</v>
      </c>
      <c r="L153" s="10" t="str">
        <f t="shared" si="45"/>
        <v>RSDELC,RSDLTHA1,RSDLTHA2,RSDLTHA3,RSDLTHA4,RSDGASNAT,RSDCOABIC,RSDCOABCO,RSDBIOLOG,RSDBIOPLT,RSDOILLPG, RSDOILDSL</v>
      </c>
      <c r="M153" s="10" t="s">
        <v>75</v>
      </c>
    </row>
    <row r="154" spans="3:13" s="2" customFormat="1" x14ac:dyDescent="0.25">
      <c r="C154" s="10"/>
      <c r="D154" s="10">
        <v>4</v>
      </c>
      <c r="F154" s="2" t="str">
        <f t="shared" si="46"/>
        <v>FLO_FR</v>
      </c>
      <c r="G154" s="2" t="str">
        <f t="shared" si="47"/>
        <v>RSD_APA2_SH</v>
      </c>
      <c r="H154" s="2" t="str">
        <f>IF(HLOOKUP($D154,Fractions!$C$1:$Z$2,2,0)=0,"na",HLOOKUP($D154,Fractions!$C$1:$Z$2,2,0))</f>
        <v>RD</v>
      </c>
      <c r="I154" s="2" t="s">
        <v>34</v>
      </c>
      <c r="K154" s="17">
        <f>VLOOKUP(VLOOKUP(C151,Demands!$B$27:$E$125,4,0),Fractions!$A$3:$Z$43,INS_FRs!D154+2,0)</f>
        <v>4.3569254185692546E-2</v>
      </c>
      <c r="L154" s="10" t="str">
        <f t="shared" si="45"/>
        <v>RSDELC,RSDLTHA1,RSDLTHA2,RSDLTHA3,RSDLTHA4,RSDGASNAT,RSDCOABIC,RSDCOABCO,RSDBIOLOG,RSDBIOPLT,RSDOILLPG, RSDOILDSL</v>
      </c>
      <c r="M154" s="10" t="s">
        <v>75</v>
      </c>
    </row>
    <row r="155" spans="3:13" s="2" customFormat="1" x14ac:dyDescent="0.25">
      <c r="C155" s="10"/>
      <c r="D155" s="10">
        <v>5</v>
      </c>
      <c r="F155" s="2" t="str">
        <f t="shared" si="46"/>
        <v>FLO_FR</v>
      </c>
      <c r="G155" s="2" t="str">
        <f t="shared" si="47"/>
        <v>RSD_APA2_SH</v>
      </c>
      <c r="H155" s="2" t="str">
        <f>IF(HLOOKUP($D155,Fractions!$C$1:$Z$2,2,0)=0,"na",HLOOKUP($D155,Fractions!$C$1:$Z$2,2,0))</f>
        <v>RA</v>
      </c>
      <c r="I155" s="2" t="s">
        <v>34</v>
      </c>
      <c r="K155" s="17">
        <f>VLOOKUP(VLOOKUP(C151,Demands!$B$27:$E$125,4,0),Fractions!$A$3:$Z$43,INS_FRs!D155+2,0)</f>
        <v>2.6141552511415526E-2</v>
      </c>
      <c r="L155" s="10" t="str">
        <f t="shared" si="45"/>
        <v>RSDELC,RSDLTHA1,RSDLTHA2,RSDLTHA3,RSDLTHA4,RSDGASNAT,RSDCOABIC,RSDCOABCO,RSDBIOLOG,RSDBIOPLT,RSDOILLPG, RSDOILDSL</v>
      </c>
      <c r="M155" s="10" t="s">
        <v>75</v>
      </c>
    </row>
    <row r="156" spans="3:13" s="2" customFormat="1" x14ac:dyDescent="0.25">
      <c r="C156" s="10"/>
      <c r="D156" s="10">
        <v>6</v>
      </c>
      <c r="F156" s="2" t="str">
        <f t="shared" si="46"/>
        <v>FLO_FR</v>
      </c>
      <c r="G156" s="2" t="str">
        <f t="shared" si="47"/>
        <v>RSD_APA2_SH</v>
      </c>
      <c r="H156" s="2" t="str">
        <f>IF(HLOOKUP($D156,Fractions!$C$1:$Z$2,2,0)=0,"na",HLOOKUP($D156,Fractions!$C$1:$Z$2,2,0))</f>
        <v>RE</v>
      </c>
      <c r="I156" s="2" t="s">
        <v>34</v>
      </c>
      <c r="K156" s="17">
        <f>VLOOKUP(VLOOKUP(C151,Demands!$B$27:$E$125,4,0),Fractions!$A$3:$Z$43,INS_FRs!D156+2,0)</f>
        <v>3.4855403348554033E-2</v>
      </c>
      <c r="L156" s="10" t="str">
        <f t="shared" si="45"/>
        <v>RSDELC,RSDLTHA1,RSDLTHA2,RSDLTHA3,RSDLTHA4,RSDGASNAT,RSDCOABIC,RSDCOABCO,RSDBIOLOG,RSDBIOPLT,RSDOILLPG, RSDOILDSL</v>
      </c>
      <c r="M156" s="10" t="s">
        <v>75</v>
      </c>
    </row>
    <row r="157" spans="3:13" s="2" customFormat="1" x14ac:dyDescent="0.25">
      <c r="C157" s="10"/>
      <c r="D157" s="10">
        <v>7</v>
      </c>
      <c r="F157" s="2" t="str">
        <f t="shared" si="46"/>
        <v>FLO_FR</v>
      </c>
      <c r="G157" s="2" t="str">
        <f t="shared" si="47"/>
        <v>RSD_APA2_SH</v>
      </c>
      <c r="H157" s="2" t="str">
        <f>IF(HLOOKUP($D157,Fractions!$C$1:$Z$2,2,0)=0,"na",HLOOKUP($D157,Fractions!$C$1:$Z$2,2,0))</f>
        <v>SN</v>
      </c>
      <c r="I157" s="2" t="s">
        <v>34</v>
      </c>
      <c r="K157" s="17">
        <f>VLOOKUP(VLOOKUP(C151,Demands!$B$27:$E$125,4,0),Fractions!$A$3:$Z$43,INS_FRs!D157+2,0)</f>
        <v>0</v>
      </c>
      <c r="L157" s="10" t="str">
        <f t="shared" si="45"/>
        <v>RSDELC,RSDLTHA1,RSDLTHA2,RSDLTHA3,RSDLTHA4,RSDGASNAT,RSDCOABIC,RSDCOABCO,RSDBIOLOG,RSDBIOPLT,RSDOILLPG, RSDOILDSL</v>
      </c>
      <c r="M157" s="10" t="s">
        <v>75</v>
      </c>
    </row>
    <row r="158" spans="3:13" s="2" customFormat="1" x14ac:dyDescent="0.25">
      <c r="C158" s="10"/>
      <c r="D158" s="10">
        <v>8</v>
      </c>
      <c r="F158" s="2" t="str">
        <f t="shared" si="46"/>
        <v>FLO_FR</v>
      </c>
      <c r="G158" s="2" t="str">
        <f t="shared" si="47"/>
        <v>RSD_APA2_SH</v>
      </c>
      <c r="H158" s="2" t="str">
        <f>IF(HLOOKUP($D158,Fractions!$C$1:$Z$2,2,0)=0,"na",HLOOKUP($D158,Fractions!$C$1:$Z$2,2,0))</f>
        <v>SL</v>
      </c>
      <c r="I158" s="2" t="s">
        <v>34</v>
      </c>
      <c r="K158" s="17">
        <f>VLOOKUP(VLOOKUP(C151,Demands!$B$27:$E$125,4,0),Fractions!$A$3:$Z$43,INS_FRs!D158+2,0)</f>
        <v>0</v>
      </c>
      <c r="L158" s="10" t="str">
        <f t="shared" si="45"/>
        <v>RSDELC,RSDLTHA1,RSDLTHA2,RSDLTHA3,RSDLTHA4,RSDGASNAT,RSDCOABIC,RSDCOABCO,RSDBIOLOG,RSDBIOPLT,RSDOILLPG, RSDOILDSL</v>
      </c>
      <c r="M158" s="10" t="s">
        <v>75</v>
      </c>
    </row>
    <row r="159" spans="3:13" s="2" customFormat="1" x14ac:dyDescent="0.25">
      <c r="C159" s="10"/>
      <c r="D159" s="10">
        <v>9</v>
      </c>
      <c r="F159" s="2" t="str">
        <f t="shared" si="46"/>
        <v>FLO_FR</v>
      </c>
      <c r="G159" s="2" t="str">
        <f t="shared" si="47"/>
        <v>RSD_APA2_SH</v>
      </c>
      <c r="H159" s="2" t="str">
        <f>IF(HLOOKUP($D159,Fractions!$C$1:$Z$2,2,0)=0,"na",HLOOKUP($D159,Fractions!$C$1:$Z$2,2,0))</f>
        <v>SM</v>
      </c>
      <c r="I159" s="2" t="s">
        <v>34</v>
      </c>
      <c r="K159" s="17">
        <f>VLOOKUP(VLOOKUP(C151,Demands!$B$27:$E$125,4,0),Fractions!$A$3:$Z$43,INS_FRs!D159+2,0)</f>
        <v>0</v>
      </c>
      <c r="L159" s="10" t="str">
        <f t="shared" si="45"/>
        <v>RSDELC,RSDLTHA1,RSDLTHA2,RSDLTHA3,RSDLTHA4,RSDGASNAT,RSDCOABIC,RSDCOABCO,RSDBIOLOG,RSDBIOPLT,RSDOILLPG, RSDOILDSL</v>
      </c>
      <c r="M159" s="10" t="s">
        <v>75</v>
      </c>
    </row>
    <row r="160" spans="3:13" s="2" customFormat="1" x14ac:dyDescent="0.25">
      <c r="C160" s="10"/>
      <c r="D160" s="10">
        <v>10</v>
      </c>
      <c r="F160" s="2" t="str">
        <f t="shared" si="46"/>
        <v>FLO_FR</v>
      </c>
      <c r="G160" s="2" t="str">
        <f t="shared" si="47"/>
        <v>RSD_APA2_SH</v>
      </c>
      <c r="H160" s="2" t="str">
        <f>IF(HLOOKUP($D160,Fractions!$C$1:$Z$2,2,0)=0,"na",HLOOKUP($D160,Fractions!$C$1:$Z$2,2,0))</f>
        <v>SD</v>
      </c>
      <c r="I160" s="2" t="s">
        <v>34</v>
      </c>
      <c r="K160" s="17">
        <f>VLOOKUP(VLOOKUP(C151,Demands!$B$27:$E$125,4,0),Fractions!$A$3:$Z$43,INS_FRs!D160+2,0)</f>
        <v>0</v>
      </c>
      <c r="L160" s="10" t="str">
        <f t="shared" si="45"/>
        <v>RSDELC,RSDLTHA1,RSDLTHA2,RSDLTHA3,RSDLTHA4,RSDGASNAT,RSDCOABIC,RSDCOABCO,RSDBIOLOG,RSDBIOPLT,RSDOILLPG, RSDOILDSL</v>
      </c>
      <c r="M160" s="10" t="s">
        <v>75</v>
      </c>
    </row>
    <row r="161" spans="3:13" s="2" customFormat="1" x14ac:dyDescent="0.25">
      <c r="C161" s="10"/>
      <c r="D161" s="10">
        <v>11</v>
      </c>
      <c r="F161" s="2" t="str">
        <f t="shared" si="46"/>
        <v>FLO_FR</v>
      </c>
      <c r="G161" s="2" t="str">
        <f t="shared" si="47"/>
        <v>RSD_APA2_SH</v>
      </c>
      <c r="H161" s="2" t="str">
        <f>IF(HLOOKUP($D161,Fractions!$C$1:$Z$2,2,0)=0,"na",HLOOKUP($D161,Fractions!$C$1:$Z$2,2,0))</f>
        <v>SA</v>
      </c>
      <c r="I161" s="2" t="s">
        <v>34</v>
      </c>
      <c r="K161" s="17">
        <f>VLOOKUP(VLOOKUP(C151,Demands!$B$27:$E$125,4,0),Fractions!$A$3:$Z$43,INS_FRs!D161+2,0)</f>
        <v>0</v>
      </c>
      <c r="L161" s="10" t="str">
        <f t="shared" si="45"/>
        <v>RSDELC,RSDLTHA1,RSDLTHA2,RSDLTHA3,RSDLTHA4,RSDGASNAT,RSDCOABIC,RSDCOABCO,RSDBIOLOG,RSDBIOPLT,RSDOILLPG, RSDOILDSL</v>
      </c>
      <c r="M161" s="10" t="s">
        <v>75</v>
      </c>
    </row>
    <row r="162" spans="3:13" s="2" customFormat="1" x14ac:dyDescent="0.25">
      <c r="C162" s="10"/>
      <c r="D162" s="10">
        <v>12</v>
      </c>
      <c r="F162" s="2" t="str">
        <f t="shared" si="46"/>
        <v>FLO_FR</v>
      </c>
      <c r="G162" s="2" t="str">
        <f t="shared" si="47"/>
        <v>RSD_APA2_SH</v>
      </c>
      <c r="H162" s="2" t="str">
        <f>IF(HLOOKUP($D162,Fractions!$C$1:$Z$2,2,0)=0,"na",HLOOKUP($D162,Fractions!$C$1:$Z$2,2,0))</f>
        <v>SE</v>
      </c>
      <c r="I162" s="2" t="s">
        <v>34</v>
      </c>
      <c r="K162" s="17">
        <f>VLOOKUP(VLOOKUP(C151,Demands!$B$27:$E$125,4,0),Fractions!$A$3:$Z$43,INS_FRs!D162+2,0)</f>
        <v>0</v>
      </c>
      <c r="L162" s="10" t="str">
        <f t="shared" si="45"/>
        <v>RSDELC,RSDLTHA1,RSDLTHA2,RSDLTHA3,RSDLTHA4,RSDGASNAT,RSDCOABIC,RSDCOABCO,RSDBIOLOG,RSDBIOPLT,RSDOILLPG, RSDOILDSL</v>
      </c>
      <c r="M162" s="10" t="s">
        <v>75</v>
      </c>
    </row>
    <row r="163" spans="3:13" s="2" customFormat="1" x14ac:dyDescent="0.25">
      <c r="C163" s="10"/>
      <c r="D163" s="10">
        <v>13</v>
      </c>
      <c r="F163" s="2" t="str">
        <f t="shared" si="46"/>
        <v>FLO_FR</v>
      </c>
      <c r="G163" s="2" t="str">
        <f t="shared" si="47"/>
        <v>RSD_APA2_SH</v>
      </c>
      <c r="H163" s="2" t="str">
        <f>IF(HLOOKUP($D163,Fractions!$C$1:$Z$2,2,0)=0,"na",HLOOKUP($D163,Fractions!$C$1:$Z$2,2,0))</f>
        <v>FN</v>
      </c>
      <c r="I163" s="2" t="s">
        <v>34</v>
      </c>
      <c r="K163" s="17">
        <f>VLOOKUP(VLOOKUP(C151,Demands!$B$27:$E$125,4,0),Fractions!$A$3:$Z$43,INS_FRs!D163+2,0)</f>
        <v>4.3569254185692546E-2</v>
      </c>
      <c r="L163" s="10" t="str">
        <f t="shared" si="45"/>
        <v>RSDELC,RSDLTHA1,RSDLTHA2,RSDLTHA3,RSDLTHA4,RSDGASNAT,RSDCOABIC,RSDCOABCO,RSDBIOLOG,RSDBIOPLT,RSDOILLPG, RSDOILDSL</v>
      </c>
      <c r="M163" s="10" t="s">
        <v>75</v>
      </c>
    </row>
    <row r="164" spans="3:13" s="2" customFormat="1" x14ac:dyDescent="0.25">
      <c r="C164" s="10"/>
      <c r="D164" s="10">
        <v>14</v>
      </c>
      <c r="F164" s="2" t="str">
        <f t="shared" si="46"/>
        <v>FLO_FR</v>
      </c>
      <c r="G164" s="2" t="str">
        <f t="shared" si="47"/>
        <v>RSD_APA2_SH</v>
      </c>
      <c r="H164" s="2" t="str">
        <f>IF(HLOOKUP($D164,Fractions!$C$1:$Z$2,2,0)=0,"na",HLOOKUP($D164,Fractions!$C$1:$Z$2,2,0))</f>
        <v>FL</v>
      </c>
      <c r="I164" s="2" t="s">
        <v>34</v>
      </c>
      <c r="K164" s="17">
        <f>VLOOKUP(VLOOKUP(C151,Demands!$B$27:$E$125,4,0),Fractions!$A$3:$Z$43,INS_FRs!D164+2,0)</f>
        <v>2.6141552511415526E-2</v>
      </c>
      <c r="L164" s="10" t="str">
        <f t="shared" si="45"/>
        <v>RSDELC,RSDLTHA1,RSDLTHA2,RSDLTHA3,RSDLTHA4,RSDGASNAT,RSDCOABIC,RSDCOABCO,RSDBIOLOG,RSDBIOPLT,RSDOILLPG, RSDOILDSL</v>
      </c>
      <c r="M164" s="10" t="s">
        <v>75</v>
      </c>
    </row>
    <row r="165" spans="3:13" s="2" customFormat="1" x14ac:dyDescent="0.25">
      <c r="C165" s="10"/>
      <c r="D165" s="10">
        <v>15</v>
      </c>
      <c r="F165" s="2" t="str">
        <f t="shared" si="46"/>
        <v>FLO_FR</v>
      </c>
      <c r="G165" s="2" t="str">
        <f t="shared" si="47"/>
        <v>RSD_APA2_SH</v>
      </c>
      <c r="H165" s="2" t="str">
        <f>IF(HLOOKUP($D165,Fractions!$C$1:$Z$2,2,0)=0,"na",HLOOKUP($D165,Fractions!$C$1:$Z$2,2,0))</f>
        <v>FM</v>
      </c>
      <c r="I165" s="2" t="s">
        <v>34</v>
      </c>
      <c r="K165" s="17">
        <f>VLOOKUP(VLOOKUP(C151,Demands!$B$27:$E$125,4,0),Fractions!$A$3:$Z$43,INS_FRs!D165+2,0)</f>
        <v>3.4855403348554033E-2</v>
      </c>
      <c r="L165" s="10" t="str">
        <f t="shared" si="45"/>
        <v>RSDELC,RSDLTHA1,RSDLTHA2,RSDLTHA3,RSDLTHA4,RSDGASNAT,RSDCOABIC,RSDCOABCO,RSDBIOLOG,RSDBIOPLT,RSDOILLPG, RSDOILDSL</v>
      </c>
      <c r="M165" s="10" t="s">
        <v>75</v>
      </c>
    </row>
    <row r="166" spans="3:13" s="2" customFormat="1" x14ac:dyDescent="0.25">
      <c r="C166" s="10"/>
      <c r="D166" s="10">
        <v>16</v>
      </c>
      <c r="F166" s="2" t="str">
        <f t="shared" si="46"/>
        <v>FLO_FR</v>
      </c>
      <c r="G166" s="2" t="str">
        <f t="shared" si="47"/>
        <v>RSD_APA2_SH</v>
      </c>
      <c r="H166" s="2" t="str">
        <f>IF(HLOOKUP($D166,Fractions!$C$1:$Z$2,2,0)=0,"na",HLOOKUP($D166,Fractions!$C$1:$Z$2,2,0))</f>
        <v>FD</v>
      </c>
      <c r="I166" s="2" t="s">
        <v>34</v>
      </c>
      <c r="K166" s="17">
        <f>VLOOKUP(VLOOKUP(C151,Demands!$B$27:$E$125,4,0),Fractions!$A$3:$Z$43,INS_FRs!D166+2,0)</f>
        <v>4.3569254185692546E-2</v>
      </c>
      <c r="L166" s="10" t="str">
        <f t="shared" si="45"/>
        <v>RSDELC,RSDLTHA1,RSDLTHA2,RSDLTHA3,RSDLTHA4,RSDGASNAT,RSDCOABIC,RSDCOABCO,RSDBIOLOG,RSDBIOPLT,RSDOILLPG, RSDOILDSL</v>
      </c>
      <c r="M166" s="10" t="s">
        <v>75</v>
      </c>
    </row>
    <row r="167" spans="3:13" s="2" customFormat="1" x14ac:dyDescent="0.25">
      <c r="C167" s="10"/>
      <c r="D167" s="10">
        <v>17</v>
      </c>
      <c r="F167" s="2" t="str">
        <f t="shared" si="46"/>
        <v>FLO_FR</v>
      </c>
      <c r="G167" s="2" t="str">
        <f t="shared" si="47"/>
        <v>RSD_APA2_SH</v>
      </c>
      <c r="H167" s="2" t="str">
        <f>IF(HLOOKUP($D167,Fractions!$C$1:$Z$2,2,0)=0,"na",HLOOKUP($D167,Fractions!$C$1:$Z$2,2,0))</f>
        <v>FA</v>
      </c>
      <c r="I167" s="2" t="s">
        <v>34</v>
      </c>
      <c r="K167" s="17">
        <f>VLOOKUP(VLOOKUP(C151,Demands!$B$27:$E$125,4,0),Fractions!$A$3:$Z$43,INS_FRs!D167+2,0)</f>
        <v>2.6141552511415526E-2</v>
      </c>
      <c r="L167" s="10" t="str">
        <f t="shared" si="45"/>
        <v>RSDELC,RSDLTHA1,RSDLTHA2,RSDLTHA3,RSDLTHA4,RSDGASNAT,RSDCOABIC,RSDCOABCO,RSDBIOLOG,RSDBIOPLT,RSDOILLPG, RSDOILDSL</v>
      </c>
      <c r="M167" s="10" t="s">
        <v>75</v>
      </c>
    </row>
    <row r="168" spans="3:13" s="2" customFormat="1" x14ac:dyDescent="0.25">
      <c r="C168" s="10"/>
      <c r="D168" s="10">
        <v>18</v>
      </c>
      <c r="F168" s="2" t="str">
        <f t="shared" si="46"/>
        <v>FLO_FR</v>
      </c>
      <c r="G168" s="2" t="str">
        <f t="shared" si="47"/>
        <v>RSD_APA2_SH</v>
      </c>
      <c r="H168" s="2" t="str">
        <f>IF(HLOOKUP($D168,Fractions!$C$1:$Z$2,2,0)=0,"na",HLOOKUP($D168,Fractions!$C$1:$Z$2,2,0))</f>
        <v>FE</v>
      </c>
      <c r="I168" s="2" t="s">
        <v>34</v>
      </c>
      <c r="K168" s="17">
        <f>VLOOKUP(VLOOKUP(C151,Demands!$B$27:$E$125,4,0),Fractions!$A$3:$Z$43,INS_FRs!D168+2,0)</f>
        <v>3.4855403348554033E-2</v>
      </c>
      <c r="L168" s="10" t="str">
        <f t="shared" si="45"/>
        <v>RSDELC,RSDLTHA1,RSDLTHA2,RSDLTHA3,RSDLTHA4,RSDGASNAT,RSDCOABIC,RSDCOABCO,RSDBIOLOG,RSDBIOPLT,RSDOILLPG, RSDOILDSL</v>
      </c>
      <c r="M168" s="10" t="s">
        <v>75</v>
      </c>
    </row>
    <row r="169" spans="3:13" s="2" customFormat="1" x14ac:dyDescent="0.25">
      <c r="C169" s="10"/>
      <c r="D169" s="10">
        <v>19</v>
      </c>
      <c r="F169" s="2" t="str">
        <f t="shared" si="46"/>
        <v>FLO_FR</v>
      </c>
      <c r="G169" s="2" t="str">
        <f t="shared" si="47"/>
        <v>RSD_APA2_SH</v>
      </c>
      <c r="H169" s="2" t="str">
        <f>IF(HLOOKUP($D169,Fractions!$C$1:$Z$2,2,0)=0,"na",HLOOKUP($D169,Fractions!$C$1:$Z$2,2,0))</f>
        <v>WN</v>
      </c>
      <c r="I169" s="2" t="s">
        <v>34</v>
      </c>
      <c r="K169" s="17">
        <f>VLOOKUP(VLOOKUP(C151,Demands!$B$27:$E$125,4,0),Fractions!$A$3:$Z$43,INS_FRs!D169+2,0)</f>
        <v>0.12119482496194828</v>
      </c>
      <c r="L169" s="10" t="str">
        <f t="shared" si="45"/>
        <v>RSDELC,RSDLTHA1,RSDLTHA2,RSDLTHA3,RSDLTHA4,RSDGASNAT,RSDCOABIC,RSDCOABCO,RSDBIOLOG,RSDBIOPLT,RSDOILLPG, RSDOILDSL</v>
      </c>
      <c r="M169" s="10" t="s">
        <v>75</v>
      </c>
    </row>
    <row r="170" spans="3:13" s="2" customFormat="1" x14ac:dyDescent="0.25">
      <c r="C170" s="10"/>
      <c r="D170" s="10">
        <v>20</v>
      </c>
      <c r="F170" s="2" t="str">
        <f t="shared" si="46"/>
        <v>FLO_FR</v>
      </c>
      <c r="G170" s="2" t="str">
        <f t="shared" si="47"/>
        <v>RSD_APA2_SH</v>
      </c>
      <c r="H170" s="2" t="str">
        <f>IF(HLOOKUP($D170,Fractions!$C$1:$Z$2,2,0)=0,"na",HLOOKUP($D170,Fractions!$C$1:$Z$2,2,0))</f>
        <v>WL</v>
      </c>
      <c r="I170" s="2" t="s">
        <v>34</v>
      </c>
      <c r="K170" s="17">
        <f>VLOOKUP(VLOOKUP(C151,Demands!$B$27:$E$125,4,0),Fractions!$A$3:$Z$43,INS_FRs!D170+2,0)</f>
        <v>7.2716894977168961E-2</v>
      </c>
      <c r="L170" s="10" t="str">
        <f t="shared" si="45"/>
        <v>RSDELC,RSDLTHA1,RSDLTHA2,RSDLTHA3,RSDLTHA4,RSDGASNAT,RSDCOABIC,RSDCOABCO,RSDBIOLOG,RSDBIOPLT,RSDOILLPG, RSDOILDSL</v>
      </c>
      <c r="M170" s="10" t="s">
        <v>75</v>
      </c>
    </row>
    <row r="171" spans="3:13" s="2" customFormat="1" x14ac:dyDescent="0.25">
      <c r="C171" s="10"/>
      <c r="D171" s="10">
        <v>21</v>
      </c>
      <c r="F171" s="2" t="str">
        <f t="shared" si="46"/>
        <v>FLO_FR</v>
      </c>
      <c r="G171" s="2" t="str">
        <f t="shared" si="47"/>
        <v>RSD_APA2_SH</v>
      </c>
      <c r="H171" s="2" t="str">
        <f>IF(HLOOKUP($D171,Fractions!$C$1:$Z$2,2,0)=0,"na",HLOOKUP($D171,Fractions!$C$1:$Z$2,2,0))</f>
        <v>WM</v>
      </c>
      <c r="I171" s="2" t="s">
        <v>34</v>
      </c>
      <c r="K171" s="17">
        <f>VLOOKUP(VLOOKUP(C151,Demands!$B$27:$E$125,4,0),Fractions!$A$3:$Z$43,INS_FRs!D171+2,0)</f>
        <v>9.6955859969558605E-2</v>
      </c>
      <c r="L171" s="10" t="str">
        <f t="shared" si="45"/>
        <v>RSDELC,RSDLTHA1,RSDLTHA2,RSDLTHA3,RSDLTHA4,RSDGASNAT,RSDCOABIC,RSDCOABCO,RSDBIOLOG,RSDBIOPLT,RSDOILLPG, RSDOILDSL</v>
      </c>
      <c r="M171" s="10" t="s">
        <v>75</v>
      </c>
    </row>
    <row r="172" spans="3:13" s="2" customFormat="1" x14ac:dyDescent="0.25">
      <c r="C172" s="10"/>
      <c r="D172" s="10">
        <v>22</v>
      </c>
      <c r="F172" s="2" t="str">
        <f t="shared" si="46"/>
        <v>FLO_FR</v>
      </c>
      <c r="G172" s="2" t="str">
        <f t="shared" si="47"/>
        <v>RSD_APA2_SH</v>
      </c>
      <c r="H172" s="2" t="str">
        <f>IF(HLOOKUP($D172,Fractions!$C$1:$Z$2,2,0)=0,"na",HLOOKUP($D172,Fractions!$C$1:$Z$2,2,0))</f>
        <v>WD</v>
      </c>
      <c r="I172" s="2" t="s">
        <v>34</v>
      </c>
      <c r="K172" s="17">
        <f>VLOOKUP(VLOOKUP(C151,Demands!$B$27:$E$125,4,0),Fractions!$A$3:$Z$43,INS_FRs!D172+2,0)</f>
        <v>0.12119482496194828</v>
      </c>
      <c r="L172" s="10" t="str">
        <f t="shared" si="45"/>
        <v>RSDELC,RSDLTHA1,RSDLTHA2,RSDLTHA3,RSDLTHA4,RSDGASNAT,RSDCOABIC,RSDCOABCO,RSDBIOLOG,RSDBIOPLT,RSDOILLPG, RSDOILDSL</v>
      </c>
      <c r="M172" s="10" t="s">
        <v>75</v>
      </c>
    </row>
    <row r="173" spans="3:13" s="2" customFormat="1" x14ac:dyDescent="0.25">
      <c r="C173" s="10"/>
      <c r="D173" s="10">
        <v>23</v>
      </c>
      <c r="F173" s="12" t="str">
        <f t="shared" si="46"/>
        <v>FLO_FR</v>
      </c>
      <c r="G173" s="12" t="str">
        <f t="shared" si="47"/>
        <v>RSD_APA2_SH</v>
      </c>
      <c r="H173" s="12" t="str">
        <f>IF(HLOOKUP($D173,Fractions!$C$1:$Z$2,2,0)=0,"na",HLOOKUP($D173,Fractions!$C$1:$Z$2,2,0))</f>
        <v>WA</v>
      </c>
      <c r="I173" s="12" t="s">
        <v>34</v>
      </c>
      <c r="J173" s="12"/>
      <c r="K173" s="18">
        <f>VLOOKUP(VLOOKUP(C151,Demands!$B$27:$E$125,4,0),Fractions!$A$3:$Z$43,INS_FRs!D173+2,0)</f>
        <v>7.2716894977168961E-2</v>
      </c>
      <c r="L173" s="10" t="str">
        <f t="shared" si="45"/>
        <v>RSDELC,RSDLTHA1,RSDLTHA2,RSDLTHA3,RSDLTHA4,RSDGASNAT,RSDCOABIC,RSDCOABCO,RSDBIOLOG,RSDBIOPLT,RSDOILLPG, RSDOILDSL</v>
      </c>
      <c r="M173" s="10" t="s">
        <v>75</v>
      </c>
    </row>
    <row r="174" spans="3:13" s="2" customFormat="1" x14ac:dyDescent="0.25">
      <c r="C174" s="10"/>
      <c r="D174" s="10">
        <v>24</v>
      </c>
      <c r="F174" s="19" t="str">
        <f t="shared" si="46"/>
        <v>FLO_FR</v>
      </c>
      <c r="G174" s="19" t="str">
        <f t="shared" si="47"/>
        <v>RSD_APA2_SH</v>
      </c>
      <c r="H174" s="19" t="str">
        <f>IF(HLOOKUP($D174,Fractions!$C$1:$Z$2,2,0)=0,"na",HLOOKUP($D174,Fractions!$C$1:$Z$2,2,0))</f>
        <v>WE</v>
      </c>
      <c r="I174" s="19" t="s">
        <v>34</v>
      </c>
      <c r="J174" s="19"/>
      <c r="K174" s="20">
        <f>VLOOKUP(VLOOKUP(C151,Demands!$B$27:$E$125,4,0),Fractions!$A$3:$Z$43,INS_FRs!D174+2,0)</f>
        <v>9.6955859969558605E-2</v>
      </c>
      <c r="L174" s="21" t="str">
        <f t="shared" si="45"/>
        <v>RSDELC,RSDLTHA1,RSDLTHA2,RSDLTHA3,RSDLTHA4,RSDGASNAT,RSDCOABIC,RSDCOABCO,RSDBIOLOG,RSDBIOPLT,RSDOILLPG, RSDOILDSL</v>
      </c>
      <c r="M174" s="21" t="s">
        <v>75</v>
      </c>
    </row>
    <row r="175" spans="3:13" s="2" customFormat="1" x14ac:dyDescent="0.25">
      <c r="C175" s="10"/>
      <c r="D175" s="10">
        <v>1</v>
      </c>
      <c r="F175" s="2" t="str">
        <f t="shared" si="46"/>
        <v>FLO_FR</v>
      </c>
      <c r="G175" s="2" t="str">
        <f t="shared" si="47"/>
        <v>RSD_APA2_SH</v>
      </c>
      <c r="H175" s="2" t="str">
        <f t="shared" ref="H175:J183" si="48">H151</f>
        <v>RN</v>
      </c>
      <c r="I175" s="2" t="str">
        <f t="shared" si="48"/>
        <v>UP</v>
      </c>
      <c r="J175" s="10">
        <f t="shared" si="48"/>
        <v>0</v>
      </c>
      <c r="K175" s="10">
        <v>3</v>
      </c>
      <c r="L175" s="10" t="str">
        <f t="shared" si="45"/>
        <v>RSDELC,RSDLTHA1,RSDLTHA2,RSDLTHA3,RSDLTHA4,RSDGASNAT,RSDCOABIC,RSDCOABCO,RSDBIOLOG,RSDBIOPLT,RSDOILLPG, RSDOILDSL</v>
      </c>
      <c r="M175" s="10" t="s">
        <v>75</v>
      </c>
    </row>
    <row r="176" spans="3:13" s="2" customFormat="1" x14ac:dyDescent="0.25">
      <c r="C176" s="10"/>
      <c r="D176" s="10">
        <v>2</v>
      </c>
      <c r="F176" s="2" t="str">
        <f t="shared" si="46"/>
        <v>FLO_FR</v>
      </c>
      <c r="G176" s="2" t="str">
        <f t="shared" si="47"/>
        <v>RSD_APA2_SH</v>
      </c>
      <c r="H176" s="2" t="str">
        <f t="shared" si="48"/>
        <v>RL</v>
      </c>
      <c r="I176" s="2" t="str">
        <f t="shared" si="48"/>
        <v>UP</v>
      </c>
      <c r="J176" s="10">
        <f t="shared" si="48"/>
        <v>0</v>
      </c>
      <c r="K176" s="10">
        <f>K175</f>
        <v>3</v>
      </c>
      <c r="L176" s="10" t="str">
        <f t="shared" si="45"/>
        <v>RSDELC,RSDLTHA1,RSDLTHA2,RSDLTHA3,RSDLTHA4,RSDGASNAT,RSDCOABIC,RSDCOABCO,RSDBIOLOG,RSDBIOPLT,RSDOILLPG, RSDOILDSL</v>
      </c>
      <c r="M176" s="10" t="s">
        <v>75</v>
      </c>
    </row>
    <row r="177" spans="3:13" s="2" customFormat="1" x14ac:dyDescent="0.25">
      <c r="C177" s="10"/>
      <c r="D177" s="10">
        <v>3</v>
      </c>
      <c r="F177" s="2" t="str">
        <f t="shared" si="46"/>
        <v>FLO_FR</v>
      </c>
      <c r="G177" s="2" t="str">
        <f t="shared" si="47"/>
        <v>RSD_APA2_SH</v>
      </c>
      <c r="H177" s="2" t="str">
        <f t="shared" si="48"/>
        <v>RM</v>
      </c>
      <c r="I177" s="2" t="str">
        <f t="shared" si="48"/>
        <v>UP</v>
      </c>
      <c r="J177" s="10">
        <f t="shared" si="48"/>
        <v>0</v>
      </c>
      <c r="K177" s="10">
        <f t="shared" ref="K177:K198" si="49">K176</f>
        <v>3</v>
      </c>
      <c r="L177" s="10" t="str">
        <f t="shared" si="45"/>
        <v>RSDELC,RSDLTHA1,RSDLTHA2,RSDLTHA3,RSDLTHA4,RSDGASNAT,RSDCOABIC,RSDCOABCO,RSDBIOLOG,RSDBIOPLT,RSDOILLPG, RSDOILDSL</v>
      </c>
      <c r="M177" s="10" t="s">
        <v>75</v>
      </c>
    </row>
    <row r="178" spans="3:13" s="2" customFormat="1" x14ac:dyDescent="0.25">
      <c r="C178" s="10"/>
      <c r="D178" s="10">
        <v>4</v>
      </c>
      <c r="F178" s="2" t="str">
        <f t="shared" si="46"/>
        <v>FLO_FR</v>
      </c>
      <c r="G178" s="2" t="str">
        <f t="shared" si="47"/>
        <v>RSD_APA2_SH</v>
      </c>
      <c r="H178" s="2" t="str">
        <f t="shared" si="48"/>
        <v>RD</v>
      </c>
      <c r="I178" s="2" t="str">
        <f t="shared" si="48"/>
        <v>UP</v>
      </c>
      <c r="J178" s="10">
        <f t="shared" si="48"/>
        <v>0</v>
      </c>
      <c r="K178" s="10">
        <f t="shared" si="49"/>
        <v>3</v>
      </c>
      <c r="L178" s="10" t="str">
        <f t="shared" si="45"/>
        <v>RSDELC,RSDLTHA1,RSDLTHA2,RSDLTHA3,RSDLTHA4,RSDGASNAT,RSDCOABIC,RSDCOABCO,RSDBIOLOG,RSDBIOPLT,RSDOILLPG, RSDOILDSL</v>
      </c>
      <c r="M178" s="10" t="s">
        <v>75</v>
      </c>
    </row>
    <row r="179" spans="3:13" s="2" customFormat="1" x14ac:dyDescent="0.25">
      <c r="C179" s="10"/>
      <c r="D179" s="10">
        <v>5</v>
      </c>
      <c r="F179" s="2" t="str">
        <f t="shared" si="46"/>
        <v>FLO_FR</v>
      </c>
      <c r="G179" s="2" t="str">
        <f t="shared" si="47"/>
        <v>RSD_APA2_SH</v>
      </c>
      <c r="H179" s="2" t="str">
        <f t="shared" si="48"/>
        <v>RA</v>
      </c>
      <c r="I179" s="2" t="str">
        <f t="shared" si="48"/>
        <v>UP</v>
      </c>
      <c r="J179" s="10">
        <f t="shared" si="48"/>
        <v>0</v>
      </c>
      <c r="K179" s="10">
        <f t="shared" si="49"/>
        <v>3</v>
      </c>
      <c r="L179" s="10" t="str">
        <f t="shared" si="45"/>
        <v>RSDELC,RSDLTHA1,RSDLTHA2,RSDLTHA3,RSDLTHA4,RSDGASNAT,RSDCOABIC,RSDCOABCO,RSDBIOLOG,RSDBIOPLT,RSDOILLPG, RSDOILDSL</v>
      </c>
      <c r="M179" s="10" t="s">
        <v>75</v>
      </c>
    </row>
    <row r="180" spans="3:13" s="2" customFormat="1" x14ac:dyDescent="0.25">
      <c r="C180" s="10"/>
      <c r="D180" s="10">
        <v>6</v>
      </c>
      <c r="F180" s="2" t="str">
        <f t="shared" si="46"/>
        <v>FLO_FR</v>
      </c>
      <c r="G180" s="2" t="str">
        <f t="shared" si="47"/>
        <v>RSD_APA2_SH</v>
      </c>
      <c r="H180" s="2" t="str">
        <f t="shared" si="48"/>
        <v>RE</v>
      </c>
      <c r="I180" s="2" t="str">
        <f t="shared" si="48"/>
        <v>UP</v>
      </c>
      <c r="J180" s="10">
        <f t="shared" si="48"/>
        <v>0</v>
      </c>
      <c r="K180" s="10">
        <f t="shared" si="49"/>
        <v>3</v>
      </c>
      <c r="L180" s="10" t="str">
        <f t="shared" si="45"/>
        <v>RSDELC,RSDLTHA1,RSDLTHA2,RSDLTHA3,RSDLTHA4,RSDGASNAT,RSDCOABIC,RSDCOABCO,RSDBIOLOG,RSDBIOPLT,RSDOILLPG, RSDOILDSL</v>
      </c>
      <c r="M180" s="10" t="s">
        <v>75</v>
      </c>
    </row>
    <row r="181" spans="3:13" s="2" customFormat="1" x14ac:dyDescent="0.25">
      <c r="C181" s="10"/>
      <c r="D181" s="10">
        <v>7</v>
      </c>
      <c r="F181" s="2" t="str">
        <f t="shared" si="46"/>
        <v>FLO_FR</v>
      </c>
      <c r="G181" s="2" t="str">
        <f t="shared" si="47"/>
        <v>RSD_APA2_SH</v>
      </c>
      <c r="H181" s="2" t="str">
        <f t="shared" si="48"/>
        <v>SN</v>
      </c>
      <c r="I181" s="2" t="str">
        <f t="shared" si="48"/>
        <v>UP</v>
      </c>
      <c r="J181" s="10">
        <f t="shared" si="48"/>
        <v>0</v>
      </c>
      <c r="K181" s="10">
        <f t="shared" si="49"/>
        <v>3</v>
      </c>
      <c r="L181" s="10" t="str">
        <f t="shared" si="45"/>
        <v>RSDELC,RSDLTHA1,RSDLTHA2,RSDLTHA3,RSDLTHA4,RSDGASNAT,RSDCOABIC,RSDCOABCO,RSDBIOLOG,RSDBIOPLT,RSDOILLPG, RSDOILDSL</v>
      </c>
      <c r="M181" s="10" t="s">
        <v>75</v>
      </c>
    </row>
    <row r="182" spans="3:13" s="2" customFormat="1" x14ac:dyDescent="0.25">
      <c r="C182" s="10"/>
      <c r="D182" s="10">
        <v>8</v>
      </c>
      <c r="F182" s="2" t="str">
        <f t="shared" si="46"/>
        <v>FLO_FR</v>
      </c>
      <c r="G182" s="2" t="str">
        <f t="shared" si="47"/>
        <v>RSD_APA2_SH</v>
      </c>
      <c r="H182" s="2" t="str">
        <f t="shared" si="48"/>
        <v>SL</v>
      </c>
      <c r="I182" s="2" t="str">
        <f t="shared" si="48"/>
        <v>UP</v>
      </c>
      <c r="J182" s="10">
        <f t="shared" si="48"/>
        <v>0</v>
      </c>
      <c r="K182" s="10">
        <f t="shared" si="49"/>
        <v>3</v>
      </c>
      <c r="L182" s="10" t="str">
        <f t="shared" si="45"/>
        <v>RSDELC,RSDLTHA1,RSDLTHA2,RSDLTHA3,RSDLTHA4,RSDGASNAT,RSDCOABIC,RSDCOABCO,RSDBIOLOG,RSDBIOPLT,RSDOILLPG, RSDOILDSL</v>
      </c>
      <c r="M182" s="10" t="s">
        <v>75</v>
      </c>
    </row>
    <row r="183" spans="3:13" s="2" customFormat="1" x14ac:dyDescent="0.25">
      <c r="C183" s="10"/>
      <c r="D183" s="10">
        <v>9</v>
      </c>
      <c r="F183" s="2" t="str">
        <f t="shared" si="46"/>
        <v>FLO_FR</v>
      </c>
      <c r="G183" s="2" t="str">
        <f t="shared" si="47"/>
        <v>RSD_APA2_SH</v>
      </c>
      <c r="H183" s="2" t="str">
        <f t="shared" si="48"/>
        <v>SM</v>
      </c>
      <c r="I183" s="2" t="str">
        <f t="shared" si="48"/>
        <v>UP</v>
      </c>
      <c r="J183" s="10">
        <f t="shared" si="48"/>
        <v>0</v>
      </c>
      <c r="K183" s="10">
        <f t="shared" si="49"/>
        <v>3</v>
      </c>
      <c r="L183" s="10" t="str">
        <f t="shared" si="45"/>
        <v>RSDELC,RSDLTHA1,RSDLTHA2,RSDLTHA3,RSDLTHA4,RSDGASNAT,RSDCOABIC,RSDCOABCO,RSDBIOLOG,RSDBIOPLT,RSDOILLPG, RSDOILDSL</v>
      </c>
      <c r="M183" s="10" t="s">
        <v>75</v>
      </c>
    </row>
    <row r="184" spans="3:13" s="2" customFormat="1" x14ac:dyDescent="0.25">
      <c r="C184" s="10"/>
      <c r="D184" s="10">
        <v>10</v>
      </c>
      <c r="F184" s="2" t="str">
        <f t="shared" si="46"/>
        <v>FLO_FR</v>
      </c>
      <c r="G184" s="2" t="str">
        <f t="shared" si="47"/>
        <v>RSD_APA2_SH</v>
      </c>
      <c r="H184" s="2" t="str">
        <f t="shared" ref="H184:H185" si="50">H160</f>
        <v>SD</v>
      </c>
      <c r="I184" s="2" t="str">
        <f>I160</f>
        <v>UP</v>
      </c>
      <c r="J184" s="10">
        <f>J160</f>
        <v>0</v>
      </c>
      <c r="K184" s="10">
        <f t="shared" si="49"/>
        <v>3</v>
      </c>
      <c r="L184" s="10" t="str">
        <f t="shared" si="45"/>
        <v>RSDELC,RSDLTHA1,RSDLTHA2,RSDLTHA3,RSDLTHA4,RSDGASNAT,RSDCOABIC,RSDCOABCO,RSDBIOLOG,RSDBIOPLT,RSDOILLPG, RSDOILDSL</v>
      </c>
      <c r="M184" s="10" t="s">
        <v>75</v>
      </c>
    </row>
    <row r="185" spans="3:13" s="2" customFormat="1" x14ac:dyDescent="0.25">
      <c r="C185" s="10"/>
      <c r="D185" s="10">
        <v>11</v>
      </c>
      <c r="F185" s="2" t="str">
        <f t="shared" si="46"/>
        <v>FLO_FR</v>
      </c>
      <c r="G185" s="2" t="str">
        <f t="shared" si="47"/>
        <v>RSD_APA2_SH</v>
      </c>
      <c r="H185" s="2" t="str">
        <f t="shared" si="50"/>
        <v>SA</v>
      </c>
      <c r="I185" s="2" t="str">
        <f>I161</f>
        <v>UP</v>
      </c>
      <c r="J185" s="10">
        <f>J161</f>
        <v>0</v>
      </c>
      <c r="K185" s="10">
        <f t="shared" si="49"/>
        <v>3</v>
      </c>
      <c r="L185" s="10" t="str">
        <f t="shared" si="45"/>
        <v>RSDELC,RSDLTHA1,RSDLTHA2,RSDLTHA3,RSDLTHA4,RSDGASNAT,RSDCOABIC,RSDCOABCO,RSDBIOLOG,RSDBIOPLT,RSDOILLPG, RSDOILDSL</v>
      </c>
      <c r="M185" s="10" t="s">
        <v>75</v>
      </c>
    </row>
    <row r="186" spans="3:13" s="2" customFormat="1" x14ac:dyDescent="0.25">
      <c r="C186" s="10"/>
      <c r="D186" s="10">
        <v>12</v>
      </c>
      <c r="F186" s="2" t="str">
        <f t="shared" si="46"/>
        <v>FLO_FR</v>
      </c>
      <c r="G186" s="2" t="str">
        <f t="shared" si="47"/>
        <v>RSD_APA2_SH</v>
      </c>
      <c r="H186" s="2" t="str">
        <f t="shared" ref="H186:I186" si="51">H162</f>
        <v>SE</v>
      </c>
      <c r="I186" s="2" t="str">
        <f t="shared" si="51"/>
        <v>UP</v>
      </c>
      <c r="J186" s="10">
        <f>J162</f>
        <v>0</v>
      </c>
      <c r="K186" s="10">
        <f t="shared" si="49"/>
        <v>3</v>
      </c>
      <c r="L186" s="10" t="str">
        <f t="shared" si="45"/>
        <v>RSDELC,RSDLTHA1,RSDLTHA2,RSDLTHA3,RSDLTHA4,RSDGASNAT,RSDCOABIC,RSDCOABCO,RSDBIOLOG,RSDBIOPLT,RSDOILLPG, RSDOILDSL</v>
      </c>
      <c r="M186" s="10" t="s">
        <v>75</v>
      </c>
    </row>
    <row r="187" spans="3:13" s="2" customFormat="1" x14ac:dyDescent="0.25">
      <c r="C187" s="10"/>
      <c r="D187" s="10">
        <v>13</v>
      </c>
      <c r="F187" s="2" t="str">
        <f t="shared" si="46"/>
        <v>FLO_FR</v>
      </c>
      <c r="G187" s="2" t="str">
        <f t="shared" si="47"/>
        <v>RSD_APA2_SH</v>
      </c>
      <c r="H187" s="2" t="str">
        <f t="shared" ref="H187:J187" si="52">H163</f>
        <v>FN</v>
      </c>
      <c r="I187" s="2" t="str">
        <f t="shared" si="52"/>
        <v>UP</v>
      </c>
      <c r="J187" s="10">
        <f t="shared" si="52"/>
        <v>0</v>
      </c>
      <c r="K187" s="10">
        <f t="shared" si="49"/>
        <v>3</v>
      </c>
      <c r="L187" s="10" t="str">
        <f t="shared" si="45"/>
        <v>RSDELC,RSDLTHA1,RSDLTHA2,RSDLTHA3,RSDLTHA4,RSDGASNAT,RSDCOABIC,RSDCOABCO,RSDBIOLOG,RSDBIOPLT,RSDOILLPG, RSDOILDSL</v>
      </c>
      <c r="M187" s="10" t="s">
        <v>75</v>
      </c>
    </row>
    <row r="188" spans="3:13" s="2" customFormat="1" x14ac:dyDescent="0.25">
      <c r="C188" s="10"/>
      <c r="D188" s="10">
        <v>14</v>
      </c>
      <c r="F188" s="2" t="str">
        <f t="shared" si="46"/>
        <v>FLO_FR</v>
      </c>
      <c r="G188" s="2" t="str">
        <f t="shared" si="47"/>
        <v>RSD_APA2_SH</v>
      </c>
      <c r="H188" s="2" t="str">
        <f t="shared" ref="H188:J188" si="53">H164</f>
        <v>FL</v>
      </c>
      <c r="I188" s="2" t="str">
        <f t="shared" si="53"/>
        <v>UP</v>
      </c>
      <c r="J188" s="10">
        <f t="shared" si="53"/>
        <v>0</v>
      </c>
      <c r="K188" s="10">
        <f t="shared" si="49"/>
        <v>3</v>
      </c>
      <c r="L188" s="10" t="str">
        <f t="shared" si="45"/>
        <v>RSDELC,RSDLTHA1,RSDLTHA2,RSDLTHA3,RSDLTHA4,RSDGASNAT,RSDCOABIC,RSDCOABCO,RSDBIOLOG,RSDBIOPLT,RSDOILLPG, RSDOILDSL</v>
      </c>
      <c r="M188" s="10" t="s">
        <v>75</v>
      </c>
    </row>
    <row r="189" spans="3:13" s="2" customFormat="1" x14ac:dyDescent="0.25">
      <c r="C189" s="10"/>
      <c r="D189" s="10">
        <v>15</v>
      </c>
      <c r="F189" s="2" t="str">
        <f t="shared" si="46"/>
        <v>FLO_FR</v>
      </c>
      <c r="G189" s="2" t="str">
        <f t="shared" si="47"/>
        <v>RSD_APA2_SH</v>
      </c>
      <c r="H189" s="2" t="str">
        <f t="shared" ref="H189:J189" si="54">H165</f>
        <v>FM</v>
      </c>
      <c r="I189" s="2" t="str">
        <f t="shared" si="54"/>
        <v>UP</v>
      </c>
      <c r="J189" s="10">
        <f t="shared" si="54"/>
        <v>0</v>
      </c>
      <c r="K189" s="10">
        <f t="shared" si="49"/>
        <v>3</v>
      </c>
      <c r="L189" s="10" t="str">
        <f t="shared" si="45"/>
        <v>RSDELC,RSDLTHA1,RSDLTHA2,RSDLTHA3,RSDLTHA4,RSDGASNAT,RSDCOABIC,RSDCOABCO,RSDBIOLOG,RSDBIOPLT,RSDOILLPG, RSDOILDSL</v>
      </c>
      <c r="M189" s="10" t="s">
        <v>75</v>
      </c>
    </row>
    <row r="190" spans="3:13" s="2" customFormat="1" x14ac:dyDescent="0.25">
      <c r="C190" s="10"/>
      <c r="D190" s="10">
        <v>16</v>
      </c>
      <c r="F190" s="2" t="str">
        <f t="shared" si="46"/>
        <v>FLO_FR</v>
      </c>
      <c r="G190" s="2" t="str">
        <f t="shared" si="47"/>
        <v>RSD_APA2_SH</v>
      </c>
      <c r="H190" s="2" t="str">
        <f t="shared" ref="H190:J190" si="55">H166</f>
        <v>FD</v>
      </c>
      <c r="I190" s="2" t="str">
        <f t="shared" si="55"/>
        <v>UP</v>
      </c>
      <c r="J190" s="10">
        <f t="shared" si="55"/>
        <v>0</v>
      </c>
      <c r="K190" s="10">
        <f t="shared" si="49"/>
        <v>3</v>
      </c>
      <c r="L190" s="10" t="str">
        <f t="shared" si="45"/>
        <v>RSDELC,RSDLTHA1,RSDLTHA2,RSDLTHA3,RSDLTHA4,RSDGASNAT,RSDCOABIC,RSDCOABCO,RSDBIOLOG,RSDBIOPLT,RSDOILLPG, RSDOILDSL</v>
      </c>
      <c r="M190" s="10" t="s">
        <v>75</v>
      </c>
    </row>
    <row r="191" spans="3:13" s="2" customFormat="1" x14ac:dyDescent="0.25">
      <c r="C191" s="10"/>
      <c r="D191" s="10">
        <v>17</v>
      </c>
      <c r="F191" s="2" t="str">
        <f t="shared" si="46"/>
        <v>FLO_FR</v>
      </c>
      <c r="G191" s="2" t="str">
        <f t="shared" si="47"/>
        <v>RSD_APA2_SH</v>
      </c>
      <c r="H191" s="2" t="str">
        <f t="shared" ref="H191:J191" si="56">H167</f>
        <v>FA</v>
      </c>
      <c r="I191" s="2" t="str">
        <f t="shared" si="56"/>
        <v>UP</v>
      </c>
      <c r="J191" s="10">
        <f t="shared" si="56"/>
        <v>0</v>
      </c>
      <c r="K191" s="10">
        <f t="shared" si="49"/>
        <v>3</v>
      </c>
      <c r="L191" s="10" t="str">
        <f t="shared" si="45"/>
        <v>RSDELC,RSDLTHA1,RSDLTHA2,RSDLTHA3,RSDLTHA4,RSDGASNAT,RSDCOABIC,RSDCOABCO,RSDBIOLOG,RSDBIOPLT,RSDOILLPG, RSDOILDSL</v>
      </c>
      <c r="M191" s="10" t="s">
        <v>75</v>
      </c>
    </row>
    <row r="192" spans="3:13" s="2" customFormat="1" x14ac:dyDescent="0.25">
      <c r="C192" s="10"/>
      <c r="D192" s="10">
        <v>18</v>
      </c>
      <c r="F192" s="2" t="str">
        <f t="shared" si="46"/>
        <v>FLO_FR</v>
      </c>
      <c r="G192" s="2" t="str">
        <f t="shared" si="47"/>
        <v>RSD_APA2_SH</v>
      </c>
      <c r="H192" s="2" t="str">
        <f t="shared" ref="H192:J192" si="57">H168</f>
        <v>FE</v>
      </c>
      <c r="I192" s="2" t="str">
        <f t="shared" si="57"/>
        <v>UP</v>
      </c>
      <c r="J192" s="10">
        <f t="shared" si="57"/>
        <v>0</v>
      </c>
      <c r="K192" s="10">
        <f t="shared" si="49"/>
        <v>3</v>
      </c>
      <c r="L192" s="10" t="str">
        <f t="shared" si="45"/>
        <v>RSDELC,RSDLTHA1,RSDLTHA2,RSDLTHA3,RSDLTHA4,RSDGASNAT,RSDCOABIC,RSDCOABCO,RSDBIOLOG,RSDBIOPLT,RSDOILLPG, RSDOILDSL</v>
      </c>
      <c r="M192" s="10" t="s">
        <v>75</v>
      </c>
    </row>
    <row r="193" spans="3:13" s="2" customFormat="1" x14ac:dyDescent="0.25">
      <c r="C193" s="10"/>
      <c r="D193" s="10">
        <v>19</v>
      </c>
      <c r="F193" s="2" t="str">
        <f t="shared" si="46"/>
        <v>FLO_FR</v>
      </c>
      <c r="G193" s="2" t="str">
        <f t="shared" si="47"/>
        <v>RSD_APA2_SH</v>
      </c>
      <c r="H193" s="2" t="str">
        <f t="shared" ref="H193:J193" si="58">H169</f>
        <v>WN</v>
      </c>
      <c r="I193" s="2" t="str">
        <f t="shared" si="58"/>
        <v>UP</v>
      </c>
      <c r="J193" s="10">
        <f t="shared" si="58"/>
        <v>0</v>
      </c>
      <c r="K193" s="10">
        <f t="shared" si="49"/>
        <v>3</v>
      </c>
      <c r="L193" s="10" t="str">
        <f t="shared" si="45"/>
        <v>RSDELC,RSDLTHA1,RSDLTHA2,RSDLTHA3,RSDLTHA4,RSDGASNAT,RSDCOABIC,RSDCOABCO,RSDBIOLOG,RSDBIOPLT,RSDOILLPG, RSDOILDSL</v>
      </c>
      <c r="M193" s="10" t="s">
        <v>75</v>
      </c>
    </row>
    <row r="194" spans="3:13" s="2" customFormat="1" x14ac:dyDescent="0.25">
      <c r="C194" s="10"/>
      <c r="D194" s="10">
        <v>20</v>
      </c>
      <c r="F194" s="2" t="str">
        <f t="shared" si="46"/>
        <v>FLO_FR</v>
      </c>
      <c r="G194" s="2" t="str">
        <f t="shared" si="47"/>
        <v>RSD_APA2_SH</v>
      </c>
      <c r="H194" s="2" t="str">
        <f t="shared" ref="H194:J194" si="59">H170</f>
        <v>WL</v>
      </c>
      <c r="I194" s="2" t="str">
        <f t="shared" si="59"/>
        <v>UP</v>
      </c>
      <c r="J194" s="10">
        <f t="shared" si="59"/>
        <v>0</v>
      </c>
      <c r="K194" s="10">
        <f t="shared" si="49"/>
        <v>3</v>
      </c>
      <c r="L194" s="10" t="str">
        <f t="shared" si="45"/>
        <v>RSDELC,RSDLTHA1,RSDLTHA2,RSDLTHA3,RSDLTHA4,RSDGASNAT,RSDCOABIC,RSDCOABCO,RSDBIOLOG,RSDBIOPLT,RSDOILLPG, RSDOILDSL</v>
      </c>
      <c r="M194" s="10" t="s">
        <v>75</v>
      </c>
    </row>
    <row r="195" spans="3:13" s="2" customFormat="1" x14ac:dyDescent="0.25">
      <c r="C195" s="10"/>
      <c r="D195" s="10">
        <v>21</v>
      </c>
      <c r="F195" s="2" t="str">
        <f t="shared" si="46"/>
        <v>FLO_FR</v>
      </c>
      <c r="G195" s="2" t="str">
        <f t="shared" si="47"/>
        <v>RSD_APA2_SH</v>
      </c>
      <c r="H195" s="2" t="str">
        <f t="shared" ref="H195:J195" si="60">H171</f>
        <v>WM</v>
      </c>
      <c r="I195" s="2" t="str">
        <f t="shared" si="60"/>
        <v>UP</v>
      </c>
      <c r="J195" s="10">
        <f t="shared" si="60"/>
        <v>0</v>
      </c>
      <c r="K195" s="10">
        <f t="shared" si="49"/>
        <v>3</v>
      </c>
      <c r="L195" s="10" t="str">
        <f t="shared" si="45"/>
        <v>RSDELC,RSDLTHA1,RSDLTHA2,RSDLTHA3,RSDLTHA4,RSDGASNAT,RSDCOABIC,RSDCOABCO,RSDBIOLOG,RSDBIOPLT,RSDOILLPG, RSDOILDSL</v>
      </c>
      <c r="M195" s="10" t="s">
        <v>75</v>
      </c>
    </row>
    <row r="196" spans="3:13" s="2" customFormat="1" x14ac:dyDescent="0.25">
      <c r="C196" s="10"/>
      <c r="D196" s="10">
        <v>22</v>
      </c>
      <c r="F196" s="2" t="str">
        <f t="shared" si="46"/>
        <v>FLO_FR</v>
      </c>
      <c r="G196" s="2" t="str">
        <f t="shared" si="47"/>
        <v>RSD_APA2_SH</v>
      </c>
      <c r="H196" s="2" t="str">
        <f t="shared" ref="H196:J196" si="61">H172</f>
        <v>WD</v>
      </c>
      <c r="I196" s="2" t="str">
        <f t="shared" si="61"/>
        <v>UP</v>
      </c>
      <c r="J196" s="10">
        <f t="shared" si="61"/>
        <v>0</v>
      </c>
      <c r="K196" s="10">
        <f t="shared" si="49"/>
        <v>3</v>
      </c>
      <c r="L196" s="10" t="str">
        <f t="shared" si="45"/>
        <v>RSDELC,RSDLTHA1,RSDLTHA2,RSDLTHA3,RSDLTHA4,RSDGASNAT,RSDCOABIC,RSDCOABCO,RSDBIOLOG,RSDBIOPLT,RSDOILLPG, RSDOILDSL</v>
      </c>
      <c r="M196" s="10" t="s">
        <v>75</v>
      </c>
    </row>
    <row r="197" spans="3:13" s="2" customFormat="1" x14ac:dyDescent="0.25">
      <c r="C197" s="10"/>
      <c r="D197" s="10">
        <v>23</v>
      </c>
      <c r="F197" s="12" t="str">
        <f t="shared" si="46"/>
        <v>FLO_FR</v>
      </c>
      <c r="G197" s="12" t="str">
        <f t="shared" si="47"/>
        <v>RSD_APA2_SH</v>
      </c>
      <c r="H197" s="12" t="str">
        <f t="shared" ref="H197:J197" si="62">H173</f>
        <v>WA</v>
      </c>
      <c r="I197" s="12" t="str">
        <f t="shared" si="62"/>
        <v>UP</v>
      </c>
      <c r="J197" s="4">
        <f t="shared" si="62"/>
        <v>0</v>
      </c>
      <c r="K197" s="4">
        <f t="shared" si="49"/>
        <v>3</v>
      </c>
      <c r="L197" s="10" t="str">
        <f t="shared" si="45"/>
        <v>RSDELC,RSDLTHA1,RSDLTHA2,RSDLTHA3,RSDLTHA4,RSDGASNAT,RSDCOABIC,RSDCOABCO,RSDBIOLOG,RSDBIOPLT,RSDOILLPG, RSDOILDSL</v>
      </c>
      <c r="M197" s="10" t="s">
        <v>75</v>
      </c>
    </row>
    <row r="198" spans="3:13" s="2" customFormat="1" x14ac:dyDescent="0.25">
      <c r="C198" s="10"/>
      <c r="D198" s="10">
        <v>24</v>
      </c>
      <c r="F198" s="19" t="str">
        <f t="shared" si="46"/>
        <v>FLO_FR</v>
      </c>
      <c r="G198" s="19" t="str">
        <f t="shared" si="47"/>
        <v>RSD_APA2_SH</v>
      </c>
      <c r="H198" s="19" t="str">
        <f t="shared" ref="H198:J198" si="63">H174</f>
        <v>WE</v>
      </c>
      <c r="I198" s="19" t="str">
        <f t="shared" si="63"/>
        <v>UP</v>
      </c>
      <c r="J198" s="21">
        <f t="shared" si="63"/>
        <v>0</v>
      </c>
      <c r="K198" s="21">
        <f t="shared" si="49"/>
        <v>3</v>
      </c>
      <c r="L198" s="21" t="str">
        <f t="shared" si="45"/>
        <v>RSDELC,RSDLTHA1,RSDLTHA2,RSDLTHA3,RSDLTHA4,RSDGASNAT,RSDCOABIC,RSDCOABCO,RSDBIOLOG,RSDBIOPLT,RSDOILLPG, RSDOILDSL</v>
      </c>
      <c r="M198" s="21" t="s">
        <v>75</v>
      </c>
    </row>
    <row r="199" spans="3:13" s="2" customFormat="1" x14ac:dyDescent="0.25">
      <c r="C199" s="10">
        <f>C151+1</f>
        <v>5</v>
      </c>
      <c r="D199" s="10">
        <v>1</v>
      </c>
      <c r="F199" s="2" t="str">
        <f>IF(H199="NA","\I: Ignore","FLO_FR")</f>
        <v>FLO_FR</v>
      </c>
      <c r="G199" s="9" t="str">
        <f>VLOOKUP(C199,Demands!$B$27:$C$125,2,0)</f>
        <v>RSD_DTA3_SH</v>
      </c>
      <c r="H199" s="2" t="str">
        <f>IF(HLOOKUP($D199,Fractions!$C$1:$Z$2,2,0)=0,"na",HLOOKUP($D199,Fractions!$C$1:$Z$2,2,0))</f>
        <v>RN</v>
      </c>
      <c r="I199" s="2" t="s">
        <v>34</v>
      </c>
      <c r="K199" s="11">
        <f>VLOOKUP(VLOOKUP(C199,Demands!$B$27:$E$125,4,0),Fractions!$A$3:$Z$43,INS_FRs!D199+2,0)</f>
        <v>4.3569254185692546E-2</v>
      </c>
      <c r="L199" s="10" t="str">
        <f t="shared" si="45"/>
        <v>RSDELC,RSDLTHA1,RSDLTHA2,RSDLTHA3,RSDLTHA4,RSDGASNAT,RSDCOABIC,RSDCOABCO,RSDBIOLOG,RSDBIOPLT,RSDOILLPG, RSDOILDSL</v>
      </c>
      <c r="M199" s="10" t="s">
        <v>75</v>
      </c>
    </row>
    <row r="200" spans="3:13" s="2" customFormat="1" x14ac:dyDescent="0.25">
      <c r="C200" s="10"/>
      <c r="D200" s="10">
        <v>2</v>
      </c>
      <c r="F200" s="2" t="str">
        <f t="shared" ref="F200:F246" si="64">IF(H200="NA","\I: Ignore","FLO_FR")</f>
        <v>FLO_FR</v>
      </c>
      <c r="G200" s="2" t="str">
        <f>G199</f>
        <v>RSD_DTA3_SH</v>
      </c>
      <c r="H200" s="2" t="str">
        <f>IF(HLOOKUP($D200,Fractions!$C$1:$Z$2,2,0)=0,"na",HLOOKUP($D200,Fractions!$C$1:$Z$2,2,0))</f>
        <v>RL</v>
      </c>
      <c r="I200" s="2" t="s">
        <v>34</v>
      </c>
      <c r="K200" s="17">
        <f>VLOOKUP(VLOOKUP(C199,Demands!$B$27:$E$125,4,0),Fractions!$A$3:$Z$43,INS_FRs!D200+2,0)</f>
        <v>2.6141552511415526E-2</v>
      </c>
      <c r="L200" s="10" t="str">
        <f t="shared" si="45"/>
        <v>RSDELC,RSDLTHA1,RSDLTHA2,RSDLTHA3,RSDLTHA4,RSDGASNAT,RSDCOABIC,RSDCOABCO,RSDBIOLOG,RSDBIOPLT,RSDOILLPG, RSDOILDSL</v>
      </c>
      <c r="M200" s="10" t="s">
        <v>75</v>
      </c>
    </row>
    <row r="201" spans="3:13" s="2" customFormat="1" x14ac:dyDescent="0.25">
      <c r="C201" s="10"/>
      <c r="D201" s="10">
        <v>3</v>
      </c>
      <c r="F201" s="2" t="str">
        <f t="shared" si="64"/>
        <v>FLO_FR</v>
      </c>
      <c r="G201" s="2" t="str">
        <f t="shared" ref="G201:G246" si="65">G200</f>
        <v>RSD_DTA3_SH</v>
      </c>
      <c r="H201" s="2" t="str">
        <f>IF(HLOOKUP($D201,Fractions!$C$1:$Z$2,2,0)=0,"na",HLOOKUP($D201,Fractions!$C$1:$Z$2,2,0))</f>
        <v>RM</v>
      </c>
      <c r="I201" s="2" t="s">
        <v>34</v>
      </c>
      <c r="K201" s="17">
        <f>VLOOKUP(VLOOKUP(C199,Demands!$B$27:$E$125,4,0),Fractions!$A$3:$Z$43,INS_FRs!D201+2,0)</f>
        <v>3.4855403348554033E-2</v>
      </c>
      <c r="L201" s="10" t="str">
        <f t="shared" si="45"/>
        <v>RSDELC,RSDLTHA1,RSDLTHA2,RSDLTHA3,RSDLTHA4,RSDGASNAT,RSDCOABIC,RSDCOABCO,RSDBIOLOG,RSDBIOPLT,RSDOILLPG, RSDOILDSL</v>
      </c>
      <c r="M201" s="10" t="s">
        <v>75</v>
      </c>
    </row>
    <row r="202" spans="3:13" s="2" customFormat="1" x14ac:dyDescent="0.25">
      <c r="C202" s="10"/>
      <c r="D202" s="10">
        <v>4</v>
      </c>
      <c r="F202" s="2" t="str">
        <f t="shared" si="64"/>
        <v>FLO_FR</v>
      </c>
      <c r="G202" s="2" t="str">
        <f t="shared" si="65"/>
        <v>RSD_DTA3_SH</v>
      </c>
      <c r="H202" s="2" t="str">
        <f>IF(HLOOKUP($D202,Fractions!$C$1:$Z$2,2,0)=0,"na",HLOOKUP($D202,Fractions!$C$1:$Z$2,2,0))</f>
        <v>RD</v>
      </c>
      <c r="I202" s="2" t="s">
        <v>34</v>
      </c>
      <c r="K202" s="17">
        <f>VLOOKUP(VLOOKUP(C199,Demands!$B$27:$E$125,4,0),Fractions!$A$3:$Z$43,INS_FRs!D202+2,0)</f>
        <v>4.3569254185692546E-2</v>
      </c>
      <c r="L202" s="10" t="str">
        <f t="shared" si="45"/>
        <v>RSDELC,RSDLTHA1,RSDLTHA2,RSDLTHA3,RSDLTHA4,RSDGASNAT,RSDCOABIC,RSDCOABCO,RSDBIOLOG,RSDBIOPLT,RSDOILLPG, RSDOILDSL</v>
      </c>
      <c r="M202" s="10" t="s">
        <v>75</v>
      </c>
    </row>
    <row r="203" spans="3:13" s="2" customFormat="1" x14ac:dyDescent="0.25">
      <c r="C203" s="10"/>
      <c r="D203" s="10">
        <v>5</v>
      </c>
      <c r="F203" s="2" t="str">
        <f t="shared" si="64"/>
        <v>FLO_FR</v>
      </c>
      <c r="G203" s="2" t="str">
        <f t="shared" si="65"/>
        <v>RSD_DTA3_SH</v>
      </c>
      <c r="H203" s="2" t="str">
        <f>IF(HLOOKUP($D203,Fractions!$C$1:$Z$2,2,0)=0,"na",HLOOKUP($D203,Fractions!$C$1:$Z$2,2,0))</f>
        <v>RA</v>
      </c>
      <c r="I203" s="2" t="s">
        <v>34</v>
      </c>
      <c r="K203" s="17">
        <f>VLOOKUP(VLOOKUP(C199,Demands!$B$27:$E$125,4,0),Fractions!$A$3:$Z$43,INS_FRs!D203+2,0)</f>
        <v>2.6141552511415526E-2</v>
      </c>
      <c r="L203" s="10" t="str">
        <f t="shared" si="45"/>
        <v>RSDELC,RSDLTHA1,RSDLTHA2,RSDLTHA3,RSDLTHA4,RSDGASNAT,RSDCOABIC,RSDCOABCO,RSDBIOLOG,RSDBIOPLT,RSDOILLPG, RSDOILDSL</v>
      </c>
      <c r="M203" s="10" t="s">
        <v>75</v>
      </c>
    </row>
    <row r="204" spans="3:13" s="2" customFormat="1" x14ac:dyDescent="0.25">
      <c r="C204" s="10"/>
      <c r="D204" s="10">
        <v>6</v>
      </c>
      <c r="F204" s="2" t="str">
        <f t="shared" si="64"/>
        <v>FLO_FR</v>
      </c>
      <c r="G204" s="2" t="str">
        <f t="shared" si="65"/>
        <v>RSD_DTA3_SH</v>
      </c>
      <c r="H204" s="2" t="str">
        <f>IF(HLOOKUP($D204,Fractions!$C$1:$Z$2,2,0)=0,"na",HLOOKUP($D204,Fractions!$C$1:$Z$2,2,0))</f>
        <v>RE</v>
      </c>
      <c r="I204" s="2" t="s">
        <v>34</v>
      </c>
      <c r="K204" s="17">
        <f>VLOOKUP(VLOOKUP(C199,Demands!$B$27:$E$125,4,0),Fractions!$A$3:$Z$43,INS_FRs!D204+2,0)</f>
        <v>3.4855403348554033E-2</v>
      </c>
      <c r="L204" s="10" t="str">
        <f t="shared" si="45"/>
        <v>RSDELC,RSDLTHA1,RSDLTHA2,RSDLTHA3,RSDLTHA4,RSDGASNAT,RSDCOABIC,RSDCOABCO,RSDBIOLOG,RSDBIOPLT,RSDOILLPG, RSDOILDSL</v>
      </c>
      <c r="M204" s="10" t="s">
        <v>75</v>
      </c>
    </row>
    <row r="205" spans="3:13" s="2" customFormat="1" x14ac:dyDescent="0.25">
      <c r="C205" s="10"/>
      <c r="D205" s="10">
        <v>7</v>
      </c>
      <c r="F205" s="2" t="str">
        <f t="shared" si="64"/>
        <v>FLO_FR</v>
      </c>
      <c r="G205" s="2" t="str">
        <f t="shared" si="65"/>
        <v>RSD_DTA3_SH</v>
      </c>
      <c r="H205" s="2" t="str">
        <f>IF(HLOOKUP($D205,Fractions!$C$1:$Z$2,2,0)=0,"na",HLOOKUP($D205,Fractions!$C$1:$Z$2,2,0))</f>
        <v>SN</v>
      </c>
      <c r="I205" s="2" t="s">
        <v>34</v>
      </c>
      <c r="K205" s="17">
        <f>VLOOKUP(VLOOKUP(C199,Demands!$B$27:$E$125,4,0),Fractions!$A$3:$Z$43,INS_FRs!D205+2,0)</f>
        <v>0</v>
      </c>
      <c r="L205" s="10" t="str">
        <f t="shared" si="45"/>
        <v>RSDELC,RSDLTHA1,RSDLTHA2,RSDLTHA3,RSDLTHA4,RSDGASNAT,RSDCOABIC,RSDCOABCO,RSDBIOLOG,RSDBIOPLT,RSDOILLPG, RSDOILDSL</v>
      </c>
      <c r="M205" s="10" t="s">
        <v>75</v>
      </c>
    </row>
    <row r="206" spans="3:13" s="2" customFormat="1" x14ac:dyDescent="0.25">
      <c r="C206" s="10"/>
      <c r="D206" s="10">
        <v>8</v>
      </c>
      <c r="F206" s="2" t="str">
        <f t="shared" si="64"/>
        <v>FLO_FR</v>
      </c>
      <c r="G206" s="2" t="str">
        <f t="shared" si="65"/>
        <v>RSD_DTA3_SH</v>
      </c>
      <c r="H206" s="2" t="str">
        <f>IF(HLOOKUP($D206,Fractions!$C$1:$Z$2,2,0)=0,"na",HLOOKUP($D206,Fractions!$C$1:$Z$2,2,0))</f>
        <v>SL</v>
      </c>
      <c r="I206" s="2" t="s">
        <v>34</v>
      </c>
      <c r="K206" s="17">
        <f>VLOOKUP(VLOOKUP(C199,Demands!$B$27:$E$125,4,0),Fractions!$A$3:$Z$43,INS_FRs!D206+2,0)</f>
        <v>0</v>
      </c>
      <c r="L206" s="10" t="str">
        <f t="shared" si="45"/>
        <v>RSDELC,RSDLTHA1,RSDLTHA2,RSDLTHA3,RSDLTHA4,RSDGASNAT,RSDCOABIC,RSDCOABCO,RSDBIOLOG,RSDBIOPLT,RSDOILLPG, RSDOILDSL</v>
      </c>
      <c r="M206" s="10" t="s">
        <v>75</v>
      </c>
    </row>
    <row r="207" spans="3:13" s="2" customFormat="1" x14ac:dyDescent="0.25">
      <c r="C207" s="10"/>
      <c r="D207" s="10">
        <v>9</v>
      </c>
      <c r="F207" s="2" t="str">
        <f t="shared" si="64"/>
        <v>FLO_FR</v>
      </c>
      <c r="G207" s="2" t="str">
        <f t="shared" si="65"/>
        <v>RSD_DTA3_SH</v>
      </c>
      <c r="H207" s="2" t="str">
        <f>IF(HLOOKUP($D207,Fractions!$C$1:$Z$2,2,0)=0,"na",HLOOKUP($D207,Fractions!$C$1:$Z$2,2,0))</f>
        <v>SM</v>
      </c>
      <c r="I207" s="2" t="s">
        <v>34</v>
      </c>
      <c r="K207" s="17">
        <f>VLOOKUP(VLOOKUP(C199,Demands!$B$27:$E$125,4,0),Fractions!$A$3:$Z$43,INS_FRs!D207+2,0)</f>
        <v>0</v>
      </c>
      <c r="L207" s="10" t="str">
        <f t="shared" si="45"/>
        <v>RSDELC,RSDLTHA1,RSDLTHA2,RSDLTHA3,RSDLTHA4,RSDGASNAT,RSDCOABIC,RSDCOABCO,RSDBIOLOG,RSDBIOPLT,RSDOILLPG, RSDOILDSL</v>
      </c>
      <c r="M207" s="10" t="s">
        <v>75</v>
      </c>
    </row>
    <row r="208" spans="3:13" s="2" customFormat="1" x14ac:dyDescent="0.25">
      <c r="C208" s="10"/>
      <c r="D208" s="10">
        <v>10</v>
      </c>
      <c r="F208" s="2" t="str">
        <f t="shared" si="64"/>
        <v>FLO_FR</v>
      </c>
      <c r="G208" s="2" t="str">
        <f t="shared" si="65"/>
        <v>RSD_DTA3_SH</v>
      </c>
      <c r="H208" s="2" t="str">
        <f>IF(HLOOKUP($D208,Fractions!$C$1:$Z$2,2,0)=0,"na",HLOOKUP($D208,Fractions!$C$1:$Z$2,2,0))</f>
        <v>SD</v>
      </c>
      <c r="I208" s="2" t="s">
        <v>34</v>
      </c>
      <c r="K208" s="17">
        <f>VLOOKUP(VLOOKUP(C199,Demands!$B$27:$E$125,4,0),Fractions!$A$3:$Z$43,INS_FRs!D208+2,0)</f>
        <v>0</v>
      </c>
      <c r="L208" s="10" t="str">
        <f t="shared" si="45"/>
        <v>RSDELC,RSDLTHA1,RSDLTHA2,RSDLTHA3,RSDLTHA4,RSDGASNAT,RSDCOABIC,RSDCOABCO,RSDBIOLOG,RSDBIOPLT,RSDOILLPG, RSDOILDSL</v>
      </c>
      <c r="M208" s="10" t="s">
        <v>75</v>
      </c>
    </row>
    <row r="209" spans="3:13" s="2" customFormat="1" x14ac:dyDescent="0.25">
      <c r="C209" s="10"/>
      <c r="D209" s="10">
        <v>11</v>
      </c>
      <c r="F209" s="2" t="str">
        <f t="shared" si="64"/>
        <v>FLO_FR</v>
      </c>
      <c r="G209" s="2" t="str">
        <f t="shared" si="65"/>
        <v>RSD_DTA3_SH</v>
      </c>
      <c r="H209" s="2" t="str">
        <f>IF(HLOOKUP($D209,Fractions!$C$1:$Z$2,2,0)=0,"na",HLOOKUP($D209,Fractions!$C$1:$Z$2,2,0))</f>
        <v>SA</v>
      </c>
      <c r="I209" s="2" t="s">
        <v>34</v>
      </c>
      <c r="K209" s="17">
        <f>VLOOKUP(VLOOKUP(C199,Demands!$B$27:$E$125,4,0),Fractions!$A$3:$Z$43,INS_FRs!D209+2,0)</f>
        <v>0</v>
      </c>
      <c r="L209" s="10" t="str">
        <f t="shared" si="45"/>
        <v>RSDELC,RSDLTHA1,RSDLTHA2,RSDLTHA3,RSDLTHA4,RSDGASNAT,RSDCOABIC,RSDCOABCO,RSDBIOLOG,RSDBIOPLT,RSDOILLPG, RSDOILDSL</v>
      </c>
      <c r="M209" s="10" t="s">
        <v>75</v>
      </c>
    </row>
    <row r="210" spans="3:13" s="2" customFormat="1" x14ac:dyDescent="0.25">
      <c r="C210" s="10"/>
      <c r="D210" s="10">
        <v>12</v>
      </c>
      <c r="F210" s="2" t="str">
        <f t="shared" si="64"/>
        <v>FLO_FR</v>
      </c>
      <c r="G210" s="2" t="str">
        <f t="shared" si="65"/>
        <v>RSD_DTA3_SH</v>
      </c>
      <c r="H210" s="2" t="str">
        <f>IF(HLOOKUP($D210,Fractions!$C$1:$Z$2,2,0)=0,"na",HLOOKUP($D210,Fractions!$C$1:$Z$2,2,0))</f>
        <v>SE</v>
      </c>
      <c r="I210" s="2" t="s">
        <v>34</v>
      </c>
      <c r="K210" s="17">
        <f>VLOOKUP(VLOOKUP(C199,Demands!$B$27:$E$125,4,0),Fractions!$A$3:$Z$43,INS_FRs!D210+2,0)</f>
        <v>0</v>
      </c>
      <c r="L210" s="10" t="str">
        <f t="shared" si="45"/>
        <v>RSDELC,RSDLTHA1,RSDLTHA2,RSDLTHA3,RSDLTHA4,RSDGASNAT,RSDCOABIC,RSDCOABCO,RSDBIOLOG,RSDBIOPLT,RSDOILLPG, RSDOILDSL</v>
      </c>
      <c r="M210" s="10" t="s">
        <v>75</v>
      </c>
    </row>
    <row r="211" spans="3:13" s="2" customFormat="1" x14ac:dyDescent="0.25">
      <c r="C211" s="10"/>
      <c r="D211" s="10">
        <v>13</v>
      </c>
      <c r="F211" s="2" t="str">
        <f t="shared" si="64"/>
        <v>FLO_FR</v>
      </c>
      <c r="G211" s="2" t="str">
        <f t="shared" si="65"/>
        <v>RSD_DTA3_SH</v>
      </c>
      <c r="H211" s="2" t="str">
        <f>IF(HLOOKUP($D211,Fractions!$C$1:$Z$2,2,0)=0,"na",HLOOKUP($D211,Fractions!$C$1:$Z$2,2,0))</f>
        <v>FN</v>
      </c>
      <c r="I211" s="2" t="s">
        <v>34</v>
      </c>
      <c r="K211" s="17">
        <f>VLOOKUP(VLOOKUP(C199,Demands!$B$27:$E$125,4,0),Fractions!$A$3:$Z$43,INS_FRs!D211+2,0)</f>
        <v>4.3569254185692546E-2</v>
      </c>
      <c r="L211" s="10" t="str">
        <f t="shared" si="45"/>
        <v>RSDELC,RSDLTHA1,RSDLTHA2,RSDLTHA3,RSDLTHA4,RSDGASNAT,RSDCOABIC,RSDCOABCO,RSDBIOLOG,RSDBIOPLT,RSDOILLPG, RSDOILDSL</v>
      </c>
      <c r="M211" s="10" t="s">
        <v>75</v>
      </c>
    </row>
    <row r="212" spans="3:13" s="2" customFormat="1" x14ac:dyDescent="0.25">
      <c r="C212" s="10"/>
      <c r="D212" s="10">
        <v>14</v>
      </c>
      <c r="F212" s="2" t="str">
        <f t="shared" si="64"/>
        <v>FLO_FR</v>
      </c>
      <c r="G212" s="2" t="str">
        <f t="shared" si="65"/>
        <v>RSD_DTA3_SH</v>
      </c>
      <c r="H212" s="2" t="str">
        <f>IF(HLOOKUP($D212,Fractions!$C$1:$Z$2,2,0)=0,"na",HLOOKUP($D212,Fractions!$C$1:$Z$2,2,0))</f>
        <v>FL</v>
      </c>
      <c r="I212" s="2" t="s">
        <v>34</v>
      </c>
      <c r="K212" s="17">
        <f>VLOOKUP(VLOOKUP(C199,Demands!$B$27:$E$125,4,0),Fractions!$A$3:$Z$43,INS_FRs!D212+2,0)</f>
        <v>2.6141552511415526E-2</v>
      </c>
      <c r="L212" s="10" t="str">
        <f t="shared" si="45"/>
        <v>RSDELC,RSDLTHA1,RSDLTHA2,RSDLTHA3,RSDLTHA4,RSDGASNAT,RSDCOABIC,RSDCOABCO,RSDBIOLOG,RSDBIOPLT,RSDOILLPG, RSDOILDSL</v>
      </c>
      <c r="M212" s="10" t="s">
        <v>75</v>
      </c>
    </row>
    <row r="213" spans="3:13" s="2" customFormat="1" x14ac:dyDescent="0.25">
      <c r="C213" s="10"/>
      <c r="D213" s="10">
        <v>15</v>
      </c>
      <c r="F213" s="2" t="str">
        <f t="shared" si="64"/>
        <v>FLO_FR</v>
      </c>
      <c r="G213" s="2" t="str">
        <f t="shared" si="65"/>
        <v>RSD_DTA3_SH</v>
      </c>
      <c r="H213" s="2" t="str">
        <f>IF(HLOOKUP($D213,Fractions!$C$1:$Z$2,2,0)=0,"na",HLOOKUP($D213,Fractions!$C$1:$Z$2,2,0))</f>
        <v>FM</v>
      </c>
      <c r="I213" s="2" t="s">
        <v>34</v>
      </c>
      <c r="K213" s="17">
        <f>VLOOKUP(VLOOKUP(C199,Demands!$B$27:$E$125,4,0),Fractions!$A$3:$Z$43,INS_FRs!D213+2,0)</f>
        <v>3.4855403348554033E-2</v>
      </c>
      <c r="L213" s="10" t="str">
        <f t="shared" si="45"/>
        <v>RSDELC,RSDLTHA1,RSDLTHA2,RSDLTHA3,RSDLTHA4,RSDGASNAT,RSDCOABIC,RSDCOABCO,RSDBIOLOG,RSDBIOPLT,RSDOILLPG, RSDOILDSL</v>
      </c>
      <c r="M213" s="10" t="s">
        <v>75</v>
      </c>
    </row>
    <row r="214" spans="3:13" s="2" customFormat="1" x14ac:dyDescent="0.25">
      <c r="C214" s="10"/>
      <c r="D214" s="10">
        <v>16</v>
      </c>
      <c r="F214" s="2" t="str">
        <f t="shared" si="64"/>
        <v>FLO_FR</v>
      </c>
      <c r="G214" s="2" t="str">
        <f t="shared" si="65"/>
        <v>RSD_DTA3_SH</v>
      </c>
      <c r="H214" s="2" t="str">
        <f>IF(HLOOKUP($D214,Fractions!$C$1:$Z$2,2,0)=0,"na",HLOOKUP($D214,Fractions!$C$1:$Z$2,2,0))</f>
        <v>FD</v>
      </c>
      <c r="I214" s="2" t="s">
        <v>34</v>
      </c>
      <c r="K214" s="17">
        <f>VLOOKUP(VLOOKUP(C199,Demands!$B$27:$E$125,4,0),Fractions!$A$3:$Z$43,INS_FRs!D214+2,0)</f>
        <v>4.3569254185692546E-2</v>
      </c>
      <c r="L214" s="10" t="str">
        <f t="shared" si="45"/>
        <v>RSDELC,RSDLTHA1,RSDLTHA2,RSDLTHA3,RSDLTHA4,RSDGASNAT,RSDCOABIC,RSDCOABCO,RSDBIOLOG,RSDBIOPLT,RSDOILLPG, RSDOILDSL</v>
      </c>
      <c r="M214" s="10" t="s">
        <v>75</v>
      </c>
    </row>
    <row r="215" spans="3:13" s="2" customFormat="1" x14ac:dyDescent="0.25">
      <c r="C215" s="10"/>
      <c r="D215" s="10">
        <v>17</v>
      </c>
      <c r="F215" s="2" t="str">
        <f t="shared" si="64"/>
        <v>FLO_FR</v>
      </c>
      <c r="G215" s="2" t="str">
        <f t="shared" si="65"/>
        <v>RSD_DTA3_SH</v>
      </c>
      <c r="H215" s="2" t="str">
        <f>IF(HLOOKUP($D215,Fractions!$C$1:$Z$2,2,0)=0,"na",HLOOKUP($D215,Fractions!$C$1:$Z$2,2,0))</f>
        <v>FA</v>
      </c>
      <c r="I215" s="2" t="s">
        <v>34</v>
      </c>
      <c r="K215" s="17">
        <f>VLOOKUP(VLOOKUP(C199,Demands!$B$27:$E$125,4,0),Fractions!$A$3:$Z$43,INS_FRs!D215+2,0)</f>
        <v>2.6141552511415526E-2</v>
      </c>
      <c r="L215" s="10" t="str">
        <f t="shared" ref="L215:L278" si="66">L214</f>
        <v>RSDELC,RSDLTHA1,RSDLTHA2,RSDLTHA3,RSDLTHA4,RSDGASNAT,RSDCOABIC,RSDCOABCO,RSDBIOLOG,RSDBIOPLT,RSDOILLPG, RSDOILDSL</v>
      </c>
      <c r="M215" s="10" t="s">
        <v>75</v>
      </c>
    </row>
    <row r="216" spans="3:13" s="2" customFormat="1" x14ac:dyDescent="0.25">
      <c r="C216" s="10"/>
      <c r="D216" s="10">
        <v>18</v>
      </c>
      <c r="F216" s="2" t="str">
        <f t="shared" si="64"/>
        <v>FLO_FR</v>
      </c>
      <c r="G216" s="2" t="str">
        <f t="shared" si="65"/>
        <v>RSD_DTA3_SH</v>
      </c>
      <c r="H216" s="2" t="str">
        <f>IF(HLOOKUP($D216,Fractions!$C$1:$Z$2,2,0)=0,"na",HLOOKUP($D216,Fractions!$C$1:$Z$2,2,0))</f>
        <v>FE</v>
      </c>
      <c r="I216" s="2" t="s">
        <v>34</v>
      </c>
      <c r="K216" s="17">
        <f>VLOOKUP(VLOOKUP(C199,Demands!$B$27:$E$125,4,0),Fractions!$A$3:$Z$43,INS_FRs!D216+2,0)</f>
        <v>3.4855403348554033E-2</v>
      </c>
      <c r="L216" s="10" t="str">
        <f t="shared" si="66"/>
        <v>RSDELC,RSDLTHA1,RSDLTHA2,RSDLTHA3,RSDLTHA4,RSDGASNAT,RSDCOABIC,RSDCOABCO,RSDBIOLOG,RSDBIOPLT,RSDOILLPG, RSDOILDSL</v>
      </c>
      <c r="M216" s="10" t="s">
        <v>75</v>
      </c>
    </row>
    <row r="217" spans="3:13" s="2" customFormat="1" x14ac:dyDescent="0.25">
      <c r="C217" s="10"/>
      <c r="D217" s="10">
        <v>19</v>
      </c>
      <c r="F217" s="2" t="str">
        <f t="shared" si="64"/>
        <v>FLO_FR</v>
      </c>
      <c r="G217" s="2" t="str">
        <f t="shared" si="65"/>
        <v>RSD_DTA3_SH</v>
      </c>
      <c r="H217" s="2" t="str">
        <f>IF(HLOOKUP($D217,Fractions!$C$1:$Z$2,2,0)=0,"na",HLOOKUP($D217,Fractions!$C$1:$Z$2,2,0))</f>
        <v>WN</v>
      </c>
      <c r="I217" s="2" t="s">
        <v>34</v>
      </c>
      <c r="K217" s="17">
        <f>VLOOKUP(VLOOKUP(C199,Demands!$B$27:$E$125,4,0),Fractions!$A$3:$Z$43,INS_FRs!D217+2,0)</f>
        <v>0.12119482496194828</v>
      </c>
      <c r="L217" s="10" t="str">
        <f t="shared" si="66"/>
        <v>RSDELC,RSDLTHA1,RSDLTHA2,RSDLTHA3,RSDLTHA4,RSDGASNAT,RSDCOABIC,RSDCOABCO,RSDBIOLOG,RSDBIOPLT,RSDOILLPG, RSDOILDSL</v>
      </c>
      <c r="M217" s="10" t="s">
        <v>75</v>
      </c>
    </row>
    <row r="218" spans="3:13" s="2" customFormat="1" x14ac:dyDescent="0.25">
      <c r="C218" s="10"/>
      <c r="D218" s="10">
        <v>20</v>
      </c>
      <c r="F218" s="2" t="str">
        <f t="shared" si="64"/>
        <v>FLO_FR</v>
      </c>
      <c r="G218" s="2" t="str">
        <f t="shared" si="65"/>
        <v>RSD_DTA3_SH</v>
      </c>
      <c r="H218" s="2" t="str">
        <f>IF(HLOOKUP($D218,Fractions!$C$1:$Z$2,2,0)=0,"na",HLOOKUP($D218,Fractions!$C$1:$Z$2,2,0))</f>
        <v>WL</v>
      </c>
      <c r="I218" s="2" t="s">
        <v>34</v>
      </c>
      <c r="K218" s="17">
        <f>VLOOKUP(VLOOKUP(C199,Demands!$B$27:$E$125,4,0),Fractions!$A$3:$Z$43,INS_FRs!D218+2,0)</f>
        <v>7.2716894977168961E-2</v>
      </c>
      <c r="L218" s="10" t="str">
        <f t="shared" si="66"/>
        <v>RSDELC,RSDLTHA1,RSDLTHA2,RSDLTHA3,RSDLTHA4,RSDGASNAT,RSDCOABIC,RSDCOABCO,RSDBIOLOG,RSDBIOPLT,RSDOILLPG, RSDOILDSL</v>
      </c>
      <c r="M218" s="10" t="s">
        <v>75</v>
      </c>
    </row>
    <row r="219" spans="3:13" s="2" customFormat="1" x14ac:dyDescent="0.25">
      <c r="C219" s="10"/>
      <c r="D219" s="10">
        <v>21</v>
      </c>
      <c r="F219" s="2" t="str">
        <f t="shared" si="64"/>
        <v>FLO_FR</v>
      </c>
      <c r="G219" s="2" t="str">
        <f t="shared" si="65"/>
        <v>RSD_DTA3_SH</v>
      </c>
      <c r="H219" s="2" t="str">
        <f>IF(HLOOKUP($D219,Fractions!$C$1:$Z$2,2,0)=0,"na",HLOOKUP($D219,Fractions!$C$1:$Z$2,2,0))</f>
        <v>WM</v>
      </c>
      <c r="I219" s="2" t="s">
        <v>34</v>
      </c>
      <c r="K219" s="17">
        <f>VLOOKUP(VLOOKUP(C199,Demands!$B$27:$E$125,4,0),Fractions!$A$3:$Z$43,INS_FRs!D219+2,0)</f>
        <v>9.6955859969558605E-2</v>
      </c>
      <c r="L219" s="10" t="str">
        <f t="shared" si="66"/>
        <v>RSDELC,RSDLTHA1,RSDLTHA2,RSDLTHA3,RSDLTHA4,RSDGASNAT,RSDCOABIC,RSDCOABCO,RSDBIOLOG,RSDBIOPLT,RSDOILLPG, RSDOILDSL</v>
      </c>
      <c r="M219" s="10" t="s">
        <v>75</v>
      </c>
    </row>
    <row r="220" spans="3:13" s="2" customFormat="1" x14ac:dyDescent="0.25">
      <c r="C220" s="10"/>
      <c r="D220" s="10">
        <v>22</v>
      </c>
      <c r="F220" s="2" t="str">
        <f t="shared" si="64"/>
        <v>FLO_FR</v>
      </c>
      <c r="G220" s="2" t="str">
        <f t="shared" si="65"/>
        <v>RSD_DTA3_SH</v>
      </c>
      <c r="H220" s="2" t="str">
        <f>IF(HLOOKUP($D220,Fractions!$C$1:$Z$2,2,0)=0,"na",HLOOKUP($D220,Fractions!$C$1:$Z$2,2,0))</f>
        <v>WD</v>
      </c>
      <c r="I220" s="2" t="s">
        <v>34</v>
      </c>
      <c r="K220" s="17">
        <f>VLOOKUP(VLOOKUP(C199,Demands!$B$27:$E$125,4,0),Fractions!$A$3:$Z$43,INS_FRs!D220+2,0)</f>
        <v>0.12119482496194828</v>
      </c>
      <c r="L220" s="10" t="str">
        <f t="shared" si="66"/>
        <v>RSDELC,RSDLTHA1,RSDLTHA2,RSDLTHA3,RSDLTHA4,RSDGASNAT,RSDCOABIC,RSDCOABCO,RSDBIOLOG,RSDBIOPLT,RSDOILLPG, RSDOILDSL</v>
      </c>
      <c r="M220" s="10" t="s">
        <v>75</v>
      </c>
    </row>
    <row r="221" spans="3:13" s="2" customFormat="1" x14ac:dyDescent="0.25">
      <c r="C221" s="10"/>
      <c r="D221" s="10">
        <v>23</v>
      </c>
      <c r="F221" s="12" t="str">
        <f t="shared" si="64"/>
        <v>FLO_FR</v>
      </c>
      <c r="G221" s="12" t="str">
        <f t="shared" si="65"/>
        <v>RSD_DTA3_SH</v>
      </c>
      <c r="H221" s="12" t="str">
        <f>IF(HLOOKUP($D221,Fractions!$C$1:$Z$2,2,0)=0,"na",HLOOKUP($D221,Fractions!$C$1:$Z$2,2,0))</f>
        <v>WA</v>
      </c>
      <c r="I221" s="12" t="s">
        <v>34</v>
      </c>
      <c r="J221" s="12"/>
      <c r="K221" s="18">
        <f>VLOOKUP(VLOOKUP(C199,Demands!$B$27:$E$125,4,0),Fractions!$A$3:$Z$43,INS_FRs!D221+2,0)</f>
        <v>7.2716894977168961E-2</v>
      </c>
      <c r="L221" s="10" t="str">
        <f t="shared" si="66"/>
        <v>RSDELC,RSDLTHA1,RSDLTHA2,RSDLTHA3,RSDLTHA4,RSDGASNAT,RSDCOABIC,RSDCOABCO,RSDBIOLOG,RSDBIOPLT,RSDOILLPG, RSDOILDSL</v>
      </c>
      <c r="M221" s="10" t="s">
        <v>75</v>
      </c>
    </row>
    <row r="222" spans="3:13" s="2" customFormat="1" x14ac:dyDescent="0.25">
      <c r="C222" s="10"/>
      <c r="D222" s="10">
        <v>24</v>
      </c>
      <c r="F222" s="19" t="str">
        <f t="shared" si="64"/>
        <v>FLO_FR</v>
      </c>
      <c r="G222" s="19" t="str">
        <f t="shared" si="65"/>
        <v>RSD_DTA3_SH</v>
      </c>
      <c r="H222" s="19" t="str">
        <f>IF(HLOOKUP($D222,Fractions!$C$1:$Z$2,2,0)=0,"na",HLOOKUP($D222,Fractions!$C$1:$Z$2,2,0))</f>
        <v>WE</v>
      </c>
      <c r="I222" s="19" t="s">
        <v>34</v>
      </c>
      <c r="J222" s="19"/>
      <c r="K222" s="20">
        <f>VLOOKUP(VLOOKUP(C199,Demands!$B$27:$E$125,4,0),Fractions!$A$3:$Z$43,INS_FRs!D222+2,0)</f>
        <v>9.6955859969558605E-2</v>
      </c>
      <c r="L222" s="21" t="str">
        <f t="shared" si="66"/>
        <v>RSDELC,RSDLTHA1,RSDLTHA2,RSDLTHA3,RSDLTHA4,RSDGASNAT,RSDCOABIC,RSDCOABCO,RSDBIOLOG,RSDBIOPLT,RSDOILLPG, RSDOILDSL</v>
      </c>
      <c r="M222" s="21" t="s">
        <v>75</v>
      </c>
    </row>
    <row r="223" spans="3:13" s="2" customFormat="1" x14ac:dyDescent="0.25">
      <c r="C223" s="10"/>
      <c r="D223" s="10">
        <v>1</v>
      </c>
      <c r="F223" s="2" t="str">
        <f t="shared" si="64"/>
        <v>FLO_FR</v>
      </c>
      <c r="G223" s="2" t="str">
        <f t="shared" si="65"/>
        <v>RSD_DTA3_SH</v>
      </c>
      <c r="H223" s="2" t="str">
        <f t="shared" ref="H223:J231" si="67">H199</f>
        <v>RN</v>
      </c>
      <c r="I223" s="2" t="str">
        <f t="shared" si="67"/>
        <v>UP</v>
      </c>
      <c r="J223" s="10">
        <f t="shared" si="67"/>
        <v>0</v>
      </c>
      <c r="K223" s="10">
        <v>3</v>
      </c>
      <c r="L223" s="10" t="str">
        <f t="shared" si="66"/>
        <v>RSDELC,RSDLTHA1,RSDLTHA2,RSDLTHA3,RSDLTHA4,RSDGASNAT,RSDCOABIC,RSDCOABCO,RSDBIOLOG,RSDBIOPLT,RSDOILLPG, RSDOILDSL</v>
      </c>
      <c r="M223" s="10" t="s">
        <v>75</v>
      </c>
    </row>
    <row r="224" spans="3:13" s="2" customFormat="1" x14ac:dyDescent="0.25">
      <c r="C224" s="10"/>
      <c r="D224" s="10">
        <v>2</v>
      </c>
      <c r="F224" s="2" t="str">
        <f t="shared" si="64"/>
        <v>FLO_FR</v>
      </c>
      <c r="G224" s="2" t="str">
        <f t="shared" si="65"/>
        <v>RSD_DTA3_SH</v>
      </c>
      <c r="H224" s="2" t="str">
        <f t="shared" si="67"/>
        <v>RL</v>
      </c>
      <c r="I224" s="2" t="str">
        <f t="shared" si="67"/>
        <v>UP</v>
      </c>
      <c r="J224" s="10">
        <f t="shared" si="67"/>
        <v>0</v>
      </c>
      <c r="K224" s="10">
        <f>K223</f>
        <v>3</v>
      </c>
      <c r="L224" s="10" t="str">
        <f t="shared" si="66"/>
        <v>RSDELC,RSDLTHA1,RSDLTHA2,RSDLTHA3,RSDLTHA4,RSDGASNAT,RSDCOABIC,RSDCOABCO,RSDBIOLOG,RSDBIOPLT,RSDOILLPG, RSDOILDSL</v>
      </c>
      <c r="M224" s="10" t="s">
        <v>75</v>
      </c>
    </row>
    <row r="225" spans="3:13" s="2" customFormat="1" x14ac:dyDescent="0.25">
      <c r="C225" s="10"/>
      <c r="D225" s="10">
        <v>3</v>
      </c>
      <c r="F225" s="2" t="str">
        <f t="shared" si="64"/>
        <v>FLO_FR</v>
      </c>
      <c r="G225" s="2" t="str">
        <f t="shared" si="65"/>
        <v>RSD_DTA3_SH</v>
      </c>
      <c r="H225" s="2" t="str">
        <f t="shared" si="67"/>
        <v>RM</v>
      </c>
      <c r="I225" s="2" t="str">
        <f t="shared" si="67"/>
        <v>UP</v>
      </c>
      <c r="J225" s="10">
        <f t="shared" si="67"/>
        <v>0</v>
      </c>
      <c r="K225" s="10">
        <f t="shared" ref="K225:K246" si="68">K224</f>
        <v>3</v>
      </c>
      <c r="L225" s="10" t="str">
        <f t="shared" si="66"/>
        <v>RSDELC,RSDLTHA1,RSDLTHA2,RSDLTHA3,RSDLTHA4,RSDGASNAT,RSDCOABIC,RSDCOABCO,RSDBIOLOG,RSDBIOPLT,RSDOILLPG, RSDOILDSL</v>
      </c>
      <c r="M225" s="10" t="s">
        <v>75</v>
      </c>
    </row>
    <row r="226" spans="3:13" s="2" customFormat="1" x14ac:dyDescent="0.25">
      <c r="C226" s="10"/>
      <c r="D226" s="10">
        <v>4</v>
      </c>
      <c r="F226" s="2" t="str">
        <f t="shared" si="64"/>
        <v>FLO_FR</v>
      </c>
      <c r="G226" s="2" t="str">
        <f t="shared" si="65"/>
        <v>RSD_DTA3_SH</v>
      </c>
      <c r="H226" s="2" t="str">
        <f t="shared" si="67"/>
        <v>RD</v>
      </c>
      <c r="I226" s="2" t="str">
        <f t="shared" si="67"/>
        <v>UP</v>
      </c>
      <c r="J226" s="10">
        <f t="shared" si="67"/>
        <v>0</v>
      </c>
      <c r="K226" s="10">
        <f t="shared" si="68"/>
        <v>3</v>
      </c>
      <c r="L226" s="10" t="str">
        <f t="shared" si="66"/>
        <v>RSDELC,RSDLTHA1,RSDLTHA2,RSDLTHA3,RSDLTHA4,RSDGASNAT,RSDCOABIC,RSDCOABCO,RSDBIOLOG,RSDBIOPLT,RSDOILLPG, RSDOILDSL</v>
      </c>
      <c r="M226" s="10" t="s">
        <v>75</v>
      </c>
    </row>
    <row r="227" spans="3:13" s="2" customFormat="1" x14ac:dyDescent="0.25">
      <c r="C227" s="10"/>
      <c r="D227" s="10">
        <v>5</v>
      </c>
      <c r="F227" s="2" t="str">
        <f t="shared" si="64"/>
        <v>FLO_FR</v>
      </c>
      <c r="G227" s="2" t="str">
        <f t="shared" si="65"/>
        <v>RSD_DTA3_SH</v>
      </c>
      <c r="H227" s="2" t="str">
        <f t="shared" si="67"/>
        <v>RA</v>
      </c>
      <c r="I227" s="2" t="str">
        <f t="shared" si="67"/>
        <v>UP</v>
      </c>
      <c r="J227" s="10">
        <f t="shared" si="67"/>
        <v>0</v>
      </c>
      <c r="K227" s="10">
        <f t="shared" si="68"/>
        <v>3</v>
      </c>
      <c r="L227" s="10" t="str">
        <f t="shared" si="66"/>
        <v>RSDELC,RSDLTHA1,RSDLTHA2,RSDLTHA3,RSDLTHA4,RSDGASNAT,RSDCOABIC,RSDCOABCO,RSDBIOLOG,RSDBIOPLT,RSDOILLPG, RSDOILDSL</v>
      </c>
      <c r="M227" s="10" t="s">
        <v>75</v>
      </c>
    </row>
    <row r="228" spans="3:13" s="2" customFormat="1" x14ac:dyDescent="0.25">
      <c r="C228" s="10"/>
      <c r="D228" s="10">
        <v>6</v>
      </c>
      <c r="F228" s="2" t="str">
        <f t="shared" si="64"/>
        <v>FLO_FR</v>
      </c>
      <c r="G228" s="2" t="str">
        <f t="shared" si="65"/>
        <v>RSD_DTA3_SH</v>
      </c>
      <c r="H228" s="2" t="str">
        <f t="shared" si="67"/>
        <v>RE</v>
      </c>
      <c r="I228" s="2" t="str">
        <f t="shared" si="67"/>
        <v>UP</v>
      </c>
      <c r="J228" s="10">
        <f t="shared" si="67"/>
        <v>0</v>
      </c>
      <c r="K228" s="10">
        <f t="shared" si="68"/>
        <v>3</v>
      </c>
      <c r="L228" s="10" t="str">
        <f t="shared" si="66"/>
        <v>RSDELC,RSDLTHA1,RSDLTHA2,RSDLTHA3,RSDLTHA4,RSDGASNAT,RSDCOABIC,RSDCOABCO,RSDBIOLOG,RSDBIOPLT,RSDOILLPG, RSDOILDSL</v>
      </c>
      <c r="M228" s="10" t="s">
        <v>75</v>
      </c>
    </row>
    <row r="229" spans="3:13" s="2" customFormat="1" x14ac:dyDescent="0.25">
      <c r="C229" s="10"/>
      <c r="D229" s="10">
        <v>7</v>
      </c>
      <c r="F229" s="2" t="str">
        <f t="shared" si="64"/>
        <v>FLO_FR</v>
      </c>
      <c r="G229" s="2" t="str">
        <f t="shared" si="65"/>
        <v>RSD_DTA3_SH</v>
      </c>
      <c r="H229" s="2" t="str">
        <f t="shared" si="67"/>
        <v>SN</v>
      </c>
      <c r="I229" s="2" t="str">
        <f t="shared" si="67"/>
        <v>UP</v>
      </c>
      <c r="J229" s="10">
        <f t="shared" si="67"/>
        <v>0</v>
      </c>
      <c r="K229" s="10">
        <f t="shared" si="68"/>
        <v>3</v>
      </c>
      <c r="L229" s="10" t="str">
        <f t="shared" si="66"/>
        <v>RSDELC,RSDLTHA1,RSDLTHA2,RSDLTHA3,RSDLTHA4,RSDGASNAT,RSDCOABIC,RSDCOABCO,RSDBIOLOG,RSDBIOPLT,RSDOILLPG, RSDOILDSL</v>
      </c>
      <c r="M229" s="10" t="s">
        <v>75</v>
      </c>
    </row>
    <row r="230" spans="3:13" s="2" customFormat="1" x14ac:dyDescent="0.25">
      <c r="C230" s="10"/>
      <c r="D230" s="10">
        <v>8</v>
      </c>
      <c r="F230" s="2" t="str">
        <f t="shared" si="64"/>
        <v>FLO_FR</v>
      </c>
      <c r="G230" s="2" t="str">
        <f t="shared" si="65"/>
        <v>RSD_DTA3_SH</v>
      </c>
      <c r="H230" s="2" t="str">
        <f t="shared" si="67"/>
        <v>SL</v>
      </c>
      <c r="I230" s="2" t="str">
        <f t="shared" si="67"/>
        <v>UP</v>
      </c>
      <c r="J230" s="10">
        <f t="shared" si="67"/>
        <v>0</v>
      </c>
      <c r="K230" s="10">
        <f t="shared" si="68"/>
        <v>3</v>
      </c>
      <c r="L230" s="10" t="str">
        <f t="shared" si="66"/>
        <v>RSDELC,RSDLTHA1,RSDLTHA2,RSDLTHA3,RSDLTHA4,RSDGASNAT,RSDCOABIC,RSDCOABCO,RSDBIOLOG,RSDBIOPLT,RSDOILLPG, RSDOILDSL</v>
      </c>
      <c r="M230" s="10" t="s">
        <v>75</v>
      </c>
    </row>
    <row r="231" spans="3:13" s="2" customFormat="1" x14ac:dyDescent="0.25">
      <c r="C231" s="10"/>
      <c r="D231" s="10">
        <v>9</v>
      </c>
      <c r="F231" s="2" t="str">
        <f t="shared" si="64"/>
        <v>FLO_FR</v>
      </c>
      <c r="G231" s="2" t="str">
        <f t="shared" si="65"/>
        <v>RSD_DTA3_SH</v>
      </c>
      <c r="H231" s="2" t="str">
        <f t="shared" si="67"/>
        <v>SM</v>
      </c>
      <c r="I231" s="2" t="str">
        <f t="shared" si="67"/>
        <v>UP</v>
      </c>
      <c r="J231" s="10">
        <f t="shared" si="67"/>
        <v>0</v>
      </c>
      <c r="K231" s="10">
        <f t="shared" si="68"/>
        <v>3</v>
      </c>
      <c r="L231" s="10" t="str">
        <f t="shared" si="66"/>
        <v>RSDELC,RSDLTHA1,RSDLTHA2,RSDLTHA3,RSDLTHA4,RSDGASNAT,RSDCOABIC,RSDCOABCO,RSDBIOLOG,RSDBIOPLT,RSDOILLPG, RSDOILDSL</v>
      </c>
      <c r="M231" s="10" t="s">
        <v>75</v>
      </c>
    </row>
    <row r="232" spans="3:13" s="2" customFormat="1" x14ac:dyDescent="0.25">
      <c r="C232" s="10"/>
      <c r="D232" s="10">
        <v>10</v>
      </c>
      <c r="F232" s="2" t="str">
        <f t="shared" si="64"/>
        <v>FLO_FR</v>
      </c>
      <c r="G232" s="2" t="str">
        <f t="shared" si="65"/>
        <v>RSD_DTA3_SH</v>
      </c>
      <c r="H232" s="2" t="str">
        <f t="shared" ref="H232" si="69">H208</f>
        <v>SD</v>
      </c>
      <c r="I232" s="2" t="str">
        <f>I208</f>
        <v>UP</v>
      </c>
      <c r="J232" s="10">
        <f>J208</f>
        <v>0</v>
      </c>
      <c r="K232" s="10">
        <f t="shared" si="68"/>
        <v>3</v>
      </c>
      <c r="L232" s="10" t="str">
        <f t="shared" si="66"/>
        <v>RSDELC,RSDLTHA1,RSDLTHA2,RSDLTHA3,RSDLTHA4,RSDGASNAT,RSDCOABIC,RSDCOABCO,RSDBIOLOG,RSDBIOPLT,RSDOILLPG, RSDOILDSL</v>
      </c>
      <c r="M232" s="10" t="s">
        <v>75</v>
      </c>
    </row>
    <row r="233" spans="3:13" s="2" customFormat="1" x14ac:dyDescent="0.25">
      <c r="C233" s="10"/>
      <c r="D233" s="10">
        <v>11</v>
      </c>
      <c r="F233" s="2" t="str">
        <f t="shared" si="64"/>
        <v>FLO_FR</v>
      </c>
      <c r="G233" s="2" t="str">
        <f t="shared" si="65"/>
        <v>RSD_DTA3_SH</v>
      </c>
      <c r="H233" s="2" t="str">
        <f t="shared" ref="H233" si="70">H209</f>
        <v>SA</v>
      </c>
      <c r="I233" s="2" t="str">
        <f>I209</f>
        <v>UP</v>
      </c>
      <c r="J233" s="10">
        <f>J209</f>
        <v>0</v>
      </c>
      <c r="K233" s="10">
        <f t="shared" si="68"/>
        <v>3</v>
      </c>
      <c r="L233" s="10" t="str">
        <f t="shared" si="66"/>
        <v>RSDELC,RSDLTHA1,RSDLTHA2,RSDLTHA3,RSDLTHA4,RSDGASNAT,RSDCOABIC,RSDCOABCO,RSDBIOLOG,RSDBIOPLT,RSDOILLPG, RSDOILDSL</v>
      </c>
      <c r="M233" s="10" t="s">
        <v>75</v>
      </c>
    </row>
    <row r="234" spans="3:13" s="2" customFormat="1" x14ac:dyDescent="0.25">
      <c r="C234" s="10"/>
      <c r="D234" s="10">
        <v>12</v>
      </c>
      <c r="F234" s="2" t="str">
        <f t="shared" si="64"/>
        <v>FLO_FR</v>
      </c>
      <c r="G234" s="2" t="str">
        <f t="shared" si="65"/>
        <v>RSD_DTA3_SH</v>
      </c>
      <c r="H234" s="2" t="str">
        <f t="shared" ref="H234:I234" si="71">H210</f>
        <v>SE</v>
      </c>
      <c r="I234" s="2" t="str">
        <f t="shared" si="71"/>
        <v>UP</v>
      </c>
      <c r="J234" s="10">
        <f>J210</f>
        <v>0</v>
      </c>
      <c r="K234" s="10">
        <f t="shared" si="68"/>
        <v>3</v>
      </c>
      <c r="L234" s="10" t="str">
        <f t="shared" si="66"/>
        <v>RSDELC,RSDLTHA1,RSDLTHA2,RSDLTHA3,RSDLTHA4,RSDGASNAT,RSDCOABIC,RSDCOABCO,RSDBIOLOG,RSDBIOPLT,RSDOILLPG, RSDOILDSL</v>
      </c>
      <c r="M234" s="10" t="s">
        <v>75</v>
      </c>
    </row>
    <row r="235" spans="3:13" s="2" customFormat="1" x14ac:dyDescent="0.25">
      <c r="C235" s="10"/>
      <c r="D235" s="10">
        <v>13</v>
      </c>
      <c r="F235" s="2" t="str">
        <f t="shared" si="64"/>
        <v>FLO_FR</v>
      </c>
      <c r="G235" s="2" t="str">
        <f t="shared" si="65"/>
        <v>RSD_DTA3_SH</v>
      </c>
      <c r="H235" s="2" t="str">
        <f t="shared" ref="H235:J235" si="72">H211</f>
        <v>FN</v>
      </c>
      <c r="I235" s="2" t="str">
        <f t="shared" si="72"/>
        <v>UP</v>
      </c>
      <c r="J235" s="10">
        <f t="shared" si="72"/>
        <v>0</v>
      </c>
      <c r="K235" s="10">
        <f t="shared" si="68"/>
        <v>3</v>
      </c>
      <c r="L235" s="10" t="str">
        <f t="shared" si="66"/>
        <v>RSDELC,RSDLTHA1,RSDLTHA2,RSDLTHA3,RSDLTHA4,RSDGASNAT,RSDCOABIC,RSDCOABCO,RSDBIOLOG,RSDBIOPLT,RSDOILLPG, RSDOILDSL</v>
      </c>
      <c r="M235" s="10" t="s">
        <v>75</v>
      </c>
    </row>
    <row r="236" spans="3:13" s="2" customFormat="1" x14ac:dyDescent="0.25">
      <c r="C236" s="10"/>
      <c r="D236" s="10">
        <v>14</v>
      </c>
      <c r="F236" s="2" t="str">
        <f t="shared" si="64"/>
        <v>FLO_FR</v>
      </c>
      <c r="G236" s="2" t="str">
        <f t="shared" si="65"/>
        <v>RSD_DTA3_SH</v>
      </c>
      <c r="H236" s="2" t="str">
        <f t="shared" ref="H236:J236" si="73">H212</f>
        <v>FL</v>
      </c>
      <c r="I236" s="2" t="str">
        <f t="shared" si="73"/>
        <v>UP</v>
      </c>
      <c r="J236" s="10">
        <f t="shared" si="73"/>
        <v>0</v>
      </c>
      <c r="K236" s="10">
        <f t="shared" si="68"/>
        <v>3</v>
      </c>
      <c r="L236" s="10" t="str">
        <f t="shared" si="66"/>
        <v>RSDELC,RSDLTHA1,RSDLTHA2,RSDLTHA3,RSDLTHA4,RSDGASNAT,RSDCOABIC,RSDCOABCO,RSDBIOLOG,RSDBIOPLT,RSDOILLPG, RSDOILDSL</v>
      </c>
      <c r="M236" s="10" t="s">
        <v>75</v>
      </c>
    </row>
    <row r="237" spans="3:13" s="2" customFormat="1" x14ac:dyDescent="0.25">
      <c r="C237" s="10"/>
      <c r="D237" s="10">
        <v>15</v>
      </c>
      <c r="F237" s="2" t="str">
        <f t="shared" si="64"/>
        <v>FLO_FR</v>
      </c>
      <c r="G237" s="2" t="str">
        <f t="shared" si="65"/>
        <v>RSD_DTA3_SH</v>
      </c>
      <c r="H237" s="2" t="str">
        <f t="shared" ref="H237:J237" si="74">H213</f>
        <v>FM</v>
      </c>
      <c r="I237" s="2" t="str">
        <f t="shared" si="74"/>
        <v>UP</v>
      </c>
      <c r="J237" s="10">
        <f t="shared" si="74"/>
        <v>0</v>
      </c>
      <c r="K237" s="10">
        <f t="shared" si="68"/>
        <v>3</v>
      </c>
      <c r="L237" s="10" t="str">
        <f t="shared" si="66"/>
        <v>RSDELC,RSDLTHA1,RSDLTHA2,RSDLTHA3,RSDLTHA4,RSDGASNAT,RSDCOABIC,RSDCOABCO,RSDBIOLOG,RSDBIOPLT,RSDOILLPG, RSDOILDSL</v>
      </c>
      <c r="M237" s="10" t="s">
        <v>75</v>
      </c>
    </row>
    <row r="238" spans="3:13" s="2" customFormat="1" x14ac:dyDescent="0.25">
      <c r="C238" s="10"/>
      <c r="D238" s="10">
        <v>16</v>
      </c>
      <c r="F238" s="2" t="str">
        <f t="shared" si="64"/>
        <v>FLO_FR</v>
      </c>
      <c r="G238" s="2" t="str">
        <f t="shared" si="65"/>
        <v>RSD_DTA3_SH</v>
      </c>
      <c r="H238" s="2" t="str">
        <f t="shared" ref="H238:J238" si="75">H214</f>
        <v>FD</v>
      </c>
      <c r="I238" s="2" t="str">
        <f t="shared" si="75"/>
        <v>UP</v>
      </c>
      <c r="J238" s="10">
        <f t="shared" si="75"/>
        <v>0</v>
      </c>
      <c r="K238" s="10">
        <f t="shared" si="68"/>
        <v>3</v>
      </c>
      <c r="L238" s="10" t="str">
        <f t="shared" si="66"/>
        <v>RSDELC,RSDLTHA1,RSDLTHA2,RSDLTHA3,RSDLTHA4,RSDGASNAT,RSDCOABIC,RSDCOABCO,RSDBIOLOG,RSDBIOPLT,RSDOILLPG, RSDOILDSL</v>
      </c>
      <c r="M238" s="10" t="s">
        <v>75</v>
      </c>
    </row>
    <row r="239" spans="3:13" s="2" customFormat="1" x14ac:dyDescent="0.25">
      <c r="C239" s="10"/>
      <c r="D239" s="10">
        <v>17</v>
      </c>
      <c r="F239" s="2" t="str">
        <f t="shared" si="64"/>
        <v>FLO_FR</v>
      </c>
      <c r="G239" s="2" t="str">
        <f t="shared" si="65"/>
        <v>RSD_DTA3_SH</v>
      </c>
      <c r="H239" s="2" t="str">
        <f t="shared" ref="H239:J239" si="76">H215</f>
        <v>FA</v>
      </c>
      <c r="I239" s="2" t="str">
        <f t="shared" si="76"/>
        <v>UP</v>
      </c>
      <c r="J239" s="10">
        <f t="shared" si="76"/>
        <v>0</v>
      </c>
      <c r="K239" s="10">
        <f t="shared" si="68"/>
        <v>3</v>
      </c>
      <c r="L239" s="10" t="str">
        <f t="shared" si="66"/>
        <v>RSDELC,RSDLTHA1,RSDLTHA2,RSDLTHA3,RSDLTHA4,RSDGASNAT,RSDCOABIC,RSDCOABCO,RSDBIOLOG,RSDBIOPLT,RSDOILLPG, RSDOILDSL</v>
      </c>
      <c r="M239" s="10" t="s">
        <v>75</v>
      </c>
    </row>
    <row r="240" spans="3:13" s="2" customFormat="1" x14ac:dyDescent="0.25">
      <c r="C240" s="10"/>
      <c r="D240" s="10">
        <v>18</v>
      </c>
      <c r="F240" s="2" t="str">
        <f t="shared" si="64"/>
        <v>FLO_FR</v>
      </c>
      <c r="G240" s="2" t="str">
        <f t="shared" si="65"/>
        <v>RSD_DTA3_SH</v>
      </c>
      <c r="H240" s="2" t="str">
        <f t="shared" ref="H240:J240" si="77">H216</f>
        <v>FE</v>
      </c>
      <c r="I240" s="2" t="str">
        <f t="shared" si="77"/>
        <v>UP</v>
      </c>
      <c r="J240" s="10">
        <f t="shared" si="77"/>
        <v>0</v>
      </c>
      <c r="K240" s="10">
        <f t="shared" si="68"/>
        <v>3</v>
      </c>
      <c r="L240" s="10" t="str">
        <f t="shared" si="66"/>
        <v>RSDELC,RSDLTHA1,RSDLTHA2,RSDLTHA3,RSDLTHA4,RSDGASNAT,RSDCOABIC,RSDCOABCO,RSDBIOLOG,RSDBIOPLT,RSDOILLPG, RSDOILDSL</v>
      </c>
      <c r="M240" s="10" t="s">
        <v>75</v>
      </c>
    </row>
    <row r="241" spans="3:13" s="2" customFormat="1" x14ac:dyDescent="0.25">
      <c r="C241" s="10"/>
      <c r="D241" s="10">
        <v>19</v>
      </c>
      <c r="F241" s="2" t="str">
        <f t="shared" si="64"/>
        <v>FLO_FR</v>
      </c>
      <c r="G241" s="2" t="str">
        <f t="shared" si="65"/>
        <v>RSD_DTA3_SH</v>
      </c>
      <c r="H241" s="2" t="str">
        <f t="shared" ref="H241:J241" si="78">H217</f>
        <v>WN</v>
      </c>
      <c r="I241" s="2" t="str">
        <f t="shared" si="78"/>
        <v>UP</v>
      </c>
      <c r="J241" s="10">
        <f t="shared" si="78"/>
        <v>0</v>
      </c>
      <c r="K241" s="10">
        <f t="shared" si="68"/>
        <v>3</v>
      </c>
      <c r="L241" s="10" t="str">
        <f t="shared" si="66"/>
        <v>RSDELC,RSDLTHA1,RSDLTHA2,RSDLTHA3,RSDLTHA4,RSDGASNAT,RSDCOABIC,RSDCOABCO,RSDBIOLOG,RSDBIOPLT,RSDOILLPG, RSDOILDSL</v>
      </c>
      <c r="M241" s="10" t="s">
        <v>75</v>
      </c>
    </row>
    <row r="242" spans="3:13" s="2" customFormat="1" x14ac:dyDescent="0.25">
      <c r="C242" s="10"/>
      <c r="D242" s="10">
        <v>20</v>
      </c>
      <c r="F242" s="2" t="str">
        <f t="shared" si="64"/>
        <v>FLO_FR</v>
      </c>
      <c r="G242" s="2" t="str">
        <f t="shared" si="65"/>
        <v>RSD_DTA3_SH</v>
      </c>
      <c r="H242" s="2" t="str">
        <f t="shared" ref="H242:J242" si="79">H218</f>
        <v>WL</v>
      </c>
      <c r="I242" s="2" t="str">
        <f t="shared" si="79"/>
        <v>UP</v>
      </c>
      <c r="J242" s="10">
        <f t="shared" si="79"/>
        <v>0</v>
      </c>
      <c r="K242" s="10">
        <f t="shared" si="68"/>
        <v>3</v>
      </c>
      <c r="L242" s="10" t="str">
        <f t="shared" si="66"/>
        <v>RSDELC,RSDLTHA1,RSDLTHA2,RSDLTHA3,RSDLTHA4,RSDGASNAT,RSDCOABIC,RSDCOABCO,RSDBIOLOG,RSDBIOPLT,RSDOILLPG, RSDOILDSL</v>
      </c>
      <c r="M242" s="10" t="s">
        <v>75</v>
      </c>
    </row>
    <row r="243" spans="3:13" s="2" customFormat="1" x14ac:dyDescent="0.25">
      <c r="C243" s="10"/>
      <c r="D243" s="10">
        <v>21</v>
      </c>
      <c r="F243" s="2" t="str">
        <f t="shared" si="64"/>
        <v>FLO_FR</v>
      </c>
      <c r="G243" s="2" t="str">
        <f t="shared" si="65"/>
        <v>RSD_DTA3_SH</v>
      </c>
      <c r="H243" s="2" t="str">
        <f t="shared" ref="H243:J243" si="80">H219</f>
        <v>WM</v>
      </c>
      <c r="I243" s="2" t="str">
        <f t="shared" si="80"/>
        <v>UP</v>
      </c>
      <c r="J243" s="10">
        <f t="shared" si="80"/>
        <v>0</v>
      </c>
      <c r="K243" s="10">
        <f t="shared" si="68"/>
        <v>3</v>
      </c>
      <c r="L243" s="10" t="str">
        <f t="shared" si="66"/>
        <v>RSDELC,RSDLTHA1,RSDLTHA2,RSDLTHA3,RSDLTHA4,RSDGASNAT,RSDCOABIC,RSDCOABCO,RSDBIOLOG,RSDBIOPLT,RSDOILLPG, RSDOILDSL</v>
      </c>
      <c r="M243" s="10" t="s">
        <v>75</v>
      </c>
    </row>
    <row r="244" spans="3:13" s="2" customFormat="1" x14ac:dyDescent="0.25">
      <c r="C244" s="10"/>
      <c r="D244" s="10">
        <v>22</v>
      </c>
      <c r="F244" s="2" t="str">
        <f t="shared" si="64"/>
        <v>FLO_FR</v>
      </c>
      <c r="G244" s="2" t="str">
        <f t="shared" si="65"/>
        <v>RSD_DTA3_SH</v>
      </c>
      <c r="H244" s="2" t="str">
        <f t="shared" ref="H244:J244" si="81">H220</f>
        <v>WD</v>
      </c>
      <c r="I244" s="2" t="str">
        <f t="shared" si="81"/>
        <v>UP</v>
      </c>
      <c r="J244" s="10">
        <f t="shared" si="81"/>
        <v>0</v>
      </c>
      <c r="K244" s="10">
        <f t="shared" si="68"/>
        <v>3</v>
      </c>
      <c r="L244" s="10" t="str">
        <f t="shared" si="66"/>
        <v>RSDELC,RSDLTHA1,RSDLTHA2,RSDLTHA3,RSDLTHA4,RSDGASNAT,RSDCOABIC,RSDCOABCO,RSDBIOLOG,RSDBIOPLT,RSDOILLPG, RSDOILDSL</v>
      </c>
      <c r="M244" s="10" t="s">
        <v>75</v>
      </c>
    </row>
    <row r="245" spans="3:13" s="2" customFormat="1" x14ac:dyDescent="0.25">
      <c r="C245" s="10"/>
      <c r="D245" s="10">
        <v>23</v>
      </c>
      <c r="F245" s="12" t="str">
        <f t="shared" si="64"/>
        <v>FLO_FR</v>
      </c>
      <c r="G245" s="12" t="str">
        <f t="shared" si="65"/>
        <v>RSD_DTA3_SH</v>
      </c>
      <c r="H245" s="12" t="str">
        <f t="shared" ref="H245:J245" si="82">H221</f>
        <v>WA</v>
      </c>
      <c r="I245" s="12" t="str">
        <f t="shared" si="82"/>
        <v>UP</v>
      </c>
      <c r="J245" s="4">
        <f t="shared" si="82"/>
        <v>0</v>
      </c>
      <c r="K245" s="4">
        <f t="shared" si="68"/>
        <v>3</v>
      </c>
      <c r="L245" s="10" t="str">
        <f t="shared" si="66"/>
        <v>RSDELC,RSDLTHA1,RSDLTHA2,RSDLTHA3,RSDLTHA4,RSDGASNAT,RSDCOABIC,RSDCOABCO,RSDBIOLOG,RSDBIOPLT,RSDOILLPG, RSDOILDSL</v>
      </c>
      <c r="M245" s="10" t="s">
        <v>75</v>
      </c>
    </row>
    <row r="246" spans="3:13" s="2" customFormat="1" x14ac:dyDescent="0.25">
      <c r="C246" s="10"/>
      <c r="D246" s="10">
        <v>24</v>
      </c>
      <c r="F246" s="19" t="str">
        <f t="shared" si="64"/>
        <v>FLO_FR</v>
      </c>
      <c r="G246" s="19" t="str">
        <f t="shared" si="65"/>
        <v>RSD_DTA3_SH</v>
      </c>
      <c r="H246" s="19" t="str">
        <f t="shared" ref="H246:J246" si="83">H222</f>
        <v>WE</v>
      </c>
      <c r="I246" s="19" t="str">
        <f t="shared" si="83"/>
        <v>UP</v>
      </c>
      <c r="J246" s="21">
        <f t="shared" si="83"/>
        <v>0</v>
      </c>
      <c r="K246" s="21">
        <f t="shared" si="68"/>
        <v>3</v>
      </c>
      <c r="L246" s="21" t="str">
        <f t="shared" si="66"/>
        <v>RSDELC,RSDLTHA1,RSDLTHA2,RSDLTHA3,RSDLTHA4,RSDGASNAT,RSDCOABIC,RSDCOABCO,RSDBIOLOG,RSDBIOPLT,RSDOILLPG, RSDOILDSL</v>
      </c>
      <c r="M246" s="21" t="s">
        <v>75</v>
      </c>
    </row>
    <row r="247" spans="3:13" s="2" customFormat="1" x14ac:dyDescent="0.25">
      <c r="C247" s="10">
        <f>C199+1</f>
        <v>6</v>
      </c>
      <c r="D247" s="10">
        <v>1</v>
      </c>
      <c r="F247" s="2" t="str">
        <f>IF(H247="NA","\I: Ignore","FLO_FR")</f>
        <v>FLO_FR</v>
      </c>
      <c r="G247" s="9" t="str">
        <f>VLOOKUP(C247,Demands!$B$27:$C$125,2,0)</f>
        <v>RSD_APA3_SH</v>
      </c>
      <c r="H247" s="2" t="str">
        <f>IF(HLOOKUP($D247,Fractions!$C$1:$Z$2,2,0)=0,"na",HLOOKUP($D247,Fractions!$C$1:$Z$2,2,0))</f>
        <v>RN</v>
      </c>
      <c r="I247" s="2" t="s">
        <v>34</v>
      </c>
      <c r="K247" s="11">
        <f>VLOOKUP(VLOOKUP(C247,Demands!$B$27:$E$125,4,0),Fractions!$A$3:$Z$43,INS_FRs!D247+2,0)</f>
        <v>4.3569254185692546E-2</v>
      </c>
      <c r="L247" s="10" t="str">
        <f t="shared" si="66"/>
        <v>RSDELC,RSDLTHA1,RSDLTHA2,RSDLTHA3,RSDLTHA4,RSDGASNAT,RSDCOABIC,RSDCOABCO,RSDBIOLOG,RSDBIOPLT,RSDOILLPG, RSDOILDSL</v>
      </c>
      <c r="M247" s="10" t="s">
        <v>75</v>
      </c>
    </row>
    <row r="248" spans="3:13" s="2" customFormat="1" x14ac:dyDescent="0.25">
      <c r="C248" s="10"/>
      <c r="D248" s="10">
        <v>2</v>
      </c>
      <c r="F248" s="2" t="str">
        <f t="shared" ref="F248:F294" si="84">IF(H248="NA","\I: Ignore","FLO_FR")</f>
        <v>FLO_FR</v>
      </c>
      <c r="G248" s="2" t="str">
        <f>G247</f>
        <v>RSD_APA3_SH</v>
      </c>
      <c r="H248" s="2" t="str">
        <f>IF(HLOOKUP($D248,Fractions!$C$1:$Z$2,2,0)=0,"na",HLOOKUP($D248,Fractions!$C$1:$Z$2,2,0))</f>
        <v>RL</v>
      </c>
      <c r="I248" s="2" t="s">
        <v>34</v>
      </c>
      <c r="K248" s="17">
        <f>VLOOKUP(VLOOKUP(C247,Demands!$B$27:$E$125,4,0),Fractions!$A$3:$Z$43,INS_FRs!D248+2,0)</f>
        <v>2.6141552511415526E-2</v>
      </c>
      <c r="L248" s="10" t="str">
        <f t="shared" si="66"/>
        <v>RSDELC,RSDLTHA1,RSDLTHA2,RSDLTHA3,RSDLTHA4,RSDGASNAT,RSDCOABIC,RSDCOABCO,RSDBIOLOG,RSDBIOPLT,RSDOILLPG, RSDOILDSL</v>
      </c>
      <c r="M248" s="10" t="s">
        <v>75</v>
      </c>
    </row>
    <row r="249" spans="3:13" s="2" customFormat="1" x14ac:dyDescent="0.25">
      <c r="C249" s="10"/>
      <c r="D249" s="10">
        <v>3</v>
      </c>
      <c r="F249" s="2" t="str">
        <f t="shared" si="84"/>
        <v>FLO_FR</v>
      </c>
      <c r="G249" s="2" t="str">
        <f t="shared" ref="G249:G294" si="85">G248</f>
        <v>RSD_APA3_SH</v>
      </c>
      <c r="H249" s="2" t="str">
        <f>IF(HLOOKUP($D249,Fractions!$C$1:$Z$2,2,0)=0,"na",HLOOKUP($D249,Fractions!$C$1:$Z$2,2,0))</f>
        <v>RM</v>
      </c>
      <c r="I249" s="2" t="s">
        <v>34</v>
      </c>
      <c r="K249" s="17">
        <f>VLOOKUP(VLOOKUP(C247,Demands!$B$27:$E$125,4,0),Fractions!$A$3:$Z$43,INS_FRs!D249+2,0)</f>
        <v>3.4855403348554033E-2</v>
      </c>
      <c r="L249" s="10" t="str">
        <f t="shared" si="66"/>
        <v>RSDELC,RSDLTHA1,RSDLTHA2,RSDLTHA3,RSDLTHA4,RSDGASNAT,RSDCOABIC,RSDCOABCO,RSDBIOLOG,RSDBIOPLT,RSDOILLPG, RSDOILDSL</v>
      </c>
      <c r="M249" s="10" t="s">
        <v>75</v>
      </c>
    </row>
    <row r="250" spans="3:13" s="2" customFormat="1" x14ac:dyDescent="0.25">
      <c r="C250" s="10"/>
      <c r="D250" s="10">
        <v>4</v>
      </c>
      <c r="F250" s="2" t="str">
        <f t="shared" si="84"/>
        <v>FLO_FR</v>
      </c>
      <c r="G250" s="2" t="str">
        <f t="shared" si="85"/>
        <v>RSD_APA3_SH</v>
      </c>
      <c r="H250" s="2" t="str">
        <f>IF(HLOOKUP($D250,Fractions!$C$1:$Z$2,2,0)=0,"na",HLOOKUP($D250,Fractions!$C$1:$Z$2,2,0))</f>
        <v>RD</v>
      </c>
      <c r="I250" s="2" t="s">
        <v>34</v>
      </c>
      <c r="K250" s="17">
        <f>VLOOKUP(VLOOKUP(C247,Demands!$B$27:$E$125,4,0),Fractions!$A$3:$Z$43,INS_FRs!D250+2,0)</f>
        <v>4.3569254185692546E-2</v>
      </c>
      <c r="L250" s="10" t="str">
        <f t="shared" si="66"/>
        <v>RSDELC,RSDLTHA1,RSDLTHA2,RSDLTHA3,RSDLTHA4,RSDGASNAT,RSDCOABIC,RSDCOABCO,RSDBIOLOG,RSDBIOPLT,RSDOILLPG, RSDOILDSL</v>
      </c>
      <c r="M250" s="10" t="s">
        <v>75</v>
      </c>
    </row>
    <row r="251" spans="3:13" s="2" customFormat="1" x14ac:dyDescent="0.25">
      <c r="C251" s="10"/>
      <c r="D251" s="10">
        <v>5</v>
      </c>
      <c r="F251" s="2" t="str">
        <f t="shared" si="84"/>
        <v>FLO_FR</v>
      </c>
      <c r="G251" s="2" t="str">
        <f t="shared" si="85"/>
        <v>RSD_APA3_SH</v>
      </c>
      <c r="H251" s="2" t="str">
        <f>IF(HLOOKUP($D251,Fractions!$C$1:$Z$2,2,0)=0,"na",HLOOKUP($D251,Fractions!$C$1:$Z$2,2,0))</f>
        <v>RA</v>
      </c>
      <c r="I251" s="2" t="s">
        <v>34</v>
      </c>
      <c r="K251" s="17">
        <f>VLOOKUP(VLOOKUP(C247,Demands!$B$27:$E$125,4,0),Fractions!$A$3:$Z$43,INS_FRs!D251+2,0)</f>
        <v>2.6141552511415526E-2</v>
      </c>
      <c r="L251" s="10" t="str">
        <f t="shared" si="66"/>
        <v>RSDELC,RSDLTHA1,RSDLTHA2,RSDLTHA3,RSDLTHA4,RSDGASNAT,RSDCOABIC,RSDCOABCO,RSDBIOLOG,RSDBIOPLT,RSDOILLPG, RSDOILDSL</v>
      </c>
      <c r="M251" s="10" t="s">
        <v>75</v>
      </c>
    </row>
    <row r="252" spans="3:13" s="2" customFormat="1" x14ac:dyDescent="0.25">
      <c r="C252" s="10"/>
      <c r="D252" s="10">
        <v>6</v>
      </c>
      <c r="F252" s="2" t="str">
        <f t="shared" si="84"/>
        <v>FLO_FR</v>
      </c>
      <c r="G252" s="2" t="str">
        <f t="shared" si="85"/>
        <v>RSD_APA3_SH</v>
      </c>
      <c r="H252" s="2" t="str">
        <f>IF(HLOOKUP($D252,Fractions!$C$1:$Z$2,2,0)=0,"na",HLOOKUP($D252,Fractions!$C$1:$Z$2,2,0))</f>
        <v>RE</v>
      </c>
      <c r="I252" s="2" t="s">
        <v>34</v>
      </c>
      <c r="K252" s="17">
        <f>VLOOKUP(VLOOKUP(C247,Demands!$B$27:$E$125,4,0),Fractions!$A$3:$Z$43,INS_FRs!D252+2,0)</f>
        <v>3.4855403348554033E-2</v>
      </c>
      <c r="L252" s="10" t="str">
        <f t="shared" si="66"/>
        <v>RSDELC,RSDLTHA1,RSDLTHA2,RSDLTHA3,RSDLTHA4,RSDGASNAT,RSDCOABIC,RSDCOABCO,RSDBIOLOG,RSDBIOPLT,RSDOILLPG, RSDOILDSL</v>
      </c>
      <c r="M252" s="10" t="s">
        <v>75</v>
      </c>
    </row>
    <row r="253" spans="3:13" s="2" customFormat="1" x14ac:dyDescent="0.25">
      <c r="C253" s="10"/>
      <c r="D253" s="10">
        <v>7</v>
      </c>
      <c r="F253" s="2" t="str">
        <f t="shared" si="84"/>
        <v>FLO_FR</v>
      </c>
      <c r="G253" s="2" t="str">
        <f t="shared" si="85"/>
        <v>RSD_APA3_SH</v>
      </c>
      <c r="H253" s="2" t="str">
        <f>IF(HLOOKUP($D253,Fractions!$C$1:$Z$2,2,0)=0,"na",HLOOKUP($D253,Fractions!$C$1:$Z$2,2,0))</f>
        <v>SN</v>
      </c>
      <c r="I253" s="2" t="s">
        <v>34</v>
      </c>
      <c r="K253" s="17">
        <f>VLOOKUP(VLOOKUP(C247,Demands!$B$27:$E$125,4,0),Fractions!$A$3:$Z$43,INS_FRs!D253+2,0)</f>
        <v>0</v>
      </c>
      <c r="L253" s="10" t="str">
        <f t="shared" si="66"/>
        <v>RSDELC,RSDLTHA1,RSDLTHA2,RSDLTHA3,RSDLTHA4,RSDGASNAT,RSDCOABIC,RSDCOABCO,RSDBIOLOG,RSDBIOPLT,RSDOILLPG, RSDOILDSL</v>
      </c>
      <c r="M253" s="10" t="s">
        <v>75</v>
      </c>
    </row>
    <row r="254" spans="3:13" s="2" customFormat="1" x14ac:dyDescent="0.25">
      <c r="C254" s="10"/>
      <c r="D254" s="10">
        <v>8</v>
      </c>
      <c r="F254" s="2" t="str">
        <f t="shared" si="84"/>
        <v>FLO_FR</v>
      </c>
      <c r="G254" s="2" t="str">
        <f t="shared" si="85"/>
        <v>RSD_APA3_SH</v>
      </c>
      <c r="H254" s="2" t="str">
        <f>IF(HLOOKUP($D254,Fractions!$C$1:$Z$2,2,0)=0,"na",HLOOKUP($D254,Fractions!$C$1:$Z$2,2,0))</f>
        <v>SL</v>
      </c>
      <c r="I254" s="2" t="s">
        <v>34</v>
      </c>
      <c r="K254" s="17">
        <f>VLOOKUP(VLOOKUP(C247,Demands!$B$27:$E$125,4,0),Fractions!$A$3:$Z$43,INS_FRs!D254+2,0)</f>
        <v>0</v>
      </c>
      <c r="L254" s="10" t="str">
        <f t="shared" si="66"/>
        <v>RSDELC,RSDLTHA1,RSDLTHA2,RSDLTHA3,RSDLTHA4,RSDGASNAT,RSDCOABIC,RSDCOABCO,RSDBIOLOG,RSDBIOPLT,RSDOILLPG, RSDOILDSL</v>
      </c>
      <c r="M254" s="10" t="s">
        <v>75</v>
      </c>
    </row>
    <row r="255" spans="3:13" s="2" customFormat="1" x14ac:dyDescent="0.25">
      <c r="C255" s="10"/>
      <c r="D255" s="10">
        <v>9</v>
      </c>
      <c r="F255" s="2" t="str">
        <f t="shared" si="84"/>
        <v>FLO_FR</v>
      </c>
      <c r="G255" s="2" t="str">
        <f t="shared" si="85"/>
        <v>RSD_APA3_SH</v>
      </c>
      <c r="H255" s="2" t="str">
        <f>IF(HLOOKUP($D255,Fractions!$C$1:$Z$2,2,0)=0,"na",HLOOKUP($D255,Fractions!$C$1:$Z$2,2,0))</f>
        <v>SM</v>
      </c>
      <c r="I255" s="2" t="s">
        <v>34</v>
      </c>
      <c r="K255" s="17">
        <f>VLOOKUP(VLOOKUP(C247,Demands!$B$27:$E$125,4,0),Fractions!$A$3:$Z$43,INS_FRs!D255+2,0)</f>
        <v>0</v>
      </c>
      <c r="L255" s="10" t="str">
        <f t="shared" si="66"/>
        <v>RSDELC,RSDLTHA1,RSDLTHA2,RSDLTHA3,RSDLTHA4,RSDGASNAT,RSDCOABIC,RSDCOABCO,RSDBIOLOG,RSDBIOPLT,RSDOILLPG, RSDOILDSL</v>
      </c>
      <c r="M255" s="10" t="s">
        <v>75</v>
      </c>
    </row>
    <row r="256" spans="3:13" s="2" customFormat="1" x14ac:dyDescent="0.25">
      <c r="C256" s="10"/>
      <c r="D256" s="10">
        <v>10</v>
      </c>
      <c r="F256" s="2" t="str">
        <f t="shared" si="84"/>
        <v>FLO_FR</v>
      </c>
      <c r="G256" s="2" t="str">
        <f t="shared" si="85"/>
        <v>RSD_APA3_SH</v>
      </c>
      <c r="H256" s="2" t="str">
        <f>IF(HLOOKUP($D256,Fractions!$C$1:$Z$2,2,0)=0,"na",HLOOKUP($D256,Fractions!$C$1:$Z$2,2,0))</f>
        <v>SD</v>
      </c>
      <c r="I256" s="2" t="s">
        <v>34</v>
      </c>
      <c r="K256" s="17">
        <f>VLOOKUP(VLOOKUP(C247,Demands!$B$27:$E$125,4,0),Fractions!$A$3:$Z$43,INS_FRs!D256+2,0)</f>
        <v>0</v>
      </c>
      <c r="L256" s="10" t="str">
        <f t="shared" si="66"/>
        <v>RSDELC,RSDLTHA1,RSDLTHA2,RSDLTHA3,RSDLTHA4,RSDGASNAT,RSDCOABIC,RSDCOABCO,RSDBIOLOG,RSDBIOPLT,RSDOILLPG, RSDOILDSL</v>
      </c>
      <c r="M256" s="10" t="s">
        <v>75</v>
      </c>
    </row>
    <row r="257" spans="3:13" s="2" customFormat="1" x14ac:dyDescent="0.25">
      <c r="C257" s="10"/>
      <c r="D257" s="10">
        <v>11</v>
      </c>
      <c r="F257" s="2" t="str">
        <f t="shared" si="84"/>
        <v>FLO_FR</v>
      </c>
      <c r="G257" s="2" t="str">
        <f t="shared" si="85"/>
        <v>RSD_APA3_SH</v>
      </c>
      <c r="H257" s="2" t="str">
        <f>IF(HLOOKUP($D257,Fractions!$C$1:$Z$2,2,0)=0,"na",HLOOKUP($D257,Fractions!$C$1:$Z$2,2,0))</f>
        <v>SA</v>
      </c>
      <c r="I257" s="2" t="s">
        <v>34</v>
      </c>
      <c r="K257" s="17">
        <f>VLOOKUP(VLOOKUP(C247,Demands!$B$27:$E$125,4,0),Fractions!$A$3:$Z$43,INS_FRs!D257+2,0)</f>
        <v>0</v>
      </c>
      <c r="L257" s="10" t="str">
        <f t="shared" si="66"/>
        <v>RSDELC,RSDLTHA1,RSDLTHA2,RSDLTHA3,RSDLTHA4,RSDGASNAT,RSDCOABIC,RSDCOABCO,RSDBIOLOG,RSDBIOPLT,RSDOILLPG, RSDOILDSL</v>
      </c>
      <c r="M257" s="10" t="s">
        <v>75</v>
      </c>
    </row>
    <row r="258" spans="3:13" s="2" customFormat="1" x14ac:dyDescent="0.25">
      <c r="C258" s="10"/>
      <c r="D258" s="10">
        <v>12</v>
      </c>
      <c r="F258" s="2" t="str">
        <f t="shared" si="84"/>
        <v>FLO_FR</v>
      </c>
      <c r="G258" s="2" t="str">
        <f t="shared" si="85"/>
        <v>RSD_APA3_SH</v>
      </c>
      <c r="H258" s="2" t="str">
        <f>IF(HLOOKUP($D258,Fractions!$C$1:$Z$2,2,0)=0,"na",HLOOKUP($D258,Fractions!$C$1:$Z$2,2,0))</f>
        <v>SE</v>
      </c>
      <c r="I258" s="2" t="s">
        <v>34</v>
      </c>
      <c r="K258" s="17">
        <f>VLOOKUP(VLOOKUP(C247,Demands!$B$27:$E$125,4,0),Fractions!$A$3:$Z$43,INS_FRs!D258+2,0)</f>
        <v>0</v>
      </c>
      <c r="L258" s="10" t="str">
        <f t="shared" si="66"/>
        <v>RSDELC,RSDLTHA1,RSDLTHA2,RSDLTHA3,RSDLTHA4,RSDGASNAT,RSDCOABIC,RSDCOABCO,RSDBIOLOG,RSDBIOPLT,RSDOILLPG, RSDOILDSL</v>
      </c>
      <c r="M258" s="10" t="s">
        <v>75</v>
      </c>
    </row>
    <row r="259" spans="3:13" s="2" customFormat="1" x14ac:dyDescent="0.25">
      <c r="C259" s="10"/>
      <c r="D259" s="10">
        <v>13</v>
      </c>
      <c r="F259" s="2" t="str">
        <f t="shared" si="84"/>
        <v>FLO_FR</v>
      </c>
      <c r="G259" s="2" t="str">
        <f t="shared" si="85"/>
        <v>RSD_APA3_SH</v>
      </c>
      <c r="H259" s="2" t="str">
        <f>IF(HLOOKUP($D259,Fractions!$C$1:$Z$2,2,0)=0,"na",HLOOKUP($D259,Fractions!$C$1:$Z$2,2,0))</f>
        <v>FN</v>
      </c>
      <c r="I259" s="2" t="s">
        <v>34</v>
      </c>
      <c r="K259" s="17">
        <f>VLOOKUP(VLOOKUP(C247,Demands!$B$27:$E$125,4,0),Fractions!$A$3:$Z$43,INS_FRs!D259+2,0)</f>
        <v>4.3569254185692546E-2</v>
      </c>
      <c r="L259" s="10" t="str">
        <f t="shared" si="66"/>
        <v>RSDELC,RSDLTHA1,RSDLTHA2,RSDLTHA3,RSDLTHA4,RSDGASNAT,RSDCOABIC,RSDCOABCO,RSDBIOLOG,RSDBIOPLT,RSDOILLPG, RSDOILDSL</v>
      </c>
      <c r="M259" s="10" t="s">
        <v>75</v>
      </c>
    </row>
    <row r="260" spans="3:13" s="2" customFormat="1" x14ac:dyDescent="0.25">
      <c r="C260" s="10"/>
      <c r="D260" s="10">
        <v>14</v>
      </c>
      <c r="F260" s="2" t="str">
        <f t="shared" si="84"/>
        <v>FLO_FR</v>
      </c>
      <c r="G260" s="2" t="str">
        <f t="shared" si="85"/>
        <v>RSD_APA3_SH</v>
      </c>
      <c r="H260" s="2" t="str">
        <f>IF(HLOOKUP($D260,Fractions!$C$1:$Z$2,2,0)=0,"na",HLOOKUP($D260,Fractions!$C$1:$Z$2,2,0))</f>
        <v>FL</v>
      </c>
      <c r="I260" s="2" t="s">
        <v>34</v>
      </c>
      <c r="K260" s="17">
        <f>VLOOKUP(VLOOKUP(C247,Demands!$B$27:$E$125,4,0),Fractions!$A$3:$Z$43,INS_FRs!D260+2,0)</f>
        <v>2.6141552511415526E-2</v>
      </c>
      <c r="L260" s="10" t="str">
        <f t="shared" si="66"/>
        <v>RSDELC,RSDLTHA1,RSDLTHA2,RSDLTHA3,RSDLTHA4,RSDGASNAT,RSDCOABIC,RSDCOABCO,RSDBIOLOG,RSDBIOPLT,RSDOILLPG, RSDOILDSL</v>
      </c>
      <c r="M260" s="10" t="s">
        <v>75</v>
      </c>
    </row>
    <row r="261" spans="3:13" s="2" customFormat="1" x14ac:dyDescent="0.25">
      <c r="C261" s="10"/>
      <c r="D261" s="10">
        <v>15</v>
      </c>
      <c r="F261" s="2" t="str">
        <f t="shared" si="84"/>
        <v>FLO_FR</v>
      </c>
      <c r="G261" s="2" t="str">
        <f t="shared" si="85"/>
        <v>RSD_APA3_SH</v>
      </c>
      <c r="H261" s="2" t="str">
        <f>IF(HLOOKUP($D261,Fractions!$C$1:$Z$2,2,0)=0,"na",HLOOKUP($D261,Fractions!$C$1:$Z$2,2,0))</f>
        <v>FM</v>
      </c>
      <c r="I261" s="2" t="s">
        <v>34</v>
      </c>
      <c r="K261" s="17">
        <f>VLOOKUP(VLOOKUP(C247,Demands!$B$27:$E$125,4,0),Fractions!$A$3:$Z$43,INS_FRs!D261+2,0)</f>
        <v>3.4855403348554033E-2</v>
      </c>
      <c r="L261" s="10" t="str">
        <f t="shared" si="66"/>
        <v>RSDELC,RSDLTHA1,RSDLTHA2,RSDLTHA3,RSDLTHA4,RSDGASNAT,RSDCOABIC,RSDCOABCO,RSDBIOLOG,RSDBIOPLT,RSDOILLPG, RSDOILDSL</v>
      </c>
      <c r="M261" s="10" t="s">
        <v>75</v>
      </c>
    </row>
    <row r="262" spans="3:13" s="2" customFormat="1" x14ac:dyDescent="0.25">
      <c r="C262" s="10"/>
      <c r="D262" s="10">
        <v>16</v>
      </c>
      <c r="F262" s="2" t="str">
        <f t="shared" si="84"/>
        <v>FLO_FR</v>
      </c>
      <c r="G262" s="2" t="str">
        <f t="shared" si="85"/>
        <v>RSD_APA3_SH</v>
      </c>
      <c r="H262" s="2" t="str">
        <f>IF(HLOOKUP($D262,Fractions!$C$1:$Z$2,2,0)=0,"na",HLOOKUP($D262,Fractions!$C$1:$Z$2,2,0))</f>
        <v>FD</v>
      </c>
      <c r="I262" s="2" t="s">
        <v>34</v>
      </c>
      <c r="K262" s="17">
        <f>VLOOKUP(VLOOKUP(C247,Demands!$B$27:$E$125,4,0),Fractions!$A$3:$Z$43,INS_FRs!D262+2,0)</f>
        <v>4.3569254185692546E-2</v>
      </c>
      <c r="L262" s="10" t="str">
        <f t="shared" si="66"/>
        <v>RSDELC,RSDLTHA1,RSDLTHA2,RSDLTHA3,RSDLTHA4,RSDGASNAT,RSDCOABIC,RSDCOABCO,RSDBIOLOG,RSDBIOPLT,RSDOILLPG, RSDOILDSL</v>
      </c>
      <c r="M262" s="10" t="s">
        <v>75</v>
      </c>
    </row>
    <row r="263" spans="3:13" s="2" customFormat="1" x14ac:dyDescent="0.25">
      <c r="C263" s="10"/>
      <c r="D263" s="10">
        <v>17</v>
      </c>
      <c r="F263" s="2" t="str">
        <f t="shared" si="84"/>
        <v>FLO_FR</v>
      </c>
      <c r="G263" s="2" t="str">
        <f t="shared" si="85"/>
        <v>RSD_APA3_SH</v>
      </c>
      <c r="H263" s="2" t="str">
        <f>IF(HLOOKUP($D263,Fractions!$C$1:$Z$2,2,0)=0,"na",HLOOKUP($D263,Fractions!$C$1:$Z$2,2,0))</f>
        <v>FA</v>
      </c>
      <c r="I263" s="2" t="s">
        <v>34</v>
      </c>
      <c r="K263" s="17">
        <f>VLOOKUP(VLOOKUP(C247,Demands!$B$27:$E$125,4,0),Fractions!$A$3:$Z$43,INS_FRs!D263+2,0)</f>
        <v>2.6141552511415526E-2</v>
      </c>
      <c r="L263" s="10" t="str">
        <f t="shared" si="66"/>
        <v>RSDELC,RSDLTHA1,RSDLTHA2,RSDLTHA3,RSDLTHA4,RSDGASNAT,RSDCOABIC,RSDCOABCO,RSDBIOLOG,RSDBIOPLT,RSDOILLPG, RSDOILDSL</v>
      </c>
      <c r="M263" s="10" t="s">
        <v>75</v>
      </c>
    </row>
    <row r="264" spans="3:13" s="2" customFormat="1" x14ac:dyDescent="0.25">
      <c r="C264" s="10"/>
      <c r="D264" s="10">
        <v>18</v>
      </c>
      <c r="F264" s="2" t="str">
        <f t="shared" si="84"/>
        <v>FLO_FR</v>
      </c>
      <c r="G264" s="2" t="str">
        <f t="shared" si="85"/>
        <v>RSD_APA3_SH</v>
      </c>
      <c r="H264" s="2" t="str">
        <f>IF(HLOOKUP($D264,Fractions!$C$1:$Z$2,2,0)=0,"na",HLOOKUP($D264,Fractions!$C$1:$Z$2,2,0))</f>
        <v>FE</v>
      </c>
      <c r="I264" s="2" t="s">
        <v>34</v>
      </c>
      <c r="K264" s="17">
        <f>VLOOKUP(VLOOKUP(C247,Demands!$B$27:$E$125,4,0),Fractions!$A$3:$Z$43,INS_FRs!D264+2,0)</f>
        <v>3.4855403348554033E-2</v>
      </c>
      <c r="L264" s="10" t="str">
        <f t="shared" si="66"/>
        <v>RSDELC,RSDLTHA1,RSDLTHA2,RSDLTHA3,RSDLTHA4,RSDGASNAT,RSDCOABIC,RSDCOABCO,RSDBIOLOG,RSDBIOPLT,RSDOILLPG, RSDOILDSL</v>
      </c>
      <c r="M264" s="10" t="s">
        <v>75</v>
      </c>
    </row>
    <row r="265" spans="3:13" s="2" customFormat="1" x14ac:dyDescent="0.25">
      <c r="C265" s="10"/>
      <c r="D265" s="10">
        <v>19</v>
      </c>
      <c r="F265" s="2" t="str">
        <f t="shared" si="84"/>
        <v>FLO_FR</v>
      </c>
      <c r="G265" s="2" t="str">
        <f t="shared" si="85"/>
        <v>RSD_APA3_SH</v>
      </c>
      <c r="H265" s="2" t="str">
        <f>IF(HLOOKUP($D265,Fractions!$C$1:$Z$2,2,0)=0,"na",HLOOKUP($D265,Fractions!$C$1:$Z$2,2,0))</f>
        <v>WN</v>
      </c>
      <c r="I265" s="2" t="s">
        <v>34</v>
      </c>
      <c r="K265" s="17">
        <f>VLOOKUP(VLOOKUP(C247,Demands!$B$27:$E$125,4,0),Fractions!$A$3:$Z$43,INS_FRs!D265+2,0)</f>
        <v>0.12119482496194828</v>
      </c>
      <c r="L265" s="10" t="str">
        <f t="shared" si="66"/>
        <v>RSDELC,RSDLTHA1,RSDLTHA2,RSDLTHA3,RSDLTHA4,RSDGASNAT,RSDCOABIC,RSDCOABCO,RSDBIOLOG,RSDBIOPLT,RSDOILLPG, RSDOILDSL</v>
      </c>
      <c r="M265" s="10" t="s">
        <v>75</v>
      </c>
    </row>
    <row r="266" spans="3:13" s="2" customFormat="1" x14ac:dyDescent="0.25">
      <c r="C266" s="10"/>
      <c r="D266" s="10">
        <v>20</v>
      </c>
      <c r="F266" s="2" t="str">
        <f t="shared" si="84"/>
        <v>FLO_FR</v>
      </c>
      <c r="G266" s="2" t="str">
        <f t="shared" si="85"/>
        <v>RSD_APA3_SH</v>
      </c>
      <c r="H266" s="2" t="str">
        <f>IF(HLOOKUP($D266,Fractions!$C$1:$Z$2,2,0)=0,"na",HLOOKUP($D266,Fractions!$C$1:$Z$2,2,0))</f>
        <v>WL</v>
      </c>
      <c r="I266" s="2" t="s">
        <v>34</v>
      </c>
      <c r="K266" s="17">
        <f>VLOOKUP(VLOOKUP(C247,Demands!$B$27:$E$125,4,0),Fractions!$A$3:$Z$43,INS_FRs!D266+2,0)</f>
        <v>7.2716894977168961E-2</v>
      </c>
      <c r="L266" s="10" t="str">
        <f t="shared" si="66"/>
        <v>RSDELC,RSDLTHA1,RSDLTHA2,RSDLTHA3,RSDLTHA4,RSDGASNAT,RSDCOABIC,RSDCOABCO,RSDBIOLOG,RSDBIOPLT,RSDOILLPG, RSDOILDSL</v>
      </c>
      <c r="M266" s="10" t="s">
        <v>75</v>
      </c>
    </row>
    <row r="267" spans="3:13" s="2" customFormat="1" x14ac:dyDescent="0.25">
      <c r="C267" s="10"/>
      <c r="D267" s="10">
        <v>21</v>
      </c>
      <c r="F267" s="2" t="str">
        <f t="shared" si="84"/>
        <v>FLO_FR</v>
      </c>
      <c r="G267" s="2" t="str">
        <f t="shared" si="85"/>
        <v>RSD_APA3_SH</v>
      </c>
      <c r="H267" s="2" t="str">
        <f>IF(HLOOKUP($D267,Fractions!$C$1:$Z$2,2,0)=0,"na",HLOOKUP($D267,Fractions!$C$1:$Z$2,2,0))</f>
        <v>WM</v>
      </c>
      <c r="I267" s="2" t="s">
        <v>34</v>
      </c>
      <c r="K267" s="17">
        <f>VLOOKUP(VLOOKUP(C247,Demands!$B$27:$E$125,4,0),Fractions!$A$3:$Z$43,INS_FRs!D267+2,0)</f>
        <v>9.6955859969558605E-2</v>
      </c>
      <c r="L267" s="10" t="str">
        <f t="shared" si="66"/>
        <v>RSDELC,RSDLTHA1,RSDLTHA2,RSDLTHA3,RSDLTHA4,RSDGASNAT,RSDCOABIC,RSDCOABCO,RSDBIOLOG,RSDBIOPLT,RSDOILLPG, RSDOILDSL</v>
      </c>
      <c r="M267" s="10" t="s">
        <v>75</v>
      </c>
    </row>
    <row r="268" spans="3:13" s="2" customFormat="1" x14ac:dyDescent="0.25">
      <c r="C268" s="10"/>
      <c r="D268" s="10">
        <v>22</v>
      </c>
      <c r="F268" s="2" t="str">
        <f t="shared" si="84"/>
        <v>FLO_FR</v>
      </c>
      <c r="G268" s="2" t="str">
        <f t="shared" si="85"/>
        <v>RSD_APA3_SH</v>
      </c>
      <c r="H268" s="2" t="str">
        <f>IF(HLOOKUP($D268,Fractions!$C$1:$Z$2,2,0)=0,"na",HLOOKUP($D268,Fractions!$C$1:$Z$2,2,0))</f>
        <v>WD</v>
      </c>
      <c r="I268" s="2" t="s">
        <v>34</v>
      </c>
      <c r="K268" s="17">
        <f>VLOOKUP(VLOOKUP(C247,Demands!$B$27:$E$125,4,0),Fractions!$A$3:$Z$43,INS_FRs!D268+2,0)</f>
        <v>0.12119482496194828</v>
      </c>
      <c r="L268" s="10" t="str">
        <f t="shared" si="66"/>
        <v>RSDELC,RSDLTHA1,RSDLTHA2,RSDLTHA3,RSDLTHA4,RSDGASNAT,RSDCOABIC,RSDCOABCO,RSDBIOLOG,RSDBIOPLT,RSDOILLPG, RSDOILDSL</v>
      </c>
      <c r="M268" s="10" t="s">
        <v>75</v>
      </c>
    </row>
    <row r="269" spans="3:13" s="2" customFormat="1" x14ac:dyDescent="0.25">
      <c r="C269" s="10"/>
      <c r="D269" s="10">
        <v>23</v>
      </c>
      <c r="F269" s="12" t="str">
        <f t="shared" si="84"/>
        <v>FLO_FR</v>
      </c>
      <c r="G269" s="12" t="str">
        <f t="shared" si="85"/>
        <v>RSD_APA3_SH</v>
      </c>
      <c r="H269" s="12" t="str">
        <f>IF(HLOOKUP($D269,Fractions!$C$1:$Z$2,2,0)=0,"na",HLOOKUP($D269,Fractions!$C$1:$Z$2,2,0))</f>
        <v>WA</v>
      </c>
      <c r="I269" s="12" t="s">
        <v>34</v>
      </c>
      <c r="J269" s="12"/>
      <c r="K269" s="18">
        <f>VLOOKUP(VLOOKUP(C247,Demands!$B$27:$E$125,4,0),Fractions!$A$3:$Z$43,INS_FRs!D269+2,0)</f>
        <v>7.2716894977168961E-2</v>
      </c>
      <c r="L269" s="10" t="str">
        <f t="shared" si="66"/>
        <v>RSDELC,RSDLTHA1,RSDLTHA2,RSDLTHA3,RSDLTHA4,RSDGASNAT,RSDCOABIC,RSDCOABCO,RSDBIOLOG,RSDBIOPLT,RSDOILLPG, RSDOILDSL</v>
      </c>
      <c r="M269" s="10" t="s">
        <v>75</v>
      </c>
    </row>
    <row r="270" spans="3:13" s="2" customFormat="1" x14ac:dyDescent="0.25">
      <c r="C270" s="10"/>
      <c r="D270" s="10">
        <v>24</v>
      </c>
      <c r="F270" s="19" t="str">
        <f t="shared" si="84"/>
        <v>FLO_FR</v>
      </c>
      <c r="G270" s="19" t="str">
        <f t="shared" si="85"/>
        <v>RSD_APA3_SH</v>
      </c>
      <c r="H270" s="19" t="str">
        <f>IF(HLOOKUP($D270,Fractions!$C$1:$Z$2,2,0)=0,"na",HLOOKUP($D270,Fractions!$C$1:$Z$2,2,0))</f>
        <v>WE</v>
      </c>
      <c r="I270" s="19" t="s">
        <v>34</v>
      </c>
      <c r="J270" s="19"/>
      <c r="K270" s="20">
        <f>VLOOKUP(VLOOKUP(C247,Demands!$B$27:$E$125,4,0),Fractions!$A$3:$Z$43,INS_FRs!D270+2,0)</f>
        <v>9.6955859969558605E-2</v>
      </c>
      <c r="L270" s="21" t="str">
        <f t="shared" si="66"/>
        <v>RSDELC,RSDLTHA1,RSDLTHA2,RSDLTHA3,RSDLTHA4,RSDGASNAT,RSDCOABIC,RSDCOABCO,RSDBIOLOG,RSDBIOPLT,RSDOILLPG, RSDOILDSL</v>
      </c>
      <c r="M270" s="21" t="s">
        <v>75</v>
      </c>
    </row>
    <row r="271" spans="3:13" s="2" customFormat="1" x14ac:dyDescent="0.25">
      <c r="C271" s="10"/>
      <c r="D271" s="10">
        <v>1</v>
      </c>
      <c r="F271" s="2" t="str">
        <f t="shared" si="84"/>
        <v>FLO_FR</v>
      </c>
      <c r="G271" s="2" t="str">
        <f t="shared" si="85"/>
        <v>RSD_APA3_SH</v>
      </c>
      <c r="H271" s="2" t="str">
        <f t="shared" ref="H271:J279" si="86">H247</f>
        <v>RN</v>
      </c>
      <c r="I271" s="2" t="str">
        <f t="shared" si="86"/>
        <v>UP</v>
      </c>
      <c r="J271" s="10">
        <f t="shared" si="86"/>
        <v>0</v>
      </c>
      <c r="K271" s="10">
        <v>3</v>
      </c>
      <c r="L271" s="10" t="str">
        <f t="shared" si="66"/>
        <v>RSDELC,RSDLTHA1,RSDLTHA2,RSDLTHA3,RSDLTHA4,RSDGASNAT,RSDCOABIC,RSDCOABCO,RSDBIOLOG,RSDBIOPLT,RSDOILLPG, RSDOILDSL</v>
      </c>
      <c r="M271" s="10" t="s">
        <v>75</v>
      </c>
    </row>
    <row r="272" spans="3:13" s="2" customFormat="1" x14ac:dyDescent="0.25">
      <c r="C272" s="10"/>
      <c r="D272" s="10">
        <v>2</v>
      </c>
      <c r="F272" s="2" t="str">
        <f t="shared" si="84"/>
        <v>FLO_FR</v>
      </c>
      <c r="G272" s="2" t="str">
        <f t="shared" si="85"/>
        <v>RSD_APA3_SH</v>
      </c>
      <c r="H272" s="2" t="str">
        <f t="shared" si="86"/>
        <v>RL</v>
      </c>
      <c r="I272" s="2" t="str">
        <f t="shared" si="86"/>
        <v>UP</v>
      </c>
      <c r="J272" s="10">
        <f t="shared" si="86"/>
        <v>0</v>
      </c>
      <c r="K272" s="10">
        <f>K271</f>
        <v>3</v>
      </c>
      <c r="L272" s="10" t="str">
        <f t="shared" si="66"/>
        <v>RSDELC,RSDLTHA1,RSDLTHA2,RSDLTHA3,RSDLTHA4,RSDGASNAT,RSDCOABIC,RSDCOABCO,RSDBIOLOG,RSDBIOPLT,RSDOILLPG, RSDOILDSL</v>
      </c>
      <c r="M272" s="10" t="s">
        <v>75</v>
      </c>
    </row>
    <row r="273" spans="3:13" s="2" customFormat="1" x14ac:dyDescent="0.25">
      <c r="C273" s="10"/>
      <c r="D273" s="10">
        <v>3</v>
      </c>
      <c r="F273" s="2" t="str">
        <f t="shared" si="84"/>
        <v>FLO_FR</v>
      </c>
      <c r="G273" s="2" t="str">
        <f t="shared" si="85"/>
        <v>RSD_APA3_SH</v>
      </c>
      <c r="H273" s="2" t="str">
        <f t="shared" si="86"/>
        <v>RM</v>
      </c>
      <c r="I273" s="2" t="str">
        <f t="shared" si="86"/>
        <v>UP</v>
      </c>
      <c r="J273" s="10">
        <f t="shared" si="86"/>
        <v>0</v>
      </c>
      <c r="K273" s="10">
        <f t="shared" ref="K273:L294" si="87">K272</f>
        <v>3</v>
      </c>
      <c r="L273" s="10" t="str">
        <f t="shared" si="66"/>
        <v>RSDELC,RSDLTHA1,RSDLTHA2,RSDLTHA3,RSDLTHA4,RSDGASNAT,RSDCOABIC,RSDCOABCO,RSDBIOLOG,RSDBIOPLT,RSDOILLPG, RSDOILDSL</v>
      </c>
      <c r="M273" s="10" t="s">
        <v>75</v>
      </c>
    </row>
    <row r="274" spans="3:13" s="2" customFormat="1" x14ac:dyDescent="0.25">
      <c r="C274" s="10"/>
      <c r="D274" s="10">
        <v>4</v>
      </c>
      <c r="F274" s="2" t="str">
        <f t="shared" si="84"/>
        <v>FLO_FR</v>
      </c>
      <c r="G274" s="2" t="str">
        <f t="shared" si="85"/>
        <v>RSD_APA3_SH</v>
      </c>
      <c r="H274" s="2" t="str">
        <f t="shared" si="86"/>
        <v>RD</v>
      </c>
      <c r="I274" s="2" t="str">
        <f t="shared" si="86"/>
        <v>UP</v>
      </c>
      <c r="J274" s="10">
        <f t="shared" si="86"/>
        <v>0</v>
      </c>
      <c r="K274" s="10">
        <f t="shared" si="87"/>
        <v>3</v>
      </c>
      <c r="L274" s="10" t="str">
        <f t="shared" si="66"/>
        <v>RSDELC,RSDLTHA1,RSDLTHA2,RSDLTHA3,RSDLTHA4,RSDGASNAT,RSDCOABIC,RSDCOABCO,RSDBIOLOG,RSDBIOPLT,RSDOILLPG, RSDOILDSL</v>
      </c>
      <c r="M274" s="10" t="s">
        <v>75</v>
      </c>
    </row>
    <row r="275" spans="3:13" s="2" customFormat="1" x14ac:dyDescent="0.25">
      <c r="C275" s="10"/>
      <c r="D275" s="10">
        <v>5</v>
      </c>
      <c r="F275" s="2" t="str">
        <f t="shared" si="84"/>
        <v>FLO_FR</v>
      </c>
      <c r="G275" s="2" t="str">
        <f t="shared" si="85"/>
        <v>RSD_APA3_SH</v>
      </c>
      <c r="H275" s="2" t="str">
        <f t="shared" si="86"/>
        <v>RA</v>
      </c>
      <c r="I275" s="2" t="str">
        <f t="shared" si="86"/>
        <v>UP</v>
      </c>
      <c r="J275" s="10">
        <f t="shared" si="86"/>
        <v>0</v>
      </c>
      <c r="K275" s="10">
        <f t="shared" si="87"/>
        <v>3</v>
      </c>
      <c r="L275" s="10" t="str">
        <f t="shared" si="66"/>
        <v>RSDELC,RSDLTHA1,RSDLTHA2,RSDLTHA3,RSDLTHA4,RSDGASNAT,RSDCOABIC,RSDCOABCO,RSDBIOLOG,RSDBIOPLT,RSDOILLPG, RSDOILDSL</v>
      </c>
      <c r="M275" s="10" t="s">
        <v>75</v>
      </c>
    </row>
    <row r="276" spans="3:13" s="2" customFormat="1" x14ac:dyDescent="0.25">
      <c r="C276" s="10"/>
      <c r="D276" s="10">
        <v>6</v>
      </c>
      <c r="F276" s="2" t="str">
        <f t="shared" si="84"/>
        <v>FLO_FR</v>
      </c>
      <c r="G276" s="2" t="str">
        <f t="shared" si="85"/>
        <v>RSD_APA3_SH</v>
      </c>
      <c r="H276" s="2" t="str">
        <f t="shared" si="86"/>
        <v>RE</v>
      </c>
      <c r="I276" s="2" t="str">
        <f t="shared" si="86"/>
        <v>UP</v>
      </c>
      <c r="J276" s="10">
        <f t="shared" si="86"/>
        <v>0</v>
      </c>
      <c r="K276" s="10">
        <f t="shared" si="87"/>
        <v>3</v>
      </c>
      <c r="L276" s="10" t="str">
        <f t="shared" si="66"/>
        <v>RSDELC,RSDLTHA1,RSDLTHA2,RSDLTHA3,RSDLTHA4,RSDGASNAT,RSDCOABIC,RSDCOABCO,RSDBIOLOG,RSDBIOPLT,RSDOILLPG, RSDOILDSL</v>
      </c>
      <c r="M276" s="10" t="s">
        <v>75</v>
      </c>
    </row>
    <row r="277" spans="3:13" s="2" customFormat="1" x14ac:dyDescent="0.25">
      <c r="C277" s="10"/>
      <c r="D277" s="10">
        <v>7</v>
      </c>
      <c r="F277" s="2" t="str">
        <f t="shared" si="84"/>
        <v>FLO_FR</v>
      </c>
      <c r="G277" s="2" t="str">
        <f t="shared" si="85"/>
        <v>RSD_APA3_SH</v>
      </c>
      <c r="H277" s="2" t="str">
        <f t="shared" si="86"/>
        <v>SN</v>
      </c>
      <c r="I277" s="2" t="str">
        <f t="shared" si="86"/>
        <v>UP</v>
      </c>
      <c r="J277" s="10">
        <f t="shared" si="86"/>
        <v>0</v>
      </c>
      <c r="K277" s="10">
        <f t="shared" si="87"/>
        <v>3</v>
      </c>
      <c r="L277" s="10" t="str">
        <f t="shared" si="66"/>
        <v>RSDELC,RSDLTHA1,RSDLTHA2,RSDLTHA3,RSDLTHA4,RSDGASNAT,RSDCOABIC,RSDCOABCO,RSDBIOLOG,RSDBIOPLT,RSDOILLPG, RSDOILDSL</v>
      </c>
      <c r="M277" s="10" t="s">
        <v>75</v>
      </c>
    </row>
    <row r="278" spans="3:13" s="2" customFormat="1" x14ac:dyDescent="0.25">
      <c r="C278" s="10"/>
      <c r="D278" s="10">
        <v>8</v>
      </c>
      <c r="F278" s="2" t="str">
        <f t="shared" si="84"/>
        <v>FLO_FR</v>
      </c>
      <c r="G278" s="2" t="str">
        <f t="shared" si="85"/>
        <v>RSD_APA3_SH</v>
      </c>
      <c r="H278" s="2" t="str">
        <f t="shared" si="86"/>
        <v>SL</v>
      </c>
      <c r="I278" s="2" t="str">
        <f t="shared" si="86"/>
        <v>UP</v>
      </c>
      <c r="J278" s="10">
        <f t="shared" si="86"/>
        <v>0</v>
      </c>
      <c r="K278" s="10">
        <f t="shared" si="87"/>
        <v>3</v>
      </c>
      <c r="L278" s="10" t="str">
        <f t="shared" si="66"/>
        <v>RSDELC,RSDLTHA1,RSDLTHA2,RSDLTHA3,RSDLTHA4,RSDGASNAT,RSDCOABIC,RSDCOABCO,RSDBIOLOG,RSDBIOPLT,RSDOILLPG, RSDOILDSL</v>
      </c>
      <c r="M278" s="10" t="s">
        <v>75</v>
      </c>
    </row>
    <row r="279" spans="3:13" s="2" customFormat="1" x14ac:dyDescent="0.25">
      <c r="C279" s="10"/>
      <c r="D279" s="10">
        <v>9</v>
      </c>
      <c r="F279" s="2" t="str">
        <f t="shared" si="84"/>
        <v>FLO_FR</v>
      </c>
      <c r="G279" s="2" t="str">
        <f t="shared" si="85"/>
        <v>RSD_APA3_SH</v>
      </c>
      <c r="H279" s="2" t="str">
        <f t="shared" si="86"/>
        <v>SM</v>
      </c>
      <c r="I279" s="2" t="str">
        <f t="shared" si="86"/>
        <v>UP</v>
      </c>
      <c r="J279" s="10">
        <f t="shared" si="86"/>
        <v>0</v>
      </c>
      <c r="K279" s="10">
        <f t="shared" si="87"/>
        <v>3</v>
      </c>
      <c r="L279" s="10" t="str">
        <f t="shared" si="87"/>
        <v>RSDELC,RSDLTHA1,RSDLTHA2,RSDLTHA3,RSDLTHA4,RSDGASNAT,RSDCOABIC,RSDCOABCO,RSDBIOLOG,RSDBIOPLT,RSDOILLPG, RSDOILDSL</v>
      </c>
      <c r="M279" s="10" t="s">
        <v>75</v>
      </c>
    </row>
    <row r="280" spans="3:13" s="2" customFormat="1" x14ac:dyDescent="0.25">
      <c r="C280" s="10"/>
      <c r="D280" s="10">
        <v>10</v>
      </c>
      <c r="F280" s="2" t="str">
        <f t="shared" si="84"/>
        <v>FLO_FR</v>
      </c>
      <c r="G280" s="2" t="str">
        <f t="shared" si="85"/>
        <v>RSD_APA3_SH</v>
      </c>
      <c r="H280" s="2" t="str">
        <f t="shared" ref="H280:H281" si="88">H256</f>
        <v>SD</v>
      </c>
      <c r="I280" s="2" t="str">
        <f>I256</f>
        <v>UP</v>
      </c>
      <c r="J280" s="10">
        <f>J256</f>
        <v>0</v>
      </c>
      <c r="K280" s="10">
        <f t="shared" si="87"/>
        <v>3</v>
      </c>
      <c r="L280" s="10" t="str">
        <f t="shared" si="87"/>
        <v>RSDELC,RSDLTHA1,RSDLTHA2,RSDLTHA3,RSDLTHA4,RSDGASNAT,RSDCOABIC,RSDCOABCO,RSDBIOLOG,RSDBIOPLT,RSDOILLPG, RSDOILDSL</v>
      </c>
      <c r="M280" s="10" t="s">
        <v>75</v>
      </c>
    </row>
    <row r="281" spans="3:13" s="2" customFormat="1" x14ac:dyDescent="0.25">
      <c r="C281" s="10"/>
      <c r="D281" s="10">
        <v>11</v>
      </c>
      <c r="F281" s="2" t="str">
        <f t="shared" si="84"/>
        <v>FLO_FR</v>
      </c>
      <c r="G281" s="2" t="str">
        <f t="shared" si="85"/>
        <v>RSD_APA3_SH</v>
      </c>
      <c r="H281" s="2" t="str">
        <f t="shared" si="88"/>
        <v>SA</v>
      </c>
      <c r="I281" s="2" t="str">
        <f>I257</f>
        <v>UP</v>
      </c>
      <c r="J281" s="10">
        <f>J257</f>
        <v>0</v>
      </c>
      <c r="K281" s="10">
        <f t="shared" si="87"/>
        <v>3</v>
      </c>
      <c r="L281" s="10" t="str">
        <f t="shared" si="87"/>
        <v>RSDELC,RSDLTHA1,RSDLTHA2,RSDLTHA3,RSDLTHA4,RSDGASNAT,RSDCOABIC,RSDCOABCO,RSDBIOLOG,RSDBIOPLT,RSDOILLPG, RSDOILDSL</v>
      </c>
      <c r="M281" s="10" t="s">
        <v>75</v>
      </c>
    </row>
    <row r="282" spans="3:13" s="2" customFormat="1" x14ac:dyDescent="0.25">
      <c r="C282" s="10"/>
      <c r="D282" s="10">
        <v>12</v>
      </c>
      <c r="F282" s="2" t="str">
        <f t="shared" si="84"/>
        <v>FLO_FR</v>
      </c>
      <c r="G282" s="2" t="str">
        <f t="shared" si="85"/>
        <v>RSD_APA3_SH</v>
      </c>
      <c r="H282" s="2" t="str">
        <f t="shared" ref="H282:I282" si="89">H258</f>
        <v>SE</v>
      </c>
      <c r="I282" s="2" t="str">
        <f t="shared" si="89"/>
        <v>UP</v>
      </c>
      <c r="J282" s="10">
        <f>J258</f>
        <v>0</v>
      </c>
      <c r="K282" s="10">
        <f t="shared" si="87"/>
        <v>3</v>
      </c>
      <c r="L282" s="10" t="str">
        <f t="shared" si="87"/>
        <v>RSDELC,RSDLTHA1,RSDLTHA2,RSDLTHA3,RSDLTHA4,RSDGASNAT,RSDCOABIC,RSDCOABCO,RSDBIOLOG,RSDBIOPLT,RSDOILLPG, RSDOILDSL</v>
      </c>
      <c r="M282" s="10" t="s">
        <v>75</v>
      </c>
    </row>
    <row r="283" spans="3:13" s="2" customFormat="1" x14ac:dyDescent="0.25">
      <c r="C283" s="10"/>
      <c r="D283" s="10">
        <v>13</v>
      </c>
      <c r="F283" s="2" t="str">
        <f t="shared" si="84"/>
        <v>FLO_FR</v>
      </c>
      <c r="G283" s="2" t="str">
        <f t="shared" si="85"/>
        <v>RSD_APA3_SH</v>
      </c>
      <c r="H283" s="2" t="str">
        <f t="shared" ref="H283:J283" si="90">H259</f>
        <v>FN</v>
      </c>
      <c r="I283" s="2" t="str">
        <f t="shared" si="90"/>
        <v>UP</v>
      </c>
      <c r="J283" s="10">
        <f t="shared" si="90"/>
        <v>0</v>
      </c>
      <c r="K283" s="10">
        <f t="shared" si="87"/>
        <v>3</v>
      </c>
      <c r="L283" s="10" t="str">
        <f t="shared" si="87"/>
        <v>RSDELC,RSDLTHA1,RSDLTHA2,RSDLTHA3,RSDLTHA4,RSDGASNAT,RSDCOABIC,RSDCOABCO,RSDBIOLOG,RSDBIOPLT,RSDOILLPG, RSDOILDSL</v>
      </c>
      <c r="M283" s="10" t="s">
        <v>75</v>
      </c>
    </row>
    <row r="284" spans="3:13" s="2" customFormat="1" x14ac:dyDescent="0.25">
      <c r="C284" s="10"/>
      <c r="D284" s="10">
        <v>14</v>
      </c>
      <c r="F284" s="2" t="str">
        <f t="shared" si="84"/>
        <v>FLO_FR</v>
      </c>
      <c r="G284" s="2" t="str">
        <f t="shared" si="85"/>
        <v>RSD_APA3_SH</v>
      </c>
      <c r="H284" s="2" t="str">
        <f t="shared" ref="H284:J284" si="91">H260</f>
        <v>FL</v>
      </c>
      <c r="I284" s="2" t="str">
        <f t="shared" si="91"/>
        <v>UP</v>
      </c>
      <c r="J284" s="10">
        <f t="shared" si="91"/>
        <v>0</v>
      </c>
      <c r="K284" s="10">
        <f t="shared" si="87"/>
        <v>3</v>
      </c>
      <c r="L284" s="10" t="str">
        <f t="shared" si="87"/>
        <v>RSDELC,RSDLTHA1,RSDLTHA2,RSDLTHA3,RSDLTHA4,RSDGASNAT,RSDCOABIC,RSDCOABCO,RSDBIOLOG,RSDBIOPLT,RSDOILLPG, RSDOILDSL</v>
      </c>
      <c r="M284" s="10" t="s">
        <v>75</v>
      </c>
    </row>
    <row r="285" spans="3:13" s="2" customFormat="1" x14ac:dyDescent="0.25">
      <c r="C285" s="10"/>
      <c r="D285" s="10">
        <v>15</v>
      </c>
      <c r="F285" s="2" t="str">
        <f t="shared" si="84"/>
        <v>FLO_FR</v>
      </c>
      <c r="G285" s="2" t="str">
        <f t="shared" si="85"/>
        <v>RSD_APA3_SH</v>
      </c>
      <c r="H285" s="2" t="str">
        <f t="shared" ref="H285:J285" si="92">H261</f>
        <v>FM</v>
      </c>
      <c r="I285" s="2" t="str">
        <f t="shared" si="92"/>
        <v>UP</v>
      </c>
      <c r="J285" s="10">
        <f t="shared" si="92"/>
        <v>0</v>
      </c>
      <c r="K285" s="10">
        <f t="shared" si="87"/>
        <v>3</v>
      </c>
      <c r="L285" s="10" t="str">
        <f t="shared" si="87"/>
        <v>RSDELC,RSDLTHA1,RSDLTHA2,RSDLTHA3,RSDLTHA4,RSDGASNAT,RSDCOABIC,RSDCOABCO,RSDBIOLOG,RSDBIOPLT,RSDOILLPG, RSDOILDSL</v>
      </c>
      <c r="M285" s="10" t="s">
        <v>75</v>
      </c>
    </row>
    <row r="286" spans="3:13" s="2" customFormat="1" x14ac:dyDescent="0.25">
      <c r="C286" s="10"/>
      <c r="D286" s="10">
        <v>16</v>
      </c>
      <c r="F286" s="2" t="str">
        <f t="shared" si="84"/>
        <v>FLO_FR</v>
      </c>
      <c r="G286" s="2" t="str">
        <f t="shared" si="85"/>
        <v>RSD_APA3_SH</v>
      </c>
      <c r="H286" s="2" t="str">
        <f t="shared" ref="H286:J286" si="93">H262</f>
        <v>FD</v>
      </c>
      <c r="I286" s="2" t="str">
        <f t="shared" si="93"/>
        <v>UP</v>
      </c>
      <c r="J286" s="10">
        <f t="shared" si="93"/>
        <v>0</v>
      </c>
      <c r="K286" s="10">
        <f t="shared" si="87"/>
        <v>3</v>
      </c>
      <c r="L286" s="10" t="str">
        <f t="shared" si="87"/>
        <v>RSDELC,RSDLTHA1,RSDLTHA2,RSDLTHA3,RSDLTHA4,RSDGASNAT,RSDCOABIC,RSDCOABCO,RSDBIOLOG,RSDBIOPLT,RSDOILLPG, RSDOILDSL</v>
      </c>
      <c r="M286" s="10" t="s">
        <v>75</v>
      </c>
    </row>
    <row r="287" spans="3:13" s="2" customFormat="1" x14ac:dyDescent="0.25">
      <c r="C287" s="10"/>
      <c r="D287" s="10">
        <v>17</v>
      </c>
      <c r="F287" s="2" t="str">
        <f t="shared" si="84"/>
        <v>FLO_FR</v>
      </c>
      <c r="G287" s="2" t="str">
        <f t="shared" si="85"/>
        <v>RSD_APA3_SH</v>
      </c>
      <c r="H287" s="2" t="str">
        <f t="shared" ref="H287:J287" si="94">H263</f>
        <v>FA</v>
      </c>
      <c r="I287" s="2" t="str">
        <f t="shared" si="94"/>
        <v>UP</v>
      </c>
      <c r="J287" s="10">
        <f t="shared" si="94"/>
        <v>0</v>
      </c>
      <c r="K287" s="10">
        <f t="shared" si="87"/>
        <v>3</v>
      </c>
      <c r="L287" s="10" t="str">
        <f t="shared" si="87"/>
        <v>RSDELC,RSDLTHA1,RSDLTHA2,RSDLTHA3,RSDLTHA4,RSDGASNAT,RSDCOABIC,RSDCOABCO,RSDBIOLOG,RSDBIOPLT,RSDOILLPG, RSDOILDSL</v>
      </c>
      <c r="M287" s="10" t="s">
        <v>75</v>
      </c>
    </row>
    <row r="288" spans="3:13" s="2" customFormat="1" x14ac:dyDescent="0.25">
      <c r="C288" s="10"/>
      <c r="D288" s="10">
        <v>18</v>
      </c>
      <c r="F288" s="2" t="str">
        <f t="shared" si="84"/>
        <v>FLO_FR</v>
      </c>
      <c r="G288" s="2" t="str">
        <f t="shared" si="85"/>
        <v>RSD_APA3_SH</v>
      </c>
      <c r="H288" s="2" t="str">
        <f t="shared" ref="H288:J288" si="95">H264</f>
        <v>FE</v>
      </c>
      <c r="I288" s="2" t="str">
        <f t="shared" si="95"/>
        <v>UP</v>
      </c>
      <c r="J288" s="10">
        <f t="shared" si="95"/>
        <v>0</v>
      </c>
      <c r="K288" s="10">
        <f t="shared" si="87"/>
        <v>3</v>
      </c>
      <c r="L288" s="10" t="str">
        <f t="shared" si="87"/>
        <v>RSDELC,RSDLTHA1,RSDLTHA2,RSDLTHA3,RSDLTHA4,RSDGASNAT,RSDCOABIC,RSDCOABCO,RSDBIOLOG,RSDBIOPLT,RSDOILLPG, RSDOILDSL</v>
      </c>
      <c r="M288" s="10" t="s">
        <v>75</v>
      </c>
    </row>
    <row r="289" spans="3:13" s="2" customFormat="1" x14ac:dyDescent="0.25">
      <c r="C289" s="10"/>
      <c r="D289" s="10">
        <v>19</v>
      </c>
      <c r="F289" s="2" t="str">
        <f t="shared" si="84"/>
        <v>FLO_FR</v>
      </c>
      <c r="G289" s="2" t="str">
        <f t="shared" si="85"/>
        <v>RSD_APA3_SH</v>
      </c>
      <c r="H289" s="2" t="str">
        <f t="shared" ref="H289:J289" si="96">H265</f>
        <v>WN</v>
      </c>
      <c r="I289" s="2" t="str">
        <f t="shared" si="96"/>
        <v>UP</v>
      </c>
      <c r="J289" s="10">
        <f t="shared" si="96"/>
        <v>0</v>
      </c>
      <c r="K289" s="10">
        <f t="shared" si="87"/>
        <v>3</v>
      </c>
      <c r="L289" s="10" t="str">
        <f t="shared" si="87"/>
        <v>RSDELC,RSDLTHA1,RSDLTHA2,RSDLTHA3,RSDLTHA4,RSDGASNAT,RSDCOABIC,RSDCOABCO,RSDBIOLOG,RSDBIOPLT,RSDOILLPG, RSDOILDSL</v>
      </c>
      <c r="M289" s="10" t="s">
        <v>75</v>
      </c>
    </row>
    <row r="290" spans="3:13" s="2" customFormat="1" x14ac:dyDescent="0.25">
      <c r="C290" s="10"/>
      <c r="D290" s="10">
        <v>20</v>
      </c>
      <c r="F290" s="2" t="str">
        <f t="shared" si="84"/>
        <v>FLO_FR</v>
      </c>
      <c r="G290" s="2" t="str">
        <f t="shared" si="85"/>
        <v>RSD_APA3_SH</v>
      </c>
      <c r="H290" s="2" t="str">
        <f t="shared" ref="H290:J290" si="97">H266</f>
        <v>WL</v>
      </c>
      <c r="I290" s="2" t="str">
        <f t="shared" si="97"/>
        <v>UP</v>
      </c>
      <c r="J290" s="10">
        <f t="shared" si="97"/>
        <v>0</v>
      </c>
      <c r="K290" s="10">
        <f t="shared" si="87"/>
        <v>3</v>
      </c>
      <c r="L290" s="10" t="str">
        <f t="shared" si="87"/>
        <v>RSDELC,RSDLTHA1,RSDLTHA2,RSDLTHA3,RSDLTHA4,RSDGASNAT,RSDCOABIC,RSDCOABCO,RSDBIOLOG,RSDBIOPLT,RSDOILLPG, RSDOILDSL</v>
      </c>
      <c r="M290" s="10" t="s">
        <v>75</v>
      </c>
    </row>
    <row r="291" spans="3:13" s="2" customFormat="1" x14ac:dyDescent="0.25">
      <c r="C291" s="10"/>
      <c r="D291" s="10">
        <v>21</v>
      </c>
      <c r="F291" s="2" t="str">
        <f t="shared" si="84"/>
        <v>FLO_FR</v>
      </c>
      <c r="G291" s="2" t="str">
        <f t="shared" si="85"/>
        <v>RSD_APA3_SH</v>
      </c>
      <c r="H291" s="2" t="str">
        <f t="shared" ref="H291:J291" si="98">H267</f>
        <v>WM</v>
      </c>
      <c r="I291" s="2" t="str">
        <f t="shared" si="98"/>
        <v>UP</v>
      </c>
      <c r="J291" s="10">
        <f t="shared" si="98"/>
        <v>0</v>
      </c>
      <c r="K291" s="10">
        <f t="shared" si="87"/>
        <v>3</v>
      </c>
      <c r="L291" s="10" t="str">
        <f t="shared" si="87"/>
        <v>RSDELC,RSDLTHA1,RSDLTHA2,RSDLTHA3,RSDLTHA4,RSDGASNAT,RSDCOABIC,RSDCOABCO,RSDBIOLOG,RSDBIOPLT,RSDOILLPG, RSDOILDSL</v>
      </c>
      <c r="M291" s="10" t="s">
        <v>75</v>
      </c>
    </row>
    <row r="292" spans="3:13" s="2" customFormat="1" x14ac:dyDescent="0.25">
      <c r="C292" s="10"/>
      <c r="D292" s="10">
        <v>22</v>
      </c>
      <c r="F292" s="2" t="str">
        <f t="shared" si="84"/>
        <v>FLO_FR</v>
      </c>
      <c r="G292" s="2" t="str">
        <f t="shared" si="85"/>
        <v>RSD_APA3_SH</v>
      </c>
      <c r="H292" s="2" t="str">
        <f t="shared" ref="H292:J292" si="99">H268</f>
        <v>WD</v>
      </c>
      <c r="I292" s="2" t="str">
        <f t="shared" si="99"/>
        <v>UP</v>
      </c>
      <c r="J292" s="10">
        <f t="shared" si="99"/>
        <v>0</v>
      </c>
      <c r="K292" s="10">
        <f t="shared" si="87"/>
        <v>3</v>
      </c>
      <c r="L292" s="10" t="str">
        <f t="shared" si="87"/>
        <v>RSDELC,RSDLTHA1,RSDLTHA2,RSDLTHA3,RSDLTHA4,RSDGASNAT,RSDCOABIC,RSDCOABCO,RSDBIOLOG,RSDBIOPLT,RSDOILLPG, RSDOILDSL</v>
      </c>
      <c r="M292" s="10" t="s">
        <v>75</v>
      </c>
    </row>
    <row r="293" spans="3:13" s="2" customFormat="1" x14ac:dyDescent="0.25">
      <c r="C293" s="10"/>
      <c r="D293" s="10">
        <v>23</v>
      </c>
      <c r="F293" s="12" t="str">
        <f t="shared" si="84"/>
        <v>FLO_FR</v>
      </c>
      <c r="G293" s="12" t="str">
        <f t="shared" si="85"/>
        <v>RSD_APA3_SH</v>
      </c>
      <c r="H293" s="12" t="str">
        <f t="shared" ref="H293:J293" si="100">H269</f>
        <v>WA</v>
      </c>
      <c r="I293" s="12" t="str">
        <f t="shared" si="100"/>
        <v>UP</v>
      </c>
      <c r="J293" s="4">
        <f t="shared" si="100"/>
        <v>0</v>
      </c>
      <c r="K293" s="4">
        <f t="shared" si="87"/>
        <v>3</v>
      </c>
      <c r="L293" s="10" t="str">
        <f t="shared" si="87"/>
        <v>RSDELC,RSDLTHA1,RSDLTHA2,RSDLTHA3,RSDLTHA4,RSDGASNAT,RSDCOABIC,RSDCOABCO,RSDBIOLOG,RSDBIOPLT,RSDOILLPG, RSDOILDSL</v>
      </c>
      <c r="M293" s="10" t="s">
        <v>75</v>
      </c>
    </row>
    <row r="294" spans="3:13" s="2" customFormat="1" x14ac:dyDescent="0.25">
      <c r="C294" s="10"/>
      <c r="D294" s="10">
        <v>24</v>
      </c>
      <c r="F294" s="19" t="str">
        <f t="shared" si="84"/>
        <v>FLO_FR</v>
      </c>
      <c r="G294" s="19" t="str">
        <f t="shared" si="85"/>
        <v>RSD_APA3_SH</v>
      </c>
      <c r="H294" s="19" t="str">
        <f t="shared" ref="H294:J294" si="101">H270</f>
        <v>WE</v>
      </c>
      <c r="I294" s="19" t="str">
        <f t="shared" si="101"/>
        <v>UP</v>
      </c>
      <c r="J294" s="21">
        <f t="shared" si="101"/>
        <v>0</v>
      </c>
      <c r="K294" s="21">
        <f t="shared" si="87"/>
        <v>3</v>
      </c>
      <c r="L294" s="21" t="str">
        <f t="shared" si="87"/>
        <v>RSDELC,RSDLTHA1,RSDLTHA2,RSDLTHA3,RSDLTHA4,RSDGASNAT,RSDCOABIC,RSDCOABCO,RSDBIOLOG,RSDBIOPLT,RSDOILLPG, RSDOILDSL</v>
      </c>
      <c r="M294" s="21" t="s">
        <v>75</v>
      </c>
    </row>
    <row r="295" spans="3:13" s="2" customFormat="1" x14ac:dyDescent="0.25">
      <c r="C295" s="10">
        <f>C247+1</f>
        <v>7</v>
      </c>
      <c r="D295" s="10">
        <v>1</v>
      </c>
      <c r="F295" s="2" t="str">
        <f>IF(H295="NA","\I: Ignore","FLO_FR")</f>
        <v>FLO_FR</v>
      </c>
      <c r="G295" s="9" t="str">
        <f>VLOOKUP(C295,Demands!$B$27:$C$125,2,0)</f>
        <v>RSD_DTA4_SH</v>
      </c>
      <c r="H295" s="2" t="str">
        <f>IF(HLOOKUP($D295,Fractions!$C$1:$Z$2,2,0)=0,"na",HLOOKUP($D295,Fractions!$C$1:$Z$2,2,0))</f>
        <v>RN</v>
      </c>
      <c r="I295" s="2" t="s">
        <v>34</v>
      </c>
      <c r="K295" s="11">
        <f>VLOOKUP(VLOOKUP(C295,Demands!$B$27:$E$125,4,0),Fractions!$A$3:$Z$43,INS_FRs!D295+2,0)</f>
        <v>4.3569254185692546E-2</v>
      </c>
      <c r="L295" s="10" t="str">
        <f t="shared" ref="L295:L358" si="102">L294</f>
        <v>RSDELC,RSDLTHA1,RSDLTHA2,RSDLTHA3,RSDLTHA4,RSDGASNAT,RSDCOABIC,RSDCOABCO,RSDBIOLOG,RSDBIOPLT,RSDOILLPG, RSDOILDSL</v>
      </c>
      <c r="M295" s="10" t="s">
        <v>75</v>
      </c>
    </row>
    <row r="296" spans="3:13" s="2" customFormat="1" x14ac:dyDescent="0.25">
      <c r="C296" s="10"/>
      <c r="D296" s="10">
        <v>2</v>
      </c>
      <c r="F296" s="2" t="str">
        <f t="shared" ref="F296:F342" si="103">IF(H296="NA","\I: Ignore","FLO_FR")</f>
        <v>FLO_FR</v>
      </c>
      <c r="G296" s="2" t="str">
        <f>G295</f>
        <v>RSD_DTA4_SH</v>
      </c>
      <c r="H296" s="2" t="str">
        <f>IF(HLOOKUP($D296,Fractions!$C$1:$Z$2,2,0)=0,"na",HLOOKUP($D296,Fractions!$C$1:$Z$2,2,0))</f>
        <v>RL</v>
      </c>
      <c r="I296" s="2" t="s">
        <v>34</v>
      </c>
      <c r="K296" s="17">
        <f>VLOOKUP(VLOOKUP(C295,Demands!$B$27:$E$125,4,0),Fractions!$A$3:$Z$43,INS_FRs!D296+2,0)</f>
        <v>2.6141552511415526E-2</v>
      </c>
      <c r="L296" s="10" t="str">
        <f t="shared" si="102"/>
        <v>RSDELC,RSDLTHA1,RSDLTHA2,RSDLTHA3,RSDLTHA4,RSDGASNAT,RSDCOABIC,RSDCOABCO,RSDBIOLOG,RSDBIOPLT,RSDOILLPG, RSDOILDSL</v>
      </c>
      <c r="M296" s="10" t="s">
        <v>75</v>
      </c>
    </row>
    <row r="297" spans="3:13" s="2" customFormat="1" x14ac:dyDescent="0.25">
      <c r="C297" s="10"/>
      <c r="D297" s="10">
        <v>3</v>
      </c>
      <c r="F297" s="2" t="str">
        <f t="shared" si="103"/>
        <v>FLO_FR</v>
      </c>
      <c r="G297" s="2" t="str">
        <f t="shared" ref="G297:G342" si="104">G296</f>
        <v>RSD_DTA4_SH</v>
      </c>
      <c r="H297" s="2" t="str">
        <f>IF(HLOOKUP($D297,Fractions!$C$1:$Z$2,2,0)=0,"na",HLOOKUP($D297,Fractions!$C$1:$Z$2,2,0))</f>
        <v>RM</v>
      </c>
      <c r="I297" s="2" t="s">
        <v>34</v>
      </c>
      <c r="K297" s="17">
        <f>VLOOKUP(VLOOKUP(C295,Demands!$B$27:$E$125,4,0),Fractions!$A$3:$Z$43,INS_FRs!D297+2,0)</f>
        <v>3.4855403348554033E-2</v>
      </c>
      <c r="L297" s="10" t="str">
        <f t="shared" si="102"/>
        <v>RSDELC,RSDLTHA1,RSDLTHA2,RSDLTHA3,RSDLTHA4,RSDGASNAT,RSDCOABIC,RSDCOABCO,RSDBIOLOG,RSDBIOPLT,RSDOILLPG, RSDOILDSL</v>
      </c>
      <c r="M297" s="10" t="s">
        <v>75</v>
      </c>
    </row>
    <row r="298" spans="3:13" s="2" customFormat="1" x14ac:dyDescent="0.25">
      <c r="C298" s="10"/>
      <c r="D298" s="10">
        <v>4</v>
      </c>
      <c r="F298" s="2" t="str">
        <f t="shared" si="103"/>
        <v>FLO_FR</v>
      </c>
      <c r="G298" s="2" t="str">
        <f t="shared" si="104"/>
        <v>RSD_DTA4_SH</v>
      </c>
      <c r="H298" s="2" t="str">
        <f>IF(HLOOKUP($D298,Fractions!$C$1:$Z$2,2,0)=0,"na",HLOOKUP($D298,Fractions!$C$1:$Z$2,2,0))</f>
        <v>RD</v>
      </c>
      <c r="I298" s="2" t="s">
        <v>34</v>
      </c>
      <c r="K298" s="17">
        <f>VLOOKUP(VLOOKUP(C295,Demands!$B$27:$E$125,4,0),Fractions!$A$3:$Z$43,INS_FRs!D298+2,0)</f>
        <v>4.3569254185692546E-2</v>
      </c>
      <c r="L298" s="10" t="str">
        <f t="shared" si="102"/>
        <v>RSDELC,RSDLTHA1,RSDLTHA2,RSDLTHA3,RSDLTHA4,RSDGASNAT,RSDCOABIC,RSDCOABCO,RSDBIOLOG,RSDBIOPLT,RSDOILLPG, RSDOILDSL</v>
      </c>
      <c r="M298" s="10" t="s">
        <v>75</v>
      </c>
    </row>
    <row r="299" spans="3:13" s="2" customFormat="1" x14ac:dyDescent="0.25">
      <c r="C299" s="10"/>
      <c r="D299" s="10">
        <v>5</v>
      </c>
      <c r="F299" s="2" t="str">
        <f t="shared" si="103"/>
        <v>FLO_FR</v>
      </c>
      <c r="G299" s="2" t="str">
        <f t="shared" si="104"/>
        <v>RSD_DTA4_SH</v>
      </c>
      <c r="H299" s="2" t="str">
        <f>IF(HLOOKUP($D299,Fractions!$C$1:$Z$2,2,0)=0,"na",HLOOKUP($D299,Fractions!$C$1:$Z$2,2,0))</f>
        <v>RA</v>
      </c>
      <c r="I299" s="2" t="s">
        <v>34</v>
      </c>
      <c r="K299" s="17">
        <f>VLOOKUP(VLOOKUP(C295,Demands!$B$27:$E$125,4,0),Fractions!$A$3:$Z$43,INS_FRs!D299+2,0)</f>
        <v>2.6141552511415526E-2</v>
      </c>
      <c r="L299" s="10" t="str">
        <f t="shared" si="102"/>
        <v>RSDELC,RSDLTHA1,RSDLTHA2,RSDLTHA3,RSDLTHA4,RSDGASNAT,RSDCOABIC,RSDCOABCO,RSDBIOLOG,RSDBIOPLT,RSDOILLPG, RSDOILDSL</v>
      </c>
      <c r="M299" s="10" t="s">
        <v>75</v>
      </c>
    </row>
    <row r="300" spans="3:13" s="2" customFormat="1" x14ac:dyDescent="0.25">
      <c r="C300" s="10"/>
      <c r="D300" s="10">
        <v>6</v>
      </c>
      <c r="F300" s="2" t="str">
        <f t="shared" si="103"/>
        <v>FLO_FR</v>
      </c>
      <c r="G300" s="2" t="str">
        <f t="shared" si="104"/>
        <v>RSD_DTA4_SH</v>
      </c>
      <c r="H300" s="2" t="str">
        <f>IF(HLOOKUP($D300,Fractions!$C$1:$Z$2,2,0)=0,"na",HLOOKUP($D300,Fractions!$C$1:$Z$2,2,0))</f>
        <v>RE</v>
      </c>
      <c r="I300" s="2" t="s">
        <v>34</v>
      </c>
      <c r="K300" s="17">
        <f>VLOOKUP(VLOOKUP(C295,Demands!$B$27:$E$125,4,0),Fractions!$A$3:$Z$43,INS_FRs!D300+2,0)</f>
        <v>3.4855403348554033E-2</v>
      </c>
      <c r="L300" s="10" t="str">
        <f t="shared" si="102"/>
        <v>RSDELC,RSDLTHA1,RSDLTHA2,RSDLTHA3,RSDLTHA4,RSDGASNAT,RSDCOABIC,RSDCOABCO,RSDBIOLOG,RSDBIOPLT,RSDOILLPG, RSDOILDSL</v>
      </c>
      <c r="M300" s="10" t="s">
        <v>75</v>
      </c>
    </row>
    <row r="301" spans="3:13" s="2" customFormat="1" x14ac:dyDescent="0.25">
      <c r="C301" s="10"/>
      <c r="D301" s="10">
        <v>7</v>
      </c>
      <c r="F301" s="2" t="str">
        <f t="shared" si="103"/>
        <v>FLO_FR</v>
      </c>
      <c r="G301" s="2" t="str">
        <f t="shared" si="104"/>
        <v>RSD_DTA4_SH</v>
      </c>
      <c r="H301" s="2" t="str">
        <f>IF(HLOOKUP($D301,Fractions!$C$1:$Z$2,2,0)=0,"na",HLOOKUP($D301,Fractions!$C$1:$Z$2,2,0))</f>
        <v>SN</v>
      </c>
      <c r="I301" s="2" t="s">
        <v>34</v>
      </c>
      <c r="K301" s="17">
        <f>VLOOKUP(VLOOKUP(C295,Demands!$B$27:$E$125,4,0),Fractions!$A$3:$Z$43,INS_FRs!D301+2,0)</f>
        <v>0</v>
      </c>
      <c r="L301" s="10" t="str">
        <f t="shared" si="102"/>
        <v>RSDELC,RSDLTHA1,RSDLTHA2,RSDLTHA3,RSDLTHA4,RSDGASNAT,RSDCOABIC,RSDCOABCO,RSDBIOLOG,RSDBIOPLT,RSDOILLPG, RSDOILDSL</v>
      </c>
      <c r="M301" s="10" t="s">
        <v>75</v>
      </c>
    </row>
    <row r="302" spans="3:13" s="2" customFormat="1" x14ac:dyDescent="0.25">
      <c r="C302" s="10"/>
      <c r="D302" s="10">
        <v>8</v>
      </c>
      <c r="F302" s="2" t="str">
        <f t="shared" si="103"/>
        <v>FLO_FR</v>
      </c>
      <c r="G302" s="2" t="str">
        <f t="shared" si="104"/>
        <v>RSD_DTA4_SH</v>
      </c>
      <c r="H302" s="2" t="str">
        <f>IF(HLOOKUP($D302,Fractions!$C$1:$Z$2,2,0)=0,"na",HLOOKUP($D302,Fractions!$C$1:$Z$2,2,0))</f>
        <v>SL</v>
      </c>
      <c r="I302" s="2" t="s">
        <v>34</v>
      </c>
      <c r="K302" s="17">
        <f>VLOOKUP(VLOOKUP(C295,Demands!$B$27:$E$125,4,0),Fractions!$A$3:$Z$43,INS_FRs!D302+2,0)</f>
        <v>0</v>
      </c>
      <c r="L302" s="10" t="str">
        <f t="shared" si="102"/>
        <v>RSDELC,RSDLTHA1,RSDLTHA2,RSDLTHA3,RSDLTHA4,RSDGASNAT,RSDCOABIC,RSDCOABCO,RSDBIOLOG,RSDBIOPLT,RSDOILLPG, RSDOILDSL</v>
      </c>
      <c r="M302" s="10" t="s">
        <v>75</v>
      </c>
    </row>
    <row r="303" spans="3:13" s="2" customFormat="1" x14ac:dyDescent="0.25">
      <c r="C303" s="10"/>
      <c r="D303" s="10">
        <v>9</v>
      </c>
      <c r="F303" s="2" t="str">
        <f t="shared" si="103"/>
        <v>FLO_FR</v>
      </c>
      <c r="G303" s="2" t="str">
        <f t="shared" si="104"/>
        <v>RSD_DTA4_SH</v>
      </c>
      <c r="H303" s="2" t="str">
        <f>IF(HLOOKUP($D303,Fractions!$C$1:$Z$2,2,0)=0,"na",HLOOKUP($D303,Fractions!$C$1:$Z$2,2,0))</f>
        <v>SM</v>
      </c>
      <c r="I303" s="2" t="s">
        <v>34</v>
      </c>
      <c r="K303" s="17">
        <f>VLOOKUP(VLOOKUP(C295,Demands!$B$27:$E$125,4,0),Fractions!$A$3:$Z$43,INS_FRs!D303+2,0)</f>
        <v>0</v>
      </c>
      <c r="L303" s="10" t="str">
        <f t="shared" si="102"/>
        <v>RSDELC,RSDLTHA1,RSDLTHA2,RSDLTHA3,RSDLTHA4,RSDGASNAT,RSDCOABIC,RSDCOABCO,RSDBIOLOG,RSDBIOPLT,RSDOILLPG, RSDOILDSL</v>
      </c>
      <c r="M303" s="10" t="s">
        <v>75</v>
      </c>
    </row>
    <row r="304" spans="3:13" s="2" customFormat="1" x14ac:dyDescent="0.25">
      <c r="C304" s="10"/>
      <c r="D304" s="10">
        <v>10</v>
      </c>
      <c r="F304" s="2" t="str">
        <f t="shared" si="103"/>
        <v>FLO_FR</v>
      </c>
      <c r="G304" s="2" t="str">
        <f t="shared" si="104"/>
        <v>RSD_DTA4_SH</v>
      </c>
      <c r="H304" s="2" t="str">
        <f>IF(HLOOKUP($D304,Fractions!$C$1:$Z$2,2,0)=0,"na",HLOOKUP($D304,Fractions!$C$1:$Z$2,2,0))</f>
        <v>SD</v>
      </c>
      <c r="I304" s="2" t="s">
        <v>34</v>
      </c>
      <c r="K304" s="17">
        <f>VLOOKUP(VLOOKUP(C295,Demands!$B$27:$E$125,4,0),Fractions!$A$3:$Z$43,INS_FRs!D304+2,0)</f>
        <v>0</v>
      </c>
      <c r="L304" s="10" t="str">
        <f t="shared" si="102"/>
        <v>RSDELC,RSDLTHA1,RSDLTHA2,RSDLTHA3,RSDLTHA4,RSDGASNAT,RSDCOABIC,RSDCOABCO,RSDBIOLOG,RSDBIOPLT,RSDOILLPG, RSDOILDSL</v>
      </c>
      <c r="M304" s="10" t="s">
        <v>75</v>
      </c>
    </row>
    <row r="305" spans="3:13" s="2" customFormat="1" x14ac:dyDescent="0.25">
      <c r="C305" s="10"/>
      <c r="D305" s="10">
        <v>11</v>
      </c>
      <c r="F305" s="2" t="str">
        <f t="shared" si="103"/>
        <v>FLO_FR</v>
      </c>
      <c r="G305" s="2" t="str">
        <f t="shared" si="104"/>
        <v>RSD_DTA4_SH</v>
      </c>
      <c r="H305" s="2" t="str">
        <f>IF(HLOOKUP($D305,Fractions!$C$1:$Z$2,2,0)=0,"na",HLOOKUP($D305,Fractions!$C$1:$Z$2,2,0))</f>
        <v>SA</v>
      </c>
      <c r="I305" s="2" t="s">
        <v>34</v>
      </c>
      <c r="K305" s="17">
        <f>VLOOKUP(VLOOKUP(C295,Demands!$B$27:$E$125,4,0),Fractions!$A$3:$Z$43,INS_FRs!D305+2,0)</f>
        <v>0</v>
      </c>
      <c r="L305" s="10" t="str">
        <f t="shared" si="102"/>
        <v>RSDELC,RSDLTHA1,RSDLTHA2,RSDLTHA3,RSDLTHA4,RSDGASNAT,RSDCOABIC,RSDCOABCO,RSDBIOLOG,RSDBIOPLT,RSDOILLPG, RSDOILDSL</v>
      </c>
      <c r="M305" s="10" t="s">
        <v>75</v>
      </c>
    </row>
    <row r="306" spans="3:13" s="2" customFormat="1" x14ac:dyDescent="0.25">
      <c r="C306" s="10"/>
      <c r="D306" s="10">
        <v>12</v>
      </c>
      <c r="F306" s="2" t="str">
        <f t="shared" si="103"/>
        <v>FLO_FR</v>
      </c>
      <c r="G306" s="2" t="str">
        <f t="shared" si="104"/>
        <v>RSD_DTA4_SH</v>
      </c>
      <c r="H306" s="2" t="str">
        <f>IF(HLOOKUP($D306,Fractions!$C$1:$Z$2,2,0)=0,"na",HLOOKUP($D306,Fractions!$C$1:$Z$2,2,0))</f>
        <v>SE</v>
      </c>
      <c r="I306" s="2" t="s">
        <v>34</v>
      </c>
      <c r="K306" s="17">
        <f>VLOOKUP(VLOOKUP(C295,Demands!$B$27:$E$125,4,0),Fractions!$A$3:$Z$43,INS_FRs!D306+2,0)</f>
        <v>0</v>
      </c>
      <c r="L306" s="10" t="str">
        <f t="shared" si="102"/>
        <v>RSDELC,RSDLTHA1,RSDLTHA2,RSDLTHA3,RSDLTHA4,RSDGASNAT,RSDCOABIC,RSDCOABCO,RSDBIOLOG,RSDBIOPLT,RSDOILLPG, RSDOILDSL</v>
      </c>
      <c r="M306" s="10" t="s">
        <v>75</v>
      </c>
    </row>
    <row r="307" spans="3:13" s="2" customFormat="1" x14ac:dyDescent="0.25">
      <c r="C307" s="10"/>
      <c r="D307" s="10">
        <v>13</v>
      </c>
      <c r="F307" s="2" t="str">
        <f t="shared" si="103"/>
        <v>FLO_FR</v>
      </c>
      <c r="G307" s="2" t="str">
        <f t="shared" si="104"/>
        <v>RSD_DTA4_SH</v>
      </c>
      <c r="H307" s="2" t="str">
        <f>IF(HLOOKUP($D307,Fractions!$C$1:$Z$2,2,0)=0,"na",HLOOKUP($D307,Fractions!$C$1:$Z$2,2,0))</f>
        <v>FN</v>
      </c>
      <c r="I307" s="2" t="s">
        <v>34</v>
      </c>
      <c r="K307" s="17">
        <f>VLOOKUP(VLOOKUP(C295,Demands!$B$27:$E$125,4,0),Fractions!$A$3:$Z$43,INS_FRs!D307+2,0)</f>
        <v>4.3569254185692546E-2</v>
      </c>
      <c r="L307" s="10" t="str">
        <f t="shared" si="102"/>
        <v>RSDELC,RSDLTHA1,RSDLTHA2,RSDLTHA3,RSDLTHA4,RSDGASNAT,RSDCOABIC,RSDCOABCO,RSDBIOLOG,RSDBIOPLT,RSDOILLPG, RSDOILDSL</v>
      </c>
      <c r="M307" s="10" t="s">
        <v>75</v>
      </c>
    </row>
    <row r="308" spans="3:13" s="2" customFormat="1" x14ac:dyDescent="0.25">
      <c r="C308" s="10"/>
      <c r="D308" s="10">
        <v>14</v>
      </c>
      <c r="F308" s="2" t="str">
        <f t="shared" si="103"/>
        <v>FLO_FR</v>
      </c>
      <c r="G308" s="2" t="str">
        <f t="shared" si="104"/>
        <v>RSD_DTA4_SH</v>
      </c>
      <c r="H308" s="2" t="str">
        <f>IF(HLOOKUP($D308,Fractions!$C$1:$Z$2,2,0)=0,"na",HLOOKUP($D308,Fractions!$C$1:$Z$2,2,0))</f>
        <v>FL</v>
      </c>
      <c r="I308" s="2" t="s">
        <v>34</v>
      </c>
      <c r="K308" s="17">
        <f>VLOOKUP(VLOOKUP(C295,Demands!$B$27:$E$125,4,0),Fractions!$A$3:$Z$43,INS_FRs!D308+2,0)</f>
        <v>2.6141552511415526E-2</v>
      </c>
      <c r="L308" s="10" t="str">
        <f t="shared" si="102"/>
        <v>RSDELC,RSDLTHA1,RSDLTHA2,RSDLTHA3,RSDLTHA4,RSDGASNAT,RSDCOABIC,RSDCOABCO,RSDBIOLOG,RSDBIOPLT,RSDOILLPG, RSDOILDSL</v>
      </c>
      <c r="M308" s="10" t="s">
        <v>75</v>
      </c>
    </row>
    <row r="309" spans="3:13" s="2" customFormat="1" x14ac:dyDescent="0.25">
      <c r="C309" s="10"/>
      <c r="D309" s="10">
        <v>15</v>
      </c>
      <c r="F309" s="2" t="str">
        <f t="shared" si="103"/>
        <v>FLO_FR</v>
      </c>
      <c r="G309" s="2" t="str">
        <f t="shared" si="104"/>
        <v>RSD_DTA4_SH</v>
      </c>
      <c r="H309" s="2" t="str">
        <f>IF(HLOOKUP($D309,Fractions!$C$1:$Z$2,2,0)=0,"na",HLOOKUP($D309,Fractions!$C$1:$Z$2,2,0))</f>
        <v>FM</v>
      </c>
      <c r="I309" s="2" t="s">
        <v>34</v>
      </c>
      <c r="K309" s="17">
        <f>VLOOKUP(VLOOKUP(C295,Demands!$B$27:$E$125,4,0),Fractions!$A$3:$Z$43,INS_FRs!D309+2,0)</f>
        <v>3.4855403348554033E-2</v>
      </c>
      <c r="L309" s="10" t="str">
        <f t="shared" si="102"/>
        <v>RSDELC,RSDLTHA1,RSDLTHA2,RSDLTHA3,RSDLTHA4,RSDGASNAT,RSDCOABIC,RSDCOABCO,RSDBIOLOG,RSDBIOPLT,RSDOILLPG, RSDOILDSL</v>
      </c>
      <c r="M309" s="10" t="s">
        <v>75</v>
      </c>
    </row>
    <row r="310" spans="3:13" s="2" customFormat="1" x14ac:dyDescent="0.25">
      <c r="C310" s="10"/>
      <c r="D310" s="10">
        <v>16</v>
      </c>
      <c r="F310" s="2" t="str">
        <f t="shared" si="103"/>
        <v>FLO_FR</v>
      </c>
      <c r="G310" s="2" t="str">
        <f t="shared" si="104"/>
        <v>RSD_DTA4_SH</v>
      </c>
      <c r="H310" s="2" t="str">
        <f>IF(HLOOKUP($D310,Fractions!$C$1:$Z$2,2,0)=0,"na",HLOOKUP($D310,Fractions!$C$1:$Z$2,2,0))</f>
        <v>FD</v>
      </c>
      <c r="I310" s="2" t="s">
        <v>34</v>
      </c>
      <c r="K310" s="17">
        <f>VLOOKUP(VLOOKUP(C295,Demands!$B$27:$E$125,4,0),Fractions!$A$3:$Z$43,INS_FRs!D310+2,0)</f>
        <v>4.3569254185692546E-2</v>
      </c>
      <c r="L310" s="10" t="str">
        <f t="shared" si="102"/>
        <v>RSDELC,RSDLTHA1,RSDLTHA2,RSDLTHA3,RSDLTHA4,RSDGASNAT,RSDCOABIC,RSDCOABCO,RSDBIOLOG,RSDBIOPLT,RSDOILLPG, RSDOILDSL</v>
      </c>
      <c r="M310" s="10" t="s">
        <v>75</v>
      </c>
    </row>
    <row r="311" spans="3:13" s="2" customFormat="1" x14ac:dyDescent="0.25">
      <c r="C311" s="10"/>
      <c r="D311" s="10">
        <v>17</v>
      </c>
      <c r="F311" s="2" t="str">
        <f t="shared" si="103"/>
        <v>FLO_FR</v>
      </c>
      <c r="G311" s="2" t="str">
        <f t="shared" si="104"/>
        <v>RSD_DTA4_SH</v>
      </c>
      <c r="H311" s="2" t="str">
        <f>IF(HLOOKUP($D311,Fractions!$C$1:$Z$2,2,0)=0,"na",HLOOKUP($D311,Fractions!$C$1:$Z$2,2,0))</f>
        <v>FA</v>
      </c>
      <c r="I311" s="2" t="s">
        <v>34</v>
      </c>
      <c r="K311" s="17">
        <f>VLOOKUP(VLOOKUP(C295,Demands!$B$27:$E$125,4,0),Fractions!$A$3:$Z$43,INS_FRs!D311+2,0)</f>
        <v>2.6141552511415526E-2</v>
      </c>
      <c r="L311" s="10" t="str">
        <f t="shared" si="102"/>
        <v>RSDELC,RSDLTHA1,RSDLTHA2,RSDLTHA3,RSDLTHA4,RSDGASNAT,RSDCOABIC,RSDCOABCO,RSDBIOLOG,RSDBIOPLT,RSDOILLPG, RSDOILDSL</v>
      </c>
      <c r="M311" s="10" t="s">
        <v>75</v>
      </c>
    </row>
    <row r="312" spans="3:13" s="2" customFormat="1" x14ac:dyDescent="0.25">
      <c r="C312" s="10"/>
      <c r="D312" s="10">
        <v>18</v>
      </c>
      <c r="F312" s="2" t="str">
        <f t="shared" si="103"/>
        <v>FLO_FR</v>
      </c>
      <c r="G312" s="2" t="str">
        <f t="shared" si="104"/>
        <v>RSD_DTA4_SH</v>
      </c>
      <c r="H312" s="2" t="str">
        <f>IF(HLOOKUP($D312,Fractions!$C$1:$Z$2,2,0)=0,"na",HLOOKUP($D312,Fractions!$C$1:$Z$2,2,0))</f>
        <v>FE</v>
      </c>
      <c r="I312" s="2" t="s">
        <v>34</v>
      </c>
      <c r="K312" s="17">
        <f>VLOOKUP(VLOOKUP(C295,Demands!$B$27:$E$125,4,0),Fractions!$A$3:$Z$43,INS_FRs!D312+2,0)</f>
        <v>3.4855403348554033E-2</v>
      </c>
      <c r="L312" s="10" t="str">
        <f t="shared" si="102"/>
        <v>RSDELC,RSDLTHA1,RSDLTHA2,RSDLTHA3,RSDLTHA4,RSDGASNAT,RSDCOABIC,RSDCOABCO,RSDBIOLOG,RSDBIOPLT,RSDOILLPG, RSDOILDSL</v>
      </c>
      <c r="M312" s="10" t="s">
        <v>75</v>
      </c>
    </row>
    <row r="313" spans="3:13" s="2" customFormat="1" x14ac:dyDescent="0.25">
      <c r="C313" s="10"/>
      <c r="D313" s="10">
        <v>19</v>
      </c>
      <c r="F313" s="2" t="str">
        <f t="shared" si="103"/>
        <v>FLO_FR</v>
      </c>
      <c r="G313" s="2" t="str">
        <f t="shared" si="104"/>
        <v>RSD_DTA4_SH</v>
      </c>
      <c r="H313" s="2" t="str">
        <f>IF(HLOOKUP($D313,Fractions!$C$1:$Z$2,2,0)=0,"na",HLOOKUP($D313,Fractions!$C$1:$Z$2,2,0))</f>
        <v>WN</v>
      </c>
      <c r="I313" s="2" t="s">
        <v>34</v>
      </c>
      <c r="K313" s="17">
        <f>VLOOKUP(VLOOKUP(C295,Demands!$B$27:$E$125,4,0),Fractions!$A$3:$Z$43,INS_FRs!D313+2,0)</f>
        <v>0.12119482496194828</v>
      </c>
      <c r="L313" s="10" t="str">
        <f t="shared" si="102"/>
        <v>RSDELC,RSDLTHA1,RSDLTHA2,RSDLTHA3,RSDLTHA4,RSDGASNAT,RSDCOABIC,RSDCOABCO,RSDBIOLOG,RSDBIOPLT,RSDOILLPG, RSDOILDSL</v>
      </c>
      <c r="M313" s="10" t="s">
        <v>75</v>
      </c>
    </row>
    <row r="314" spans="3:13" s="2" customFormat="1" x14ac:dyDescent="0.25">
      <c r="C314" s="10"/>
      <c r="D314" s="10">
        <v>20</v>
      </c>
      <c r="F314" s="2" t="str">
        <f t="shared" si="103"/>
        <v>FLO_FR</v>
      </c>
      <c r="G314" s="2" t="str">
        <f t="shared" si="104"/>
        <v>RSD_DTA4_SH</v>
      </c>
      <c r="H314" s="2" t="str">
        <f>IF(HLOOKUP($D314,Fractions!$C$1:$Z$2,2,0)=0,"na",HLOOKUP($D314,Fractions!$C$1:$Z$2,2,0))</f>
        <v>WL</v>
      </c>
      <c r="I314" s="2" t="s">
        <v>34</v>
      </c>
      <c r="K314" s="17">
        <f>VLOOKUP(VLOOKUP(C295,Demands!$B$27:$E$125,4,0),Fractions!$A$3:$Z$43,INS_FRs!D314+2,0)</f>
        <v>7.2716894977168961E-2</v>
      </c>
      <c r="L314" s="10" t="str">
        <f t="shared" si="102"/>
        <v>RSDELC,RSDLTHA1,RSDLTHA2,RSDLTHA3,RSDLTHA4,RSDGASNAT,RSDCOABIC,RSDCOABCO,RSDBIOLOG,RSDBIOPLT,RSDOILLPG, RSDOILDSL</v>
      </c>
      <c r="M314" s="10" t="s">
        <v>75</v>
      </c>
    </row>
    <row r="315" spans="3:13" s="2" customFormat="1" x14ac:dyDescent="0.25">
      <c r="C315" s="10"/>
      <c r="D315" s="10">
        <v>21</v>
      </c>
      <c r="F315" s="2" t="str">
        <f t="shared" si="103"/>
        <v>FLO_FR</v>
      </c>
      <c r="G315" s="2" t="str">
        <f t="shared" si="104"/>
        <v>RSD_DTA4_SH</v>
      </c>
      <c r="H315" s="2" t="str">
        <f>IF(HLOOKUP($D315,Fractions!$C$1:$Z$2,2,0)=0,"na",HLOOKUP($D315,Fractions!$C$1:$Z$2,2,0))</f>
        <v>WM</v>
      </c>
      <c r="I315" s="2" t="s">
        <v>34</v>
      </c>
      <c r="K315" s="17">
        <f>VLOOKUP(VLOOKUP(C295,Demands!$B$27:$E$125,4,0),Fractions!$A$3:$Z$43,INS_FRs!D315+2,0)</f>
        <v>9.6955859969558605E-2</v>
      </c>
      <c r="L315" s="10" t="str">
        <f t="shared" si="102"/>
        <v>RSDELC,RSDLTHA1,RSDLTHA2,RSDLTHA3,RSDLTHA4,RSDGASNAT,RSDCOABIC,RSDCOABCO,RSDBIOLOG,RSDBIOPLT,RSDOILLPG, RSDOILDSL</v>
      </c>
      <c r="M315" s="10" t="s">
        <v>75</v>
      </c>
    </row>
    <row r="316" spans="3:13" s="2" customFormat="1" x14ac:dyDescent="0.25">
      <c r="C316" s="10"/>
      <c r="D316" s="10">
        <v>22</v>
      </c>
      <c r="F316" s="2" t="str">
        <f t="shared" si="103"/>
        <v>FLO_FR</v>
      </c>
      <c r="G316" s="2" t="str">
        <f t="shared" si="104"/>
        <v>RSD_DTA4_SH</v>
      </c>
      <c r="H316" s="2" t="str">
        <f>IF(HLOOKUP($D316,Fractions!$C$1:$Z$2,2,0)=0,"na",HLOOKUP($D316,Fractions!$C$1:$Z$2,2,0))</f>
        <v>WD</v>
      </c>
      <c r="I316" s="2" t="s">
        <v>34</v>
      </c>
      <c r="K316" s="17">
        <f>VLOOKUP(VLOOKUP(C295,Demands!$B$27:$E$125,4,0),Fractions!$A$3:$Z$43,INS_FRs!D316+2,0)</f>
        <v>0.12119482496194828</v>
      </c>
      <c r="L316" s="10" t="str">
        <f t="shared" si="102"/>
        <v>RSDELC,RSDLTHA1,RSDLTHA2,RSDLTHA3,RSDLTHA4,RSDGASNAT,RSDCOABIC,RSDCOABCO,RSDBIOLOG,RSDBIOPLT,RSDOILLPG, RSDOILDSL</v>
      </c>
      <c r="M316" s="10" t="s">
        <v>75</v>
      </c>
    </row>
    <row r="317" spans="3:13" s="2" customFormat="1" x14ac:dyDescent="0.25">
      <c r="C317" s="10"/>
      <c r="D317" s="10">
        <v>23</v>
      </c>
      <c r="F317" s="12" t="str">
        <f t="shared" si="103"/>
        <v>FLO_FR</v>
      </c>
      <c r="G317" s="12" t="str">
        <f t="shared" si="104"/>
        <v>RSD_DTA4_SH</v>
      </c>
      <c r="H317" s="12" t="str">
        <f>IF(HLOOKUP($D317,Fractions!$C$1:$Z$2,2,0)=0,"na",HLOOKUP($D317,Fractions!$C$1:$Z$2,2,0))</f>
        <v>WA</v>
      </c>
      <c r="I317" s="12" t="s">
        <v>34</v>
      </c>
      <c r="J317" s="12"/>
      <c r="K317" s="18">
        <f>VLOOKUP(VLOOKUP(C295,Demands!$B$27:$E$125,4,0),Fractions!$A$3:$Z$43,INS_FRs!D317+2,0)</f>
        <v>7.2716894977168961E-2</v>
      </c>
      <c r="L317" s="10" t="str">
        <f t="shared" si="102"/>
        <v>RSDELC,RSDLTHA1,RSDLTHA2,RSDLTHA3,RSDLTHA4,RSDGASNAT,RSDCOABIC,RSDCOABCO,RSDBIOLOG,RSDBIOPLT,RSDOILLPG, RSDOILDSL</v>
      </c>
      <c r="M317" s="10" t="s">
        <v>75</v>
      </c>
    </row>
    <row r="318" spans="3:13" s="2" customFormat="1" x14ac:dyDescent="0.25">
      <c r="C318" s="10"/>
      <c r="D318" s="10">
        <v>24</v>
      </c>
      <c r="F318" s="19" t="str">
        <f t="shared" si="103"/>
        <v>FLO_FR</v>
      </c>
      <c r="G318" s="19" t="str">
        <f t="shared" si="104"/>
        <v>RSD_DTA4_SH</v>
      </c>
      <c r="H318" s="19" t="str">
        <f>IF(HLOOKUP($D318,Fractions!$C$1:$Z$2,2,0)=0,"na",HLOOKUP($D318,Fractions!$C$1:$Z$2,2,0))</f>
        <v>WE</v>
      </c>
      <c r="I318" s="19" t="s">
        <v>34</v>
      </c>
      <c r="J318" s="19"/>
      <c r="K318" s="20">
        <f>VLOOKUP(VLOOKUP(C295,Demands!$B$27:$E$125,4,0),Fractions!$A$3:$Z$43,INS_FRs!D318+2,0)</f>
        <v>9.6955859969558605E-2</v>
      </c>
      <c r="L318" s="21" t="str">
        <f t="shared" si="102"/>
        <v>RSDELC,RSDLTHA1,RSDLTHA2,RSDLTHA3,RSDLTHA4,RSDGASNAT,RSDCOABIC,RSDCOABCO,RSDBIOLOG,RSDBIOPLT,RSDOILLPG, RSDOILDSL</v>
      </c>
      <c r="M318" s="21" t="s">
        <v>75</v>
      </c>
    </row>
    <row r="319" spans="3:13" s="2" customFormat="1" x14ac:dyDescent="0.25">
      <c r="C319" s="10"/>
      <c r="D319" s="10">
        <v>1</v>
      </c>
      <c r="F319" s="2" t="str">
        <f t="shared" si="103"/>
        <v>FLO_FR</v>
      </c>
      <c r="G319" s="2" t="str">
        <f t="shared" si="104"/>
        <v>RSD_DTA4_SH</v>
      </c>
      <c r="H319" s="2" t="str">
        <f t="shared" ref="H319:J327" si="105">H295</f>
        <v>RN</v>
      </c>
      <c r="I319" s="2" t="str">
        <f t="shared" si="105"/>
        <v>UP</v>
      </c>
      <c r="J319" s="10">
        <f t="shared" si="105"/>
        <v>0</v>
      </c>
      <c r="K319" s="10">
        <v>3</v>
      </c>
      <c r="L319" s="10" t="str">
        <f t="shared" si="102"/>
        <v>RSDELC,RSDLTHA1,RSDLTHA2,RSDLTHA3,RSDLTHA4,RSDGASNAT,RSDCOABIC,RSDCOABCO,RSDBIOLOG,RSDBIOPLT,RSDOILLPG, RSDOILDSL</v>
      </c>
      <c r="M319" s="10" t="s">
        <v>75</v>
      </c>
    </row>
    <row r="320" spans="3:13" s="2" customFormat="1" x14ac:dyDescent="0.25">
      <c r="C320" s="10"/>
      <c r="D320" s="10">
        <v>2</v>
      </c>
      <c r="F320" s="2" t="str">
        <f t="shared" si="103"/>
        <v>FLO_FR</v>
      </c>
      <c r="G320" s="2" t="str">
        <f t="shared" si="104"/>
        <v>RSD_DTA4_SH</v>
      </c>
      <c r="H320" s="2" t="str">
        <f t="shared" si="105"/>
        <v>RL</v>
      </c>
      <c r="I320" s="2" t="str">
        <f t="shared" si="105"/>
        <v>UP</v>
      </c>
      <c r="J320" s="10">
        <f t="shared" si="105"/>
        <v>0</v>
      </c>
      <c r="K320" s="10">
        <f>K319</f>
        <v>3</v>
      </c>
      <c r="L320" s="10" t="str">
        <f t="shared" si="102"/>
        <v>RSDELC,RSDLTHA1,RSDLTHA2,RSDLTHA3,RSDLTHA4,RSDGASNAT,RSDCOABIC,RSDCOABCO,RSDBIOLOG,RSDBIOPLT,RSDOILLPG, RSDOILDSL</v>
      </c>
      <c r="M320" s="10" t="s">
        <v>75</v>
      </c>
    </row>
    <row r="321" spans="3:13" s="2" customFormat="1" x14ac:dyDescent="0.25">
      <c r="C321" s="10"/>
      <c r="D321" s="10">
        <v>3</v>
      </c>
      <c r="F321" s="2" t="str">
        <f t="shared" si="103"/>
        <v>FLO_FR</v>
      </c>
      <c r="G321" s="2" t="str">
        <f t="shared" si="104"/>
        <v>RSD_DTA4_SH</v>
      </c>
      <c r="H321" s="2" t="str">
        <f t="shared" si="105"/>
        <v>RM</v>
      </c>
      <c r="I321" s="2" t="str">
        <f t="shared" si="105"/>
        <v>UP</v>
      </c>
      <c r="J321" s="10">
        <f t="shared" si="105"/>
        <v>0</v>
      </c>
      <c r="K321" s="10">
        <f t="shared" ref="K321:K342" si="106">K320</f>
        <v>3</v>
      </c>
      <c r="L321" s="10" t="str">
        <f t="shared" si="102"/>
        <v>RSDELC,RSDLTHA1,RSDLTHA2,RSDLTHA3,RSDLTHA4,RSDGASNAT,RSDCOABIC,RSDCOABCO,RSDBIOLOG,RSDBIOPLT,RSDOILLPG, RSDOILDSL</v>
      </c>
      <c r="M321" s="10" t="s">
        <v>75</v>
      </c>
    </row>
    <row r="322" spans="3:13" s="2" customFormat="1" x14ac:dyDescent="0.25">
      <c r="C322" s="10"/>
      <c r="D322" s="10">
        <v>4</v>
      </c>
      <c r="F322" s="2" t="str">
        <f t="shared" si="103"/>
        <v>FLO_FR</v>
      </c>
      <c r="G322" s="2" t="str">
        <f t="shared" si="104"/>
        <v>RSD_DTA4_SH</v>
      </c>
      <c r="H322" s="2" t="str">
        <f t="shared" si="105"/>
        <v>RD</v>
      </c>
      <c r="I322" s="2" t="str">
        <f t="shared" si="105"/>
        <v>UP</v>
      </c>
      <c r="J322" s="10">
        <f t="shared" si="105"/>
        <v>0</v>
      </c>
      <c r="K322" s="10">
        <f t="shared" si="106"/>
        <v>3</v>
      </c>
      <c r="L322" s="10" t="str">
        <f t="shared" si="102"/>
        <v>RSDELC,RSDLTHA1,RSDLTHA2,RSDLTHA3,RSDLTHA4,RSDGASNAT,RSDCOABIC,RSDCOABCO,RSDBIOLOG,RSDBIOPLT,RSDOILLPG, RSDOILDSL</v>
      </c>
      <c r="M322" s="10" t="s">
        <v>75</v>
      </c>
    </row>
    <row r="323" spans="3:13" s="2" customFormat="1" x14ac:dyDescent="0.25">
      <c r="C323" s="10"/>
      <c r="D323" s="10">
        <v>5</v>
      </c>
      <c r="F323" s="2" t="str">
        <f t="shared" si="103"/>
        <v>FLO_FR</v>
      </c>
      <c r="G323" s="2" t="str">
        <f t="shared" si="104"/>
        <v>RSD_DTA4_SH</v>
      </c>
      <c r="H323" s="2" t="str">
        <f t="shared" si="105"/>
        <v>RA</v>
      </c>
      <c r="I323" s="2" t="str">
        <f t="shared" si="105"/>
        <v>UP</v>
      </c>
      <c r="J323" s="10">
        <f t="shared" si="105"/>
        <v>0</v>
      </c>
      <c r="K323" s="10">
        <f t="shared" si="106"/>
        <v>3</v>
      </c>
      <c r="L323" s="10" t="str">
        <f t="shared" si="102"/>
        <v>RSDELC,RSDLTHA1,RSDLTHA2,RSDLTHA3,RSDLTHA4,RSDGASNAT,RSDCOABIC,RSDCOABCO,RSDBIOLOG,RSDBIOPLT,RSDOILLPG, RSDOILDSL</v>
      </c>
      <c r="M323" s="10" t="s">
        <v>75</v>
      </c>
    </row>
    <row r="324" spans="3:13" s="2" customFormat="1" x14ac:dyDescent="0.25">
      <c r="C324" s="10"/>
      <c r="D324" s="10">
        <v>6</v>
      </c>
      <c r="F324" s="2" t="str">
        <f t="shared" si="103"/>
        <v>FLO_FR</v>
      </c>
      <c r="G324" s="2" t="str">
        <f t="shared" si="104"/>
        <v>RSD_DTA4_SH</v>
      </c>
      <c r="H324" s="2" t="str">
        <f t="shared" si="105"/>
        <v>RE</v>
      </c>
      <c r="I324" s="2" t="str">
        <f t="shared" si="105"/>
        <v>UP</v>
      </c>
      <c r="J324" s="10">
        <f t="shared" si="105"/>
        <v>0</v>
      </c>
      <c r="K324" s="10">
        <f t="shared" si="106"/>
        <v>3</v>
      </c>
      <c r="L324" s="10" t="str">
        <f t="shared" si="102"/>
        <v>RSDELC,RSDLTHA1,RSDLTHA2,RSDLTHA3,RSDLTHA4,RSDGASNAT,RSDCOABIC,RSDCOABCO,RSDBIOLOG,RSDBIOPLT,RSDOILLPG, RSDOILDSL</v>
      </c>
      <c r="M324" s="10" t="s">
        <v>75</v>
      </c>
    </row>
    <row r="325" spans="3:13" s="2" customFormat="1" x14ac:dyDescent="0.25">
      <c r="C325" s="10"/>
      <c r="D325" s="10">
        <v>7</v>
      </c>
      <c r="F325" s="2" t="str">
        <f t="shared" si="103"/>
        <v>FLO_FR</v>
      </c>
      <c r="G325" s="2" t="str">
        <f t="shared" si="104"/>
        <v>RSD_DTA4_SH</v>
      </c>
      <c r="H325" s="2" t="str">
        <f t="shared" si="105"/>
        <v>SN</v>
      </c>
      <c r="I325" s="2" t="str">
        <f t="shared" si="105"/>
        <v>UP</v>
      </c>
      <c r="J325" s="10">
        <f t="shared" si="105"/>
        <v>0</v>
      </c>
      <c r="K325" s="10">
        <f t="shared" si="106"/>
        <v>3</v>
      </c>
      <c r="L325" s="10" t="str">
        <f t="shared" si="102"/>
        <v>RSDELC,RSDLTHA1,RSDLTHA2,RSDLTHA3,RSDLTHA4,RSDGASNAT,RSDCOABIC,RSDCOABCO,RSDBIOLOG,RSDBIOPLT,RSDOILLPG, RSDOILDSL</v>
      </c>
      <c r="M325" s="10" t="s">
        <v>75</v>
      </c>
    </row>
    <row r="326" spans="3:13" s="2" customFormat="1" x14ac:dyDescent="0.25">
      <c r="C326" s="10"/>
      <c r="D326" s="10">
        <v>8</v>
      </c>
      <c r="F326" s="2" t="str">
        <f t="shared" si="103"/>
        <v>FLO_FR</v>
      </c>
      <c r="G326" s="2" t="str">
        <f t="shared" si="104"/>
        <v>RSD_DTA4_SH</v>
      </c>
      <c r="H326" s="2" t="str">
        <f t="shared" si="105"/>
        <v>SL</v>
      </c>
      <c r="I326" s="2" t="str">
        <f t="shared" si="105"/>
        <v>UP</v>
      </c>
      <c r="J326" s="10">
        <f t="shared" si="105"/>
        <v>0</v>
      </c>
      <c r="K326" s="10">
        <f t="shared" si="106"/>
        <v>3</v>
      </c>
      <c r="L326" s="10" t="str">
        <f t="shared" si="102"/>
        <v>RSDELC,RSDLTHA1,RSDLTHA2,RSDLTHA3,RSDLTHA4,RSDGASNAT,RSDCOABIC,RSDCOABCO,RSDBIOLOG,RSDBIOPLT,RSDOILLPG, RSDOILDSL</v>
      </c>
      <c r="M326" s="10" t="s">
        <v>75</v>
      </c>
    </row>
    <row r="327" spans="3:13" s="2" customFormat="1" x14ac:dyDescent="0.25">
      <c r="C327" s="10"/>
      <c r="D327" s="10">
        <v>9</v>
      </c>
      <c r="F327" s="2" t="str">
        <f t="shared" si="103"/>
        <v>FLO_FR</v>
      </c>
      <c r="G327" s="2" t="str">
        <f t="shared" si="104"/>
        <v>RSD_DTA4_SH</v>
      </c>
      <c r="H327" s="2" t="str">
        <f t="shared" si="105"/>
        <v>SM</v>
      </c>
      <c r="I327" s="2" t="str">
        <f t="shared" si="105"/>
        <v>UP</v>
      </c>
      <c r="J327" s="10">
        <f t="shared" si="105"/>
        <v>0</v>
      </c>
      <c r="K327" s="10">
        <f t="shared" si="106"/>
        <v>3</v>
      </c>
      <c r="L327" s="10" t="str">
        <f t="shared" si="102"/>
        <v>RSDELC,RSDLTHA1,RSDLTHA2,RSDLTHA3,RSDLTHA4,RSDGASNAT,RSDCOABIC,RSDCOABCO,RSDBIOLOG,RSDBIOPLT,RSDOILLPG, RSDOILDSL</v>
      </c>
      <c r="M327" s="10" t="s">
        <v>75</v>
      </c>
    </row>
    <row r="328" spans="3:13" s="2" customFormat="1" x14ac:dyDescent="0.25">
      <c r="C328" s="10"/>
      <c r="D328" s="10">
        <v>10</v>
      </c>
      <c r="F328" s="2" t="str">
        <f t="shared" si="103"/>
        <v>FLO_FR</v>
      </c>
      <c r="G328" s="2" t="str">
        <f t="shared" si="104"/>
        <v>RSD_DTA4_SH</v>
      </c>
      <c r="H328" s="2" t="str">
        <f t="shared" ref="H328" si="107">H304</f>
        <v>SD</v>
      </c>
      <c r="I328" s="2" t="str">
        <f>I304</f>
        <v>UP</v>
      </c>
      <c r="J328" s="10">
        <f>J304</f>
        <v>0</v>
      </c>
      <c r="K328" s="10">
        <f t="shared" si="106"/>
        <v>3</v>
      </c>
      <c r="L328" s="10" t="str">
        <f t="shared" si="102"/>
        <v>RSDELC,RSDLTHA1,RSDLTHA2,RSDLTHA3,RSDLTHA4,RSDGASNAT,RSDCOABIC,RSDCOABCO,RSDBIOLOG,RSDBIOPLT,RSDOILLPG, RSDOILDSL</v>
      </c>
      <c r="M328" s="10" t="s">
        <v>75</v>
      </c>
    </row>
    <row r="329" spans="3:13" s="2" customFormat="1" x14ac:dyDescent="0.25">
      <c r="C329" s="10"/>
      <c r="D329" s="10">
        <v>11</v>
      </c>
      <c r="F329" s="2" t="str">
        <f t="shared" si="103"/>
        <v>FLO_FR</v>
      </c>
      <c r="G329" s="2" t="str">
        <f t="shared" si="104"/>
        <v>RSD_DTA4_SH</v>
      </c>
      <c r="H329" s="2" t="str">
        <f t="shared" ref="H329" si="108">H305</f>
        <v>SA</v>
      </c>
      <c r="I329" s="2" t="str">
        <f>I305</f>
        <v>UP</v>
      </c>
      <c r="J329" s="10">
        <f>J305</f>
        <v>0</v>
      </c>
      <c r="K329" s="10">
        <f t="shared" si="106"/>
        <v>3</v>
      </c>
      <c r="L329" s="10" t="str">
        <f t="shared" si="102"/>
        <v>RSDELC,RSDLTHA1,RSDLTHA2,RSDLTHA3,RSDLTHA4,RSDGASNAT,RSDCOABIC,RSDCOABCO,RSDBIOLOG,RSDBIOPLT,RSDOILLPG, RSDOILDSL</v>
      </c>
      <c r="M329" s="10" t="s">
        <v>75</v>
      </c>
    </row>
    <row r="330" spans="3:13" s="2" customFormat="1" x14ac:dyDescent="0.25">
      <c r="C330" s="10"/>
      <c r="D330" s="10">
        <v>12</v>
      </c>
      <c r="F330" s="2" t="str">
        <f t="shared" si="103"/>
        <v>FLO_FR</v>
      </c>
      <c r="G330" s="2" t="str">
        <f t="shared" si="104"/>
        <v>RSD_DTA4_SH</v>
      </c>
      <c r="H330" s="2" t="str">
        <f t="shared" ref="H330:I330" si="109">H306</f>
        <v>SE</v>
      </c>
      <c r="I330" s="2" t="str">
        <f t="shared" si="109"/>
        <v>UP</v>
      </c>
      <c r="J330" s="10">
        <f>J306</f>
        <v>0</v>
      </c>
      <c r="K330" s="10">
        <f t="shared" si="106"/>
        <v>3</v>
      </c>
      <c r="L330" s="10" t="str">
        <f t="shared" si="102"/>
        <v>RSDELC,RSDLTHA1,RSDLTHA2,RSDLTHA3,RSDLTHA4,RSDGASNAT,RSDCOABIC,RSDCOABCO,RSDBIOLOG,RSDBIOPLT,RSDOILLPG, RSDOILDSL</v>
      </c>
      <c r="M330" s="10" t="s">
        <v>75</v>
      </c>
    </row>
    <row r="331" spans="3:13" s="2" customFormat="1" x14ac:dyDescent="0.25">
      <c r="C331" s="10"/>
      <c r="D331" s="10">
        <v>13</v>
      </c>
      <c r="F331" s="2" t="str">
        <f t="shared" si="103"/>
        <v>FLO_FR</v>
      </c>
      <c r="G331" s="2" t="str">
        <f t="shared" si="104"/>
        <v>RSD_DTA4_SH</v>
      </c>
      <c r="H331" s="2" t="str">
        <f t="shared" ref="H331:J331" si="110">H307</f>
        <v>FN</v>
      </c>
      <c r="I331" s="2" t="str">
        <f t="shared" si="110"/>
        <v>UP</v>
      </c>
      <c r="J331" s="10">
        <f t="shared" si="110"/>
        <v>0</v>
      </c>
      <c r="K331" s="10">
        <f t="shared" si="106"/>
        <v>3</v>
      </c>
      <c r="L331" s="10" t="str">
        <f t="shared" si="102"/>
        <v>RSDELC,RSDLTHA1,RSDLTHA2,RSDLTHA3,RSDLTHA4,RSDGASNAT,RSDCOABIC,RSDCOABCO,RSDBIOLOG,RSDBIOPLT,RSDOILLPG, RSDOILDSL</v>
      </c>
      <c r="M331" s="10" t="s">
        <v>75</v>
      </c>
    </row>
    <row r="332" spans="3:13" s="2" customFormat="1" x14ac:dyDescent="0.25">
      <c r="C332" s="10"/>
      <c r="D332" s="10">
        <v>14</v>
      </c>
      <c r="F332" s="2" t="str">
        <f t="shared" si="103"/>
        <v>FLO_FR</v>
      </c>
      <c r="G332" s="2" t="str">
        <f t="shared" si="104"/>
        <v>RSD_DTA4_SH</v>
      </c>
      <c r="H332" s="2" t="str">
        <f t="shared" ref="H332:J332" si="111">H308</f>
        <v>FL</v>
      </c>
      <c r="I332" s="2" t="str">
        <f t="shared" si="111"/>
        <v>UP</v>
      </c>
      <c r="J332" s="10">
        <f t="shared" si="111"/>
        <v>0</v>
      </c>
      <c r="K332" s="10">
        <f t="shared" si="106"/>
        <v>3</v>
      </c>
      <c r="L332" s="10" t="str">
        <f t="shared" si="102"/>
        <v>RSDELC,RSDLTHA1,RSDLTHA2,RSDLTHA3,RSDLTHA4,RSDGASNAT,RSDCOABIC,RSDCOABCO,RSDBIOLOG,RSDBIOPLT,RSDOILLPG, RSDOILDSL</v>
      </c>
      <c r="M332" s="10" t="s">
        <v>75</v>
      </c>
    </row>
    <row r="333" spans="3:13" s="2" customFormat="1" x14ac:dyDescent="0.25">
      <c r="C333" s="10"/>
      <c r="D333" s="10">
        <v>15</v>
      </c>
      <c r="F333" s="2" t="str">
        <f t="shared" si="103"/>
        <v>FLO_FR</v>
      </c>
      <c r="G333" s="2" t="str">
        <f t="shared" si="104"/>
        <v>RSD_DTA4_SH</v>
      </c>
      <c r="H333" s="2" t="str">
        <f t="shared" ref="H333:J333" si="112">H309</f>
        <v>FM</v>
      </c>
      <c r="I333" s="2" t="str">
        <f t="shared" si="112"/>
        <v>UP</v>
      </c>
      <c r="J333" s="10">
        <f t="shared" si="112"/>
        <v>0</v>
      </c>
      <c r="K333" s="10">
        <f t="shared" si="106"/>
        <v>3</v>
      </c>
      <c r="L333" s="10" t="str">
        <f t="shared" si="102"/>
        <v>RSDELC,RSDLTHA1,RSDLTHA2,RSDLTHA3,RSDLTHA4,RSDGASNAT,RSDCOABIC,RSDCOABCO,RSDBIOLOG,RSDBIOPLT,RSDOILLPG, RSDOILDSL</v>
      </c>
      <c r="M333" s="10" t="s">
        <v>75</v>
      </c>
    </row>
    <row r="334" spans="3:13" s="2" customFormat="1" x14ac:dyDescent="0.25">
      <c r="C334" s="10"/>
      <c r="D334" s="10">
        <v>16</v>
      </c>
      <c r="F334" s="2" t="str">
        <f t="shared" si="103"/>
        <v>FLO_FR</v>
      </c>
      <c r="G334" s="2" t="str">
        <f t="shared" si="104"/>
        <v>RSD_DTA4_SH</v>
      </c>
      <c r="H334" s="2" t="str">
        <f t="shared" ref="H334:J334" si="113">H310</f>
        <v>FD</v>
      </c>
      <c r="I334" s="2" t="str">
        <f t="shared" si="113"/>
        <v>UP</v>
      </c>
      <c r="J334" s="10">
        <f t="shared" si="113"/>
        <v>0</v>
      </c>
      <c r="K334" s="10">
        <f t="shared" si="106"/>
        <v>3</v>
      </c>
      <c r="L334" s="10" t="str">
        <f t="shared" si="102"/>
        <v>RSDELC,RSDLTHA1,RSDLTHA2,RSDLTHA3,RSDLTHA4,RSDGASNAT,RSDCOABIC,RSDCOABCO,RSDBIOLOG,RSDBIOPLT,RSDOILLPG, RSDOILDSL</v>
      </c>
      <c r="M334" s="10" t="s">
        <v>75</v>
      </c>
    </row>
    <row r="335" spans="3:13" s="2" customFormat="1" x14ac:dyDescent="0.25">
      <c r="C335" s="10"/>
      <c r="D335" s="10">
        <v>17</v>
      </c>
      <c r="F335" s="2" t="str">
        <f t="shared" si="103"/>
        <v>FLO_FR</v>
      </c>
      <c r="G335" s="2" t="str">
        <f t="shared" si="104"/>
        <v>RSD_DTA4_SH</v>
      </c>
      <c r="H335" s="2" t="str">
        <f t="shared" ref="H335:J335" si="114">H311</f>
        <v>FA</v>
      </c>
      <c r="I335" s="2" t="str">
        <f t="shared" si="114"/>
        <v>UP</v>
      </c>
      <c r="J335" s="10">
        <f t="shared" si="114"/>
        <v>0</v>
      </c>
      <c r="K335" s="10">
        <f t="shared" si="106"/>
        <v>3</v>
      </c>
      <c r="L335" s="10" t="str">
        <f t="shared" si="102"/>
        <v>RSDELC,RSDLTHA1,RSDLTHA2,RSDLTHA3,RSDLTHA4,RSDGASNAT,RSDCOABIC,RSDCOABCO,RSDBIOLOG,RSDBIOPLT,RSDOILLPG, RSDOILDSL</v>
      </c>
      <c r="M335" s="10" t="s">
        <v>75</v>
      </c>
    </row>
    <row r="336" spans="3:13" s="2" customFormat="1" x14ac:dyDescent="0.25">
      <c r="C336" s="10"/>
      <c r="D336" s="10">
        <v>18</v>
      </c>
      <c r="F336" s="2" t="str">
        <f t="shared" si="103"/>
        <v>FLO_FR</v>
      </c>
      <c r="G336" s="2" t="str">
        <f t="shared" si="104"/>
        <v>RSD_DTA4_SH</v>
      </c>
      <c r="H336" s="2" t="str">
        <f t="shared" ref="H336:J336" si="115">H312</f>
        <v>FE</v>
      </c>
      <c r="I336" s="2" t="str">
        <f t="shared" si="115"/>
        <v>UP</v>
      </c>
      <c r="J336" s="10">
        <f t="shared" si="115"/>
        <v>0</v>
      </c>
      <c r="K336" s="10">
        <f t="shared" si="106"/>
        <v>3</v>
      </c>
      <c r="L336" s="10" t="str">
        <f t="shared" si="102"/>
        <v>RSDELC,RSDLTHA1,RSDLTHA2,RSDLTHA3,RSDLTHA4,RSDGASNAT,RSDCOABIC,RSDCOABCO,RSDBIOLOG,RSDBIOPLT,RSDOILLPG, RSDOILDSL</v>
      </c>
      <c r="M336" s="10" t="s">
        <v>75</v>
      </c>
    </row>
    <row r="337" spans="3:13" s="2" customFormat="1" x14ac:dyDescent="0.25">
      <c r="C337" s="10"/>
      <c r="D337" s="10">
        <v>19</v>
      </c>
      <c r="F337" s="2" t="str">
        <f t="shared" si="103"/>
        <v>FLO_FR</v>
      </c>
      <c r="G337" s="2" t="str">
        <f t="shared" si="104"/>
        <v>RSD_DTA4_SH</v>
      </c>
      <c r="H337" s="2" t="str">
        <f t="shared" ref="H337:J337" si="116">H313</f>
        <v>WN</v>
      </c>
      <c r="I337" s="2" t="str">
        <f t="shared" si="116"/>
        <v>UP</v>
      </c>
      <c r="J337" s="10">
        <f t="shared" si="116"/>
        <v>0</v>
      </c>
      <c r="K337" s="10">
        <f t="shared" si="106"/>
        <v>3</v>
      </c>
      <c r="L337" s="10" t="str">
        <f t="shared" si="102"/>
        <v>RSDELC,RSDLTHA1,RSDLTHA2,RSDLTHA3,RSDLTHA4,RSDGASNAT,RSDCOABIC,RSDCOABCO,RSDBIOLOG,RSDBIOPLT,RSDOILLPG, RSDOILDSL</v>
      </c>
      <c r="M337" s="10" t="s">
        <v>75</v>
      </c>
    </row>
    <row r="338" spans="3:13" s="2" customFormat="1" x14ac:dyDescent="0.25">
      <c r="C338" s="10"/>
      <c r="D338" s="10">
        <v>20</v>
      </c>
      <c r="F338" s="2" t="str">
        <f t="shared" si="103"/>
        <v>FLO_FR</v>
      </c>
      <c r="G338" s="2" t="str">
        <f t="shared" si="104"/>
        <v>RSD_DTA4_SH</v>
      </c>
      <c r="H338" s="2" t="str">
        <f t="shared" ref="H338:J338" si="117">H314</f>
        <v>WL</v>
      </c>
      <c r="I338" s="2" t="str">
        <f t="shared" si="117"/>
        <v>UP</v>
      </c>
      <c r="J338" s="10">
        <f t="shared" si="117"/>
        <v>0</v>
      </c>
      <c r="K338" s="10">
        <f t="shared" si="106"/>
        <v>3</v>
      </c>
      <c r="L338" s="10" t="str">
        <f t="shared" si="102"/>
        <v>RSDELC,RSDLTHA1,RSDLTHA2,RSDLTHA3,RSDLTHA4,RSDGASNAT,RSDCOABIC,RSDCOABCO,RSDBIOLOG,RSDBIOPLT,RSDOILLPG, RSDOILDSL</v>
      </c>
      <c r="M338" s="10" t="s">
        <v>75</v>
      </c>
    </row>
    <row r="339" spans="3:13" s="2" customFormat="1" x14ac:dyDescent="0.25">
      <c r="C339" s="10"/>
      <c r="D339" s="10">
        <v>21</v>
      </c>
      <c r="F339" s="2" t="str">
        <f t="shared" si="103"/>
        <v>FLO_FR</v>
      </c>
      <c r="G339" s="2" t="str">
        <f t="shared" si="104"/>
        <v>RSD_DTA4_SH</v>
      </c>
      <c r="H339" s="2" t="str">
        <f t="shared" ref="H339:J339" si="118">H315</f>
        <v>WM</v>
      </c>
      <c r="I339" s="2" t="str">
        <f t="shared" si="118"/>
        <v>UP</v>
      </c>
      <c r="J339" s="10">
        <f t="shared" si="118"/>
        <v>0</v>
      </c>
      <c r="K339" s="10">
        <f t="shared" si="106"/>
        <v>3</v>
      </c>
      <c r="L339" s="10" t="str">
        <f t="shared" si="102"/>
        <v>RSDELC,RSDLTHA1,RSDLTHA2,RSDLTHA3,RSDLTHA4,RSDGASNAT,RSDCOABIC,RSDCOABCO,RSDBIOLOG,RSDBIOPLT,RSDOILLPG, RSDOILDSL</v>
      </c>
      <c r="M339" s="10" t="s">
        <v>75</v>
      </c>
    </row>
    <row r="340" spans="3:13" s="2" customFormat="1" x14ac:dyDescent="0.25">
      <c r="C340" s="10"/>
      <c r="D340" s="10">
        <v>22</v>
      </c>
      <c r="F340" s="2" t="str">
        <f t="shared" si="103"/>
        <v>FLO_FR</v>
      </c>
      <c r="G340" s="2" t="str">
        <f t="shared" si="104"/>
        <v>RSD_DTA4_SH</v>
      </c>
      <c r="H340" s="2" t="str">
        <f t="shared" ref="H340:J340" si="119">H316</f>
        <v>WD</v>
      </c>
      <c r="I340" s="2" t="str">
        <f t="shared" si="119"/>
        <v>UP</v>
      </c>
      <c r="J340" s="10">
        <f t="shared" si="119"/>
        <v>0</v>
      </c>
      <c r="K340" s="10">
        <f t="shared" si="106"/>
        <v>3</v>
      </c>
      <c r="L340" s="10" t="str">
        <f t="shared" si="102"/>
        <v>RSDELC,RSDLTHA1,RSDLTHA2,RSDLTHA3,RSDLTHA4,RSDGASNAT,RSDCOABIC,RSDCOABCO,RSDBIOLOG,RSDBIOPLT,RSDOILLPG, RSDOILDSL</v>
      </c>
      <c r="M340" s="10" t="s">
        <v>75</v>
      </c>
    </row>
    <row r="341" spans="3:13" s="2" customFormat="1" x14ac:dyDescent="0.25">
      <c r="C341" s="10"/>
      <c r="D341" s="10">
        <v>23</v>
      </c>
      <c r="F341" s="12" t="str">
        <f t="shared" si="103"/>
        <v>FLO_FR</v>
      </c>
      <c r="G341" s="12" t="str">
        <f t="shared" si="104"/>
        <v>RSD_DTA4_SH</v>
      </c>
      <c r="H341" s="12" t="str">
        <f t="shared" ref="H341:J341" si="120">H317</f>
        <v>WA</v>
      </c>
      <c r="I341" s="12" t="str">
        <f t="shared" si="120"/>
        <v>UP</v>
      </c>
      <c r="J341" s="4">
        <f t="shared" si="120"/>
        <v>0</v>
      </c>
      <c r="K341" s="4">
        <f t="shared" si="106"/>
        <v>3</v>
      </c>
      <c r="L341" s="10" t="str">
        <f t="shared" si="102"/>
        <v>RSDELC,RSDLTHA1,RSDLTHA2,RSDLTHA3,RSDLTHA4,RSDGASNAT,RSDCOABIC,RSDCOABCO,RSDBIOLOG,RSDBIOPLT,RSDOILLPG, RSDOILDSL</v>
      </c>
      <c r="M341" s="10" t="s">
        <v>75</v>
      </c>
    </row>
    <row r="342" spans="3:13" s="2" customFormat="1" x14ac:dyDescent="0.25">
      <c r="C342" s="10"/>
      <c r="D342" s="10">
        <v>24</v>
      </c>
      <c r="F342" s="19" t="str">
        <f t="shared" si="103"/>
        <v>FLO_FR</v>
      </c>
      <c r="G342" s="19" t="str">
        <f t="shared" si="104"/>
        <v>RSD_DTA4_SH</v>
      </c>
      <c r="H342" s="19" t="str">
        <f t="shared" ref="H342:J342" si="121">H318</f>
        <v>WE</v>
      </c>
      <c r="I342" s="19" t="str">
        <f t="shared" si="121"/>
        <v>UP</v>
      </c>
      <c r="J342" s="21">
        <f t="shared" si="121"/>
        <v>0</v>
      </c>
      <c r="K342" s="21">
        <f t="shared" si="106"/>
        <v>3</v>
      </c>
      <c r="L342" s="21" t="str">
        <f t="shared" si="102"/>
        <v>RSDELC,RSDLTHA1,RSDLTHA2,RSDLTHA3,RSDLTHA4,RSDGASNAT,RSDCOABIC,RSDCOABCO,RSDBIOLOG,RSDBIOPLT,RSDOILLPG, RSDOILDSL</v>
      </c>
      <c r="M342" s="21" t="s">
        <v>75</v>
      </c>
    </row>
    <row r="343" spans="3:13" s="2" customFormat="1" x14ac:dyDescent="0.25">
      <c r="C343" s="10">
        <f>C295+1</f>
        <v>8</v>
      </c>
      <c r="D343" s="10">
        <v>1</v>
      </c>
      <c r="F343" s="2" t="str">
        <f>IF(H343="NA","\I: Ignore","FLO_FR")</f>
        <v>FLO_FR</v>
      </c>
      <c r="G343" s="9" t="str">
        <f>VLOOKUP(C343,Demands!$B$27:$C$125,2,0)</f>
        <v>RSD_APA4_SH</v>
      </c>
      <c r="H343" s="2" t="str">
        <f>IF(HLOOKUP($D343,Fractions!$C$1:$Z$2,2,0)=0,"na",HLOOKUP($D343,Fractions!$C$1:$Z$2,2,0))</f>
        <v>RN</v>
      </c>
      <c r="I343" s="2" t="s">
        <v>34</v>
      </c>
      <c r="K343" s="11">
        <f>VLOOKUP(VLOOKUP(C343,Demands!$B$27:$E$125,4,0),Fractions!$A$3:$Z$43,INS_FRs!D343+2,0)</f>
        <v>4.3569254185692546E-2</v>
      </c>
      <c r="L343" s="10" t="str">
        <f t="shared" si="102"/>
        <v>RSDELC,RSDLTHA1,RSDLTHA2,RSDLTHA3,RSDLTHA4,RSDGASNAT,RSDCOABIC,RSDCOABCO,RSDBIOLOG,RSDBIOPLT,RSDOILLPG, RSDOILDSL</v>
      </c>
      <c r="M343" s="10" t="s">
        <v>75</v>
      </c>
    </row>
    <row r="344" spans="3:13" s="2" customFormat="1" x14ac:dyDescent="0.25">
      <c r="C344" s="10"/>
      <c r="D344" s="10">
        <v>2</v>
      </c>
      <c r="F344" s="2" t="str">
        <f t="shared" ref="F344:F390" si="122">IF(H344="NA","\I: Ignore","FLO_FR")</f>
        <v>FLO_FR</v>
      </c>
      <c r="G344" s="2" t="str">
        <f>G343</f>
        <v>RSD_APA4_SH</v>
      </c>
      <c r="H344" s="2" t="str">
        <f>IF(HLOOKUP($D344,Fractions!$C$1:$Z$2,2,0)=0,"na",HLOOKUP($D344,Fractions!$C$1:$Z$2,2,0))</f>
        <v>RL</v>
      </c>
      <c r="I344" s="2" t="s">
        <v>34</v>
      </c>
      <c r="K344" s="17">
        <f>VLOOKUP(VLOOKUP(C343,Demands!$B$27:$E$125,4,0),Fractions!$A$3:$Z$43,INS_FRs!D344+2,0)</f>
        <v>2.6141552511415526E-2</v>
      </c>
      <c r="L344" s="10" t="str">
        <f t="shared" si="102"/>
        <v>RSDELC,RSDLTHA1,RSDLTHA2,RSDLTHA3,RSDLTHA4,RSDGASNAT,RSDCOABIC,RSDCOABCO,RSDBIOLOG,RSDBIOPLT,RSDOILLPG, RSDOILDSL</v>
      </c>
      <c r="M344" s="10" t="s">
        <v>75</v>
      </c>
    </row>
    <row r="345" spans="3:13" s="2" customFormat="1" x14ac:dyDescent="0.25">
      <c r="C345" s="10"/>
      <c r="D345" s="10">
        <v>3</v>
      </c>
      <c r="F345" s="2" t="str">
        <f t="shared" si="122"/>
        <v>FLO_FR</v>
      </c>
      <c r="G345" s="2" t="str">
        <f t="shared" ref="G345:G390" si="123">G344</f>
        <v>RSD_APA4_SH</v>
      </c>
      <c r="H345" s="2" t="str">
        <f>IF(HLOOKUP($D345,Fractions!$C$1:$Z$2,2,0)=0,"na",HLOOKUP($D345,Fractions!$C$1:$Z$2,2,0))</f>
        <v>RM</v>
      </c>
      <c r="I345" s="2" t="s">
        <v>34</v>
      </c>
      <c r="K345" s="17">
        <f>VLOOKUP(VLOOKUP(C343,Demands!$B$27:$E$125,4,0),Fractions!$A$3:$Z$43,INS_FRs!D345+2,0)</f>
        <v>3.4855403348554033E-2</v>
      </c>
      <c r="L345" s="10" t="str">
        <f t="shared" si="102"/>
        <v>RSDELC,RSDLTHA1,RSDLTHA2,RSDLTHA3,RSDLTHA4,RSDGASNAT,RSDCOABIC,RSDCOABCO,RSDBIOLOG,RSDBIOPLT,RSDOILLPG, RSDOILDSL</v>
      </c>
      <c r="M345" s="10" t="s">
        <v>75</v>
      </c>
    </row>
    <row r="346" spans="3:13" s="2" customFormat="1" x14ac:dyDescent="0.25">
      <c r="C346" s="10"/>
      <c r="D346" s="10">
        <v>4</v>
      </c>
      <c r="F346" s="2" t="str">
        <f t="shared" si="122"/>
        <v>FLO_FR</v>
      </c>
      <c r="G346" s="2" t="str">
        <f t="shared" si="123"/>
        <v>RSD_APA4_SH</v>
      </c>
      <c r="H346" s="2" t="str">
        <f>IF(HLOOKUP($D346,Fractions!$C$1:$Z$2,2,0)=0,"na",HLOOKUP($D346,Fractions!$C$1:$Z$2,2,0))</f>
        <v>RD</v>
      </c>
      <c r="I346" s="2" t="s">
        <v>34</v>
      </c>
      <c r="K346" s="17">
        <f>VLOOKUP(VLOOKUP(C343,Demands!$B$27:$E$125,4,0),Fractions!$A$3:$Z$43,INS_FRs!D346+2,0)</f>
        <v>4.3569254185692546E-2</v>
      </c>
      <c r="L346" s="10" t="str">
        <f t="shared" si="102"/>
        <v>RSDELC,RSDLTHA1,RSDLTHA2,RSDLTHA3,RSDLTHA4,RSDGASNAT,RSDCOABIC,RSDCOABCO,RSDBIOLOG,RSDBIOPLT,RSDOILLPG, RSDOILDSL</v>
      </c>
      <c r="M346" s="10" t="s">
        <v>75</v>
      </c>
    </row>
    <row r="347" spans="3:13" s="2" customFormat="1" x14ac:dyDescent="0.25">
      <c r="C347" s="10"/>
      <c r="D347" s="10">
        <v>5</v>
      </c>
      <c r="F347" s="2" t="str">
        <f t="shared" si="122"/>
        <v>FLO_FR</v>
      </c>
      <c r="G347" s="2" t="str">
        <f t="shared" si="123"/>
        <v>RSD_APA4_SH</v>
      </c>
      <c r="H347" s="2" t="str">
        <f>IF(HLOOKUP($D347,Fractions!$C$1:$Z$2,2,0)=0,"na",HLOOKUP($D347,Fractions!$C$1:$Z$2,2,0))</f>
        <v>RA</v>
      </c>
      <c r="I347" s="2" t="s">
        <v>34</v>
      </c>
      <c r="K347" s="17">
        <f>VLOOKUP(VLOOKUP(C343,Demands!$B$27:$E$125,4,0),Fractions!$A$3:$Z$43,INS_FRs!D347+2,0)</f>
        <v>2.6141552511415526E-2</v>
      </c>
      <c r="L347" s="10" t="str">
        <f t="shared" si="102"/>
        <v>RSDELC,RSDLTHA1,RSDLTHA2,RSDLTHA3,RSDLTHA4,RSDGASNAT,RSDCOABIC,RSDCOABCO,RSDBIOLOG,RSDBIOPLT,RSDOILLPG, RSDOILDSL</v>
      </c>
      <c r="M347" s="10" t="s">
        <v>75</v>
      </c>
    </row>
    <row r="348" spans="3:13" s="2" customFormat="1" x14ac:dyDescent="0.25">
      <c r="C348" s="10"/>
      <c r="D348" s="10">
        <v>6</v>
      </c>
      <c r="F348" s="2" t="str">
        <f t="shared" si="122"/>
        <v>FLO_FR</v>
      </c>
      <c r="G348" s="2" t="str">
        <f t="shared" si="123"/>
        <v>RSD_APA4_SH</v>
      </c>
      <c r="H348" s="2" t="str">
        <f>IF(HLOOKUP($D348,Fractions!$C$1:$Z$2,2,0)=0,"na",HLOOKUP($D348,Fractions!$C$1:$Z$2,2,0))</f>
        <v>RE</v>
      </c>
      <c r="I348" s="2" t="s">
        <v>34</v>
      </c>
      <c r="K348" s="17">
        <f>VLOOKUP(VLOOKUP(C343,Demands!$B$27:$E$125,4,0),Fractions!$A$3:$Z$43,INS_FRs!D348+2,0)</f>
        <v>3.4855403348554033E-2</v>
      </c>
      <c r="L348" s="10" t="str">
        <f t="shared" si="102"/>
        <v>RSDELC,RSDLTHA1,RSDLTHA2,RSDLTHA3,RSDLTHA4,RSDGASNAT,RSDCOABIC,RSDCOABCO,RSDBIOLOG,RSDBIOPLT,RSDOILLPG, RSDOILDSL</v>
      </c>
      <c r="M348" s="10" t="s">
        <v>75</v>
      </c>
    </row>
    <row r="349" spans="3:13" s="2" customFormat="1" x14ac:dyDescent="0.25">
      <c r="C349" s="10"/>
      <c r="D349" s="10">
        <v>7</v>
      </c>
      <c r="F349" s="2" t="str">
        <f t="shared" si="122"/>
        <v>FLO_FR</v>
      </c>
      <c r="G349" s="2" t="str">
        <f t="shared" si="123"/>
        <v>RSD_APA4_SH</v>
      </c>
      <c r="H349" s="2" t="str">
        <f>IF(HLOOKUP($D349,Fractions!$C$1:$Z$2,2,0)=0,"na",HLOOKUP($D349,Fractions!$C$1:$Z$2,2,0))</f>
        <v>SN</v>
      </c>
      <c r="I349" s="2" t="s">
        <v>34</v>
      </c>
      <c r="K349" s="17">
        <f>VLOOKUP(VLOOKUP(C343,Demands!$B$27:$E$125,4,0),Fractions!$A$3:$Z$43,INS_FRs!D349+2,0)</f>
        <v>0</v>
      </c>
      <c r="L349" s="10" t="str">
        <f t="shared" si="102"/>
        <v>RSDELC,RSDLTHA1,RSDLTHA2,RSDLTHA3,RSDLTHA4,RSDGASNAT,RSDCOABIC,RSDCOABCO,RSDBIOLOG,RSDBIOPLT,RSDOILLPG, RSDOILDSL</v>
      </c>
      <c r="M349" s="10" t="s">
        <v>75</v>
      </c>
    </row>
    <row r="350" spans="3:13" s="2" customFormat="1" x14ac:dyDescent="0.25">
      <c r="C350" s="10"/>
      <c r="D350" s="10">
        <v>8</v>
      </c>
      <c r="F350" s="2" t="str">
        <f t="shared" si="122"/>
        <v>FLO_FR</v>
      </c>
      <c r="G350" s="2" t="str">
        <f t="shared" si="123"/>
        <v>RSD_APA4_SH</v>
      </c>
      <c r="H350" s="2" t="str">
        <f>IF(HLOOKUP($D350,Fractions!$C$1:$Z$2,2,0)=0,"na",HLOOKUP($D350,Fractions!$C$1:$Z$2,2,0))</f>
        <v>SL</v>
      </c>
      <c r="I350" s="2" t="s">
        <v>34</v>
      </c>
      <c r="K350" s="17">
        <f>VLOOKUP(VLOOKUP(C343,Demands!$B$27:$E$125,4,0),Fractions!$A$3:$Z$43,INS_FRs!D350+2,0)</f>
        <v>0</v>
      </c>
      <c r="L350" s="10" t="str">
        <f t="shared" si="102"/>
        <v>RSDELC,RSDLTHA1,RSDLTHA2,RSDLTHA3,RSDLTHA4,RSDGASNAT,RSDCOABIC,RSDCOABCO,RSDBIOLOG,RSDBIOPLT,RSDOILLPG, RSDOILDSL</v>
      </c>
      <c r="M350" s="10" t="s">
        <v>75</v>
      </c>
    </row>
    <row r="351" spans="3:13" s="2" customFormat="1" x14ac:dyDescent="0.25">
      <c r="C351" s="10"/>
      <c r="D351" s="10">
        <v>9</v>
      </c>
      <c r="F351" s="2" t="str">
        <f t="shared" si="122"/>
        <v>FLO_FR</v>
      </c>
      <c r="G351" s="2" t="str">
        <f t="shared" si="123"/>
        <v>RSD_APA4_SH</v>
      </c>
      <c r="H351" s="2" t="str">
        <f>IF(HLOOKUP($D351,Fractions!$C$1:$Z$2,2,0)=0,"na",HLOOKUP($D351,Fractions!$C$1:$Z$2,2,0))</f>
        <v>SM</v>
      </c>
      <c r="I351" s="2" t="s">
        <v>34</v>
      </c>
      <c r="K351" s="17">
        <f>VLOOKUP(VLOOKUP(C343,Demands!$B$27:$E$125,4,0),Fractions!$A$3:$Z$43,INS_FRs!D351+2,0)</f>
        <v>0</v>
      </c>
      <c r="L351" s="10" t="str">
        <f t="shared" si="102"/>
        <v>RSDELC,RSDLTHA1,RSDLTHA2,RSDLTHA3,RSDLTHA4,RSDGASNAT,RSDCOABIC,RSDCOABCO,RSDBIOLOG,RSDBIOPLT,RSDOILLPG, RSDOILDSL</v>
      </c>
      <c r="M351" s="10" t="s">
        <v>75</v>
      </c>
    </row>
    <row r="352" spans="3:13" s="2" customFormat="1" x14ac:dyDescent="0.25">
      <c r="C352" s="10"/>
      <c r="D352" s="10">
        <v>10</v>
      </c>
      <c r="F352" s="2" t="str">
        <f t="shared" si="122"/>
        <v>FLO_FR</v>
      </c>
      <c r="G352" s="2" t="str">
        <f t="shared" si="123"/>
        <v>RSD_APA4_SH</v>
      </c>
      <c r="H352" s="2" t="str">
        <f>IF(HLOOKUP($D352,Fractions!$C$1:$Z$2,2,0)=0,"na",HLOOKUP($D352,Fractions!$C$1:$Z$2,2,0))</f>
        <v>SD</v>
      </c>
      <c r="I352" s="2" t="s">
        <v>34</v>
      </c>
      <c r="K352" s="17">
        <f>VLOOKUP(VLOOKUP(C343,Demands!$B$27:$E$125,4,0),Fractions!$A$3:$Z$43,INS_FRs!D352+2,0)</f>
        <v>0</v>
      </c>
      <c r="L352" s="10" t="str">
        <f t="shared" si="102"/>
        <v>RSDELC,RSDLTHA1,RSDLTHA2,RSDLTHA3,RSDLTHA4,RSDGASNAT,RSDCOABIC,RSDCOABCO,RSDBIOLOG,RSDBIOPLT,RSDOILLPG, RSDOILDSL</v>
      </c>
      <c r="M352" s="10" t="s">
        <v>75</v>
      </c>
    </row>
    <row r="353" spans="3:13" s="2" customFormat="1" x14ac:dyDescent="0.25">
      <c r="C353" s="10"/>
      <c r="D353" s="10">
        <v>11</v>
      </c>
      <c r="F353" s="2" t="str">
        <f t="shared" si="122"/>
        <v>FLO_FR</v>
      </c>
      <c r="G353" s="2" t="str">
        <f t="shared" si="123"/>
        <v>RSD_APA4_SH</v>
      </c>
      <c r="H353" s="2" t="str">
        <f>IF(HLOOKUP($D353,Fractions!$C$1:$Z$2,2,0)=0,"na",HLOOKUP($D353,Fractions!$C$1:$Z$2,2,0))</f>
        <v>SA</v>
      </c>
      <c r="I353" s="2" t="s">
        <v>34</v>
      </c>
      <c r="K353" s="17">
        <f>VLOOKUP(VLOOKUP(C343,Demands!$B$27:$E$125,4,0),Fractions!$A$3:$Z$43,INS_FRs!D353+2,0)</f>
        <v>0</v>
      </c>
      <c r="L353" s="10" t="str">
        <f t="shared" si="102"/>
        <v>RSDELC,RSDLTHA1,RSDLTHA2,RSDLTHA3,RSDLTHA4,RSDGASNAT,RSDCOABIC,RSDCOABCO,RSDBIOLOG,RSDBIOPLT,RSDOILLPG, RSDOILDSL</v>
      </c>
      <c r="M353" s="10" t="s">
        <v>75</v>
      </c>
    </row>
    <row r="354" spans="3:13" s="2" customFormat="1" x14ac:dyDescent="0.25">
      <c r="C354" s="10"/>
      <c r="D354" s="10">
        <v>12</v>
      </c>
      <c r="F354" s="2" t="str">
        <f t="shared" si="122"/>
        <v>FLO_FR</v>
      </c>
      <c r="G354" s="2" t="str">
        <f t="shared" si="123"/>
        <v>RSD_APA4_SH</v>
      </c>
      <c r="H354" s="2" t="str">
        <f>IF(HLOOKUP($D354,Fractions!$C$1:$Z$2,2,0)=0,"na",HLOOKUP($D354,Fractions!$C$1:$Z$2,2,0))</f>
        <v>SE</v>
      </c>
      <c r="I354" s="2" t="s">
        <v>34</v>
      </c>
      <c r="K354" s="17">
        <f>VLOOKUP(VLOOKUP(C343,Demands!$B$27:$E$125,4,0),Fractions!$A$3:$Z$43,INS_FRs!D354+2,0)</f>
        <v>0</v>
      </c>
      <c r="L354" s="10" t="str">
        <f t="shared" si="102"/>
        <v>RSDELC,RSDLTHA1,RSDLTHA2,RSDLTHA3,RSDLTHA4,RSDGASNAT,RSDCOABIC,RSDCOABCO,RSDBIOLOG,RSDBIOPLT,RSDOILLPG, RSDOILDSL</v>
      </c>
      <c r="M354" s="10" t="s">
        <v>75</v>
      </c>
    </row>
    <row r="355" spans="3:13" s="2" customFormat="1" x14ac:dyDescent="0.25">
      <c r="C355" s="10"/>
      <c r="D355" s="10">
        <v>13</v>
      </c>
      <c r="F355" s="2" t="str">
        <f t="shared" si="122"/>
        <v>FLO_FR</v>
      </c>
      <c r="G355" s="2" t="str">
        <f t="shared" si="123"/>
        <v>RSD_APA4_SH</v>
      </c>
      <c r="H355" s="2" t="str">
        <f>IF(HLOOKUP($D355,Fractions!$C$1:$Z$2,2,0)=0,"na",HLOOKUP($D355,Fractions!$C$1:$Z$2,2,0))</f>
        <v>FN</v>
      </c>
      <c r="I355" s="2" t="s">
        <v>34</v>
      </c>
      <c r="K355" s="17">
        <f>VLOOKUP(VLOOKUP(C343,Demands!$B$27:$E$125,4,0),Fractions!$A$3:$Z$43,INS_FRs!D355+2,0)</f>
        <v>4.3569254185692546E-2</v>
      </c>
      <c r="L355" s="10" t="str">
        <f t="shared" si="102"/>
        <v>RSDELC,RSDLTHA1,RSDLTHA2,RSDLTHA3,RSDLTHA4,RSDGASNAT,RSDCOABIC,RSDCOABCO,RSDBIOLOG,RSDBIOPLT,RSDOILLPG, RSDOILDSL</v>
      </c>
      <c r="M355" s="10" t="s">
        <v>75</v>
      </c>
    </row>
    <row r="356" spans="3:13" s="2" customFormat="1" x14ac:dyDescent="0.25">
      <c r="C356" s="10"/>
      <c r="D356" s="10">
        <v>14</v>
      </c>
      <c r="F356" s="2" t="str">
        <f t="shared" si="122"/>
        <v>FLO_FR</v>
      </c>
      <c r="G356" s="2" t="str">
        <f t="shared" si="123"/>
        <v>RSD_APA4_SH</v>
      </c>
      <c r="H356" s="2" t="str">
        <f>IF(HLOOKUP($D356,Fractions!$C$1:$Z$2,2,0)=0,"na",HLOOKUP($D356,Fractions!$C$1:$Z$2,2,0))</f>
        <v>FL</v>
      </c>
      <c r="I356" s="2" t="s">
        <v>34</v>
      </c>
      <c r="K356" s="17">
        <f>VLOOKUP(VLOOKUP(C343,Demands!$B$27:$E$125,4,0),Fractions!$A$3:$Z$43,INS_FRs!D356+2,0)</f>
        <v>2.6141552511415526E-2</v>
      </c>
      <c r="L356" s="10" t="str">
        <f t="shared" si="102"/>
        <v>RSDELC,RSDLTHA1,RSDLTHA2,RSDLTHA3,RSDLTHA4,RSDGASNAT,RSDCOABIC,RSDCOABCO,RSDBIOLOG,RSDBIOPLT,RSDOILLPG, RSDOILDSL</v>
      </c>
      <c r="M356" s="10" t="s">
        <v>75</v>
      </c>
    </row>
    <row r="357" spans="3:13" s="2" customFormat="1" x14ac:dyDescent="0.25">
      <c r="C357" s="10"/>
      <c r="D357" s="10">
        <v>15</v>
      </c>
      <c r="F357" s="2" t="str">
        <f t="shared" si="122"/>
        <v>FLO_FR</v>
      </c>
      <c r="G357" s="2" t="str">
        <f t="shared" si="123"/>
        <v>RSD_APA4_SH</v>
      </c>
      <c r="H357" s="2" t="str">
        <f>IF(HLOOKUP($D357,Fractions!$C$1:$Z$2,2,0)=0,"na",HLOOKUP($D357,Fractions!$C$1:$Z$2,2,0))</f>
        <v>FM</v>
      </c>
      <c r="I357" s="2" t="s">
        <v>34</v>
      </c>
      <c r="K357" s="17">
        <f>VLOOKUP(VLOOKUP(C343,Demands!$B$27:$E$125,4,0),Fractions!$A$3:$Z$43,INS_FRs!D357+2,0)</f>
        <v>3.4855403348554033E-2</v>
      </c>
      <c r="L357" s="10" t="str">
        <f t="shared" si="102"/>
        <v>RSDELC,RSDLTHA1,RSDLTHA2,RSDLTHA3,RSDLTHA4,RSDGASNAT,RSDCOABIC,RSDCOABCO,RSDBIOLOG,RSDBIOPLT,RSDOILLPG, RSDOILDSL</v>
      </c>
      <c r="M357" s="10" t="s">
        <v>75</v>
      </c>
    </row>
    <row r="358" spans="3:13" s="2" customFormat="1" x14ac:dyDescent="0.25">
      <c r="C358" s="10"/>
      <c r="D358" s="10">
        <v>16</v>
      </c>
      <c r="F358" s="2" t="str">
        <f t="shared" si="122"/>
        <v>FLO_FR</v>
      </c>
      <c r="G358" s="2" t="str">
        <f t="shared" si="123"/>
        <v>RSD_APA4_SH</v>
      </c>
      <c r="H358" s="2" t="str">
        <f>IF(HLOOKUP($D358,Fractions!$C$1:$Z$2,2,0)=0,"na",HLOOKUP($D358,Fractions!$C$1:$Z$2,2,0))</f>
        <v>FD</v>
      </c>
      <c r="I358" s="2" t="s">
        <v>34</v>
      </c>
      <c r="K358" s="17">
        <f>VLOOKUP(VLOOKUP(C343,Demands!$B$27:$E$125,4,0),Fractions!$A$3:$Z$43,INS_FRs!D358+2,0)</f>
        <v>4.3569254185692546E-2</v>
      </c>
      <c r="L358" s="10" t="str">
        <f t="shared" si="102"/>
        <v>RSDELC,RSDLTHA1,RSDLTHA2,RSDLTHA3,RSDLTHA4,RSDGASNAT,RSDCOABIC,RSDCOABCO,RSDBIOLOG,RSDBIOPLT,RSDOILLPG, RSDOILDSL</v>
      </c>
      <c r="M358" s="10" t="s">
        <v>75</v>
      </c>
    </row>
    <row r="359" spans="3:13" s="2" customFormat="1" x14ac:dyDescent="0.25">
      <c r="C359" s="10"/>
      <c r="D359" s="10">
        <v>17</v>
      </c>
      <c r="F359" s="2" t="str">
        <f t="shared" si="122"/>
        <v>FLO_FR</v>
      </c>
      <c r="G359" s="2" t="str">
        <f t="shared" si="123"/>
        <v>RSD_APA4_SH</v>
      </c>
      <c r="H359" s="2" t="str">
        <f>IF(HLOOKUP($D359,Fractions!$C$1:$Z$2,2,0)=0,"na",HLOOKUP($D359,Fractions!$C$1:$Z$2,2,0))</f>
        <v>FA</v>
      </c>
      <c r="I359" s="2" t="s">
        <v>34</v>
      </c>
      <c r="K359" s="17">
        <f>VLOOKUP(VLOOKUP(C343,Demands!$B$27:$E$125,4,0),Fractions!$A$3:$Z$43,INS_FRs!D359+2,0)</f>
        <v>2.6141552511415526E-2</v>
      </c>
      <c r="L359" s="10" t="str">
        <f t="shared" ref="L359:L390" si="124">L358</f>
        <v>RSDELC,RSDLTHA1,RSDLTHA2,RSDLTHA3,RSDLTHA4,RSDGASNAT,RSDCOABIC,RSDCOABCO,RSDBIOLOG,RSDBIOPLT,RSDOILLPG, RSDOILDSL</v>
      </c>
      <c r="M359" s="10" t="s">
        <v>75</v>
      </c>
    </row>
    <row r="360" spans="3:13" s="2" customFormat="1" x14ac:dyDescent="0.25">
      <c r="C360" s="10"/>
      <c r="D360" s="10">
        <v>18</v>
      </c>
      <c r="F360" s="2" t="str">
        <f t="shared" si="122"/>
        <v>FLO_FR</v>
      </c>
      <c r="G360" s="2" t="str">
        <f t="shared" si="123"/>
        <v>RSD_APA4_SH</v>
      </c>
      <c r="H360" s="2" t="str">
        <f>IF(HLOOKUP($D360,Fractions!$C$1:$Z$2,2,0)=0,"na",HLOOKUP($D360,Fractions!$C$1:$Z$2,2,0))</f>
        <v>FE</v>
      </c>
      <c r="I360" s="2" t="s">
        <v>34</v>
      </c>
      <c r="K360" s="17">
        <f>VLOOKUP(VLOOKUP(C343,Demands!$B$27:$E$125,4,0),Fractions!$A$3:$Z$43,INS_FRs!D360+2,0)</f>
        <v>3.4855403348554033E-2</v>
      </c>
      <c r="L360" s="10" t="str">
        <f t="shared" si="124"/>
        <v>RSDELC,RSDLTHA1,RSDLTHA2,RSDLTHA3,RSDLTHA4,RSDGASNAT,RSDCOABIC,RSDCOABCO,RSDBIOLOG,RSDBIOPLT,RSDOILLPG, RSDOILDSL</v>
      </c>
      <c r="M360" s="10" t="s">
        <v>75</v>
      </c>
    </row>
    <row r="361" spans="3:13" s="2" customFormat="1" x14ac:dyDescent="0.25">
      <c r="C361" s="10"/>
      <c r="D361" s="10">
        <v>19</v>
      </c>
      <c r="F361" s="2" t="str">
        <f t="shared" si="122"/>
        <v>FLO_FR</v>
      </c>
      <c r="G361" s="2" t="str">
        <f t="shared" si="123"/>
        <v>RSD_APA4_SH</v>
      </c>
      <c r="H361" s="2" t="str">
        <f>IF(HLOOKUP($D361,Fractions!$C$1:$Z$2,2,0)=0,"na",HLOOKUP($D361,Fractions!$C$1:$Z$2,2,0))</f>
        <v>WN</v>
      </c>
      <c r="I361" s="2" t="s">
        <v>34</v>
      </c>
      <c r="K361" s="17">
        <f>VLOOKUP(VLOOKUP(C343,Demands!$B$27:$E$125,4,0),Fractions!$A$3:$Z$43,INS_FRs!D361+2,0)</f>
        <v>0.12119482496194828</v>
      </c>
      <c r="L361" s="10" t="str">
        <f t="shared" si="124"/>
        <v>RSDELC,RSDLTHA1,RSDLTHA2,RSDLTHA3,RSDLTHA4,RSDGASNAT,RSDCOABIC,RSDCOABCO,RSDBIOLOG,RSDBIOPLT,RSDOILLPG, RSDOILDSL</v>
      </c>
      <c r="M361" s="10" t="s">
        <v>75</v>
      </c>
    </row>
    <row r="362" spans="3:13" s="2" customFormat="1" x14ac:dyDescent="0.25">
      <c r="C362" s="10"/>
      <c r="D362" s="10">
        <v>20</v>
      </c>
      <c r="F362" s="2" t="str">
        <f t="shared" si="122"/>
        <v>FLO_FR</v>
      </c>
      <c r="G362" s="2" t="str">
        <f t="shared" si="123"/>
        <v>RSD_APA4_SH</v>
      </c>
      <c r="H362" s="2" t="str">
        <f>IF(HLOOKUP($D362,Fractions!$C$1:$Z$2,2,0)=0,"na",HLOOKUP($D362,Fractions!$C$1:$Z$2,2,0))</f>
        <v>WL</v>
      </c>
      <c r="I362" s="2" t="s">
        <v>34</v>
      </c>
      <c r="K362" s="17">
        <f>VLOOKUP(VLOOKUP(C343,Demands!$B$27:$E$125,4,0),Fractions!$A$3:$Z$43,INS_FRs!D362+2,0)</f>
        <v>7.2716894977168961E-2</v>
      </c>
      <c r="L362" s="10" t="str">
        <f t="shared" si="124"/>
        <v>RSDELC,RSDLTHA1,RSDLTHA2,RSDLTHA3,RSDLTHA4,RSDGASNAT,RSDCOABIC,RSDCOABCO,RSDBIOLOG,RSDBIOPLT,RSDOILLPG, RSDOILDSL</v>
      </c>
      <c r="M362" s="10" t="s">
        <v>75</v>
      </c>
    </row>
    <row r="363" spans="3:13" s="2" customFormat="1" x14ac:dyDescent="0.25">
      <c r="C363" s="10"/>
      <c r="D363" s="10">
        <v>21</v>
      </c>
      <c r="F363" s="2" t="str">
        <f t="shared" si="122"/>
        <v>FLO_FR</v>
      </c>
      <c r="G363" s="2" t="str">
        <f t="shared" si="123"/>
        <v>RSD_APA4_SH</v>
      </c>
      <c r="H363" s="2" t="str">
        <f>IF(HLOOKUP($D363,Fractions!$C$1:$Z$2,2,0)=0,"na",HLOOKUP($D363,Fractions!$C$1:$Z$2,2,0))</f>
        <v>WM</v>
      </c>
      <c r="I363" s="2" t="s">
        <v>34</v>
      </c>
      <c r="K363" s="17">
        <f>VLOOKUP(VLOOKUP(C343,Demands!$B$27:$E$125,4,0),Fractions!$A$3:$Z$43,INS_FRs!D363+2,0)</f>
        <v>9.6955859969558605E-2</v>
      </c>
      <c r="L363" s="10" t="str">
        <f t="shared" si="124"/>
        <v>RSDELC,RSDLTHA1,RSDLTHA2,RSDLTHA3,RSDLTHA4,RSDGASNAT,RSDCOABIC,RSDCOABCO,RSDBIOLOG,RSDBIOPLT,RSDOILLPG, RSDOILDSL</v>
      </c>
      <c r="M363" s="10" t="s">
        <v>75</v>
      </c>
    </row>
    <row r="364" spans="3:13" s="2" customFormat="1" x14ac:dyDescent="0.25">
      <c r="C364" s="10"/>
      <c r="D364" s="10">
        <v>22</v>
      </c>
      <c r="F364" s="2" t="str">
        <f t="shared" si="122"/>
        <v>FLO_FR</v>
      </c>
      <c r="G364" s="2" t="str">
        <f t="shared" si="123"/>
        <v>RSD_APA4_SH</v>
      </c>
      <c r="H364" s="2" t="str">
        <f>IF(HLOOKUP($D364,Fractions!$C$1:$Z$2,2,0)=0,"na",HLOOKUP($D364,Fractions!$C$1:$Z$2,2,0))</f>
        <v>WD</v>
      </c>
      <c r="I364" s="2" t="s">
        <v>34</v>
      </c>
      <c r="K364" s="17">
        <f>VLOOKUP(VLOOKUP(C343,Demands!$B$27:$E$125,4,0),Fractions!$A$3:$Z$43,INS_FRs!D364+2,0)</f>
        <v>0.12119482496194828</v>
      </c>
      <c r="L364" s="10" t="str">
        <f t="shared" si="124"/>
        <v>RSDELC,RSDLTHA1,RSDLTHA2,RSDLTHA3,RSDLTHA4,RSDGASNAT,RSDCOABIC,RSDCOABCO,RSDBIOLOG,RSDBIOPLT,RSDOILLPG, RSDOILDSL</v>
      </c>
      <c r="M364" s="10" t="s">
        <v>75</v>
      </c>
    </row>
    <row r="365" spans="3:13" s="2" customFormat="1" x14ac:dyDescent="0.25">
      <c r="C365" s="10"/>
      <c r="D365" s="10">
        <v>23</v>
      </c>
      <c r="F365" s="12" t="str">
        <f t="shared" si="122"/>
        <v>FLO_FR</v>
      </c>
      <c r="G365" s="12" t="str">
        <f t="shared" si="123"/>
        <v>RSD_APA4_SH</v>
      </c>
      <c r="H365" s="12" t="str">
        <f>IF(HLOOKUP($D365,Fractions!$C$1:$Z$2,2,0)=0,"na",HLOOKUP($D365,Fractions!$C$1:$Z$2,2,0))</f>
        <v>WA</v>
      </c>
      <c r="I365" s="12" t="s">
        <v>34</v>
      </c>
      <c r="J365" s="12"/>
      <c r="K365" s="18">
        <f>VLOOKUP(VLOOKUP(C343,Demands!$B$27:$E$125,4,0),Fractions!$A$3:$Z$43,INS_FRs!D365+2,0)</f>
        <v>7.2716894977168961E-2</v>
      </c>
      <c r="L365" s="10" t="str">
        <f t="shared" si="124"/>
        <v>RSDELC,RSDLTHA1,RSDLTHA2,RSDLTHA3,RSDLTHA4,RSDGASNAT,RSDCOABIC,RSDCOABCO,RSDBIOLOG,RSDBIOPLT,RSDOILLPG, RSDOILDSL</v>
      </c>
      <c r="M365" s="10" t="s">
        <v>75</v>
      </c>
    </row>
    <row r="366" spans="3:13" s="2" customFormat="1" x14ac:dyDescent="0.25">
      <c r="C366" s="10"/>
      <c r="D366" s="10">
        <v>24</v>
      </c>
      <c r="F366" s="19" t="str">
        <f t="shared" si="122"/>
        <v>FLO_FR</v>
      </c>
      <c r="G366" s="19" t="str">
        <f t="shared" si="123"/>
        <v>RSD_APA4_SH</v>
      </c>
      <c r="H366" s="19" t="str">
        <f>IF(HLOOKUP($D366,Fractions!$C$1:$Z$2,2,0)=0,"na",HLOOKUP($D366,Fractions!$C$1:$Z$2,2,0))</f>
        <v>WE</v>
      </c>
      <c r="I366" s="19" t="s">
        <v>34</v>
      </c>
      <c r="J366" s="19"/>
      <c r="K366" s="20">
        <f>VLOOKUP(VLOOKUP(C343,Demands!$B$27:$E$125,4,0),Fractions!$A$3:$Z$43,INS_FRs!D366+2,0)</f>
        <v>9.6955859969558605E-2</v>
      </c>
      <c r="L366" s="21" t="str">
        <f t="shared" si="124"/>
        <v>RSDELC,RSDLTHA1,RSDLTHA2,RSDLTHA3,RSDLTHA4,RSDGASNAT,RSDCOABIC,RSDCOABCO,RSDBIOLOG,RSDBIOPLT,RSDOILLPG, RSDOILDSL</v>
      </c>
      <c r="M366" s="21" t="s">
        <v>75</v>
      </c>
    </row>
    <row r="367" spans="3:13" s="2" customFormat="1" x14ac:dyDescent="0.25">
      <c r="C367" s="10"/>
      <c r="D367" s="10">
        <v>1</v>
      </c>
      <c r="F367" s="2" t="str">
        <f t="shared" si="122"/>
        <v>FLO_FR</v>
      </c>
      <c r="G367" s="2" t="str">
        <f t="shared" si="123"/>
        <v>RSD_APA4_SH</v>
      </c>
      <c r="H367" s="2" t="str">
        <f t="shared" ref="H367:J375" si="125">H343</f>
        <v>RN</v>
      </c>
      <c r="I367" s="2" t="str">
        <f t="shared" si="125"/>
        <v>UP</v>
      </c>
      <c r="J367" s="10">
        <f t="shared" si="125"/>
        <v>0</v>
      </c>
      <c r="K367" s="10">
        <v>3</v>
      </c>
      <c r="L367" s="10" t="str">
        <f t="shared" si="124"/>
        <v>RSDELC,RSDLTHA1,RSDLTHA2,RSDLTHA3,RSDLTHA4,RSDGASNAT,RSDCOABIC,RSDCOABCO,RSDBIOLOG,RSDBIOPLT,RSDOILLPG, RSDOILDSL</v>
      </c>
      <c r="M367" s="10" t="s">
        <v>75</v>
      </c>
    </row>
    <row r="368" spans="3:13" s="2" customFormat="1" x14ac:dyDescent="0.25">
      <c r="C368" s="10"/>
      <c r="D368" s="10">
        <v>2</v>
      </c>
      <c r="F368" s="2" t="str">
        <f t="shared" si="122"/>
        <v>FLO_FR</v>
      </c>
      <c r="G368" s="2" t="str">
        <f t="shared" si="123"/>
        <v>RSD_APA4_SH</v>
      </c>
      <c r="H368" s="2" t="str">
        <f t="shared" si="125"/>
        <v>RL</v>
      </c>
      <c r="I368" s="2" t="str">
        <f t="shared" si="125"/>
        <v>UP</v>
      </c>
      <c r="J368" s="10">
        <f t="shared" si="125"/>
        <v>0</v>
      </c>
      <c r="K368" s="10">
        <f>K367</f>
        <v>3</v>
      </c>
      <c r="L368" s="10" t="str">
        <f t="shared" si="124"/>
        <v>RSDELC,RSDLTHA1,RSDLTHA2,RSDLTHA3,RSDLTHA4,RSDGASNAT,RSDCOABIC,RSDCOABCO,RSDBIOLOG,RSDBIOPLT,RSDOILLPG, RSDOILDSL</v>
      </c>
      <c r="M368" s="10" t="s">
        <v>75</v>
      </c>
    </row>
    <row r="369" spans="3:13" s="2" customFormat="1" x14ac:dyDescent="0.25">
      <c r="C369" s="10"/>
      <c r="D369" s="10">
        <v>3</v>
      </c>
      <c r="F369" s="2" t="str">
        <f t="shared" si="122"/>
        <v>FLO_FR</v>
      </c>
      <c r="G369" s="2" t="str">
        <f t="shared" si="123"/>
        <v>RSD_APA4_SH</v>
      </c>
      <c r="H369" s="2" t="str">
        <f t="shared" si="125"/>
        <v>RM</v>
      </c>
      <c r="I369" s="2" t="str">
        <f t="shared" si="125"/>
        <v>UP</v>
      </c>
      <c r="J369" s="10">
        <f t="shared" si="125"/>
        <v>0</v>
      </c>
      <c r="K369" s="10">
        <f t="shared" ref="K369:K390" si="126">K368</f>
        <v>3</v>
      </c>
      <c r="L369" s="10" t="str">
        <f t="shared" si="124"/>
        <v>RSDELC,RSDLTHA1,RSDLTHA2,RSDLTHA3,RSDLTHA4,RSDGASNAT,RSDCOABIC,RSDCOABCO,RSDBIOLOG,RSDBIOPLT,RSDOILLPG, RSDOILDSL</v>
      </c>
      <c r="M369" s="10" t="s">
        <v>75</v>
      </c>
    </row>
    <row r="370" spans="3:13" s="2" customFormat="1" x14ac:dyDescent="0.25">
      <c r="C370" s="10"/>
      <c r="D370" s="10">
        <v>4</v>
      </c>
      <c r="F370" s="2" t="str">
        <f t="shared" si="122"/>
        <v>FLO_FR</v>
      </c>
      <c r="G370" s="2" t="str">
        <f t="shared" si="123"/>
        <v>RSD_APA4_SH</v>
      </c>
      <c r="H370" s="2" t="str">
        <f t="shared" si="125"/>
        <v>RD</v>
      </c>
      <c r="I370" s="2" t="str">
        <f t="shared" si="125"/>
        <v>UP</v>
      </c>
      <c r="J370" s="10">
        <f t="shared" si="125"/>
        <v>0</v>
      </c>
      <c r="K370" s="10">
        <f t="shared" si="126"/>
        <v>3</v>
      </c>
      <c r="L370" s="10" t="str">
        <f t="shared" si="124"/>
        <v>RSDELC,RSDLTHA1,RSDLTHA2,RSDLTHA3,RSDLTHA4,RSDGASNAT,RSDCOABIC,RSDCOABCO,RSDBIOLOG,RSDBIOPLT,RSDOILLPG, RSDOILDSL</v>
      </c>
      <c r="M370" s="10" t="s">
        <v>75</v>
      </c>
    </row>
    <row r="371" spans="3:13" s="2" customFormat="1" x14ac:dyDescent="0.25">
      <c r="C371" s="10"/>
      <c r="D371" s="10">
        <v>5</v>
      </c>
      <c r="F371" s="2" t="str">
        <f t="shared" si="122"/>
        <v>FLO_FR</v>
      </c>
      <c r="G371" s="2" t="str">
        <f t="shared" si="123"/>
        <v>RSD_APA4_SH</v>
      </c>
      <c r="H371" s="2" t="str">
        <f t="shared" si="125"/>
        <v>RA</v>
      </c>
      <c r="I371" s="2" t="str">
        <f t="shared" si="125"/>
        <v>UP</v>
      </c>
      <c r="J371" s="10">
        <f t="shared" si="125"/>
        <v>0</v>
      </c>
      <c r="K371" s="10">
        <f t="shared" si="126"/>
        <v>3</v>
      </c>
      <c r="L371" s="10" t="str">
        <f t="shared" si="124"/>
        <v>RSDELC,RSDLTHA1,RSDLTHA2,RSDLTHA3,RSDLTHA4,RSDGASNAT,RSDCOABIC,RSDCOABCO,RSDBIOLOG,RSDBIOPLT,RSDOILLPG, RSDOILDSL</v>
      </c>
      <c r="M371" s="10" t="s">
        <v>75</v>
      </c>
    </row>
    <row r="372" spans="3:13" s="2" customFormat="1" x14ac:dyDescent="0.25">
      <c r="C372" s="10"/>
      <c r="D372" s="10">
        <v>6</v>
      </c>
      <c r="F372" s="2" t="str">
        <f t="shared" si="122"/>
        <v>FLO_FR</v>
      </c>
      <c r="G372" s="2" t="str">
        <f t="shared" si="123"/>
        <v>RSD_APA4_SH</v>
      </c>
      <c r="H372" s="2" t="str">
        <f t="shared" si="125"/>
        <v>RE</v>
      </c>
      <c r="I372" s="2" t="str">
        <f t="shared" si="125"/>
        <v>UP</v>
      </c>
      <c r="J372" s="10">
        <f t="shared" si="125"/>
        <v>0</v>
      </c>
      <c r="K372" s="10">
        <f t="shared" si="126"/>
        <v>3</v>
      </c>
      <c r="L372" s="10" t="str">
        <f t="shared" si="124"/>
        <v>RSDELC,RSDLTHA1,RSDLTHA2,RSDLTHA3,RSDLTHA4,RSDGASNAT,RSDCOABIC,RSDCOABCO,RSDBIOLOG,RSDBIOPLT,RSDOILLPG, RSDOILDSL</v>
      </c>
      <c r="M372" s="10" t="s">
        <v>75</v>
      </c>
    </row>
    <row r="373" spans="3:13" s="2" customFormat="1" x14ac:dyDescent="0.25">
      <c r="C373" s="10"/>
      <c r="D373" s="10">
        <v>7</v>
      </c>
      <c r="F373" s="2" t="str">
        <f t="shared" si="122"/>
        <v>FLO_FR</v>
      </c>
      <c r="G373" s="2" t="str">
        <f t="shared" si="123"/>
        <v>RSD_APA4_SH</v>
      </c>
      <c r="H373" s="2" t="str">
        <f t="shared" si="125"/>
        <v>SN</v>
      </c>
      <c r="I373" s="2" t="str">
        <f t="shared" si="125"/>
        <v>UP</v>
      </c>
      <c r="J373" s="10">
        <f t="shared" si="125"/>
        <v>0</v>
      </c>
      <c r="K373" s="10">
        <f t="shared" si="126"/>
        <v>3</v>
      </c>
      <c r="L373" s="10" t="str">
        <f t="shared" si="124"/>
        <v>RSDELC,RSDLTHA1,RSDLTHA2,RSDLTHA3,RSDLTHA4,RSDGASNAT,RSDCOABIC,RSDCOABCO,RSDBIOLOG,RSDBIOPLT,RSDOILLPG, RSDOILDSL</v>
      </c>
      <c r="M373" s="10" t="s">
        <v>75</v>
      </c>
    </row>
    <row r="374" spans="3:13" s="2" customFormat="1" x14ac:dyDescent="0.25">
      <c r="C374" s="10"/>
      <c r="D374" s="10">
        <v>8</v>
      </c>
      <c r="F374" s="2" t="str">
        <f t="shared" si="122"/>
        <v>FLO_FR</v>
      </c>
      <c r="G374" s="2" t="str">
        <f t="shared" si="123"/>
        <v>RSD_APA4_SH</v>
      </c>
      <c r="H374" s="2" t="str">
        <f t="shared" si="125"/>
        <v>SL</v>
      </c>
      <c r="I374" s="2" t="str">
        <f t="shared" si="125"/>
        <v>UP</v>
      </c>
      <c r="J374" s="10">
        <f t="shared" si="125"/>
        <v>0</v>
      </c>
      <c r="K374" s="10">
        <f t="shared" si="126"/>
        <v>3</v>
      </c>
      <c r="L374" s="10" t="str">
        <f t="shared" si="124"/>
        <v>RSDELC,RSDLTHA1,RSDLTHA2,RSDLTHA3,RSDLTHA4,RSDGASNAT,RSDCOABIC,RSDCOABCO,RSDBIOLOG,RSDBIOPLT,RSDOILLPG, RSDOILDSL</v>
      </c>
      <c r="M374" s="10" t="s">
        <v>75</v>
      </c>
    </row>
    <row r="375" spans="3:13" s="2" customFormat="1" x14ac:dyDescent="0.25">
      <c r="C375" s="10"/>
      <c r="D375" s="10">
        <v>9</v>
      </c>
      <c r="F375" s="2" t="str">
        <f t="shared" si="122"/>
        <v>FLO_FR</v>
      </c>
      <c r="G375" s="2" t="str">
        <f t="shared" si="123"/>
        <v>RSD_APA4_SH</v>
      </c>
      <c r="H375" s="2" t="str">
        <f t="shared" si="125"/>
        <v>SM</v>
      </c>
      <c r="I375" s="2" t="str">
        <f t="shared" si="125"/>
        <v>UP</v>
      </c>
      <c r="J375" s="10">
        <f t="shared" si="125"/>
        <v>0</v>
      </c>
      <c r="K375" s="10">
        <f t="shared" si="126"/>
        <v>3</v>
      </c>
      <c r="L375" s="10" t="str">
        <f t="shared" si="124"/>
        <v>RSDELC,RSDLTHA1,RSDLTHA2,RSDLTHA3,RSDLTHA4,RSDGASNAT,RSDCOABIC,RSDCOABCO,RSDBIOLOG,RSDBIOPLT,RSDOILLPG, RSDOILDSL</v>
      </c>
      <c r="M375" s="10" t="s">
        <v>75</v>
      </c>
    </row>
    <row r="376" spans="3:13" s="2" customFormat="1" x14ac:dyDescent="0.25">
      <c r="C376" s="10"/>
      <c r="D376" s="10">
        <v>10</v>
      </c>
      <c r="F376" s="2" t="str">
        <f t="shared" si="122"/>
        <v>FLO_FR</v>
      </c>
      <c r="G376" s="2" t="str">
        <f t="shared" si="123"/>
        <v>RSD_APA4_SH</v>
      </c>
      <c r="H376" s="2" t="str">
        <f t="shared" ref="H376:H377" si="127">H352</f>
        <v>SD</v>
      </c>
      <c r="I376" s="2" t="str">
        <f>I352</f>
        <v>UP</v>
      </c>
      <c r="J376" s="10">
        <f>J352</f>
        <v>0</v>
      </c>
      <c r="K376" s="10">
        <f t="shared" si="126"/>
        <v>3</v>
      </c>
      <c r="L376" s="10" t="str">
        <f t="shared" si="124"/>
        <v>RSDELC,RSDLTHA1,RSDLTHA2,RSDLTHA3,RSDLTHA4,RSDGASNAT,RSDCOABIC,RSDCOABCO,RSDBIOLOG,RSDBIOPLT,RSDOILLPG, RSDOILDSL</v>
      </c>
      <c r="M376" s="10" t="s">
        <v>75</v>
      </c>
    </row>
    <row r="377" spans="3:13" s="2" customFormat="1" x14ac:dyDescent="0.25">
      <c r="C377" s="10"/>
      <c r="D377" s="10">
        <v>11</v>
      </c>
      <c r="F377" s="2" t="str">
        <f t="shared" si="122"/>
        <v>FLO_FR</v>
      </c>
      <c r="G377" s="2" t="str">
        <f t="shared" si="123"/>
        <v>RSD_APA4_SH</v>
      </c>
      <c r="H377" s="2" t="str">
        <f t="shared" si="127"/>
        <v>SA</v>
      </c>
      <c r="I377" s="2" t="str">
        <f>I353</f>
        <v>UP</v>
      </c>
      <c r="J377" s="10">
        <f>J353</f>
        <v>0</v>
      </c>
      <c r="K377" s="10">
        <f t="shared" si="126"/>
        <v>3</v>
      </c>
      <c r="L377" s="10" t="str">
        <f t="shared" si="124"/>
        <v>RSDELC,RSDLTHA1,RSDLTHA2,RSDLTHA3,RSDLTHA4,RSDGASNAT,RSDCOABIC,RSDCOABCO,RSDBIOLOG,RSDBIOPLT,RSDOILLPG, RSDOILDSL</v>
      </c>
      <c r="M377" s="10" t="s">
        <v>75</v>
      </c>
    </row>
    <row r="378" spans="3:13" s="2" customFormat="1" x14ac:dyDescent="0.25">
      <c r="C378" s="10"/>
      <c r="D378" s="10">
        <v>12</v>
      </c>
      <c r="F378" s="2" t="str">
        <f t="shared" si="122"/>
        <v>FLO_FR</v>
      </c>
      <c r="G378" s="2" t="str">
        <f t="shared" si="123"/>
        <v>RSD_APA4_SH</v>
      </c>
      <c r="H378" s="2" t="str">
        <f t="shared" ref="H378:I378" si="128">H354</f>
        <v>SE</v>
      </c>
      <c r="I378" s="2" t="str">
        <f t="shared" si="128"/>
        <v>UP</v>
      </c>
      <c r="J378" s="10">
        <f>J354</f>
        <v>0</v>
      </c>
      <c r="K378" s="10">
        <f t="shared" si="126"/>
        <v>3</v>
      </c>
      <c r="L378" s="10" t="str">
        <f t="shared" si="124"/>
        <v>RSDELC,RSDLTHA1,RSDLTHA2,RSDLTHA3,RSDLTHA4,RSDGASNAT,RSDCOABIC,RSDCOABCO,RSDBIOLOG,RSDBIOPLT,RSDOILLPG, RSDOILDSL</v>
      </c>
      <c r="M378" s="10" t="s">
        <v>75</v>
      </c>
    </row>
    <row r="379" spans="3:13" s="2" customFormat="1" x14ac:dyDescent="0.25">
      <c r="C379" s="10"/>
      <c r="D379" s="10">
        <v>13</v>
      </c>
      <c r="F379" s="2" t="str">
        <f t="shared" si="122"/>
        <v>FLO_FR</v>
      </c>
      <c r="G379" s="2" t="str">
        <f t="shared" si="123"/>
        <v>RSD_APA4_SH</v>
      </c>
      <c r="H379" s="2" t="str">
        <f t="shared" ref="H379:J379" si="129">H355</f>
        <v>FN</v>
      </c>
      <c r="I379" s="2" t="str">
        <f t="shared" si="129"/>
        <v>UP</v>
      </c>
      <c r="J379" s="10">
        <f t="shared" si="129"/>
        <v>0</v>
      </c>
      <c r="K379" s="10">
        <f t="shared" si="126"/>
        <v>3</v>
      </c>
      <c r="L379" s="10" t="str">
        <f t="shared" si="124"/>
        <v>RSDELC,RSDLTHA1,RSDLTHA2,RSDLTHA3,RSDLTHA4,RSDGASNAT,RSDCOABIC,RSDCOABCO,RSDBIOLOG,RSDBIOPLT,RSDOILLPG, RSDOILDSL</v>
      </c>
      <c r="M379" s="10" t="s">
        <v>75</v>
      </c>
    </row>
    <row r="380" spans="3:13" s="2" customFormat="1" x14ac:dyDescent="0.25">
      <c r="C380" s="10"/>
      <c r="D380" s="10">
        <v>14</v>
      </c>
      <c r="F380" s="2" t="str">
        <f t="shared" si="122"/>
        <v>FLO_FR</v>
      </c>
      <c r="G380" s="2" t="str">
        <f t="shared" si="123"/>
        <v>RSD_APA4_SH</v>
      </c>
      <c r="H380" s="2" t="str">
        <f t="shared" ref="H380:J380" si="130">H356</f>
        <v>FL</v>
      </c>
      <c r="I380" s="2" t="str">
        <f t="shared" si="130"/>
        <v>UP</v>
      </c>
      <c r="J380" s="10">
        <f t="shared" si="130"/>
        <v>0</v>
      </c>
      <c r="K380" s="10">
        <f t="shared" si="126"/>
        <v>3</v>
      </c>
      <c r="L380" s="10" t="str">
        <f t="shared" si="124"/>
        <v>RSDELC,RSDLTHA1,RSDLTHA2,RSDLTHA3,RSDLTHA4,RSDGASNAT,RSDCOABIC,RSDCOABCO,RSDBIOLOG,RSDBIOPLT,RSDOILLPG, RSDOILDSL</v>
      </c>
      <c r="M380" s="10" t="s">
        <v>75</v>
      </c>
    </row>
    <row r="381" spans="3:13" s="2" customFormat="1" x14ac:dyDescent="0.25">
      <c r="C381" s="10"/>
      <c r="D381" s="10">
        <v>15</v>
      </c>
      <c r="F381" s="2" t="str">
        <f t="shared" si="122"/>
        <v>FLO_FR</v>
      </c>
      <c r="G381" s="2" t="str">
        <f t="shared" si="123"/>
        <v>RSD_APA4_SH</v>
      </c>
      <c r="H381" s="2" t="str">
        <f t="shared" ref="H381:J381" si="131">H357</f>
        <v>FM</v>
      </c>
      <c r="I381" s="2" t="str">
        <f t="shared" si="131"/>
        <v>UP</v>
      </c>
      <c r="J381" s="10">
        <f t="shared" si="131"/>
        <v>0</v>
      </c>
      <c r="K381" s="10">
        <f t="shared" si="126"/>
        <v>3</v>
      </c>
      <c r="L381" s="10" t="str">
        <f t="shared" si="124"/>
        <v>RSDELC,RSDLTHA1,RSDLTHA2,RSDLTHA3,RSDLTHA4,RSDGASNAT,RSDCOABIC,RSDCOABCO,RSDBIOLOG,RSDBIOPLT,RSDOILLPG, RSDOILDSL</v>
      </c>
      <c r="M381" s="10" t="s">
        <v>75</v>
      </c>
    </row>
    <row r="382" spans="3:13" s="2" customFormat="1" x14ac:dyDescent="0.25">
      <c r="C382" s="10"/>
      <c r="D382" s="10">
        <v>16</v>
      </c>
      <c r="F382" s="2" t="str">
        <f t="shared" si="122"/>
        <v>FLO_FR</v>
      </c>
      <c r="G382" s="2" t="str">
        <f t="shared" si="123"/>
        <v>RSD_APA4_SH</v>
      </c>
      <c r="H382" s="2" t="str">
        <f t="shared" ref="H382:J382" si="132">H358</f>
        <v>FD</v>
      </c>
      <c r="I382" s="2" t="str">
        <f t="shared" si="132"/>
        <v>UP</v>
      </c>
      <c r="J382" s="10">
        <f t="shared" si="132"/>
        <v>0</v>
      </c>
      <c r="K382" s="10">
        <f t="shared" si="126"/>
        <v>3</v>
      </c>
      <c r="L382" s="10" t="str">
        <f t="shared" si="124"/>
        <v>RSDELC,RSDLTHA1,RSDLTHA2,RSDLTHA3,RSDLTHA4,RSDGASNAT,RSDCOABIC,RSDCOABCO,RSDBIOLOG,RSDBIOPLT,RSDOILLPG, RSDOILDSL</v>
      </c>
      <c r="M382" s="10" t="s">
        <v>75</v>
      </c>
    </row>
    <row r="383" spans="3:13" s="2" customFormat="1" x14ac:dyDescent="0.25">
      <c r="C383" s="10"/>
      <c r="D383" s="10">
        <v>17</v>
      </c>
      <c r="F383" s="2" t="str">
        <f t="shared" si="122"/>
        <v>FLO_FR</v>
      </c>
      <c r="G383" s="2" t="str">
        <f t="shared" si="123"/>
        <v>RSD_APA4_SH</v>
      </c>
      <c r="H383" s="2" t="str">
        <f t="shared" ref="H383:J383" si="133">H359</f>
        <v>FA</v>
      </c>
      <c r="I383" s="2" t="str">
        <f t="shared" si="133"/>
        <v>UP</v>
      </c>
      <c r="J383" s="10">
        <f t="shared" si="133"/>
        <v>0</v>
      </c>
      <c r="K383" s="10">
        <f t="shared" si="126"/>
        <v>3</v>
      </c>
      <c r="L383" s="10" t="str">
        <f t="shared" si="124"/>
        <v>RSDELC,RSDLTHA1,RSDLTHA2,RSDLTHA3,RSDLTHA4,RSDGASNAT,RSDCOABIC,RSDCOABCO,RSDBIOLOG,RSDBIOPLT,RSDOILLPG, RSDOILDSL</v>
      </c>
      <c r="M383" s="10" t="s">
        <v>75</v>
      </c>
    </row>
    <row r="384" spans="3:13" s="2" customFormat="1" x14ac:dyDescent="0.25">
      <c r="C384" s="10"/>
      <c r="D384" s="10">
        <v>18</v>
      </c>
      <c r="F384" s="2" t="str">
        <f t="shared" si="122"/>
        <v>FLO_FR</v>
      </c>
      <c r="G384" s="2" t="str">
        <f t="shared" si="123"/>
        <v>RSD_APA4_SH</v>
      </c>
      <c r="H384" s="2" t="str">
        <f t="shared" ref="H384:J384" si="134">H360</f>
        <v>FE</v>
      </c>
      <c r="I384" s="2" t="str">
        <f t="shared" si="134"/>
        <v>UP</v>
      </c>
      <c r="J384" s="10">
        <f t="shared" si="134"/>
        <v>0</v>
      </c>
      <c r="K384" s="10">
        <f t="shared" si="126"/>
        <v>3</v>
      </c>
      <c r="L384" s="10" t="str">
        <f t="shared" si="124"/>
        <v>RSDELC,RSDLTHA1,RSDLTHA2,RSDLTHA3,RSDLTHA4,RSDGASNAT,RSDCOABIC,RSDCOABCO,RSDBIOLOG,RSDBIOPLT,RSDOILLPG, RSDOILDSL</v>
      </c>
      <c r="M384" s="10" t="s">
        <v>75</v>
      </c>
    </row>
    <row r="385" spans="3:13" s="2" customFormat="1" x14ac:dyDescent="0.25">
      <c r="C385" s="10"/>
      <c r="D385" s="10">
        <v>19</v>
      </c>
      <c r="F385" s="2" t="str">
        <f t="shared" si="122"/>
        <v>FLO_FR</v>
      </c>
      <c r="G385" s="2" t="str">
        <f t="shared" si="123"/>
        <v>RSD_APA4_SH</v>
      </c>
      <c r="H385" s="2" t="str">
        <f t="shared" ref="H385:J385" si="135">H361</f>
        <v>WN</v>
      </c>
      <c r="I385" s="2" t="str">
        <f t="shared" si="135"/>
        <v>UP</v>
      </c>
      <c r="J385" s="10">
        <f t="shared" si="135"/>
        <v>0</v>
      </c>
      <c r="K385" s="10">
        <f t="shared" si="126"/>
        <v>3</v>
      </c>
      <c r="L385" s="10" t="str">
        <f t="shared" si="124"/>
        <v>RSDELC,RSDLTHA1,RSDLTHA2,RSDLTHA3,RSDLTHA4,RSDGASNAT,RSDCOABIC,RSDCOABCO,RSDBIOLOG,RSDBIOPLT,RSDOILLPG, RSDOILDSL</v>
      </c>
      <c r="M385" s="10" t="s">
        <v>75</v>
      </c>
    </row>
    <row r="386" spans="3:13" s="2" customFormat="1" x14ac:dyDescent="0.25">
      <c r="C386" s="10"/>
      <c r="D386" s="10">
        <v>20</v>
      </c>
      <c r="F386" s="2" t="str">
        <f t="shared" si="122"/>
        <v>FLO_FR</v>
      </c>
      <c r="G386" s="2" t="str">
        <f t="shared" si="123"/>
        <v>RSD_APA4_SH</v>
      </c>
      <c r="H386" s="2" t="str">
        <f t="shared" ref="H386:J386" si="136">H362</f>
        <v>WL</v>
      </c>
      <c r="I386" s="2" t="str">
        <f t="shared" si="136"/>
        <v>UP</v>
      </c>
      <c r="J386" s="10">
        <f t="shared" si="136"/>
        <v>0</v>
      </c>
      <c r="K386" s="10">
        <f t="shared" si="126"/>
        <v>3</v>
      </c>
      <c r="L386" s="10" t="str">
        <f t="shared" si="124"/>
        <v>RSDELC,RSDLTHA1,RSDLTHA2,RSDLTHA3,RSDLTHA4,RSDGASNAT,RSDCOABIC,RSDCOABCO,RSDBIOLOG,RSDBIOPLT,RSDOILLPG, RSDOILDSL</v>
      </c>
      <c r="M386" s="10" t="s">
        <v>75</v>
      </c>
    </row>
    <row r="387" spans="3:13" s="2" customFormat="1" x14ac:dyDescent="0.25">
      <c r="C387" s="10"/>
      <c r="D387" s="10">
        <v>21</v>
      </c>
      <c r="F387" s="2" t="str">
        <f t="shared" si="122"/>
        <v>FLO_FR</v>
      </c>
      <c r="G387" s="2" t="str">
        <f t="shared" si="123"/>
        <v>RSD_APA4_SH</v>
      </c>
      <c r="H387" s="2" t="str">
        <f t="shared" ref="H387:J387" si="137">H363</f>
        <v>WM</v>
      </c>
      <c r="I387" s="2" t="str">
        <f t="shared" si="137"/>
        <v>UP</v>
      </c>
      <c r="J387" s="10">
        <f t="shared" si="137"/>
        <v>0</v>
      </c>
      <c r="K387" s="10">
        <f t="shared" si="126"/>
        <v>3</v>
      </c>
      <c r="L387" s="10" t="str">
        <f t="shared" si="124"/>
        <v>RSDELC,RSDLTHA1,RSDLTHA2,RSDLTHA3,RSDLTHA4,RSDGASNAT,RSDCOABIC,RSDCOABCO,RSDBIOLOG,RSDBIOPLT,RSDOILLPG, RSDOILDSL</v>
      </c>
      <c r="M387" s="10" t="s">
        <v>75</v>
      </c>
    </row>
    <row r="388" spans="3:13" s="2" customFormat="1" x14ac:dyDescent="0.25">
      <c r="C388" s="10"/>
      <c r="D388" s="10">
        <v>22</v>
      </c>
      <c r="F388" s="2" t="str">
        <f t="shared" si="122"/>
        <v>FLO_FR</v>
      </c>
      <c r="G388" s="2" t="str">
        <f t="shared" si="123"/>
        <v>RSD_APA4_SH</v>
      </c>
      <c r="H388" s="2" t="str">
        <f t="shared" ref="H388:J388" si="138">H364</f>
        <v>WD</v>
      </c>
      <c r="I388" s="2" t="str">
        <f t="shared" si="138"/>
        <v>UP</v>
      </c>
      <c r="J388" s="10">
        <f t="shared" si="138"/>
        <v>0</v>
      </c>
      <c r="K388" s="10">
        <f t="shared" si="126"/>
        <v>3</v>
      </c>
      <c r="L388" s="10" t="str">
        <f t="shared" si="124"/>
        <v>RSDELC,RSDLTHA1,RSDLTHA2,RSDLTHA3,RSDLTHA4,RSDGASNAT,RSDCOABIC,RSDCOABCO,RSDBIOLOG,RSDBIOPLT,RSDOILLPG, RSDOILDSL</v>
      </c>
      <c r="M388" s="10" t="s">
        <v>75</v>
      </c>
    </row>
    <row r="389" spans="3:13" s="2" customFormat="1" x14ac:dyDescent="0.25">
      <c r="C389" s="10"/>
      <c r="D389" s="10">
        <v>23</v>
      </c>
      <c r="F389" s="12" t="str">
        <f t="shared" si="122"/>
        <v>FLO_FR</v>
      </c>
      <c r="G389" s="12" t="str">
        <f t="shared" si="123"/>
        <v>RSD_APA4_SH</v>
      </c>
      <c r="H389" s="12" t="str">
        <f t="shared" ref="H389:J389" si="139">H365</f>
        <v>WA</v>
      </c>
      <c r="I389" s="12" t="str">
        <f t="shared" si="139"/>
        <v>UP</v>
      </c>
      <c r="J389" s="4">
        <f t="shared" si="139"/>
        <v>0</v>
      </c>
      <c r="K389" s="4">
        <f t="shared" si="126"/>
        <v>3</v>
      </c>
      <c r="L389" s="10" t="str">
        <f t="shared" si="124"/>
        <v>RSDELC,RSDLTHA1,RSDLTHA2,RSDLTHA3,RSDLTHA4,RSDGASNAT,RSDCOABIC,RSDCOABCO,RSDBIOLOG,RSDBIOPLT,RSDOILLPG, RSDOILDSL</v>
      </c>
      <c r="M389" s="10" t="s">
        <v>75</v>
      </c>
    </row>
    <row r="390" spans="3:13" s="2" customFormat="1" x14ac:dyDescent="0.25">
      <c r="C390" s="10"/>
      <c r="D390" s="10">
        <v>24</v>
      </c>
      <c r="F390" s="19" t="str">
        <f t="shared" si="122"/>
        <v>FLO_FR</v>
      </c>
      <c r="G390" s="19" t="str">
        <f t="shared" si="123"/>
        <v>RSD_APA4_SH</v>
      </c>
      <c r="H390" s="19" t="str">
        <f t="shared" ref="H390:J390" si="140">H366</f>
        <v>WE</v>
      </c>
      <c r="I390" s="19" t="str">
        <f t="shared" si="140"/>
        <v>UP</v>
      </c>
      <c r="J390" s="21">
        <f t="shared" si="140"/>
        <v>0</v>
      </c>
      <c r="K390" s="21">
        <f t="shared" si="126"/>
        <v>3</v>
      </c>
      <c r="L390" s="21" t="str">
        <f t="shared" si="124"/>
        <v>RSDELC,RSDLTHA1,RSDLTHA2,RSDLTHA3,RSDLTHA4,RSDGASNAT,RSDCOABIC,RSDCOABCO,RSDBIOLOG,RSDBIOPLT,RSDOILLPG, RSDOILDSL</v>
      </c>
      <c r="M390" s="21" t="s">
        <v>75</v>
      </c>
    </row>
    <row r="391" spans="3:13" s="2" customFormat="1" x14ac:dyDescent="0.25">
      <c r="C391" s="10">
        <f>C343+1</f>
        <v>9</v>
      </c>
      <c r="D391" s="10">
        <v>1</v>
      </c>
      <c r="F391" s="2" t="str">
        <f>IF(H391="NA","\I: Ignore","FLO_FR")</f>
        <v>FLO_FR</v>
      </c>
      <c r="G391" s="9" t="str">
        <f>VLOOKUP(C391,Demands!$B$27:$C$125,2,0)</f>
        <v>RSD_DTA1_WH</v>
      </c>
      <c r="H391" s="2" t="str">
        <f>IF(HLOOKUP($D391,Fractions!$C$1:$Z$2,2,0)=0,"na",HLOOKUP($D391,Fractions!$C$1:$Z$2,2,0))</f>
        <v>RN</v>
      </c>
      <c r="I391" s="2" t="s">
        <v>34</v>
      </c>
      <c r="K391" s="11">
        <f>VLOOKUP(VLOOKUP(C391,Demands!$B$27:$E$125,4,0),Fractions!$A$3:$Z$43,INS_FRs!D391+2,0)</f>
        <v>1.740867579908676E-2</v>
      </c>
      <c r="L391" s="10" t="s">
        <v>325</v>
      </c>
      <c r="M391" s="10" t="s">
        <v>75</v>
      </c>
    </row>
    <row r="392" spans="3:13" s="2" customFormat="1" x14ac:dyDescent="0.25">
      <c r="C392" s="10"/>
      <c r="D392" s="10">
        <v>2</v>
      </c>
      <c r="F392" s="2" t="str">
        <f t="shared" ref="F392:F438" si="141">IF(H392="NA","\I: Ignore","FLO_FR")</f>
        <v>FLO_FR</v>
      </c>
      <c r="G392" s="2" t="str">
        <f>G391</f>
        <v>RSD_DTA1_WH</v>
      </c>
      <c r="H392" s="2" t="str">
        <f>IF(HLOOKUP($D392,Fractions!$C$1:$Z$2,2,0)=0,"na",HLOOKUP($D392,Fractions!$C$1:$Z$2,2,0))</f>
        <v>RL</v>
      </c>
      <c r="I392" s="2" t="s">
        <v>34</v>
      </c>
      <c r="K392" s="17">
        <f>VLOOKUP(VLOOKUP(C391,Demands!$B$27:$E$125,4,0),Fractions!$A$3:$Z$43,INS_FRs!D392+2,0)</f>
        <v>3.8299086757990874E-2</v>
      </c>
      <c r="L392" s="10" t="str">
        <f>L391</f>
        <v>RSDELC,RSDLTHA1,RSDLTHA2,RSDLTHA3,RSDLTHA4,RSDGASNAT,RSDCOABIC,RSDCOABCO,RSDBIOLOG,RSDBIOPLT,RSDOILLPG, RSDOILDSL</v>
      </c>
      <c r="M392" s="10" t="s">
        <v>75</v>
      </c>
    </row>
    <row r="393" spans="3:13" s="2" customFormat="1" x14ac:dyDescent="0.25">
      <c r="C393" s="10"/>
      <c r="D393" s="10">
        <v>3</v>
      </c>
      <c r="F393" s="2" t="str">
        <f t="shared" si="141"/>
        <v>FLO_FR</v>
      </c>
      <c r="G393" s="2" t="str">
        <f t="shared" ref="G393:G438" si="142">G392</f>
        <v>RSD_DTA1_WH</v>
      </c>
      <c r="H393" s="2" t="str">
        <f>IF(HLOOKUP($D393,Fractions!$C$1:$Z$2,2,0)=0,"na",HLOOKUP($D393,Fractions!$C$1:$Z$2,2,0))</f>
        <v>RM</v>
      </c>
      <c r="I393" s="2" t="s">
        <v>34</v>
      </c>
      <c r="K393" s="17">
        <f>VLOOKUP(VLOOKUP(C391,Demands!$B$27:$E$125,4,0),Fractions!$A$3:$Z$43,INS_FRs!D393+2,0)</f>
        <v>2.7853881278538814E-2</v>
      </c>
      <c r="L393" s="10" t="str">
        <f t="shared" ref="L393:L456" si="143">L392</f>
        <v>RSDELC,RSDLTHA1,RSDLTHA2,RSDLTHA3,RSDLTHA4,RSDGASNAT,RSDCOABIC,RSDCOABCO,RSDBIOLOG,RSDBIOPLT,RSDOILLPG, RSDOILDSL</v>
      </c>
      <c r="M393" s="10" t="s">
        <v>75</v>
      </c>
    </row>
    <row r="394" spans="3:13" s="2" customFormat="1" x14ac:dyDescent="0.25">
      <c r="C394" s="10"/>
      <c r="D394" s="10">
        <v>4</v>
      </c>
      <c r="F394" s="2" t="str">
        <f t="shared" si="141"/>
        <v>FLO_FR</v>
      </c>
      <c r="G394" s="2" t="str">
        <f t="shared" si="142"/>
        <v>RSD_DTA1_WH</v>
      </c>
      <c r="H394" s="2" t="str">
        <f>IF(HLOOKUP($D394,Fractions!$C$1:$Z$2,2,0)=0,"na",HLOOKUP($D394,Fractions!$C$1:$Z$2,2,0))</f>
        <v>RD</v>
      </c>
      <c r="I394" s="2" t="s">
        <v>34</v>
      </c>
      <c r="K394" s="17">
        <f>VLOOKUP(VLOOKUP(C391,Demands!$B$27:$E$125,4,0),Fractions!$A$3:$Z$43,INS_FRs!D394+2,0)</f>
        <v>3.4817351598173521E-2</v>
      </c>
      <c r="L394" s="10" t="str">
        <f t="shared" si="143"/>
        <v>RSDELC,RSDLTHA1,RSDLTHA2,RSDLTHA3,RSDLTHA4,RSDGASNAT,RSDCOABIC,RSDCOABCO,RSDBIOLOG,RSDBIOPLT,RSDOILLPG, RSDOILDSL</v>
      </c>
      <c r="M394" s="10" t="s">
        <v>75</v>
      </c>
    </row>
    <row r="395" spans="3:13" s="2" customFormat="1" x14ac:dyDescent="0.25">
      <c r="C395" s="10"/>
      <c r="D395" s="10">
        <v>5</v>
      </c>
      <c r="F395" s="2" t="str">
        <f t="shared" si="141"/>
        <v>FLO_FR</v>
      </c>
      <c r="G395" s="2" t="str">
        <f t="shared" si="142"/>
        <v>RSD_DTA1_WH</v>
      </c>
      <c r="H395" s="2" t="str">
        <f>IF(HLOOKUP($D395,Fractions!$C$1:$Z$2,2,0)=0,"na",HLOOKUP($D395,Fractions!$C$1:$Z$2,2,0))</f>
        <v>RA</v>
      </c>
      <c r="I395" s="2" t="s">
        <v>34</v>
      </c>
      <c r="K395" s="17">
        <f>VLOOKUP(VLOOKUP(C391,Demands!$B$27:$E$125,4,0),Fractions!$A$3:$Z$43,INS_FRs!D395+2,0)</f>
        <v>2.0890410958904111E-2</v>
      </c>
      <c r="L395" s="10" t="str">
        <f t="shared" si="143"/>
        <v>RSDELC,RSDLTHA1,RSDLTHA2,RSDLTHA3,RSDLTHA4,RSDGASNAT,RSDCOABIC,RSDCOABCO,RSDBIOLOG,RSDBIOPLT,RSDOILLPG, RSDOILDSL</v>
      </c>
      <c r="M395" s="10" t="s">
        <v>75</v>
      </c>
    </row>
    <row r="396" spans="3:13" s="2" customFormat="1" x14ac:dyDescent="0.25">
      <c r="C396" s="10"/>
      <c r="D396" s="10">
        <v>6</v>
      </c>
      <c r="F396" s="2" t="str">
        <f t="shared" si="141"/>
        <v>FLO_FR</v>
      </c>
      <c r="G396" s="2" t="str">
        <f t="shared" si="142"/>
        <v>RSD_DTA1_WH</v>
      </c>
      <c r="H396" s="2" t="str">
        <f>IF(HLOOKUP($D396,Fractions!$C$1:$Z$2,2,0)=0,"na",HLOOKUP($D396,Fractions!$C$1:$Z$2,2,0))</f>
        <v>RE</v>
      </c>
      <c r="I396" s="2" t="s">
        <v>34</v>
      </c>
      <c r="K396" s="17">
        <f>VLOOKUP(VLOOKUP(C391,Demands!$B$27:$E$125,4,0),Fractions!$A$3:$Z$43,INS_FRs!D396+2,0)</f>
        <v>2.7853881278538814E-2</v>
      </c>
      <c r="L396" s="10" t="str">
        <f t="shared" si="143"/>
        <v>RSDELC,RSDLTHA1,RSDLTHA2,RSDLTHA3,RSDLTHA4,RSDGASNAT,RSDCOABIC,RSDCOABCO,RSDBIOLOG,RSDBIOPLT,RSDOILLPG, RSDOILDSL</v>
      </c>
      <c r="M396" s="10" t="s">
        <v>75</v>
      </c>
    </row>
    <row r="397" spans="3:13" s="2" customFormat="1" x14ac:dyDescent="0.25">
      <c r="C397" s="10"/>
      <c r="D397" s="10">
        <v>7</v>
      </c>
      <c r="F397" s="2" t="str">
        <f t="shared" si="141"/>
        <v>FLO_FR</v>
      </c>
      <c r="G397" s="2" t="str">
        <f t="shared" si="142"/>
        <v>RSD_DTA1_WH</v>
      </c>
      <c r="H397" s="2" t="str">
        <f>IF(HLOOKUP($D397,Fractions!$C$1:$Z$2,2,0)=0,"na",HLOOKUP($D397,Fractions!$C$1:$Z$2,2,0))</f>
        <v>SN</v>
      </c>
      <c r="I397" s="2" t="s">
        <v>34</v>
      </c>
      <c r="K397" s="17">
        <f>VLOOKUP(VLOOKUP(C391,Demands!$B$27:$E$125,4,0),Fractions!$A$3:$Z$43,INS_FRs!D397+2,0)</f>
        <v>2.625570776255708E-2</v>
      </c>
      <c r="L397" s="10" t="str">
        <f t="shared" si="143"/>
        <v>RSDELC,RSDLTHA1,RSDLTHA2,RSDLTHA3,RSDLTHA4,RSDGASNAT,RSDCOABIC,RSDCOABCO,RSDBIOLOG,RSDBIOPLT,RSDOILLPG, RSDOILDSL</v>
      </c>
      <c r="M397" s="10" t="s">
        <v>75</v>
      </c>
    </row>
    <row r="398" spans="3:13" s="2" customFormat="1" x14ac:dyDescent="0.25">
      <c r="C398" s="10"/>
      <c r="D398" s="10">
        <v>8</v>
      </c>
      <c r="F398" s="2" t="str">
        <f t="shared" si="141"/>
        <v>FLO_FR</v>
      </c>
      <c r="G398" s="2" t="str">
        <f t="shared" si="142"/>
        <v>RSD_DTA1_WH</v>
      </c>
      <c r="H398" s="2" t="str">
        <f>IF(HLOOKUP($D398,Fractions!$C$1:$Z$2,2,0)=0,"na",HLOOKUP($D398,Fractions!$C$1:$Z$2,2,0))</f>
        <v>SL</v>
      </c>
      <c r="I398" s="2" t="s">
        <v>34</v>
      </c>
      <c r="K398" s="17">
        <f>VLOOKUP(VLOOKUP(C391,Demands!$B$27:$E$125,4,0),Fractions!$A$3:$Z$43,INS_FRs!D398+2,0)</f>
        <v>5.7762557077625579E-2</v>
      </c>
      <c r="L398" s="10" t="str">
        <f t="shared" si="143"/>
        <v>RSDELC,RSDLTHA1,RSDLTHA2,RSDLTHA3,RSDLTHA4,RSDGASNAT,RSDCOABIC,RSDCOABCO,RSDBIOLOG,RSDBIOPLT,RSDOILLPG, RSDOILDSL</v>
      </c>
      <c r="M398" s="10" t="s">
        <v>75</v>
      </c>
    </row>
    <row r="399" spans="3:13" s="2" customFormat="1" x14ac:dyDescent="0.25">
      <c r="C399" s="10"/>
      <c r="D399" s="10">
        <v>9</v>
      </c>
      <c r="F399" s="2" t="str">
        <f t="shared" si="141"/>
        <v>FLO_FR</v>
      </c>
      <c r="G399" s="2" t="str">
        <f t="shared" si="142"/>
        <v>RSD_DTA1_WH</v>
      </c>
      <c r="H399" s="2" t="str">
        <f>IF(HLOOKUP($D399,Fractions!$C$1:$Z$2,2,0)=0,"na",HLOOKUP($D399,Fractions!$C$1:$Z$2,2,0))</f>
        <v>SM</v>
      </c>
      <c r="I399" s="2" t="s">
        <v>34</v>
      </c>
      <c r="K399" s="17">
        <f>VLOOKUP(VLOOKUP(C391,Demands!$B$27:$E$125,4,0),Fractions!$A$3:$Z$43,INS_FRs!D399+2,0)</f>
        <v>4.2009132420091327E-2</v>
      </c>
      <c r="L399" s="10" t="str">
        <f t="shared" si="143"/>
        <v>RSDELC,RSDLTHA1,RSDLTHA2,RSDLTHA3,RSDLTHA4,RSDGASNAT,RSDCOABIC,RSDCOABCO,RSDBIOLOG,RSDBIOPLT,RSDOILLPG, RSDOILDSL</v>
      </c>
      <c r="M399" s="10" t="s">
        <v>75</v>
      </c>
    </row>
    <row r="400" spans="3:13" s="2" customFormat="1" x14ac:dyDescent="0.25">
      <c r="C400" s="10"/>
      <c r="D400" s="10">
        <v>10</v>
      </c>
      <c r="F400" s="2" t="str">
        <f t="shared" si="141"/>
        <v>FLO_FR</v>
      </c>
      <c r="G400" s="2" t="str">
        <f t="shared" si="142"/>
        <v>RSD_DTA1_WH</v>
      </c>
      <c r="H400" s="2" t="str">
        <f>IF(HLOOKUP($D400,Fractions!$C$1:$Z$2,2,0)=0,"na",HLOOKUP($D400,Fractions!$C$1:$Z$2,2,0))</f>
        <v>SD</v>
      </c>
      <c r="I400" s="2" t="s">
        <v>34</v>
      </c>
      <c r="K400" s="17">
        <f>VLOOKUP(VLOOKUP(C391,Demands!$B$27:$E$125,4,0),Fractions!$A$3:$Z$43,INS_FRs!D400+2,0)</f>
        <v>5.2511415525114159E-2</v>
      </c>
      <c r="L400" s="10" t="str">
        <f t="shared" si="143"/>
        <v>RSDELC,RSDLTHA1,RSDLTHA2,RSDLTHA3,RSDLTHA4,RSDGASNAT,RSDCOABIC,RSDCOABCO,RSDBIOLOG,RSDBIOPLT,RSDOILLPG, RSDOILDSL</v>
      </c>
      <c r="M400" s="10" t="s">
        <v>75</v>
      </c>
    </row>
    <row r="401" spans="3:13" s="2" customFormat="1" x14ac:dyDescent="0.25">
      <c r="C401" s="10"/>
      <c r="D401" s="10">
        <v>11</v>
      </c>
      <c r="F401" s="2" t="str">
        <f t="shared" si="141"/>
        <v>FLO_FR</v>
      </c>
      <c r="G401" s="2" t="str">
        <f t="shared" si="142"/>
        <v>RSD_DTA1_WH</v>
      </c>
      <c r="H401" s="2" t="str">
        <f>IF(HLOOKUP($D401,Fractions!$C$1:$Z$2,2,0)=0,"na",HLOOKUP($D401,Fractions!$C$1:$Z$2,2,0))</f>
        <v>SA</v>
      </c>
      <c r="I401" s="2" t="s">
        <v>34</v>
      </c>
      <c r="K401" s="17">
        <f>VLOOKUP(VLOOKUP(C391,Demands!$B$27:$E$125,4,0),Fractions!$A$3:$Z$43,INS_FRs!D401+2,0)</f>
        <v>3.1506849315068496E-2</v>
      </c>
      <c r="L401" s="10" t="str">
        <f t="shared" si="143"/>
        <v>RSDELC,RSDLTHA1,RSDLTHA2,RSDLTHA3,RSDLTHA4,RSDGASNAT,RSDCOABIC,RSDCOABCO,RSDBIOLOG,RSDBIOPLT,RSDOILLPG, RSDOILDSL</v>
      </c>
      <c r="M401" s="10" t="s">
        <v>75</v>
      </c>
    </row>
    <row r="402" spans="3:13" s="2" customFormat="1" x14ac:dyDescent="0.25">
      <c r="C402" s="10"/>
      <c r="D402" s="10">
        <v>12</v>
      </c>
      <c r="F402" s="2" t="str">
        <f t="shared" si="141"/>
        <v>FLO_FR</v>
      </c>
      <c r="G402" s="2" t="str">
        <f t="shared" si="142"/>
        <v>RSD_DTA1_WH</v>
      </c>
      <c r="H402" s="2" t="str">
        <f>IF(HLOOKUP($D402,Fractions!$C$1:$Z$2,2,0)=0,"na",HLOOKUP($D402,Fractions!$C$1:$Z$2,2,0))</f>
        <v>SE</v>
      </c>
      <c r="I402" s="2" t="s">
        <v>34</v>
      </c>
      <c r="K402" s="17">
        <f>VLOOKUP(VLOOKUP(C391,Demands!$B$27:$E$125,4,0),Fractions!$A$3:$Z$43,INS_FRs!D402+2,0)</f>
        <v>4.2009132420091327E-2</v>
      </c>
      <c r="L402" s="10" t="str">
        <f t="shared" si="143"/>
        <v>RSDELC,RSDLTHA1,RSDLTHA2,RSDLTHA3,RSDLTHA4,RSDGASNAT,RSDCOABIC,RSDCOABCO,RSDBIOLOG,RSDBIOPLT,RSDOILLPG, RSDOILDSL</v>
      </c>
      <c r="M402" s="10" t="s">
        <v>75</v>
      </c>
    </row>
    <row r="403" spans="3:13" s="2" customFormat="1" x14ac:dyDescent="0.25">
      <c r="C403" s="10"/>
      <c r="D403" s="10">
        <v>13</v>
      </c>
      <c r="F403" s="2" t="str">
        <f t="shared" si="141"/>
        <v>FLO_FR</v>
      </c>
      <c r="G403" s="2" t="str">
        <f t="shared" si="142"/>
        <v>RSD_DTA1_WH</v>
      </c>
      <c r="H403" s="2" t="str">
        <f>IF(HLOOKUP($D403,Fractions!$C$1:$Z$2,2,0)=0,"na",HLOOKUP($D403,Fractions!$C$1:$Z$2,2,0))</f>
        <v>FN</v>
      </c>
      <c r="I403" s="2" t="s">
        <v>34</v>
      </c>
      <c r="K403" s="17">
        <f>VLOOKUP(VLOOKUP(C391,Demands!$B$27:$E$125,4,0),Fractions!$A$3:$Z$43,INS_FRs!D403+2,0)</f>
        <v>1.740867579908676E-2</v>
      </c>
      <c r="L403" s="10" t="str">
        <f t="shared" si="143"/>
        <v>RSDELC,RSDLTHA1,RSDLTHA2,RSDLTHA3,RSDLTHA4,RSDGASNAT,RSDCOABIC,RSDCOABCO,RSDBIOLOG,RSDBIOPLT,RSDOILLPG, RSDOILDSL</v>
      </c>
      <c r="M403" s="10" t="s">
        <v>75</v>
      </c>
    </row>
    <row r="404" spans="3:13" s="2" customFormat="1" x14ac:dyDescent="0.25">
      <c r="C404" s="10"/>
      <c r="D404" s="10">
        <v>14</v>
      </c>
      <c r="F404" s="2" t="str">
        <f t="shared" si="141"/>
        <v>FLO_FR</v>
      </c>
      <c r="G404" s="2" t="str">
        <f t="shared" si="142"/>
        <v>RSD_DTA1_WH</v>
      </c>
      <c r="H404" s="2" t="str">
        <f>IF(HLOOKUP($D404,Fractions!$C$1:$Z$2,2,0)=0,"na",HLOOKUP($D404,Fractions!$C$1:$Z$2,2,0))</f>
        <v>FL</v>
      </c>
      <c r="I404" s="2" t="s">
        <v>34</v>
      </c>
      <c r="K404" s="17">
        <f>VLOOKUP(VLOOKUP(C391,Demands!$B$27:$E$125,4,0),Fractions!$A$3:$Z$43,INS_FRs!D404+2,0)</f>
        <v>3.8299086757990874E-2</v>
      </c>
      <c r="L404" s="10" t="str">
        <f t="shared" si="143"/>
        <v>RSDELC,RSDLTHA1,RSDLTHA2,RSDLTHA3,RSDLTHA4,RSDGASNAT,RSDCOABIC,RSDCOABCO,RSDBIOLOG,RSDBIOPLT,RSDOILLPG, RSDOILDSL</v>
      </c>
      <c r="M404" s="10" t="s">
        <v>75</v>
      </c>
    </row>
    <row r="405" spans="3:13" s="2" customFormat="1" x14ac:dyDescent="0.25">
      <c r="C405" s="10"/>
      <c r="D405" s="10">
        <v>15</v>
      </c>
      <c r="F405" s="2" t="str">
        <f t="shared" si="141"/>
        <v>FLO_FR</v>
      </c>
      <c r="G405" s="2" t="str">
        <f t="shared" si="142"/>
        <v>RSD_DTA1_WH</v>
      </c>
      <c r="H405" s="2" t="str">
        <f>IF(HLOOKUP($D405,Fractions!$C$1:$Z$2,2,0)=0,"na",HLOOKUP($D405,Fractions!$C$1:$Z$2,2,0))</f>
        <v>FM</v>
      </c>
      <c r="I405" s="2" t="s">
        <v>34</v>
      </c>
      <c r="K405" s="17">
        <f>VLOOKUP(VLOOKUP(C391,Demands!$B$27:$E$125,4,0),Fractions!$A$3:$Z$43,INS_FRs!D405+2,0)</f>
        <v>2.7853881278538814E-2</v>
      </c>
      <c r="L405" s="10" t="str">
        <f t="shared" si="143"/>
        <v>RSDELC,RSDLTHA1,RSDLTHA2,RSDLTHA3,RSDLTHA4,RSDGASNAT,RSDCOABIC,RSDCOABCO,RSDBIOLOG,RSDBIOPLT,RSDOILLPG, RSDOILDSL</v>
      </c>
      <c r="M405" s="10" t="s">
        <v>75</v>
      </c>
    </row>
    <row r="406" spans="3:13" s="2" customFormat="1" x14ac:dyDescent="0.25">
      <c r="C406" s="10"/>
      <c r="D406" s="10">
        <v>16</v>
      </c>
      <c r="F406" s="2" t="str">
        <f t="shared" si="141"/>
        <v>FLO_FR</v>
      </c>
      <c r="G406" s="2" t="str">
        <f t="shared" si="142"/>
        <v>RSD_DTA1_WH</v>
      </c>
      <c r="H406" s="2" t="str">
        <f>IF(HLOOKUP($D406,Fractions!$C$1:$Z$2,2,0)=0,"na",HLOOKUP($D406,Fractions!$C$1:$Z$2,2,0))</f>
        <v>FD</v>
      </c>
      <c r="I406" s="2" t="s">
        <v>34</v>
      </c>
      <c r="K406" s="17">
        <f>VLOOKUP(VLOOKUP(C391,Demands!$B$27:$E$125,4,0),Fractions!$A$3:$Z$43,INS_FRs!D406+2,0)</f>
        <v>3.4817351598173521E-2</v>
      </c>
      <c r="L406" s="10" t="str">
        <f t="shared" si="143"/>
        <v>RSDELC,RSDLTHA1,RSDLTHA2,RSDLTHA3,RSDLTHA4,RSDGASNAT,RSDCOABIC,RSDCOABCO,RSDBIOLOG,RSDBIOPLT,RSDOILLPG, RSDOILDSL</v>
      </c>
      <c r="M406" s="10" t="s">
        <v>75</v>
      </c>
    </row>
    <row r="407" spans="3:13" s="2" customFormat="1" x14ac:dyDescent="0.25">
      <c r="C407" s="10"/>
      <c r="D407" s="10">
        <v>17</v>
      </c>
      <c r="F407" s="2" t="str">
        <f t="shared" si="141"/>
        <v>FLO_FR</v>
      </c>
      <c r="G407" s="2" t="str">
        <f t="shared" si="142"/>
        <v>RSD_DTA1_WH</v>
      </c>
      <c r="H407" s="2" t="str">
        <f>IF(HLOOKUP($D407,Fractions!$C$1:$Z$2,2,0)=0,"na",HLOOKUP($D407,Fractions!$C$1:$Z$2,2,0))</f>
        <v>FA</v>
      </c>
      <c r="I407" s="2" t="s">
        <v>34</v>
      </c>
      <c r="K407" s="17">
        <f>VLOOKUP(VLOOKUP(C391,Demands!$B$27:$E$125,4,0),Fractions!$A$3:$Z$43,INS_FRs!D407+2,0)</f>
        <v>2.0890410958904111E-2</v>
      </c>
      <c r="L407" s="10" t="str">
        <f t="shared" si="143"/>
        <v>RSDELC,RSDLTHA1,RSDLTHA2,RSDLTHA3,RSDLTHA4,RSDGASNAT,RSDCOABIC,RSDCOABCO,RSDBIOLOG,RSDBIOPLT,RSDOILLPG, RSDOILDSL</v>
      </c>
      <c r="M407" s="10" t="s">
        <v>75</v>
      </c>
    </row>
    <row r="408" spans="3:13" s="2" customFormat="1" x14ac:dyDescent="0.25">
      <c r="C408" s="10"/>
      <c r="D408" s="10">
        <v>18</v>
      </c>
      <c r="F408" s="2" t="str">
        <f t="shared" si="141"/>
        <v>FLO_FR</v>
      </c>
      <c r="G408" s="2" t="str">
        <f t="shared" si="142"/>
        <v>RSD_DTA1_WH</v>
      </c>
      <c r="H408" s="2" t="str">
        <f>IF(HLOOKUP($D408,Fractions!$C$1:$Z$2,2,0)=0,"na",HLOOKUP($D408,Fractions!$C$1:$Z$2,2,0))</f>
        <v>FE</v>
      </c>
      <c r="I408" s="2" t="s">
        <v>34</v>
      </c>
      <c r="K408" s="17">
        <f>VLOOKUP(VLOOKUP(C391,Demands!$B$27:$E$125,4,0),Fractions!$A$3:$Z$43,INS_FRs!D408+2,0)</f>
        <v>2.7853881278538814E-2</v>
      </c>
      <c r="L408" s="10" t="str">
        <f t="shared" si="143"/>
        <v>RSDELC,RSDLTHA1,RSDLTHA2,RSDLTHA3,RSDLTHA4,RSDGASNAT,RSDCOABIC,RSDCOABCO,RSDBIOLOG,RSDBIOPLT,RSDOILLPG, RSDOILDSL</v>
      </c>
      <c r="M408" s="10" t="s">
        <v>75</v>
      </c>
    </row>
    <row r="409" spans="3:13" s="2" customFormat="1" x14ac:dyDescent="0.25">
      <c r="C409" s="10"/>
      <c r="D409" s="10">
        <v>19</v>
      </c>
      <c r="F409" s="2" t="str">
        <f t="shared" si="141"/>
        <v>FLO_FR</v>
      </c>
      <c r="G409" s="2" t="str">
        <f t="shared" si="142"/>
        <v>RSD_DTA1_WH</v>
      </c>
      <c r="H409" s="2" t="str">
        <f>IF(HLOOKUP($D409,Fractions!$C$1:$Z$2,2,0)=0,"na",HLOOKUP($D409,Fractions!$C$1:$Z$2,2,0))</f>
        <v>WN</v>
      </c>
      <c r="I409" s="2" t="s">
        <v>34</v>
      </c>
      <c r="K409" s="17">
        <f>VLOOKUP(VLOOKUP(C391,Demands!$B$27:$E$125,4,0),Fractions!$A$3:$Z$43,INS_FRs!D409+2,0)</f>
        <v>4.3093607305936074E-2</v>
      </c>
      <c r="L409" s="10" t="str">
        <f t="shared" si="143"/>
        <v>RSDELC,RSDLTHA1,RSDLTHA2,RSDLTHA3,RSDLTHA4,RSDGASNAT,RSDCOABIC,RSDCOABCO,RSDBIOLOG,RSDBIOPLT,RSDOILLPG, RSDOILDSL</v>
      </c>
      <c r="M409" s="10" t="s">
        <v>75</v>
      </c>
    </row>
    <row r="410" spans="3:13" s="2" customFormat="1" x14ac:dyDescent="0.25">
      <c r="C410" s="10"/>
      <c r="D410" s="10">
        <v>20</v>
      </c>
      <c r="F410" s="2" t="str">
        <f t="shared" si="141"/>
        <v>FLO_FR</v>
      </c>
      <c r="G410" s="2" t="str">
        <f t="shared" si="142"/>
        <v>RSD_DTA1_WH</v>
      </c>
      <c r="H410" s="2" t="str">
        <f>IF(HLOOKUP($D410,Fractions!$C$1:$Z$2,2,0)=0,"na",HLOOKUP($D410,Fractions!$C$1:$Z$2,2,0))</f>
        <v>WL</v>
      </c>
      <c r="I410" s="2" t="s">
        <v>34</v>
      </c>
      <c r="K410" s="17">
        <f>VLOOKUP(VLOOKUP(C391,Demands!$B$27:$E$125,4,0),Fractions!$A$3:$Z$43,INS_FRs!D410+2,0)</f>
        <v>9.4805936073059371E-2</v>
      </c>
      <c r="L410" s="10" t="str">
        <f t="shared" si="143"/>
        <v>RSDELC,RSDLTHA1,RSDLTHA2,RSDLTHA3,RSDLTHA4,RSDGASNAT,RSDCOABIC,RSDCOABCO,RSDBIOLOG,RSDBIOPLT,RSDOILLPG, RSDOILDSL</v>
      </c>
      <c r="M410" s="10" t="s">
        <v>75</v>
      </c>
    </row>
    <row r="411" spans="3:13" s="2" customFormat="1" x14ac:dyDescent="0.25">
      <c r="C411" s="10"/>
      <c r="D411" s="10">
        <v>21</v>
      </c>
      <c r="F411" s="2" t="str">
        <f t="shared" si="141"/>
        <v>FLO_FR</v>
      </c>
      <c r="G411" s="2" t="str">
        <f t="shared" si="142"/>
        <v>RSD_DTA1_WH</v>
      </c>
      <c r="H411" s="2" t="str">
        <f>IF(HLOOKUP($D411,Fractions!$C$1:$Z$2,2,0)=0,"na",HLOOKUP($D411,Fractions!$C$1:$Z$2,2,0))</f>
        <v>WM</v>
      </c>
      <c r="I411" s="2" t="s">
        <v>34</v>
      </c>
      <c r="K411" s="17">
        <f>VLOOKUP(VLOOKUP(C391,Demands!$B$27:$E$125,4,0),Fractions!$A$3:$Z$43,INS_FRs!D411+2,0)</f>
        <v>6.8949771689497716E-2</v>
      </c>
      <c r="L411" s="10" t="str">
        <f t="shared" si="143"/>
        <v>RSDELC,RSDLTHA1,RSDLTHA2,RSDLTHA3,RSDLTHA4,RSDGASNAT,RSDCOABIC,RSDCOABCO,RSDBIOLOG,RSDBIOPLT,RSDOILLPG, RSDOILDSL</v>
      </c>
      <c r="M411" s="10" t="s">
        <v>75</v>
      </c>
    </row>
    <row r="412" spans="3:13" s="2" customFormat="1" x14ac:dyDescent="0.25">
      <c r="C412" s="10"/>
      <c r="D412" s="10">
        <v>22</v>
      </c>
      <c r="F412" s="2" t="str">
        <f t="shared" si="141"/>
        <v>FLO_FR</v>
      </c>
      <c r="G412" s="2" t="str">
        <f t="shared" si="142"/>
        <v>RSD_DTA1_WH</v>
      </c>
      <c r="H412" s="2" t="str">
        <f>IF(HLOOKUP($D412,Fractions!$C$1:$Z$2,2,0)=0,"na",HLOOKUP($D412,Fractions!$C$1:$Z$2,2,0))</f>
        <v>WD</v>
      </c>
      <c r="I412" s="2" t="s">
        <v>34</v>
      </c>
      <c r="K412" s="17">
        <f>VLOOKUP(VLOOKUP(C391,Demands!$B$27:$E$125,4,0),Fractions!$A$3:$Z$43,INS_FRs!D412+2,0)</f>
        <v>8.6187214611872148E-2</v>
      </c>
      <c r="L412" s="10" t="str">
        <f t="shared" si="143"/>
        <v>RSDELC,RSDLTHA1,RSDLTHA2,RSDLTHA3,RSDLTHA4,RSDGASNAT,RSDCOABIC,RSDCOABCO,RSDBIOLOG,RSDBIOPLT,RSDOILLPG, RSDOILDSL</v>
      </c>
      <c r="M412" s="10" t="s">
        <v>75</v>
      </c>
    </row>
    <row r="413" spans="3:13" s="2" customFormat="1" x14ac:dyDescent="0.25">
      <c r="C413" s="10"/>
      <c r="D413" s="10">
        <v>23</v>
      </c>
      <c r="F413" s="12" t="str">
        <f t="shared" si="141"/>
        <v>FLO_FR</v>
      </c>
      <c r="G413" s="12" t="str">
        <f t="shared" si="142"/>
        <v>RSD_DTA1_WH</v>
      </c>
      <c r="H413" s="12" t="str">
        <f>IF(HLOOKUP($D413,Fractions!$C$1:$Z$2,2,0)=0,"na",HLOOKUP($D413,Fractions!$C$1:$Z$2,2,0))</f>
        <v>WA</v>
      </c>
      <c r="I413" s="12" t="s">
        <v>34</v>
      </c>
      <c r="J413" s="12"/>
      <c r="K413" s="18">
        <f>VLOOKUP(VLOOKUP(C391,Demands!$B$27:$E$125,4,0),Fractions!$A$3:$Z$43,INS_FRs!D413+2,0)</f>
        <v>5.171232876712329E-2</v>
      </c>
      <c r="L413" s="10" t="str">
        <f t="shared" si="143"/>
        <v>RSDELC,RSDLTHA1,RSDLTHA2,RSDLTHA3,RSDLTHA4,RSDGASNAT,RSDCOABIC,RSDCOABCO,RSDBIOLOG,RSDBIOPLT,RSDOILLPG, RSDOILDSL</v>
      </c>
      <c r="M413" s="10" t="s">
        <v>75</v>
      </c>
    </row>
    <row r="414" spans="3:13" s="2" customFormat="1" x14ac:dyDescent="0.25">
      <c r="C414" s="10"/>
      <c r="D414" s="10">
        <v>24</v>
      </c>
      <c r="F414" s="19" t="str">
        <f t="shared" si="141"/>
        <v>FLO_FR</v>
      </c>
      <c r="G414" s="19" t="str">
        <f t="shared" si="142"/>
        <v>RSD_DTA1_WH</v>
      </c>
      <c r="H414" s="19" t="str">
        <f>IF(HLOOKUP($D414,Fractions!$C$1:$Z$2,2,0)=0,"na",HLOOKUP($D414,Fractions!$C$1:$Z$2,2,0))</f>
        <v>WE</v>
      </c>
      <c r="I414" s="19" t="s">
        <v>34</v>
      </c>
      <c r="J414" s="19"/>
      <c r="K414" s="20">
        <f>VLOOKUP(VLOOKUP(C391,Demands!$B$27:$E$125,4,0),Fractions!$A$3:$Z$43,INS_FRs!D414+2,0)</f>
        <v>6.8949771689497716E-2</v>
      </c>
      <c r="L414" s="21" t="str">
        <f t="shared" si="143"/>
        <v>RSDELC,RSDLTHA1,RSDLTHA2,RSDLTHA3,RSDLTHA4,RSDGASNAT,RSDCOABIC,RSDCOABCO,RSDBIOLOG,RSDBIOPLT,RSDOILLPG, RSDOILDSL</v>
      </c>
      <c r="M414" s="21" t="s">
        <v>75</v>
      </c>
    </row>
    <row r="415" spans="3:13" s="2" customFormat="1" x14ac:dyDescent="0.25">
      <c r="C415" s="10"/>
      <c r="D415" s="10">
        <v>1</v>
      </c>
      <c r="F415" s="2" t="str">
        <f t="shared" si="141"/>
        <v>FLO_FR</v>
      </c>
      <c r="G415" s="2" t="str">
        <f t="shared" si="142"/>
        <v>RSD_DTA1_WH</v>
      </c>
      <c r="H415" s="2" t="str">
        <f t="shared" ref="H415:J423" si="144">H391</f>
        <v>RN</v>
      </c>
      <c r="I415" s="2" t="str">
        <f t="shared" si="144"/>
        <v>UP</v>
      </c>
      <c r="J415" s="10">
        <f t="shared" si="144"/>
        <v>0</v>
      </c>
      <c r="K415" s="10">
        <v>3</v>
      </c>
      <c r="L415" s="10" t="str">
        <f t="shared" si="143"/>
        <v>RSDELC,RSDLTHA1,RSDLTHA2,RSDLTHA3,RSDLTHA4,RSDGASNAT,RSDCOABIC,RSDCOABCO,RSDBIOLOG,RSDBIOPLT,RSDOILLPG, RSDOILDSL</v>
      </c>
      <c r="M415" s="10" t="s">
        <v>75</v>
      </c>
    </row>
    <row r="416" spans="3:13" s="2" customFormat="1" x14ac:dyDescent="0.25">
      <c r="C416" s="10"/>
      <c r="D416" s="10">
        <v>2</v>
      </c>
      <c r="F416" s="2" t="str">
        <f t="shared" si="141"/>
        <v>FLO_FR</v>
      </c>
      <c r="G416" s="2" t="str">
        <f t="shared" si="142"/>
        <v>RSD_DTA1_WH</v>
      </c>
      <c r="H416" s="2" t="str">
        <f t="shared" si="144"/>
        <v>RL</v>
      </c>
      <c r="I416" s="2" t="str">
        <f t="shared" si="144"/>
        <v>UP</v>
      </c>
      <c r="J416" s="10">
        <f t="shared" si="144"/>
        <v>0</v>
      </c>
      <c r="K416" s="10">
        <f>K415</f>
        <v>3</v>
      </c>
      <c r="L416" s="10" t="str">
        <f t="shared" si="143"/>
        <v>RSDELC,RSDLTHA1,RSDLTHA2,RSDLTHA3,RSDLTHA4,RSDGASNAT,RSDCOABIC,RSDCOABCO,RSDBIOLOG,RSDBIOPLT,RSDOILLPG, RSDOILDSL</v>
      </c>
      <c r="M416" s="10" t="s">
        <v>75</v>
      </c>
    </row>
    <row r="417" spans="3:13" s="2" customFormat="1" x14ac:dyDescent="0.25">
      <c r="C417" s="10"/>
      <c r="D417" s="10">
        <v>3</v>
      </c>
      <c r="F417" s="2" t="str">
        <f t="shared" si="141"/>
        <v>FLO_FR</v>
      </c>
      <c r="G417" s="2" t="str">
        <f t="shared" si="142"/>
        <v>RSD_DTA1_WH</v>
      </c>
      <c r="H417" s="2" t="str">
        <f t="shared" si="144"/>
        <v>RM</v>
      </c>
      <c r="I417" s="2" t="str">
        <f t="shared" si="144"/>
        <v>UP</v>
      </c>
      <c r="J417" s="10">
        <f t="shared" si="144"/>
        <v>0</v>
      </c>
      <c r="K417" s="10">
        <f t="shared" ref="K417:K438" si="145">K416</f>
        <v>3</v>
      </c>
      <c r="L417" s="10" t="str">
        <f t="shared" si="143"/>
        <v>RSDELC,RSDLTHA1,RSDLTHA2,RSDLTHA3,RSDLTHA4,RSDGASNAT,RSDCOABIC,RSDCOABCO,RSDBIOLOG,RSDBIOPLT,RSDOILLPG, RSDOILDSL</v>
      </c>
      <c r="M417" s="10" t="s">
        <v>75</v>
      </c>
    </row>
    <row r="418" spans="3:13" s="2" customFormat="1" x14ac:dyDescent="0.25">
      <c r="C418" s="10"/>
      <c r="D418" s="10">
        <v>4</v>
      </c>
      <c r="F418" s="2" t="str">
        <f t="shared" si="141"/>
        <v>FLO_FR</v>
      </c>
      <c r="G418" s="2" t="str">
        <f t="shared" si="142"/>
        <v>RSD_DTA1_WH</v>
      </c>
      <c r="H418" s="2" t="str">
        <f t="shared" si="144"/>
        <v>RD</v>
      </c>
      <c r="I418" s="2" t="str">
        <f t="shared" si="144"/>
        <v>UP</v>
      </c>
      <c r="J418" s="10">
        <f t="shared" si="144"/>
        <v>0</v>
      </c>
      <c r="K418" s="10">
        <f t="shared" si="145"/>
        <v>3</v>
      </c>
      <c r="L418" s="10" t="str">
        <f t="shared" si="143"/>
        <v>RSDELC,RSDLTHA1,RSDLTHA2,RSDLTHA3,RSDLTHA4,RSDGASNAT,RSDCOABIC,RSDCOABCO,RSDBIOLOG,RSDBIOPLT,RSDOILLPG, RSDOILDSL</v>
      </c>
      <c r="M418" s="10" t="s">
        <v>75</v>
      </c>
    </row>
    <row r="419" spans="3:13" s="2" customFormat="1" x14ac:dyDescent="0.25">
      <c r="C419" s="10"/>
      <c r="D419" s="10">
        <v>5</v>
      </c>
      <c r="F419" s="2" t="str">
        <f t="shared" si="141"/>
        <v>FLO_FR</v>
      </c>
      <c r="G419" s="2" t="str">
        <f t="shared" si="142"/>
        <v>RSD_DTA1_WH</v>
      </c>
      <c r="H419" s="2" t="str">
        <f t="shared" si="144"/>
        <v>RA</v>
      </c>
      <c r="I419" s="2" t="str">
        <f t="shared" si="144"/>
        <v>UP</v>
      </c>
      <c r="J419" s="10">
        <f t="shared" si="144"/>
        <v>0</v>
      </c>
      <c r="K419" s="10">
        <f t="shared" si="145"/>
        <v>3</v>
      </c>
      <c r="L419" s="10" t="str">
        <f t="shared" si="143"/>
        <v>RSDELC,RSDLTHA1,RSDLTHA2,RSDLTHA3,RSDLTHA4,RSDGASNAT,RSDCOABIC,RSDCOABCO,RSDBIOLOG,RSDBIOPLT,RSDOILLPG, RSDOILDSL</v>
      </c>
      <c r="M419" s="10" t="s">
        <v>75</v>
      </c>
    </row>
    <row r="420" spans="3:13" s="2" customFormat="1" x14ac:dyDescent="0.25">
      <c r="C420" s="10"/>
      <c r="D420" s="10">
        <v>6</v>
      </c>
      <c r="F420" s="2" t="str">
        <f t="shared" si="141"/>
        <v>FLO_FR</v>
      </c>
      <c r="G420" s="2" t="str">
        <f t="shared" si="142"/>
        <v>RSD_DTA1_WH</v>
      </c>
      <c r="H420" s="2" t="str">
        <f t="shared" si="144"/>
        <v>RE</v>
      </c>
      <c r="I420" s="2" t="str">
        <f t="shared" si="144"/>
        <v>UP</v>
      </c>
      <c r="J420" s="10">
        <f t="shared" si="144"/>
        <v>0</v>
      </c>
      <c r="K420" s="10">
        <f t="shared" si="145"/>
        <v>3</v>
      </c>
      <c r="L420" s="10" t="str">
        <f t="shared" si="143"/>
        <v>RSDELC,RSDLTHA1,RSDLTHA2,RSDLTHA3,RSDLTHA4,RSDGASNAT,RSDCOABIC,RSDCOABCO,RSDBIOLOG,RSDBIOPLT,RSDOILLPG, RSDOILDSL</v>
      </c>
      <c r="M420" s="10" t="s">
        <v>75</v>
      </c>
    </row>
    <row r="421" spans="3:13" s="2" customFormat="1" x14ac:dyDescent="0.25">
      <c r="C421" s="10"/>
      <c r="D421" s="10">
        <v>7</v>
      </c>
      <c r="F421" s="2" t="str">
        <f t="shared" si="141"/>
        <v>FLO_FR</v>
      </c>
      <c r="G421" s="2" t="str">
        <f t="shared" si="142"/>
        <v>RSD_DTA1_WH</v>
      </c>
      <c r="H421" s="2" t="str">
        <f t="shared" si="144"/>
        <v>SN</v>
      </c>
      <c r="I421" s="2" t="str">
        <f t="shared" si="144"/>
        <v>UP</v>
      </c>
      <c r="J421" s="10">
        <f t="shared" si="144"/>
        <v>0</v>
      </c>
      <c r="K421" s="10">
        <f t="shared" si="145"/>
        <v>3</v>
      </c>
      <c r="L421" s="10" t="str">
        <f t="shared" si="143"/>
        <v>RSDELC,RSDLTHA1,RSDLTHA2,RSDLTHA3,RSDLTHA4,RSDGASNAT,RSDCOABIC,RSDCOABCO,RSDBIOLOG,RSDBIOPLT,RSDOILLPG, RSDOILDSL</v>
      </c>
      <c r="M421" s="10" t="s">
        <v>75</v>
      </c>
    </row>
    <row r="422" spans="3:13" s="2" customFormat="1" x14ac:dyDescent="0.25">
      <c r="C422" s="10"/>
      <c r="D422" s="10">
        <v>8</v>
      </c>
      <c r="F422" s="2" t="str">
        <f t="shared" si="141"/>
        <v>FLO_FR</v>
      </c>
      <c r="G422" s="2" t="str">
        <f t="shared" si="142"/>
        <v>RSD_DTA1_WH</v>
      </c>
      <c r="H422" s="2" t="str">
        <f t="shared" si="144"/>
        <v>SL</v>
      </c>
      <c r="I422" s="2" t="str">
        <f t="shared" si="144"/>
        <v>UP</v>
      </c>
      <c r="J422" s="10">
        <f t="shared" si="144"/>
        <v>0</v>
      </c>
      <c r="K422" s="10">
        <f t="shared" si="145"/>
        <v>3</v>
      </c>
      <c r="L422" s="10" t="str">
        <f t="shared" si="143"/>
        <v>RSDELC,RSDLTHA1,RSDLTHA2,RSDLTHA3,RSDLTHA4,RSDGASNAT,RSDCOABIC,RSDCOABCO,RSDBIOLOG,RSDBIOPLT,RSDOILLPG, RSDOILDSL</v>
      </c>
      <c r="M422" s="10" t="s">
        <v>75</v>
      </c>
    </row>
    <row r="423" spans="3:13" s="2" customFormat="1" x14ac:dyDescent="0.25">
      <c r="C423" s="10"/>
      <c r="D423" s="10">
        <v>9</v>
      </c>
      <c r="F423" s="2" t="str">
        <f t="shared" si="141"/>
        <v>FLO_FR</v>
      </c>
      <c r="G423" s="2" t="str">
        <f t="shared" si="142"/>
        <v>RSD_DTA1_WH</v>
      </c>
      <c r="H423" s="2" t="str">
        <f t="shared" si="144"/>
        <v>SM</v>
      </c>
      <c r="I423" s="2" t="str">
        <f t="shared" si="144"/>
        <v>UP</v>
      </c>
      <c r="J423" s="10">
        <f t="shared" si="144"/>
        <v>0</v>
      </c>
      <c r="K423" s="10">
        <f t="shared" si="145"/>
        <v>3</v>
      </c>
      <c r="L423" s="10" t="str">
        <f t="shared" si="143"/>
        <v>RSDELC,RSDLTHA1,RSDLTHA2,RSDLTHA3,RSDLTHA4,RSDGASNAT,RSDCOABIC,RSDCOABCO,RSDBIOLOG,RSDBIOPLT,RSDOILLPG, RSDOILDSL</v>
      </c>
      <c r="M423" s="10" t="s">
        <v>75</v>
      </c>
    </row>
    <row r="424" spans="3:13" s="2" customFormat="1" x14ac:dyDescent="0.25">
      <c r="C424" s="10"/>
      <c r="D424" s="10">
        <v>10</v>
      </c>
      <c r="F424" s="2" t="str">
        <f t="shared" si="141"/>
        <v>FLO_FR</v>
      </c>
      <c r="G424" s="2" t="str">
        <f t="shared" si="142"/>
        <v>RSD_DTA1_WH</v>
      </c>
      <c r="H424" s="2" t="str">
        <f t="shared" ref="H424" si="146">H400</f>
        <v>SD</v>
      </c>
      <c r="I424" s="2" t="str">
        <f>I400</f>
        <v>UP</v>
      </c>
      <c r="J424" s="10">
        <f>J400</f>
        <v>0</v>
      </c>
      <c r="K424" s="10">
        <f t="shared" si="145"/>
        <v>3</v>
      </c>
      <c r="L424" s="10" t="str">
        <f t="shared" si="143"/>
        <v>RSDELC,RSDLTHA1,RSDLTHA2,RSDLTHA3,RSDLTHA4,RSDGASNAT,RSDCOABIC,RSDCOABCO,RSDBIOLOG,RSDBIOPLT,RSDOILLPG, RSDOILDSL</v>
      </c>
      <c r="M424" s="10" t="s">
        <v>75</v>
      </c>
    </row>
    <row r="425" spans="3:13" s="2" customFormat="1" x14ac:dyDescent="0.25">
      <c r="C425" s="10"/>
      <c r="D425" s="10">
        <v>11</v>
      </c>
      <c r="F425" s="2" t="str">
        <f t="shared" si="141"/>
        <v>FLO_FR</v>
      </c>
      <c r="G425" s="2" t="str">
        <f t="shared" si="142"/>
        <v>RSD_DTA1_WH</v>
      </c>
      <c r="H425" s="2" t="str">
        <f t="shared" ref="H425" si="147">H401</f>
        <v>SA</v>
      </c>
      <c r="I425" s="2" t="str">
        <f>I401</f>
        <v>UP</v>
      </c>
      <c r="J425" s="10">
        <f>J401</f>
        <v>0</v>
      </c>
      <c r="K425" s="10">
        <f t="shared" si="145"/>
        <v>3</v>
      </c>
      <c r="L425" s="10" t="str">
        <f t="shared" si="143"/>
        <v>RSDELC,RSDLTHA1,RSDLTHA2,RSDLTHA3,RSDLTHA4,RSDGASNAT,RSDCOABIC,RSDCOABCO,RSDBIOLOG,RSDBIOPLT,RSDOILLPG, RSDOILDSL</v>
      </c>
      <c r="M425" s="10" t="s">
        <v>75</v>
      </c>
    </row>
    <row r="426" spans="3:13" s="2" customFormat="1" x14ac:dyDescent="0.25">
      <c r="C426" s="10"/>
      <c r="D426" s="10">
        <v>12</v>
      </c>
      <c r="F426" s="2" t="str">
        <f t="shared" si="141"/>
        <v>FLO_FR</v>
      </c>
      <c r="G426" s="2" t="str">
        <f t="shared" si="142"/>
        <v>RSD_DTA1_WH</v>
      </c>
      <c r="H426" s="2" t="str">
        <f t="shared" ref="H426:I426" si="148">H402</f>
        <v>SE</v>
      </c>
      <c r="I426" s="2" t="str">
        <f t="shared" si="148"/>
        <v>UP</v>
      </c>
      <c r="J426" s="10">
        <f>J402</f>
        <v>0</v>
      </c>
      <c r="K426" s="10">
        <f t="shared" si="145"/>
        <v>3</v>
      </c>
      <c r="L426" s="10" t="str">
        <f t="shared" si="143"/>
        <v>RSDELC,RSDLTHA1,RSDLTHA2,RSDLTHA3,RSDLTHA4,RSDGASNAT,RSDCOABIC,RSDCOABCO,RSDBIOLOG,RSDBIOPLT,RSDOILLPG, RSDOILDSL</v>
      </c>
      <c r="M426" s="10" t="s">
        <v>75</v>
      </c>
    </row>
    <row r="427" spans="3:13" s="2" customFormat="1" x14ac:dyDescent="0.25">
      <c r="C427" s="10"/>
      <c r="D427" s="10">
        <v>13</v>
      </c>
      <c r="F427" s="2" t="str">
        <f t="shared" si="141"/>
        <v>FLO_FR</v>
      </c>
      <c r="G427" s="2" t="str">
        <f t="shared" si="142"/>
        <v>RSD_DTA1_WH</v>
      </c>
      <c r="H427" s="2" t="str">
        <f t="shared" ref="H427:J427" si="149">H403</f>
        <v>FN</v>
      </c>
      <c r="I427" s="2" t="str">
        <f t="shared" si="149"/>
        <v>UP</v>
      </c>
      <c r="J427" s="10">
        <f t="shared" si="149"/>
        <v>0</v>
      </c>
      <c r="K427" s="10">
        <f t="shared" si="145"/>
        <v>3</v>
      </c>
      <c r="L427" s="10" t="str">
        <f t="shared" si="143"/>
        <v>RSDELC,RSDLTHA1,RSDLTHA2,RSDLTHA3,RSDLTHA4,RSDGASNAT,RSDCOABIC,RSDCOABCO,RSDBIOLOG,RSDBIOPLT,RSDOILLPG, RSDOILDSL</v>
      </c>
      <c r="M427" s="10" t="s">
        <v>75</v>
      </c>
    </row>
    <row r="428" spans="3:13" s="2" customFormat="1" x14ac:dyDescent="0.25">
      <c r="C428" s="10"/>
      <c r="D428" s="10">
        <v>14</v>
      </c>
      <c r="F428" s="2" t="str">
        <f t="shared" si="141"/>
        <v>FLO_FR</v>
      </c>
      <c r="G428" s="2" t="str">
        <f t="shared" si="142"/>
        <v>RSD_DTA1_WH</v>
      </c>
      <c r="H428" s="2" t="str">
        <f t="shared" ref="H428:J428" si="150">H404</f>
        <v>FL</v>
      </c>
      <c r="I428" s="2" t="str">
        <f t="shared" si="150"/>
        <v>UP</v>
      </c>
      <c r="J428" s="10">
        <f t="shared" si="150"/>
        <v>0</v>
      </c>
      <c r="K428" s="10">
        <f t="shared" si="145"/>
        <v>3</v>
      </c>
      <c r="L428" s="10" t="str">
        <f t="shared" si="143"/>
        <v>RSDELC,RSDLTHA1,RSDLTHA2,RSDLTHA3,RSDLTHA4,RSDGASNAT,RSDCOABIC,RSDCOABCO,RSDBIOLOG,RSDBIOPLT,RSDOILLPG, RSDOILDSL</v>
      </c>
      <c r="M428" s="10" t="s">
        <v>75</v>
      </c>
    </row>
    <row r="429" spans="3:13" s="2" customFormat="1" x14ac:dyDescent="0.25">
      <c r="C429" s="10"/>
      <c r="D429" s="10">
        <v>15</v>
      </c>
      <c r="F429" s="2" t="str">
        <f t="shared" si="141"/>
        <v>FLO_FR</v>
      </c>
      <c r="G429" s="2" t="str">
        <f t="shared" si="142"/>
        <v>RSD_DTA1_WH</v>
      </c>
      <c r="H429" s="2" t="str">
        <f t="shared" ref="H429:J429" si="151">H405</f>
        <v>FM</v>
      </c>
      <c r="I429" s="2" t="str">
        <f t="shared" si="151"/>
        <v>UP</v>
      </c>
      <c r="J429" s="10">
        <f t="shared" si="151"/>
        <v>0</v>
      </c>
      <c r="K429" s="10">
        <f t="shared" si="145"/>
        <v>3</v>
      </c>
      <c r="L429" s="10" t="str">
        <f t="shared" si="143"/>
        <v>RSDELC,RSDLTHA1,RSDLTHA2,RSDLTHA3,RSDLTHA4,RSDGASNAT,RSDCOABIC,RSDCOABCO,RSDBIOLOG,RSDBIOPLT,RSDOILLPG, RSDOILDSL</v>
      </c>
      <c r="M429" s="10" t="s">
        <v>75</v>
      </c>
    </row>
    <row r="430" spans="3:13" s="2" customFormat="1" x14ac:dyDescent="0.25">
      <c r="C430" s="10"/>
      <c r="D430" s="10">
        <v>16</v>
      </c>
      <c r="F430" s="2" t="str">
        <f t="shared" si="141"/>
        <v>FLO_FR</v>
      </c>
      <c r="G430" s="2" t="str">
        <f t="shared" si="142"/>
        <v>RSD_DTA1_WH</v>
      </c>
      <c r="H430" s="2" t="str">
        <f t="shared" ref="H430:J430" si="152">H406</f>
        <v>FD</v>
      </c>
      <c r="I430" s="2" t="str">
        <f t="shared" si="152"/>
        <v>UP</v>
      </c>
      <c r="J430" s="10">
        <f t="shared" si="152"/>
        <v>0</v>
      </c>
      <c r="K430" s="10">
        <f t="shared" si="145"/>
        <v>3</v>
      </c>
      <c r="L430" s="10" t="str">
        <f t="shared" si="143"/>
        <v>RSDELC,RSDLTHA1,RSDLTHA2,RSDLTHA3,RSDLTHA4,RSDGASNAT,RSDCOABIC,RSDCOABCO,RSDBIOLOG,RSDBIOPLT,RSDOILLPG, RSDOILDSL</v>
      </c>
      <c r="M430" s="10" t="s">
        <v>75</v>
      </c>
    </row>
    <row r="431" spans="3:13" s="2" customFormat="1" x14ac:dyDescent="0.25">
      <c r="C431" s="10"/>
      <c r="D431" s="10">
        <v>17</v>
      </c>
      <c r="F431" s="2" t="str">
        <f t="shared" si="141"/>
        <v>FLO_FR</v>
      </c>
      <c r="G431" s="2" t="str">
        <f t="shared" si="142"/>
        <v>RSD_DTA1_WH</v>
      </c>
      <c r="H431" s="2" t="str">
        <f t="shared" ref="H431:J431" si="153">H407</f>
        <v>FA</v>
      </c>
      <c r="I431" s="2" t="str">
        <f t="shared" si="153"/>
        <v>UP</v>
      </c>
      <c r="J431" s="10">
        <f t="shared" si="153"/>
        <v>0</v>
      </c>
      <c r="K431" s="10">
        <f t="shared" si="145"/>
        <v>3</v>
      </c>
      <c r="L431" s="10" t="str">
        <f t="shared" si="143"/>
        <v>RSDELC,RSDLTHA1,RSDLTHA2,RSDLTHA3,RSDLTHA4,RSDGASNAT,RSDCOABIC,RSDCOABCO,RSDBIOLOG,RSDBIOPLT,RSDOILLPG, RSDOILDSL</v>
      </c>
      <c r="M431" s="10" t="s">
        <v>75</v>
      </c>
    </row>
    <row r="432" spans="3:13" s="2" customFormat="1" x14ac:dyDescent="0.25">
      <c r="C432" s="10"/>
      <c r="D432" s="10">
        <v>18</v>
      </c>
      <c r="F432" s="2" t="str">
        <f t="shared" si="141"/>
        <v>FLO_FR</v>
      </c>
      <c r="G432" s="2" t="str">
        <f t="shared" si="142"/>
        <v>RSD_DTA1_WH</v>
      </c>
      <c r="H432" s="2" t="str">
        <f t="shared" ref="H432:J432" si="154">H408</f>
        <v>FE</v>
      </c>
      <c r="I432" s="2" t="str">
        <f t="shared" si="154"/>
        <v>UP</v>
      </c>
      <c r="J432" s="10">
        <f t="shared" si="154"/>
        <v>0</v>
      </c>
      <c r="K432" s="10">
        <f t="shared" si="145"/>
        <v>3</v>
      </c>
      <c r="L432" s="10" t="str">
        <f t="shared" si="143"/>
        <v>RSDELC,RSDLTHA1,RSDLTHA2,RSDLTHA3,RSDLTHA4,RSDGASNAT,RSDCOABIC,RSDCOABCO,RSDBIOLOG,RSDBIOPLT,RSDOILLPG, RSDOILDSL</v>
      </c>
      <c r="M432" s="10" t="s">
        <v>75</v>
      </c>
    </row>
    <row r="433" spans="3:13" s="2" customFormat="1" x14ac:dyDescent="0.25">
      <c r="C433" s="10"/>
      <c r="D433" s="10">
        <v>19</v>
      </c>
      <c r="F433" s="2" t="str">
        <f t="shared" si="141"/>
        <v>FLO_FR</v>
      </c>
      <c r="G433" s="2" t="str">
        <f t="shared" si="142"/>
        <v>RSD_DTA1_WH</v>
      </c>
      <c r="H433" s="2" t="str">
        <f t="shared" ref="H433:J433" si="155">H409</f>
        <v>WN</v>
      </c>
      <c r="I433" s="2" t="str">
        <f t="shared" si="155"/>
        <v>UP</v>
      </c>
      <c r="J433" s="10">
        <f t="shared" si="155"/>
        <v>0</v>
      </c>
      <c r="K433" s="10">
        <f t="shared" si="145"/>
        <v>3</v>
      </c>
      <c r="L433" s="10" t="str">
        <f t="shared" si="143"/>
        <v>RSDELC,RSDLTHA1,RSDLTHA2,RSDLTHA3,RSDLTHA4,RSDGASNAT,RSDCOABIC,RSDCOABCO,RSDBIOLOG,RSDBIOPLT,RSDOILLPG, RSDOILDSL</v>
      </c>
      <c r="M433" s="10" t="s">
        <v>75</v>
      </c>
    </row>
    <row r="434" spans="3:13" s="2" customFormat="1" x14ac:dyDescent="0.25">
      <c r="C434" s="10"/>
      <c r="D434" s="10">
        <v>20</v>
      </c>
      <c r="F434" s="2" t="str">
        <f t="shared" si="141"/>
        <v>FLO_FR</v>
      </c>
      <c r="G434" s="2" t="str">
        <f t="shared" si="142"/>
        <v>RSD_DTA1_WH</v>
      </c>
      <c r="H434" s="2" t="str">
        <f t="shared" ref="H434:J434" si="156">H410</f>
        <v>WL</v>
      </c>
      <c r="I434" s="2" t="str">
        <f t="shared" si="156"/>
        <v>UP</v>
      </c>
      <c r="J434" s="10">
        <f t="shared" si="156"/>
        <v>0</v>
      </c>
      <c r="K434" s="10">
        <f t="shared" si="145"/>
        <v>3</v>
      </c>
      <c r="L434" s="10" t="str">
        <f t="shared" si="143"/>
        <v>RSDELC,RSDLTHA1,RSDLTHA2,RSDLTHA3,RSDLTHA4,RSDGASNAT,RSDCOABIC,RSDCOABCO,RSDBIOLOG,RSDBIOPLT,RSDOILLPG, RSDOILDSL</v>
      </c>
      <c r="M434" s="10" t="s">
        <v>75</v>
      </c>
    </row>
    <row r="435" spans="3:13" s="2" customFormat="1" x14ac:dyDescent="0.25">
      <c r="C435" s="10"/>
      <c r="D435" s="10">
        <v>21</v>
      </c>
      <c r="F435" s="2" t="str">
        <f t="shared" si="141"/>
        <v>FLO_FR</v>
      </c>
      <c r="G435" s="2" t="str">
        <f t="shared" si="142"/>
        <v>RSD_DTA1_WH</v>
      </c>
      <c r="H435" s="2" t="str">
        <f t="shared" ref="H435:J435" si="157">H411</f>
        <v>WM</v>
      </c>
      <c r="I435" s="2" t="str">
        <f t="shared" si="157"/>
        <v>UP</v>
      </c>
      <c r="J435" s="10">
        <f t="shared" si="157"/>
        <v>0</v>
      </c>
      <c r="K435" s="10">
        <f t="shared" si="145"/>
        <v>3</v>
      </c>
      <c r="L435" s="10" t="str">
        <f t="shared" si="143"/>
        <v>RSDELC,RSDLTHA1,RSDLTHA2,RSDLTHA3,RSDLTHA4,RSDGASNAT,RSDCOABIC,RSDCOABCO,RSDBIOLOG,RSDBIOPLT,RSDOILLPG, RSDOILDSL</v>
      </c>
      <c r="M435" s="10" t="s">
        <v>75</v>
      </c>
    </row>
    <row r="436" spans="3:13" s="2" customFormat="1" x14ac:dyDescent="0.25">
      <c r="C436" s="10"/>
      <c r="D436" s="10">
        <v>22</v>
      </c>
      <c r="F436" s="2" t="str">
        <f t="shared" si="141"/>
        <v>FLO_FR</v>
      </c>
      <c r="G436" s="2" t="str">
        <f t="shared" si="142"/>
        <v>RSD_DTA1_WH</v>
      </c>
      <c r="H436" s="2" t="str">
        <f t="shared" ref="H436:J436" si="158">H412</f>
        <v>WD</v>
      </c>
      <c r="I436" s="2" t="str">
        <f t="shared" si="158"/>
        <v>UP</v>
      </c>
      <c r="J436" s="10">
        <f t="shared" si="158"/>
        <v>0</v>
      </c>
      <c r="K436" s="10">
        <f t="shared" si="145"/>
        <v>3</v>
      </c>
      <c r="L436" s="10" t="str">
        <f t="shared" si="143"/>
        <v>RSDELC,RSDLTHA1,RSDLTHA2,RSDLTHA3,RSDLTHA4,RSDGASNAT,RSDCOABIC,RSDCOABCO,RSDBIOLOG,RSDBIOPLT,RSDOILLPG, RSDOILDSL</v>
      </c>
      <c r="M436" s="10" t="s">
        <v>75</v>
      </c>
    </row>
    <row r="437" spans="3:13" s="2" customFormat="1" x14ac:dyDescent="0.25">
      <c r="C437" s="10"/>
      <c r="D437" s="10">
        <v>23</v>
      </c>
      <c r="F437" s="12" t="str">
        <f t="shared" si="141"/>
        <v>FLO_FR</v>
      </c>
      <c r="G437" s="12" t="str">
        <f t="shared" si="142"/>
        <v>RSD_DTA1_WH</v>
      </c>
      <c r="H437" s="12" t="str">
        <f t="shared" ref="H437:J437" si="159">H413</f>
        <v>WA</v>
      </c>
      <c r="I437" s="12" t="str">
        <f t="shared" si="159"/>
        <v>UP</v>
      </c>
      <c r="J437" s="4">
        <f t="shared" si="159"/>
        <v>0</v>
      </c>
      <c r="K437" s="4">
        <f t="shared" si="145"/>
        <v>3</v>
      </c>
      <c r="L437" s="10" t="str">
        <f t="shared" si="143"/>
        <v>RSDELC,RSDLTHA1,RSDLTHA2,RSDLTHA3,RSDLTHA4,RSDGASNAT,RSDCOABIC,RSDCOABCO,RSDBIOLOG,RSDBIOPLT,RSDOILLPG, RSDOILDSL</v>
      </c>
      <c r="M437" s="10" t="s">
        <v>75</v>
      </c>
    </row>
    <row r="438" spans="3:13" s="2" customFormat="1" x14ac:dyDescent="0.25">
      <c r="C438" s="10"/>
      <c r="D438" s="10">
        <v>24</v>
      </c>
      <c r="F438" s="19" t="str">
        <f t="shared" si="141"/>
        <v>FLO_FR</v>
      </c>
      <c r="G438" s="19" t="str">
        <f t="shared" si="142"/>
        <v>RSD_DTA1_WH</v>
      </c>
      <c r="H438" s="19" t="str">
        <f t="shared" ref="H438:J438" si="160">H414</f>
        <v>WE</v>
      </c>
      <c r="I438" s="19" t="str">
        <f t="shared" si="160"/>
        <v>UP</v>
      </c>
      <c r="J438" s="21">
        <f t="shared" si="160"/>
        <v>0</v>
      </c>
      <c r="K438" s="21">
        <f t="shared" si="145"/>
        <v>3</v>
      </c>
      <c r="L438" s="21" t="str">
        <f t="shared" si="143"/>
        <v>RSDELC,RSDLTHA1,RSDLTHA2,RSDLTHA3,RSDLTHA4,RSDGASNAT,RSDCOABIC,RSDCOABCO,RSDBIOLOG,RSDBIOPLT,RSDOILLPG, RSDOILDSL</v>
      </c>
      <c r="M438" s="21" t="s">
        <v>75</v>
      </c>
    </row>
    <row r="439" spans="3:13" s="2" customFormat="1" x14ac:dyDescent="0.25">
      <c r="C439" s="10">
        <f>C391+1</f>
        <v>10</v>
      </c>
      <c r="D439" s="10">
        <v>1</v>
      </c>
      <c r="F439" s="2" t="str">
        <f>IF(H439="NA","\I: Ignore","FLO_FR")</f>
        <v>FLO_FR</v>
      </c>
      <c r="G439" s="9" t="str">
        <f>VLOOKUP(C439,Demands!$B$27:$C$125,2,0)</f>
        <v>RSD_APA1_WH</v>
      </c>
      <c r="H439" s="2" t="str">
        <f>IF(HLOOKUP($D439,Fractions!$C$1:$Z$2,2,0)=0,"na",HLOOKUP($D439,Fractions!$C$1:$Z$2,2,0))</f>
        <v>RN</v>
      </c>
      <c r="I439" s="2" t="s">
        <v>34</v>
      </c>
      <c r="K439" s="11">
        <f>VLOOKUP(VLOOKUP(C439,Demands!$B$27:$E$125,4,0),Fractions!$A$3:$Z$43,INS_FRs!D439+2,0)</f>
        <v>1.740867579908676E-2</v>
      </c>
      <c r="L439" s="10" t="str">
        <f t="shared" si="143"/>
        <v>RSDELC,RSDLTHA1,RSDLTHA2,RSDLTHA3,RSDLTHA4,RSDGASNAT,RSDCOABIC,RSDCOABCO,RSDBIOLOG,RSDBIOPLT,RSDOILLPG, RSDOILDSL</v>
      </c>
      <c r="M439" s="10" t="s">
        <v>75</v>
      </c>
    </row>
    <row r="440" spans="3:13" s="2" customFormat="1" x14ac:dyDescent="0.25">
      <c r="C440" s="10"/>
      <c r="D440" s="10">
        <v>2</v>
      </c>
      <c r="F440" s="2" t="str">
        <f t="shared" ref="F440:F486" si="161">IF(H440="NA","\I: Ignore","FLO_FR")</f>
        <v>FLO_FR</v>
      </c>
      <c r="G440" s="2" t="str">
        <f>G439</f>
        <v>RSD_APA1_WH</v>
      </c>
      <c r="H440" s="2" t="str">
        <f>IF(HLOOKUP($D440,Fractions!$C$1:$Z$2,2,0)=0,"na",HLOOKUP($D440,Fractions!$C$1:$Z$2,2,0))</f>
        <v>RL</v>
      </c>
      <c r="I440" s="2" t="s">
        <v>34</v>
      </c>
      <c r="K440" s="17">
        <f>VLOOKUP(VLOOKUP(C439,Demands!$B$27:$E$125,4,0),Fractions!$A$3:$Z$43,INS_FRs!D440+2,0)</f>
        <v>3.8299086757990874E-2</v>
      </c>
      <c r="L440" s="10" t="str">
        <f t="shared" si="143"/>
        <v>RSDELC,RSDLTHA1,RSDLTHA2,RSDLTHA3,RSDLTHA4,RSDGASNAT,RSDCOABIC,RSDCOABCO,RSDBIOLOG,RSDBIOPLT,RSDOILLPG, RSDOILDSL</v>
      </c>
      <c r="M440" s="10" t="s">
        <v>75</v>
      </c>
    </row>
    <row r="441" spans="3:13" s="2" customFormat="1" x14ac:dyDescent="0.25">
      <c r="C441" s="10"/>
      <c r="D441" s="10">
        <v>3</v>
      </c>
      <c r="F441" s="2" t="str">
        <f t="shared" si="161"/>
        <v>FLO_FR</v>
      </c>
      <c r="G441" s="2" t="str">
        <f t="shared" ref="G441:G486" si="162">G440</f>
        <v>RSD_APA1_WH</v>
      </c>
      <c r="H441" s="2" t="str">
        <f>IF(HLOOKUP($D441,Fractions!$C$1:$Z$2,2,0)=0,"na",HLOOKUP($D441,Fractions!$C$1:$Z$2,2,0))</f>
        <v>RM</v>
      </c>
      <c r="I441" s="2" t="s">
        <v>34</v>
      </c>
      <c r="K441" s="17">
        <f>VLOOKUP(VLOOKUP(C439,Demands!$B$27:$E$125,4,0),Fractions!$A$3:$Z$43,INS_FRs!D441+2,0)</f>
        <v>2.7853881278538814E-2</v>
      </c>
      <c r="L441" s="10" t="str">
        <f t="shared" si="143"/>
        <v>RSDELC,RSDLTHA1,RSDLTHA2,RSDLTHA3,RSDLTHA4,RSDGASNAT,RSDCOABIC,RSDCOABCO,RSDBIOLOG,RSDBIOPLT,RSDOILLPG, RSDOILDSL</v>
      </c>
      <c r="M441" s="10" t="s">
        <v>75</v>
      </c>
    </row>
    <row r="442" spans="3:13" s="2" customFormat="1" x14ac:dyDescent="0.25">
      <c r="C442" s="10"/>
      <c r="D442" s="10">
        <v>4</v>
      </c>
      <c r="F442" s="2" t="str">
        <f t="shared" si="161"/>
        <v>FLO_FR</v>
      </c>
      <c r="G442" s="2" t="str">
        <f t="shared" si="162"/>
        <v>RSD_APA1_WH</v>
      </c>
      <c r="H442" s="2" t="str">
        <f>IF(HLOOKUP($D442,Fractions!$C$1:$Z$2,2,0)=0,"na",HLOOKUP($D442,Fractions!$C$1:$Z$2,2,0))</f>
        <v>RD</v>
      </c>
      <c r="I442" s="2" t="s">
        <v>34</v>
      </c>
      <c r="K442" s="17">
        <f>VLOOKUP(VLOOKUP(C439,Demands!$B$27:$E$125,4,0),Fractions!$A$3:$Z$43,INS_FRs!D442+2,0)</f>
        <v>3.4817351598173521E-2</v>
      </c>
      <c r="L442" s="10" t="str">
        <f t="shared" si="143"/>
        <v>RSDELC,RSDLTHA1,RSDLTHA2,RSDLTHA3,RSDLTHA4,RSDGASNAT,RSDCOABIC,RSDCOABCO,RSDBIOLOG,RSDBIOPLT,RSDOILLPG, RSDOILDSL</v>
      </c>
      <c r="M442" s="10" t="s">
        <v>75</v>
      </c>
    </row>
    <row r="443" spans="3:13" s="2" customFormat="1" x14ac:dyDescent="0.25">
      <c r="C443" s="10"/>
      <c r="D443" s="10">
        <v>5</v>
      </c>
      <c r="F443" s="2" t="str">
        <f t="shared" si="161"/>
        <v>FLO_FR</v>
      </c>
      <c r="G443" s="2" t="str">
        <f t="shared" si="162"/>
        <v>RSD_APA1_WH</v>
      </c>
      <c r="H443" s="2" t="str">
        <f>IF(HLOOKUP($D443,Fractions!$C$1:$Z$2,2,0)=0,"na",HLOOKUP($D443,Fractions!$C$1:$Z$2,2,0))</f>
        <v>RA</v>
      </c>
      <c r="I443" s="2" t="s">
        <v>34</v>
      </c>
      <c r="K443" s="17">
        <f>VLOOKUP(VLOOKUP(C439,Demands!$B$27:$E$125,4,0),Fractions!$A$3:$Z$43,INS_FRs!D443+2,0)</f>
        <v>2.0890410958904111E-2</v>
      </c>
      <c r="L443" s="10" t="str">
        <f t="shared" si="143"/>
        <v>RSDELC,RSDLTHA1,RSDLTHA2,RSDLTHA3,RSDLTHA4,RSDGASNAT,RSDCOABIC,RSDCOABCO,RSDBIOLOG,RSDBIOPLT,RSDOILLPG, RSDOILDSL</v>
      </c>
      <c r="M443" s="10" t="s">
        <v>75</v>
      </c>
    </row>
    <row r="444" spans="3:13" s="2" customFormat="1" x14ac:dyDescent="0.25">
      <c r="C444" s="10"/>
      <c r="D444" s="10">
        <v>6</v>
      </c>
      <c r="F444" s="2" t="str">
        <f t="shared" si="161"/>
        <v>FLO_FR</v>
      </c>
      <c r="G444" s="2" t="str">
        <f t="shared" si="162"/>
        <v>RSD_APA1_WH</v>
      </c>
      <c r="H444" s="2" t="str">
        <f>IF(HLOOKUP($D444,Fractions!$C$1:$Z$2,2,0)=0,"na",HLOOKUP($D444,Fractions!$C$1:$Z$2,2,0))</f>
        <v>RE</v>
      </c>
      <c r="I444" s="2" t="s">
        <v>34</v>
      </c>
      <c r="K444" s="17">
        <f>VLOOKUP(VLOOKUP(C439,Demands!$B$27:$E$125,4,0),Fractions!$A$3:$Z$43,INS_FRs!D444+2,0)</f>
        <v>2.7853881278538814E-2</v>
      </c>
      <c r="L444" s="10" t="str">
        <f t="shared" si="143"/>
        <v>RSDELC,RSDLTHA1,RSDLTHA2,RSDLTHA3,RSDLTHA4,RSDGASNAT,RSDCOABIC,RSDCOABCO,RSDBIOLOG,RSDBIOPLT,RSDOILLPG, RSDOILDSL</v>
      </c>
      <c r="M444" s="10" t="s">
        <v>75</v>
      </c>
    </row>
    <row r="445" spans="3:13" s="2" customFormat="1" x14ac:dyDescent="0.25">
      <c r="C445" s="10"/>
      <c r="D445" s="10">
        <v>7</v>
      </c>
      <c r="F445" s="2" t="str">
        <f t="shared" si="161"/>
        <v>FLO_FR</v>
      </c>
      <c r="G445" s="2" t="str">
        <f t="shared" si="162"/>
        <v>RSD_APA1_WH</v>
      </c>
      <c r="H445" s="2" t="str">
        <f>IF(HLOOKUP($D445,Fractions!$C$1:$Z$2,2,0)=0,"na",HLOOKUP($D445,Fractions!$C$1:$Z$2,2,0))</f>
        <v>SN</v>
      </c>
      <c r="I445" s="2" t="s">
        <v>34</v>
      </c>
      <c r="K445" s="17">
        <f>VLOOKUP(VLOOKUP(C439,Demands!$B$27:$E$125,4,0),Fractions!$A$3:$Z$43,INS_FRs!D445+2,0)</f>
        <v>2.625570776255708E-2</v>
      </c>
      <c r="L445" s="10" t="str">
        <f t="shared" si="143"/>
        <v>RSDELC,RSDLTHA1,RSDLTHA2,RSDLTHA3,RSDLTHA4,RSDGASNAT,RSDCOABIC,RSDCOABCO,RSDBIOLOG,RSDBIOPLT,RSDOILLPG, RSDOILDSL</v>
      </c>
      <c r="M445" s="10" t="s">
        <v>75</v>
      </c>
    </row>
    <row r="446" spans="3:13" s="2" customFormat="1" x14ac:dyDescent="0.25">
      <c r="C446" s="10"/>
      <c r="D446" s="10">
        <v>8</v>
      </c>
      <c r="F446" s="2" t="str">
        <f t="shared" si="161"/>
        <v>FLO_FR</v>
      </c>
      <c r="G446" s="2" t="str">
        <f t="shared" si="162"/>
        <v>RSD_APA1_WH</v>
      </c>
      <c r="H446" s="2" t="str">
        <f>IF(HLOOKUP($D446,Fractions!$C$1:$Z$2,2,0)=0,"na",HLOOKUP($D446,Fractions!$C$1:$Z$2,2,0))</f>
        <v>SL</v>
      </c>
      <c r="I446" s="2" t="s">
        <v>34</v>
      </c>
      <c r="K446" s="17">
        <f>VLOOKUP(VLOOKUP(C439,Demands!$B$27:$E$125,4,0),Fractions!$A$3:$Z$43,INS_FRs!D446+2,0)</f>
        <v>5.7762557077625579E-2</v>
      </c>
      <c r="L446" s="10" t="str">
        <f t="shared" si="143"/>
        <v>RSDELC,RSDLTHA1,RSDLTHA2,RSDLTHA3,RSDLTHA4,RSDGASNAT,RSDCOABIC,RSDCOABCO,RSDBIOLOG,RSDBIOPLT,RSDOILLPG, RSDOILDSL</v>
      </c>
      <c r="M446" s="10" t="s">
        <v>75</v>
      </c>
    </row>
    <row r="447" spans="3:13" s="2" customFormat="1" x14ac:dyDescent="0.25">
      <c r="C447" s="10"/>
      <c r="D447" s="10">
        <v>9</v>
      </c>
      <c r="F447" s="2" t="str">
        <f t="shared" si="161"/>
        <v>FLO_FR</v>
      </c>
      <c r="G447" s="2" t="str">
        <f t="shared" si="162"/>
        <v>RSD_APA1_WH</v>
      </c>
      <c r="H447" s="2" t="str">
        <f>IF(HLOOKUP($D447,Fractions!$C$1:$Z$2,2,0)=0,"na",HLOOKUP($D447,Fractions!$C$1:$Z$2,2,0))</f>
        <v>SM</v>
      </c>
      <c r="I447" s="2" t="s">
        <v>34</v>
      </c>
      <c r="K447" s="17">
        <f>VLOOKUP(VLOOKUP(C439,Demands!$B$27:$E$125,4,0),Fractions!$A$3:$Z$43,INS_FRs!D447+2,0)</f>
        <v>4.2009132420091327E-2</v>
      </c>
      <c r="L447" s="10" t="str">
        <f t="shared" si="143"/>
        <v>RSDELC,RSDLTHA1,RSDLTHA2,RSDLTHA3,RSDLTHA4,RSDGASNAT,RSDCOABIC,RSDCOABCO,RSDBIOLOG,RSDBIOPLT,RSDOILLPG, RSDOILDSL</v>
      </c>
      <c r="M447" s="10" t="s">
        <v>75</v>
      </c>
    </row>
    <row r="448" spans="3:13" s="2" customFormat="1" x14ac:dyDescent="0.25">
      <c r="C448" s="10"/>
      <c r="D448" s="10">
        <v>10</v>
      </c>
      <c r="F448" s="2" t="str">
        <f t="shared" si="161"/>
        <v>FLO_FR</v>
      </c>
      <c r="G448" s="2" t="str">
        <f t="shared" si="162"/>
        <v>RSD_APA1_WH</v>
      </c>
      <c r="H448" s="2" t="str">
        <f>IF(HLOOKUP($D448,Fractions!$C$1:$Z$2,2,0)=0,"na",HLOOKUP($D448,Fractions!$C$1:$Z$2,2,0))</f>
        <v>SD</v>
      </c>
      <c r="I448" s="2" t="s">
        <v>34</v>
      </c>
      <c r="K448" s="17">
        <f>VLOOKUP(VLOOKUP(C439,Demands!$B$27:$E$125,4,0),Fractions!$A$3:$Z$43,INS_FRs!D448+2,0)</f>
        <v>5.2511415525114159E-2</v>
      </c>
      <c r="L448" s="10" t="str">
        <f t="shared" si="143"/>
        <v>RSDELC,RSDLTHA1,RSDLTHA2,RSDLTHA3,RSDLTHA4,RSDGASNAT,RSDCOABIC,RSDCOABCO,RSDBIOLOG,RSDBIOPLT,RSDOILLPG, RSDOILDSL</v>
      </c>
      <c r="M448" s="10" t="s">
        <v>75</v>
      </c>
    </row>
    <row r="449" spans="3:13" s="2" customFormat="1" x14ac:dyDescent="0.25">
      <c r="C449" s="10"/>
      <c r="D449" s="10">
        <v>11</v>
      </c>
      <c r="F449" s="2" t="str">
        <f t="shared" si="161"/>
        <v>FLO_FR</v>
      </c>
      <c r="G449" s="2" t="str">
        <f t="shared" si="162"/>
        <v>RSD_APA1_WH</v>
      </c>
      <c r="H449" s="2" t="str">
        <f>IF(HLOOKUP($D449,Fractions!$C$1:$Z$2,2,0)=0,"na",HLOOKUP($D449,Fractions!$C$1:$Z$2,2,0))</f>
        <v>SA</v>
      </c>
      <c r="I449" s="2" t="s">
        <v>34</v>
      </c>
      <c r="K449" s="17">
        <f>VLOOKUP(VLOOKUP(C439,Demands!$B$27:$E$125,4,0),Fractions!$A$3:$Z$43,INS_FRs!D449+2,0)</f>
        <v>3.1506849315068496E-2</v>
      </c>
      <c r="L449" s="10" t="str">
        <f t="shared" si="143"/>
        <v>RSDELC,RSDLTHA1,RSDLTHA2,RSDLTHA3,RSDLTHA4,RSDGASNAT,RSDCOABIC,RSDCOABCO,RSDBIOLOG,RSDBIOPLT,RSDOILLPG, RSDOILDSL</v>
      </c>
      <c r="M449" s="10" t="s">
        <v>75</v>
      </c>
    </row>
    <row r="450" spans="3:13" s="2" customFormat="1" x14ac:dyDescent="0.25">
      <c r="C450" s="10"/>
      <c r="D450" s="10">
        <v>12</v>
      </c>
      <c r="F450" s="2" t="str">
        <f t="shared" si="161"/>
        <v>FLO_FR</v>
      </c>
      <c r="G450" s="2" t="str">
        <f t="shared" si="162"/>
        <v>RSD_APA1_WH</v>
      </c>
      <c r="H450" s="2" t="str">
        <f>IF(HLOOKUP($D450,Fractions!$C$1:$Z$2,2,0)=0,"na",HLOOKUP($D450,Fractions!$C$1:$Z$2,2,0))</f>
        <v>SE</v>
      </c>
      <c r="I450" s="2" t="s">
        <v>34</v>
      </c>
      <c r="K450" s="17">
        <f>VLOOKUP(VLOOKUP(C439,Demands!$B$27:$E$125,4,0),Fractions!$A$3:$Z$43,INS_FRs!D450+2,0)</f>
        <v>4.2009132420091327E-2</v>
      </c>
      <c r="L450" s="10" t="str">
        <f t="shared" si="143"/>
        <v>RSDELC,RSDLTHA1,RSDLTHA2,RSDLTHA3,RSDLTHA4,RSDGASNAT,RSDCOABIC,RSDCOABCO,RSDBIOLOG,RSDBIOPLT,RSDOILLPG, RSDOILDSL</v>
      </c>
      <c r="M450" s="10" t="s">
        <v>75</v>
      </c>
    </row>
    <row r="451" spans="3:13" s="2" customFormat="1" x14ac:dyDescent="0.25">
      <c r="C451" s="10"/>
      <c r="D451" s="10">
        <v>13</v>
      </c>
      <c r="F451" s="2" t="str">
        <f t="shared" si="161"/>
        <v>FLO_FR</v>
      </c>
      <c r="G451" s="2" t="str">
        <f t="shared" si="162"/>
        <v>RSD_APA1_WH</v>
      </c>
      <c r="H451" s="2" t="str">
        <f>IF(HLOOKUP($D451,Fractions!$C$1:$Z$2,2,0)=0,"na",HLOOKUP($D451,Fractions!$C$1:$Z$2,2,0))</f>
        <v>FN</v>
      </c>
      <c r="I451" s="2" t="s">
        <v>34</v>
      </c>
      <c r="K451" s="17">
        <f>VLOOKUP(VLOOKUP(C439,Demands!$B$27:$E$125,4,0),Fractions!$A$3:$Z$43,INS_FRs!D451+2,0)</f>
        <v>1.740867579908676E-2</v>
      </c>
      <c r="L451" s="10" t="str">
        <f t="shared" si="143"/>
        <v>RSDELC,RSDLTHA1,RSDLTHA2,RSDLTHA3,RSDLTHA4,RSDGASNAT,RSDCOABIC,RSDCOABCO,RSDBIOLOG,RSDBIOPLT,RSDOILLPG, RSDOILDSL</v>
      </c>
      <c r="M451" s="10" t="s">
        <v>75</v>
      </c>
    </row>
    <row r="452" spans="3:13" s="2" customFormat="1" x14ac:dyDescent="0.25">
      <c r="C452" s="10"/>
      <c r="D452" s="10">
        <v>14</v>
      </c>
      <c r="F452" s="2" t="str">
        <f t="shared" si="161"/>
        <v>FLO_FR</v>
      </c>
      <c r="G452" s="2" t="str">
        <f t="shared" si="162"/>
        <v>RSD_APA1_WH</v>
      </c>
      <c r="H452" s="2" t="str">
        <f>IF(HLOOKUP($D452,Fractions!$C$1:$Z$2,2,0)=0,"na",HLOOKUP($D452,Fractions!$C$1:$Z$2,2,0))</f>
        <v>FL</v>
      </c>
      <c r="I452" s="2" t="s">
        <v>34</v>
      </c>
      <c r="K452" s="17">
        <f>VLOOKUP(VLOOKUP(C439,Demands!$B$27:$E$125,4,0),Fractions!$A$3:$Z$43,INS_FRs!D452+2,0)</f>
        <v>3.8299086757990874E-2</v>
      </c>
      <c r="L452" s="10" t="str">
        <f t="shared" si="143"/>
        <v>RSDELC,RSDLTHA1,RSDLTHA2,RSDLTHA3,RSDLTHA4,RSDGASNAT,RSDCOABIC,RSDCOABCO,RSDBIOLOG,RSDBIOPLT,RSDOILLPG, RSDOILDSL</v>
      </c>
      <c r="M452" s="10" t="s">
        <v>75</v>
      </c>
    </row>
    <row r="453" spans="3:13" s="2" customFormat="1" x14ac:dyDescent="0.25">
      <c r="C453" s="10"/>
      <c r="D453" s="10">
        <v>15</v>
      </c>
      <c r="F453" s="2" t="str">
        <f t="shared" si="161"/>
        <v>FLO_FR</v>
      </c>
      <c r="G453" s="2" t="str">
        <f t="shared" si="162"/>
        <v>RSD_APA1_WH</v>
      </c>
      <c r="H453" s="2" t="str">
        <f>IF(HLOOKUP($D453,Fractions!$C$1:$Z$2,2,0)=0,"na",HLOOKUP($D453,Fractions!$C$1:$Z$2,2,0))</f>
        <v>FM</v>
      </c>
      <c r="I453" s="2" t="s">
        <v>34</v>
      </c>
      <c r="K453" s="17">
        <f>VLOOKUP(VLOOKUP(C439,Demands!$B$27:$E$125,4,0),Fractions!$A$3:$Z$43,INS_FRs!D453+2,0)</f>
        <v>2.7853881278538814E-2</v>
      </c>
      <c r="L453" s="10" t="str">
        <f t="shared" si="143"/>
        <v>RSDELC,RSDLTHA1,RSDLTHA2,RSDLTHA3,RSDLTHA4,RSDGASNAT,RSDCOABIC,RSDCOABCO,RSDBIOLOG,RSDBIOPLT,RSDOILLPG, RSDOILDSL</v>
      </c>
      <c r="M453" s="10" t="s">
        <v>75</v>
      </c>
    </row>
    <row r="454" spans="3:13" s="2" customFormat="1" x14ac:dyDescent="0.25">
      <c r="C454" s="10"/>
      <c r="D454" s="10">
        <v>16</v>
      </c>
      <c r="F454" s="2" t="str">
        <f t="shared" si="161"/>
        <v>FLO_FR</v>
      </c>
      <c r="G454" s="2" t="str">
        <f t="shared" si="162"/>
        <v>RSD_APA1_WH</v>
      </c>
      <c r="H454" s="2" t="str">
        <f>IF(HLOOKUP($D454,Fractions!$C$1:$Z$2,2,0)=0,"na",HLOOKUP($D454,Fractions!$C$1:$Z$2,2,0))</f>
        <v>FD</v>
      </c>
      <c r="I454" s="2" t="s">
        <v>34</v>
      </c>
      <c r="K454" s="17">
        <f>VLOOKUP(VLOOKUP(C439,Demands!$B$27:$E$125,4,0),Fractions!$A$3:$Z$43,INS_FRs!D454+2,0)</f>
        <v>3.4817351598173521E-2</v>
      </c>
      <c r="L454" s="10" t="str">
        <f t="shared" si="143"/>
        <v>RSDELC,RSDLTHA1,RSDLTHA2,RSDLTHA3,RSDLTHA4,RSDGASNAT,RSDCOABIC,RSDCOABCO,RSDBIOLOG,RSDBIOPLT,RSDOILLPG, RSDOILDSL</v>
      </c>
      <c r="M454" s="10" t="s">
        <v>75</v>
      </c>
    </row>
    <row r="455" spans="3:13" s="2" customFormat="1" x14ac:dyDescent="0.25">
      <c r="C455" s="10"/>
      <c r="D455" s="10">
        <v>17</v>
      </c>
      <c r="F455" s="2" t="str">
        <f t="shared" si="161"/>
        <v>FLO_FR</v>
      </c>
      <c r="G455" s="2" t="str">
        <f t="shared" si="162"/>
        <v>RSD_APA1_WH</v>
      </c>
      <c r="H455" s="2" t="str">
        <f>IF(HLOOKUP($D455,Fractions!$C$1:$Z$2,2,0)=0,"na",HLOOKUP($D455,Fractions!$C$1:$Z$2,2,0))</f>
        <v>FA</v>
      </c>
      <c r="I455" s="2" t="s">
        <v>34</v>
      </c>
      <c r="K455" s="17">
        <f>VLOOKUP(VLOOKUP(C439,Demands!$B$27:$E$125,4,0),Fractions!$A$3:$Z$43,INS_FRs!D455+2,0)</f>
        <v>2.0890410958904111E-2</v>
      </c>
      <c r="L455" s="10" t="str">
        <f t="shared" si="143"/>
        <v>RSDELC,RSDLTHA1,RSDLTHA2,RSDLTHA3,RSDLTHA4,RSDGASNAT,RSDCOABIC,RSDCOABCO,RSDBIOLOG,RSDBIOPLT,RSDOILLPG, RSDOILDSL</v>
      </c>
      <c r="M455" s="10" t="s">
        <v>75</v>
      </c>
    </row>
    <row r="456" spans="3:13" s="2" customFormat="1" x14ac:dyDescent="0.25">
      <c r="C456" s="10"/>
      <c r="D456" s="10">
        <v>18</v>
      </c>
      <c r="F456" s="2" t="str">
        <f t="shared" si="161"/>
        <v>FLO_FR</v>
      </c>
      <c r="G456" s="2" t="str">
        <f t="shared" si="162"/>
        <v>RSD_APA1_WH</v>
      </c>
      <c r="H456" s="2" t="str">
        <f>IF(HLOOKUP($D456,Fractions!$C$1:$Z$2,2,0)=0,"na",HLOOKUP($D456,Fractions!$C$1:$Z$2,2,0))</f>
        <v>FE</v>
      </c>
      <c r="I456" s="2" t="s">
        <v>34</v>
      </c>
      <c r="K456" s="17">
        <f>VLOOKUP(VLOOKUP(C439,Demands!$B$27:$E$125,4,0),Fractions!$A$3:$Z$43,INS_FRs!D456+2,0)</f>
        <v>2.7853881278538814E-2</v>
      </c>
      <c r="L456" s="10" t="str">
        <f t="shared" si="143"/>
        <v>RSDELC,RSDLTHA1,RSDLTHA2,RSDLTHA3,RSDLTHA4,RSDGASNAT,RSDCOABIC,RSDCOABCO,RSDBIOLOG,RSDBIOPLT,RSDOILLPG, RSDOILDSL</v>
      </c>
      <c r="M456" s="10" t="s">
        <v>75</v>
      </c>
    </row>
    <row r="457" spans="3:13" s="2" customFormat="1" x14ac:dyDescent="0.25">
      <c r="C457" s="10"/>
      <c r="D457" s="10">
        <v>19</v>
      </c>
      <c r="F457" s="2" t="str">
        <f t="shared" si="161"/>
        <v>FLO_FR</v>
      </c>
      <c r="G457" s="2" t="str">
        <f t="shared" si="162"/>
        <v>RSD_APA1_WH</v>
      </c>
      <c r="H457" s="2" t="str">
        <f>IF(HLOOKUP($D457,Fractions!$C$1:$Z$2,2,0)=0,"na",HLOOKUP($D457,Fractions!$C$1:$Z$2,2,0))</f>
        <v>WN</v>
      </c>
      <c r="I457" s="2" t="s">
        <v>34</v>
      </c>
      <c r="K457" s="17">
        <f>VLOOKUP(VLOOKUP(C439,Demands!$B$27:$E$125,4,0),Fractions!$A$3:$Z$43,INS_FRs!D457+2,0)</f>
        <v>4.3093607305936074E-2</v>
      </c>
      <c r="L457" s="10" t="str">
        <f t="shared" ref="L457:L520" si="163">L456</f>
        <v>RSDELC,RSDLTHA1,RSDLTHA2,RSDLTHA3,RSDLTHA4,RSDGASNAT,RSDCOABIC,RSDCOABCO,RSDBIOLOG,RSDBIOPLT,RSDOILLPG, RSDOILDSL</v>
      </c>
      <c r="M457" s="10" t="s">
        <v>75</v>
      </c>
    </row>
    <row r="458" spans="3:13" s="2" customFormat="1" x14ac:dyDescent="0.25">
      <c r="C458" s="10"/>
      <c r="D458" s="10">
        <v>20</v>
      </c>
      <c r="F458" s="2" t="str">
        <f t="shared" si="161"/>
        <v>FLO_FR</v>
      </c>
      <c r="G458" s="2" t="str">
        <f t="shared" si="162"/>
        <v>RSD_APA1_WH</v>
      </c>
      <c r="H458" s="2" t="str">
        <f>IF(HLOOKUP($D458,Fractions!$C$1:$Z$2,2,0)=0,"na",HLOOKUP($D458,Fractions!$C$1:$Z$2,2,0))</f>
        <v>WL</v>
      </c>
      <c r="I458" s="2" t="s">
        <v>34</v>
      </c>
      <c r="K458" s="17">
        <f>VLOOKUP(VLOOKUP(C439,Demands!$B$27:$E$125,4,0),Fractions!$A$3:$Z$43,INS_FRs!D458+2,0)</f>
        <v>9.4805936073059371E-2</v>
      </c>
      <c r="L458" s="10" t="str">
        <f t="shared" si="163"/>
        <v>RSDELC,RSDLTHA1,RSDLTHA2,RSDLTHA3,RSDLTHA4,RSDGASNAT,RSDCOABIC,RSDCOABCO,RSDBIOLOG,RSDBIOPLT,RSDOILLPG, RSDOILDSL</v>
      </c>
      <c r="M458" s="10" t="s">
        <v>75</v>
      </c>
    </row>
    <row r="459" spans="3:13" s="2" customFormat="1" x14ac:dyDescent="0.25">
      <c r="C459" s="10"/>
      <c r="D459" s="10">
        <v>21</v>
      </c>
      <c r="F459" s="2" t="str">
        <f t="shared" si="161"/>
        <v>FLO_FR</v>
      </c>
      <c r="G459" s="2" t="str">
        <f t="shared" si="162"/>
        <v>RSD_APA1_WH</v>
      </c>
      <c r="H459" s="2" t="str">
        <f>IF(HLOOKUP($D459,Fractions!$C$1:$Z$2,2,0)=0,"na",HLOOKUP($D459,Fractions!$C$1:$Z$2,2,0))</f>
        <v>WM</v>
      </c>
      <c r="I459" s="2" t="s">
        <v>34</v>
      </c>
      <c r="K459" s="17">
        <f>VLOOKUP(VLOOKUP(C439,Demands!$B$27:$E$125,4,0),Fractions!$A$3:$Z$43,INS_FRs!D459+2,0)</f>
        <v>6.8949771689497716E-2</v>
      </c>
      <c r="L459" s="10" t="str">
        <f t="shared" si="163"/>
        <v>RSDELC,RSDLTHA1,RSDLTHA2,RSDLTHA3,RSDLTHA4,RSDGASNAT,RSDCOABIC,RSDCOABCO,RSDBIOLOG,RSDBIOPLT,RSDOILLPG, RSDOILDSL</v>
      </c>
      <c r="M459" s="10" t="s">
        <v>75</v>
      </c>
    </row>
    <row r="460" spans="3:13" s="2" customFormat="1" x14ac:dyDescent="0.25">
      <c r="C460" s="10"/>
      <c r="D460" s="10">
        <v>22</v>
      </c>
      <c r="F460" s="2" t="str">
        <f t="shared" si="161"/>
        <v>FLO_FR</v>
      </c>
      <c r="G460" s="2" t="str">
        <f t="shared" si="162"/>
        <v>RSD_APA1_WH</v>
      </c>
      <c r="H460" s="2" t="str">
        <f>IF(HLOOKUP($D460,Fractions!$C$1:$Z$2,2,0)=0,"na",HLOOKUP($D460,Fractions!$C$1:$Z$2,2,0))</f>
        <v>WD</v>
      </c>
      <c r="I460" s="2" t="s">
        <v>34</v>
      </c>
      <c r="K460" s="17">
        <f>VLOOKUP(VLOOKUP(C439,Demands!$B$27:$E$125,4,0),Fractions!$A$3:$Z$43,INS_FRs!D460+2,0)</f>
        <v>8.6187214611872148E-2</v>
      </c>
      <c r="L460" s="10" t="str">
        <f t="shared" si="163"/>
        <v>RSDELC,RSDLTHA1,RSDLTHA2,RSDLTHA3,RSDLTHA4,RSDGASNAT,RSDCOABIC,RSDCOABCO,RSDBIOLOG,RSDBIOPLT,RSDOILLPG, RSDOILDSL</v>
      </c>
      <c r="M460" s="10" t="s">
        <v>75</v>
      </c>
    </row>
    <row r="461" spans="3:13" s="2" customFormat="1" x14ac:dyDescent="0.25">
      <c r="C461" s="10"/>
      <c r="D461" s="10">
        <v>23</v>
      </c>
      <c r="F461" s="12" t="str">
        <f t="shared" si="161"/>
        <v>FLO_FR</v>
      </c>
      <c r="G461" s="12" t="str">
        <f t="shared" si="162"/>
        <v>RSD_APA1_WH</v>
      </c>
      <c r="H461" s="12" t="str">
        <f>IF(HLOOKUP($D461,Fractions!$C$1:$Z$2,2,0)=0,"na",HLOOKUP($D461,Fractions!$C$1:$Z$2,2,0))</f>
        <v>WA</v>
      </c>
      <c r="I461" s="12" t="s">
        <v>34</v>
      </c>
      <c r="J461" s="12"/>
      <c r="K461" s="18">
        <f>VLOOKUP(VLOOKUP(C439,Demands!$B$27:$E$125,4,0),Fractions!$A$3:$Z$43,INS_FRs!D461+2,0)</f>
        <v>5.171232876712329E-2</v>
      </c>
      <c r="L461" s="10" t="str">
        <f t="shared" si="163"/>
        <v>RSDELC,RSDLTHA1,RSDLTHA2,RSDLTHA3,RSDLTHA4,RSDGASNAT,RSDCOABIC,RSDCOABCO,RSDBIOLOG,RSDBIOPLT,RSDOILLPG, RSDOILDSL</v>
      </c>
      <c r="M461" s="10" t="s">
        <v>75</v>
      </c>
    </row>
    <row r="462" spans="3:13" s="2" customFormat="1" x14ac:dyDescent="0.25">
      <c r="C462" s="10"/>
      <c r="D462" s="10">
        <v>24</v>
      </c>
      <c r="F462" s="19" t="str">
        <f t="shared" si="161"/>
        <v>FLO_FR</v>
      </c>
      <c r="G462" s="19" t="str">
        <f t="shared" si="162"/>
        <v>RSD_APA1_WH</v>
      </c>
      <c r="H462" s="19" t="str">
        <f>IF(HLOOKUP($D462,Fractions!$C$1:$Z$2,2,0)=0,"na",HLOOKUP($D462,Fractions!$C$1:$Z$2,2,0))</f>
        <v>WE</v>
      </c>
      <c r="I462" s="19" t="s">
        <v>34</v>
      </c>
      <c r="J462" s="19"/>
      <c r="K462" s="20">
        <f>VLOOKUP(VLOOKUP(C439,Demands!$B$27:$E$125,4,0),Fractions!$A$3:$Z$43,INS_FRs!D462+2,0)</f>
        <v>6.8949771689497716E-2</v>
      </c>
      <c r="L462" s="21" t="str">
        <f t="shared" si="163"/>
        <v>RSDELC,RSDLTHA1,RSDLTHA2,RSDLTHA3,RSDLTHA4,RSDGASNAT,RSDCOABIC,RSDCOABCO,RSDBIOLOG,RSDBIOPLT,RSDOILLPG, RSDOILDSL</v>
      </c>
      <c r="M462" s="21" t="s">
        <v>75</v>
      </c>
    </row>
    <row r="463" spans="3:13" s="2" customFormat="1" x14ac:dyDescent="0.25">
      <c r="C463" s="10"/>
      <c r="D463" s="10">
        <v>1</v>
      </c>
      <c r="F463" s="2" t="str">
        <f t="shared" si="161"/>
        <v>FLO_FR</v>
      </c>
      <c r="G463" s="2" t="str">
        <f t="shared" si="162"/>
        <v>RSD_APA1_WH</v>
      </c>
      <c r="H463" s="2" t="str">
        <f t="shared" ref="H463:J471" si="164">H439</f>
        <v>RN</v>
      </c>
      <c r="I463" s="2" t="str">
        <f t="shared" si="164"/>
        <v>UP</v>
      </c>
      <c r="J463" s="10">
        <f t="shared" si="164"/>
        <v>0</v>
      </c>
      <c r="K463" s="10">
        <v>3</v>
      </c>
      <c r="L463" s="10" t="str">
        <f t="shared" si="163"/>
        <v>RSDELC,RSDLTHA1,RSDLTHA2,RSDLTHA3,RSDLTHA4,RSDGASNAT,RSDCOABIC,RSDCOABCO,RSDBIOLOG,RSDBIOPLT,RSDOILLPG, RSDOILDSL</v>
      </c>
      <c r="M463" s="10" t="s">
        <v>75</v>
      </c>
    </row>
    <row r="464" spans="3:13" s="2" customFormat="1" x14ac:dyDescent="0.25">
      <c r="C464" s="10"/>
      <c r="D464" s="10">
        <v>2</v>
      </c>
      <c r="F464" s="2" t="str">
        <f t="shared" si="161"/>
        <v>FLO_FR</v>
      </c>
      <c r="G464" s="2" t="str">
        <f t="shared" si="162"/>
        <v>RSD_APA1_WH</v>
      </c>
      <c r="H464" s="2" t="str">
        <f t="shared" si="164"/>
        <v>RL</v>
      </c>
      <c r="I464" s="2" t="str">
        <f t="shared" si="164"/>
        <v>UP</v>
      </c>
      <c r="J464" s="10">
        <f t="shared" si="164"/>
        <v>0</v>
      </c>
      <c r="K464" s="10">
        <f>K463</f>
        <v>3</v>
      </c>
      <c r="L464" s="10" t="str">
        <f t="shared" si="163"/>
        <v>RSDELC,RSDLTHA1,RSDLTHA2,RSDLTHA3,RSDLTHA4,RSDGASNAT,RSDCOABIC,RSDCOABCO,RSDBIOLOG,RSDBIOPLT,RSDOILLPG, RSDOILDSL</v>
      </c>
      <c r="M464" s="10" t="s">
        <v>75</v>
      </c>
    </row>
    <row r="465" spans="3:13" s="2" customFormat="1" x14ac:dyDescent="0.25">
      <c r="C465" s="10"/>
      <c r="D465" s="10">
        <v>3</v>
      </c>
      <c r="F465" s="2" t="str">
        <f t="shared" si="161"/>
        <v>FLO_FR</v>
      </c>
      <c r="G465" s="2" t="str">
        <f t="shared" si="162"/>
        <v>RSD_APA1_WH</v>
      </c>
      <c r="H465" s="2" t="str">
        <f t="shared" si="164"/>
        <v>RM</v>
      </c>
      <c r="I465" s="2" t="str">
        <f t="shared" si="164"/>
        <v>UP</v>
      </c>
      <c r="J465" s="10">
        <f t="shared" si="164"/>
        <v>0</v>
      </c>
      <c r="K465" s="10">
        <f t="shared" ref="K465:K486" si="165">K464</f>
        <v>3</v>
      </c>
      <c r="L465" s="10" t="str">
        <f t="shared" si="163"/>
        <v>RSDELC,RSDLTHA1,RSDLTHA2,RSDLTHA3,RSDLTHA4,RSDGASNAT,RSDCOABIC,RSDCOABCO,RSDBIOLOG,RSDBIOPLT,RSDOILLPG, RSDOILDSL</v>
      </c>
      <c r="M465" s="10" t="s">
        <v>75</v>
      </c>
    </row>
    <row r="466" spans="3:13" s="2" customFormat="1" x14ac:dyDescent="0.25">
      <c r="C466" s="10"/>
      <c r="D466" s="10">
        <v>4</v>
      </c>
      <c r="F466" s="2" t="str">
        <f t="shared" si="161"/>
        <v>FLO_FR</v>
      </c>
      <c r="G466" s="2" t="str">
        <f t="shared" si="162"/>
        <v>RSD_APA1_WH</v>
      </c>
      <c r="H466" s="2" t="str">
        <f t="shared" si="164"/>
        <v>RD</v>
      </c>
      <c r="I466" s="2" t="str">
        <f t="shared" si="164"/>
        <v>UP</v>
      </c>
      <c r="J466" s="10">
        <f t="shared" si="164"/>
        <v>0</v>
      </c>
      <c r="K466" s="10">
        <f t="shared" si="165"/>
        <v>3</v>
      </c>
      <c r="L466" s="10" t="str">
        <f t="shared" si="163"/>
        <v>RSDELC,RSDLTHA1,RSDLTHA2,RSDLTHA3,RSDLTHA4,RSDGASNAT,RSDCOABIC,RSDCOABCO,RSDBIOLOG,RSDBIOPLT,RSDOILLPG, RSDOILDSL</v>
      </c>
      <c r="M466" s="10" t="s">
        <v>75</v>
      </c>
    </row>
    <row r="467" spans="3:13" s="2" customFormat="1" x14ac:dyDescent="0.25">
      <c r="C467" s="10"/>
      <c r="D467" s="10">
        <v>5</v>
      </c>
      <c r="F467" s="2" t="str">
        <f t="shared" si="161"/>
        <v>FLO_FR</v>
      </c>
      <c r="G467" s="2" t="str">
        <f t="shared" si="162"/>
        <v>RSD_APA1_WH</v>
      </c>
      <c r="H467" s="2" t="str">
        <f t="shared" si="164"/>
        <v>RA</v>
      </c>
      <c r="I467" s="2" t="str">
        <f t="shared" si="164"/>
        <v>UP</v>
      </c>
      <c r="J467" s="10">
        <f t="shared" si="164"/>
        <v>0</v>
      </c>
      <c r="K467" s="10">
        <f t="shared" si="165"/>
        <v>3</v>
      </c>
      <c r="L467" s="10" t="str">
        <f t="shared" si="163"/>
        <v>RSDELC,RSDLTHA1,RSDLTHA2,RSDLTHA3,RSDLTHA4,RSDGASNAT,RSDCOABIC,RSDCOABCO,RSDBIOLOG,RSDBIOPLT,RSDOILLPG, RSDOILDSL</v>
      </c>
      <c r="M467" s="10" t="s">
        <v>75</v>
      </c>
    </row>
    <row r="468" spans="3:13" s="2" customFormat="1" x14ac:dyDescent="0.25">
      <c r="C468" s="10"/>
      <c r="D468" s="10">
        <v>6</v>
      </c>
      <c r="F468" s="2" t="str">
        <f t="shared" si="161"/>
        <v>FLO_FR</v>
      </c>
      <c r="G468" s="2" t="str">
        <f t="shared" si="162"/>
        <v>RSD_APA1_WH</v>
      </c>
      <c r="H468" s="2" t="str">
        <f t="shared" si="164"/>
        <v>RE</v>
      </c>
      <c r="I468" s="2" t="str">
        <f t="shared" si="164"/>
        <v>UP</v>
      </c>
      <c r="J468" s="10">
        <f t="shared" si="164"/>
        <v>0</v>
      </c>
      <c r="K468" s="10">
        <f t="shared" si="165"/>
        <v>3</v>
      </c>
      <c r="L468" s="10" t="str">
        <f t="shared" si="163"/>
        <v>RSDELC,RSDLTHA1,RSDLTHA2,RSDLTHA3,RSDLTHA4,RSDGASNAT,RSDCOABIC,RSDCOABCO,RSDBIOLOG,RSDBIOPLT,RSDOILLPG, RSDOILDSL</v>
      </c>
      <c r="M468" s="10" t="s">
        <v>75</v>
      </c>
    </row>
    <row r="469" spans="3:13" s="2" customFormat="1" x14ac:dyDescent="0.25">
      <c r="C469" s="10"/>
      <c r="D469" s="10">
        <v>7</v>
      </c>
      <c r="F469" s="2" t="str">
        <f t="shared" si="161"/>
        <v>FLO_FR</v>
      </c>
      <c r="G469" s="2" t="str">
        <f t="shared" si="162"/>
        <v>RSD_APA1_WH</v>
      </c>
      <c r="H469" s="2" t="str">
        <f t="shared" si="164"/>
        <v>SN</v>
      </c>
      <c r="I469" s="2" t="str">
        <f t="shared" si="164"/>
        <v>UP</v>
      </c>
      <c r="J469" s="10">
        <f t="shared" si="164"/>
        <v>0</v>
      </c>
      <c r="K469" s="10">
        <f t="shared" si="165"/>
        <v>3</v>
      </c>
      <c r="L469" s="10" t="str">
        <f t="shared" si="163"/>
        <v>RSDELC,RSDLTHA1,RSDLTHA2,RSDLTHA3,RSDLTHA4,RSDGASNAT,RSDCOABIC,RSDCOABCO,RSDBIOLOG,RSDBIOPLT,RSDOILLPG, RSDOILDSL</v>
      </c>
      <c r="M469" s="10" t="s">
        <v>75</v>
      </c>
    </row>
    <row r="470" spans="3:13" s="2" customFormat="1" x14ac:dyDescent="0.25">
      <c r="C470" s="10"/>
      <c r="D470" s="10">
        <v>8</v>
      </c>
      <c r="F470" s="2" t="str">
        <f t="shared" si="161"/>
        <v>FLO_FR</v>
      </c>
      <c r="G470" s="2" t="str">
        <f t="shared" si="162"/>
        <v>RSD_APA1_WH</v>
      </c>
      <c r="H470" s="2" t="str">
        <f t="shared" si="164"/>
        <v>SL</v>
      </c>
      <c r="I470" s="2" t="str">
        <f t="shared" si="164"/>
        <v>UP</v>
      </c>
      <c r="J470" s="10">
        <f t="shared" si="164"/>
        <v>0</v>
      </c>
      <c r="K470" s="10">
        <f t="shared" si="165"/>
        <v>3</v>
      </c>
      <c r="L470" s="10" t="str">
        <f t="shared" si="163"/>
        <v>RSDELC,RSDLTHA1,RSDLTHA2,RSDLTHA3,RSDLTHA4,RSDGASNAT,RSDCOABIC,RSDCOABCO,RSDBIOLOG,RSDBIOPLT,RSDOILLPG, RSDOILDSL</v>
      </c>
      <c r="M470" s="10" t="s">
        <v>75</v>
      </c>
    </row>
    <row r="471" spans="3:13" s="2" customFormat="1" x14ac:dyDescent="0.25">
      <c r="C471" s="10"/>
      <c r="D471" s="10">
        <v>9</v>
      </c>
      <c r="F471" s="2" t="str">
        <f t="shared" si="161"/>
        <v>FLO_FR</v>
      </c>
      <c r="G471" s="2" t="str">
        <f t="shared" si="162"/>
        <v>RSD_APA1_WH</v>
      </c>
      <c r="H471" s="2" t="str">
        <f t="shared" si="164"/>
        <v>SM</v>
      </c>
      <c r="I471" s="2" t="str">
        <f t="shared" si="164"/>
        <v>UP</v>
      </c>
      <c r="J471" s="10">
        <f t="shared" si="164"/>
        <v>0</v>
      </c>
      <c r="K471" s="10">
        <f t="shared" si="165"/>
        <v>3</v>
      </c>
      <c r="L471" s="10" t="str">
        <f t="shared" si="163"/>
        <v>RSDELC,RSDLTHA1,RSDLTHA2,RSDLTHA3,RSDLTHA4,RSDGASNAT,RSDCOABIC,RSDCOABCO,RSDBIOLOG,RSDBIOPLT,RSDOILLPG, RSDOILDSL</v>
      </c>
      <c r="M471" s="10" t="s">
        <v>75</v>
      </c>
    </row>
    <row r="472" spans="3:13" s="2" customFormat="1" x14ac:dyDescent="0.25">
      <c r="C472" s="10"/>
      <c r="D472" s="10">
        <v>10</v>
      </c>
      <c r="F472" s="2" t="str">
        <f t="shared" si="161"/>
        <v>FLO_FR</v>
      </c>
      <c r="G472" s="2" t="str">
        <f t="shared" si="162"/>
        <v>RSD_APA1_WH</v>
      </c>
      <c r="H472" s="2" t="str">
        <f t="shared" ref="H472:H473" si="166">H448</f>
        <v>SD</v>
      </c>
      <c r="I472" s="2" t="str">
        <f>I448</f>
        <v>UP</v>
      </c>
      <c r="J472" s="10">
        <f>J448</f>
        <v>0</v>
      </c>
      <c r="K472" s="10">
        <f t="shared" si="165"/>
        <v>3</v>
      </c>
      <c r="L472" s="10" t="str">
        <f t="shared" si="163"/>
        <v>RSDELC,RSDLTHA1,RSDLTHA2,RSDLTHA3,RSDLTHA4,RSDGASNAT,RSDCOABIC,RSDCOABCO,RSDBIOLOG,RSDBIOPLT,RSDOILLPG, RSDOILDSL</v>
      </c>
      <c r="M472" s="10" t="s">
        <v>75</v>
      </c>
    </row>
    <row r="473" spans="3:13" s="2" customFormat="1" x14ac:dyDescent="0.25">
      <c r="C473" s="10"/>
      <c r="D473" s="10">
        <v>11</v>
      </c>
      <c r="F473" s="2" t="str">
        <f t="shared" si="161"/>
        <v>FLO_FR</v>
      </c>
      <c r="G473" s="2" t="str">
        <f t="shared" si="162"/>
        <v>RSD_APA1_WH</v>
      </c>
      <c r="H473" s="2" t="str">
        <f t="shared" si="166"/>
        <v>SA</v>
      </c>
      <c r="I473" s="2" t="str">
        <f>I449</f>
        <v>UP</v>
      </c>
      <c r="J473" s="10">
        <f>J449</f>
        <v>0</v>
      </c>
      <c r="K473" s="10">
        <f t="shared" si="165"/>
        <v>3</v>
      </c>
      <c r="L473" s="10" t="str">
        <f t="shared" si="163"/>
        <v>RSDELC,RSDLTHA1,RSDLTHA2,RSDLTHA3,RSDLTHA4,RSDGASNAT,RSDCOABIC,RSDCOABCO,RSDBIOLOG,RSDBIOPLT,RSDOILLPG, RSDOILDSL</v>
      </c>
      <c r="M473" s="10" t="s">
        <v>75</v>
      </c>
    </row>
    <row r="474" spans="3:13" s="2" customFormat="1" x14ac:dyDescent="0.25">
      <c r="C474" s="10"/>
      <c r="D474" s="10">
        <v>12</v>
      </c>
      <c r="F474" s="2" t="str">
        <f t="shared" si="161"/>
        <v>FLO_FR</v>
      </c>
      <c r="G474" s="2" t="str">
        <f t="shared" si="162"/>
        <v>RSD_APA1_WH</v>
      </c>
      <c r="H474" s="2" t="str">
        <f t="shared" ref="H474:I474" si="167">H450</f>
        <v>SE</v>
      </c>
      <c r="I474" s="2" t="str">
        <f t="shared" si="167"/>
        <v>UP</v>
      </c>
      <c r="J474" s="10">
        <f>J450</f>
        <v>0</v>
      </c>
      <c r="K474" s="10">
        <f t="shared" si="165"/>
        <v>3</v>
      </c>
      <c r="L474" s="10" t="str">
        <f t="shared" si="163"/>
        <v>RSDELC,RSDLTHA1,RSDLTHA2,RSDLTHA3,RSDLTHA4,RSDGASNAT,RSDCOABIC,RSDCOABCO,RSDBIOLOG,RSDBIOPLT,RSDOILLPG, RSDOILDSL</v>
      </c>
      <c r="M474" s="10" t="s">
        <v>75</v>
      </c>
    </row>
    <row r="475" spans="3:13" s="2" customFormat="1" x14ac:dyDescent="0.25">
      <c r="C475" s="10"/>
      <c r="D475" s="10">
        <v>13</v>
      </c>
      <c r="F475" s="2" t="str">
        <f t="shared" si="161"/>
        <v>FLO_FR</v>
      </c>
      <c r="G475" s="2" t="str">
        <f t="shared" si="162"/>
        <v>RSD_APA1_WH</v>
      </c>
      <c r="H475" s="2" t="str">
        <f t="shared" ref="H475:J475" si="168">H451</f>
        <v>FN</v>
      </c>
      <c r="I475" s="2" t="str">
        <f t="shared" si="168"/>
        <v>UP</v>
      </c>
      <c r="J475" s="10">
        <f t="shared" si="168"/>
        <v>0</v>
      </c>
      <c r="K475" s="10">
        <f t="shared" si="165"/>
        <v>3</v>
      </c>
      <c r="L475" s="10" t="str">
        <f t="shared" si="163"/>
        <v>RSDELC,RSDLTHA1,RSDLTHA2,RSDLTHA3,RSDLTHA4,RSDGASNAT,RSDCOABIC,RSDCOABCO,RSDBIOLOG,RSDBIOPLT,RSDOILLPG, RSDOILDSL</v>
      </c>
      <c r="M475" s="10" t="s">
        <v>75</v>
      </c>
    </row>
    <row r="476" spans="3:13" s="2" customFormat="1" x14ac:dyDescent="0.25">
      <c r="C476" s="10"/>
      <c r="D476" s="10">
        <v>14</v>
      </c>
      <c r="F476" s="2" t="str">
        <f t="shared" si="161"/>
        <v>FLO_FR</v>
      </c>
      <c r="G476" s="2" t="str">
        <f t="shared" si="162"/>
        <v>RSD_APA1_WH</v>
      </c>
      <c r="H476" s="2" t="str">
        <f t="shared" ref="H476:J476" si="169">H452</f>
        <v>FL</v>
      </c>
      <c r="I476" s="2" t="str">
        <f t="shared" si="169"/>
        <v>UP</v>
      </c>
      <c r="J476" s="10">
        <f t="shared" si="169"/>
        <v>0</v>
      </c>
      <c r="K476" s="10">
        <f t="shared" si="165"/>
        <v>3</v>
      </c>
      <c r="L476" s="10" t="str">
        <f t="shared" si="163"/>
        <v>RSDELC,RSDLTHA1,RSDLTHA2,RSDLTHA3,RSDLTHA4,RSDGASNAT,RSDCOABIC,RSDCOABCO,RSDBIOLOG,RSDBIOPLT,RSDOILLPG, RSDOILDSL</v>
      </c>
      <c r="M476" s="10" t="s">
        <v>75</v>
      </c>
    </row>
    <row r="477" spans="3:13" s="2" customFormat="1" x14ac:dyDescent="0.25">
      <c r="C477" s="10"/>
      <c r="D477" s="10">
        <v>15</v>
      </c>
      <c r="F477" s="2" t="str">
        <f t="shared" si="161"/>
        <v>FLO_FR</v>
      </c>
      <c r="G477" s="2" t="str">
        <f t="shared" si="162"/>
        <v>RSD_APA1_WH</v>
      </c>
      <c r="H477" s="2" t="str">
        <f t="shared" ref="H477:J477" si="170">H453</f>
        <v>FM</v>
      </c>
      <c r="I477" s="2" t="str">
        <f t="shared" si="170"/>
        <v>UP</v>
      </c>
      <c r="J477" s="10">
        <f t="shared" si="170"/>
        <v>0</v>
      </c>
      <c r="K477" s="10">
        <f t="shared" si="165"/>
        <v>3</v>
      </c>
      <c r="L477" s="10" t="str">
        <f t="shared" si="163"/>
        <v>RSDELC,RSDLTHA1,RSDLTHA2,RSDLTHA3,RSDLTHA4,RSDGASNAT,RSDCOABIC,RSDCOABCO,RSDBIOLOG,RSDBIOPLT,RSDOILLPG, RSDOILDSL</v>
      </c>
      <c r="M477" s="10" t="s">
        <v>75</v>
      </c>
    </row>
    <row r="478" spans="3:13" s="2" customFormat="1" x14ac:dyDescent="0.25">
      <c r="C478" s="10"/>
      <c r="D478" s="10">
        <v>16</v>
      </c>
      <c r="F478" s="2" t="str">
        <f t="shared" si="161"/>
        <v>FLO_FR</v>
      </c>
      <c r="G478" s="2" t="str">
        <f t="shared" si="162"/>
        <v>RSD_APA1_WH</v>
      </c>
      <c r="H478" s="2" t="str">
        <f t="shared" ref="H478:J478" si="171">H454</f>
        <v>FD</v>
      </c>
      <c r="I478" s="2" t="str">
        <f t="shared" si="171"/>
        <v>UP</v>
      </c>
      <c r="J478" s="10">
        <f t="shared" si="171"/>
        <v>0</v>
      </c>
      <c r="K478" s="10">
        <f t="shared" si="165"/>
        <v>3</v>
      </c>
      <c r="L478" s="10" t="str">
        <f t="shared" si="163"/>
        <v>RSDELC,RSDLTHA1,RSDLTHA2,RSDLTHA3,RSDLTHA4,RSDGASNAT,RSDCOABIC,RSDCOABCO,RSDBIOLOG,RSDBIOPLT,RSDOILLPG, RSDOILDSL</v>
      </c>
      <c r="M478" s="10" t="s">
        <v>75</v>
      </c>
    </row>
    <row r="479" spans="3:13" s="2" customFormat="1" x14ac:dyDescent="0.25">
      <c r="C479" s="10"/>
      <c r="D479" s="10">
        <v>17</v>
      </c>
      <c r="F479" s="2" t="str">
        <f t="shared" si="161"/>
        <v>FLO_FR</v>
      </c>
      <c r="G479" s="2" t="str">
        <f t="shared" si="162"/>
        <v>RSD_APA1_WH</v>
      </c>
      <c r="H479" s="2" t="str">
        <f t="shared" ref="H479:J479" si="172">H455</f>
        <v>FA</v>
      </c>
      <c r="I479" s="2" t="str">
        <f t="shared" si="172"/>
        <v>UP</v>
      </c>
      <c r="J479" s="10">
        <f t="shared" si="172"/>
        <v>0</v>
      </c>
      <c r="K479" s="10">
        <f t="shared" si="165"/>
        <v>3</v>
      </c>
      <c r="L479" s="10" t="str">
        <f t="shared" si="163"/>
        <v>RSDELC,RSDLTHA1,RSDLTHA2,RSDLTHA3,RSDLTHA4,RSDGASNAT,RSDCOABIC,RSDCOABCO,RSDBIOLOG,RSDBIOPLT,RSDOILLPG, RSDOILDSL</v>
      </c>
      <c r="M479" s="10" t="s">
        <v>75</v>
      </c>
    </row>
    <row r="480" spans="3:13" s="2" customFormat="1" x14ac:dyDescent="0.25">
      <c r="C480" s="10"/>
      <c r="D480" s="10">
        <v>18</v>
      </c>
      <c r="F480" s="2" t="str">
        <f t="shared" si="161"/>
        <v>FLO_FR</v>
      </c>
      <c r="G480" s="2" t="str">
        <f t="shared" si="162"/>
        <v>RSD_APA1_WH</v>
      </c>
      <c r="H480" s="2" t="str">
        <f t="shared" ref="H480:J480" si="173">H456</f>
        <v>FE</v>
      </c>
      <c r="I480" s="2" t="str">
        <f t="shared" si="173"/>
        <v>UP</v>
      </c>
      <c r="J480" s="10">
        <f t="shared" si="173"/>
        <v>0</v>
      </c>
      <c r="K480" s="10">
        <f t="shared" si="165"/>
        <v>3</v>
      </c>
      <c r="L480" s="10" t="str">
        <f t="shared" si="163"/>
        <v>RSDELC,RSDLTHA1,RSDLTHA2,RSDLTHA3,RSDLTHA4,RSDGASNAT,RSDCOABIC,RSDCOABCO,RSDBIOLOG,RSDBIOPLT,RSDOILLPG, RSDOILDSL</v>
      </c>
      <c r="M480" s="10" t="s">
        <v>75</v>
      </c>
    </row>
    <row r="481" spans="3:13" s="2" customFormat="1" x14ac:dyDescent="0.25">
      <c r="C481" s="10"/>
      <c r="D481" s="10">
        <v>19</v>
      </c>
      <c r="F481" s="2" t="str">
        <f t="shared" si="161"/>
        <v>FLO_FR</v>
      </c>
      <c r="G481" s="2" t="str">
        <f t="shared" si="162"/>
        <v>RSD_APA1_WH</v>
      </c>
      <c r="H481" s="2" t="str">
        <f t="shared" ref="H481:J481" si="174">H457</f>
        <v>WN</v>
      </c>
      <c r="I481" s="2" t="str">
        <f t="shared" si="174"/>
        <v>UP</v>
      </c>
      <c r="J481" s="10">
        <f t="shared" si="174"/>
        <v>0</v>
      </c>
      <c r="K481" s="10">
        <f t="shared" si="165"/>
        <v>3</v>
      </c>
      <c r="L481" s="10" t="str">
        <f t="shared" si="163"/>
        <v>RSDELC,RSDLTHA1,RSDLTHA2,RSDLTHA3,RSDLTHA4,RSDGASNAT,RSDCOABIC,RSDCOABCO,RSDBIOLOG,RSDBIOPLT,RSDOILLPG, RSDOILDSL</v>
      </c>
      <c r="M481" s="10" t="s">
        <v>75</v>
      </c>
    </row>
    <row r="482" spans="3:13" s="2" customFormat="1" x14ac:dyDescent="0.25">
      <c r="C482" s="10"/>
      <c r="D482" s="10">
        <v>20</v>
      </c>
      <c r="F482" s="2" t="str">
        <f t="shared" si="161"/>
        <v>FLO_FR</v>
      </c>
      <c r="G482" s="2" t="str">
        <f t="shared" si="162"/>
        <v>RSD_APA1_WH</v>
      </c>
      <c r="H482" s="2" t="str">
        <f t="shared" ref="H482:J482" si="175">H458</f>
        <v>WL</v>
      </c>
      <c r="I482" s="2" t="str">
        <f t="shared" si="175"/>
        <v>UP</v>
      </c>
      <c r="J482" s="10">
        <f t="shared" si="175"/>
        <v>0</v>
      </c>
      <c r="K482" s="10">
        <f t="shared" si="165"/>
        <v>3</v>
      </c>
      <c r="L482" s="10" t="str">
        <f t="shared" si="163"/>
        <v>RSDELC,RSDLTHA1,RSDLTHA2,RSDLTHA3,RSDLTHA4,RSDGASNAT,RSDCOABIC,RSDCOABCO,RSDBIOLOG,RSDBIOPLT,RSDOILLPG, RSDOILDSL</v>
      </c>
      <c r="M482" s="10" t="s">
        <v>75</v>
      </c>
    </row>
    <row r="483" spans="3:13" s="2" customFormat="1" x14ac:dyDescent="0.25">
      <c r="C483" s="10"/>
      <c r="D483" s="10">
        <v>21</v>
      </c>
      <c r="F483" s="2" t="str">
        <f t="shared" si="161"/>
        <v>FLO_FR</v>
      </c>
      <c r="G483" s="2" t="str">
        <f t="shared" si="162"/>
        <v>RSD_APA1_WH</v>
      </c>
      <c r="H483" s="2" t="str">
        <f t="shared" ref="H483:J483" si="176">H459</f>
        <v>WM</v>
      </c>
      <c r="I483" s="2" t="str">
        <f t="shared" si="176"/>
        <v>UP</v>
      </c>
      <c r="J483" s="10">
        <f t="shared" si="176"/>
        <v>0</v>
      </c>
      <c r="K483" s="10">
        <f t="shared" si="165"/>
        <v>3</v>
      </c>
      <c r="L483" s="10" t="str">
        <f t="shared" si="163"/>
        <v>RSDELC,RSDLTHA1,RSDLTHA2,RSDLTHA3,RSDLTHA4,RSDGASNAT,RSDCOABIC,RSDCOABCO,RSDBIOLOG,RSDBIOPLT,RSDOILLPG, RSDOILDSL</v>
      </c>
      <c r="M483" s="10" t="s">
        <v>75</v>
      </c>
    </row>
    <row r="484" spans="3:13" s="2" customFormat="1" x14ac:dyDescent="0.25">
      <c r="C484" s="10"/>
      <c r="D484" s="10">
        <v>22</v>
      </c>
      <c r="F484" s="2" t="str">
        <f t="shared" si="161"/>
        <v>FLO_FR</v>
      </c>
      <c r="G484" s="2" t="str">
        <f t="shared" si="162"/>
        <v>RSD_APA1_WH</v>
      </c>
      <c r="H484" s="2" t="str">
        <f t="shared" ref="H484:J484" si="177">H460</f>
        <v>WD</v>
      </c>
      <c r="I484" s="2" t="str">
        <f t="shared" si="177"/>
        <v>UP</v>
      </c>
      <c r="J484" s="10">
        <f t="shared" si="177"/>
        <v>0</v>
      </c>
      <c r="K484" s="10">
        <f t="shared" si="165"/>
        <v>3</v>
      </c>
      <c r="L484" s="10" t="str">
        <f t="shared" si="163"/>
        <v>RSDELC,RSDLTHA1,RSDLTHA2,RSDLTHA3,RSDLTHA4,RSDGASNAT,RSDCOABIC,RSDCOABCO,RSDBIOLOG,RSDBIOPLT,RSDOILLPG, RSDOILDSL</v>
      </c>
      <c r="M484" s="10" t="s">
        <v>75</v>
      </c>
    </row>
    <row r="485" spans="3:13" s="2" customFormat="1" x14ac:dyDescent="0.25">
      <c r="C485" s="10"/>
      <c r="D485" s="10">
        <v>23</v>
      </c>
      <c r="F485" s="12" t="str">
        <f t="shared" si="161"/>
        <v>FLO_FR</v>
      </c>
      <c r="G485" s="12" t="str">
        <f t="shared" si="162"/>
        <v>RSD_APA1_WH</v>
      </c>
      <c r="H485" s="12" t="str">
        <f t="shared" ref="H485:J485" si="178">H461</f>
        <v>WA</v>
      </c>
      <c r="I485" s="12" t="str">
        <f t="shared" si="178"/>
        <v>UP</v>
      </c>
      <c r="J485" s="4">
        <f t="shared" si="178"/>
        <v>0</v>
      </c>
      <c r="K485" s="4">
        <f t="shared" si="165"/>
        <v>3</v>
      </c>
      <c r="L485" s="10" t="str">
        <f t="shared" si="163"/>
        <v>RSDELC,RSDLTHA1,RSDLTHA2,RSDLTHA3,RSDLTHA4,RSDGASNAT,RSDCOABIC,RSDCOABCO,RSDBIOLOG,RSDBIOPLT,RSDOILLPG, RSDOILDSL</v>
      </c>
      <c r="M485" s="10" t="s">
        <v>75</v>
      </c>
    </row>
    <row r="486" spans="3:13" s="2" customFormat="1" x14ac:dyDescent="0.25">
      <c r="C486" s="10"/>
      <c r="D486" s="10">
        <v>24</v>
      </c>
      <c r="F486" s="19" t="str">
        <f t="shared" si="161"/>
        <v>FLO_FR</v>
      </c>
      <c r="G486" s="19" t="str">
        <f t="shared" si="162"/>
        <v>RSD_APA1_WH</v>
      </c>
      <c r="H486" s="19" t="str">
        <f t="shared" ref="H486:J486" si="179">H462</f>
        <v>WE</v>
      </c>
      <c r="I486" s="19" t="str">
        <f t="shared" si="179"/>
        <v>UP</v>
      </c>
      <c r="J486" s="21">
        <f t="shared" si="179"/>
        <v>0</v>
      </c>
      <c r="K486" s="21">
        <f t="shared" si="165"/>
        <v>3</v>
      </c>
      <c r="L486" s="21" t="str">
        <f t="shared" si="163"/>
        <v>RSDELC,RSDLTHA1,RSDLTHA2,RSDLTHA3,RSDLTHA4,RSDGASNAT,RSDCOABIC,RSDCOABCO,RSDBIOLOG,RSDBIOPLT,RSDOILLPG, RSDOILDSL</v>
      </c>
      <c r="M486" s="21" t="s">
        <v>75</v>
      </c>
    </row>
    <row r="487" spans="3:13" s="2" customFormat="1" x14ac:dyDescent="0.25">
      <c r="C487" s="10">
        <f>C439+1</f>
        <v>11</v>
      </c>
      <c r="D487" s="10">
        <v>1</v>
      </c>
      <c r="F487" s="2" t="str">
        <f>IF(H487="NA","\I: Ignore","FLO_FR")</f>
        <v>FLO_FR</v>
      </c>
      <c r="G487" s="9" t="str">
        <f>VLOOKUP(C487,Demands!$B$27:$C$125,2,0)</f>
        <v>RSD_DTA2_WH</v>
      </c>
      <c r="H487" s="2" t="str">
        <f>IF(HLOOKUP($D487,Fractions!$C$1:$Z$2,2,0)=0,"na",HLOOKUP($D487,Fractions!$C$1:$Z$2,2,0))</f>
        <v>RN</v>
      </c>
      <c r="I487" s="2" t="s">
        <v>34</v>
      </c>
      <c r="K487" s="17">
        <f>VLOOKUP(VLOOKUP(C487,Demands!$B$27:$E$125,4,0),Fractions!$A$3:$Z$43,INS_FRs!D487+2,0)</f>
        <v>1.740867579908676E-2</v>
      </c>
      <c r="L487" s="10" t="str">
        <f t="shared" si="163"/>
        <v>RSDELC,RSDLTHA1,RSDLTHA2,RSDLTHA3,RSDLTHA4,RSDGASNAT,RSDCOABIC,RSDCOABCO,RSDBIOLOG,RSDBIOPLT,RSDOILLPG, RSDOILDSL</v>
      </c>
      <c r="M487" s="10" t="s">
        <v>75</v>
      </c>
    </row>
    <row r="488" spans="3:13" s="2" customFormat="1" x14ac:dyDescent="0.25">
      <c r="C488" s="10"/>
      <c r="D488" s="10">
        <v>2</v>
      </c>
      <c r="F488" s="2" t="str">
        <f t="shared" ref="F488:F534" si="180">IF(H488="NA","\I: Ignore","FLO_FR")</f>
        <v>FLO_FR</v>
      </c>
      <c r="G488" s="2" t="str">
        <f>G487</f>
        <v>RSD_DTA2_WH</v>
      </c>
      <c r="H488" s="2" t="str">
        <f>IF(HLOOKUP($D488,Fractions!$C$1:$Z$2,2,0)=0,"na",HLOOKUP($D488,Fractions!$C$1:$Z$2,2,0))</f>
        <v>RL</v>
      </c>
      <c r="I488" s="2" t="s">
        <v>34</v>
      </c>
      <c r="K488" s="17">
        <f>VLOOKUP(VLOOKUP(C487,Demands!$B$27:$E$125,4,0),Fractions!$A$3:$Z$43,INS_FRs!D488+2,0)</f>
        <v>3.8299086757990874E-2</v>
      </c>
      <c r="L488" s="10" t="str">
        <f t="shared" si="163"/>
        <v>RSDELC,RSDLTHA1,RSDLTHA2,RSDLTHA3,RSDLTHA4,RSDGASNAT,RSDCOABIC,RSDCOABCO,RSDBIOLOG,RSDBIOPLT,RSDOILLPG, RSDOILDSL</v>
      </c>
      <c r="M488" s="10" t="s">
        <v>75</v>
      </c>
    </row>
    <row r="489" spans="3:13" s="2" customFormat="1" x14ac:dyDescent="0.25">
      <c r="C489" s="10"/>
      <c r="D489" s="10">
        <v>3</v>
      </c>
      <c r="F489" s="2" t="str">
        <f t="shared" si="180"/>
        <v>FLO_FR</v>
      </c>
      <c r="G489" s="2" t="str">
        <f t="shared" ref="G489:G534" si="181">G488</f>
        <v>RSD_DTA2_WH</v>
      </c>
      <c r="H489" s="2" t="str">
        <f>IF(HLOOKUP($D489,Fractions!$C$1:$Z$2,2,0)=0,"na",HLOOKUP($D489,Fractions!$C$1:$Z$2,2,0))</f>
        <v>RM</v>
      </c>
      <c r="I489" s="2" t="s">
        <v>34</v>
      </c>
      <c r="K489" s="17">
        <f>VLOOKUP(VLOOKUP(C487,Demands!$B$27:$E$125,4,0),Fractions!$A$3:$Z$43,INS_FRs!D489+2,0)</f>
        <v>2.7853881278538814E-2</v>
      </c>
      <c r="L489" s="10" t="str">
        <f t="shared" si="163"/>
        <v>RSDELC,RSDLTHA1,RSDLTHA2,RSDLTHA3,RSDLTHA4,RSDGASNAT,RSDCOABIC,RSDCOABCO,RSDBIOLOG,RSDBIOPLT,RSDOILLPG, RSDOILDSL</v>
      </c>
      <c r="M489" s="10" t="s">
        <v>75</v>
      </c>
    </row>
    <row r="490" spans="3:13" s="2" customFormat="1" x14ac:dyDescent="0.25">
      <c r="C490" s="10"/>
      <c r="D490" s="10">
        <v>4</v>
      </c>
      <c r="F490" s="2" t="str">
        <f t="shared" si="180"/>
        <v>FLO_FR</v>
      </c>
      <c r="G490" s="2" t="str">
        <f t="shared" si="181"/>
        <v>RSD_DTA2_WH</v>
      </c>
      <c r="H490" s="2" t="str">
        <f>IF(HLOOKUP($D490,Fractions!$C$1:$Z$2,2,0)=0,"na",HLOOKUP($D490,Fractions!$C$1:$Z$2,2,0))</f>
        <v>RD</v>
      </c>
      <c r="I490" s="2" t="s">
        <v>34</v>
      </c>
      <c r="K490" s="17">
        <f>VLOOKUP(VLOOKUP(C487,Demands!$B$27:$E$125,4,0),Fractions!$A$3:$Z$43,INS_FRs!D490+2,0)</f>
        <v>3.4817351598173521E-2</v>
      </c>
      <c r="L490" s="10" t="str">
        <f t="shared" si="163"/>
        <v>RSDELC,RSDLTHA1,RSDLTHA2,RSDLTHA3,RSDLTHA4,RSDGASNAT,RSDCOABIC,RSDCOABCO,RSDBIOLOG,RSDBIOPLT,RSDOILLPG, RSDOILDSL</v>
      </c>
      <c r="M490" s="10" t="s">
        <v>75</v>
      </c>
    </row>
    <row r="491" spans="3:13" s="2" customFormat="1" x14ac:dyDescent="0.25">
      <c r="C491" s="10"/>
      <c r="D491" s="10">
        <v>5</v>
      </c>
      <c r="F491" s="2" t="str">
        <f t="shared" si="180"/>
        <v>FLO_FR</v>
      </c>
      <c r="G491" s="2" t="str">
        <f t="shared" si="181"/>
        <v>RSD_DTA2_WH</v>
      </c>
      <c r="H491" s="2" t="str">
        <f>IF(HLOOKUP($D491,Fractions!$C$1:$Z$2,2,0)=0,"na",HLOOKUP($D491,Fractions!$C$1:$Z$2,2,0))</f>
        <v>RA</v>
      </c>
      <c r="I491" s="2" t="s">
        <v>34</v>
      </c>
      <c r="K491" s="17">
        <f>VLOOKUP(VLOOKUP(C487,Demands!$B$27:$E$125,4,0),Fractions!$A$3:$Z$43,INS_FRs!D491+2,0)</f>
        <v>2.0890410958904111E-2</v>
      </c>
      <c r="L491" s="10" t="str">
        <f t="shared" si="163"/>
        <v>RSDELC,RSDLTHA1,RSDLTHA2,RSDLTHA3,RSDLTHA4,RSDGASNAT,RSDCOABIC,RSDCOABCO,RSDBIOLOG,RSDBIOPLT,RSDOILLPG, RSDOILDSL</v>
      </c>
      <c r="M491" s="10" t="s">
        <v>75</v>
      </c>
    </row>
    <row r="492" spans="3:13" s="2" customFormat="1" x14ac:dyDescent="0.25">
      <c r="C492" s="10"/>
      <c r="D492" s="10">
        <v>6</v>
      </c>
      <c r="F492" s="2" t="str">
        <f t="shared" si="180"/>
        <v>FLO_FR</v>
      </c>
      <c r="G492" s="2" t="str">
        <f t="shared" si="181"/>
        <v>RSD_DTA2_WH</v>
      </c>
      <c r="H492" s="2" t="str">
        <f>IF(HLOOKUP($D492,Fractions!$C$1:$Z$2,2,0)=0,"na",HLOOKUP($D492,Fractions!$C$1:$Z$2,2,0))</f>
        <v>RE</v>
      </c>
      <c r="I492" s="2" t="s">
        <v>34</v>
      </c>
      <c r="K492" s="17">
        <f>VLOOKUP(VLOOKUP(C487,Demands!$B$27:$E$125,4,0),Fractions!$A$3:$Z$43,INS_FRs!D492+2,0)</f>
        <v>2.7853881278538814E-2</v>
      </c>
      <c r="L492" s="10" t="str">
        <f t="shared" si="163"/>
        <v>RSDELC,RSDLTHA1,RSDLTHA2,RSDLTHA3,RSDLTHA4,RSDGASNAT,RSDCOABIC,RSDCOABCO,RSDBIOLOG,RSDBIOPLT,RSDOILLPG, RSDOILDSL</v>
      </c>
      <c r="M492" s="10" t="s">
        <v>75</v>
      </c>
    </row>
    <row r="493" spans="3:13" s="2" customFormat="1" x14ac:dyDescent="0.25">
      <c r="C493" s="10"/>
      <c r="D493" s="10">
        <v>7</v>
      </c>
      <c r="F493" s="2" t="str">
        <f t="shared" si="180"/>
        <v>FLO_FR</v>
      </c>
      <c r="G493" s="2" t="str">
        <f t="shared" si="181"/>
        <v>RSD_DTA2_WH</v>
      </c>
      <c r="H493" s="2" t="str">
        <f>IF(HLOOKUP($D493,Fractions!$C$1:$Z$2,2,0)=0,"na",HLOOKUP($D493,Fractions!$C$1:$Z$2,2,0))</f>
        <v>SN</v>
      </c>
      <c r="I493" s="2" t="s">
        <v>34</v>
      </c>
      <c r="K493" s="17">
        <f>VLOOKUP(VLOOKUP(C487,Demands!$B$27:$E$125,4,0),Fractions!$A$3:$Z$43,INS_FRs!D493+2,0)</f>
        <v>2.625570776255708E-2</v>
      </c>
      <c r="L493" s="10" t="str">
        <f t="shared" si="163"/>
        <v>RSDELC,RSDLTHA1,RSDLTHA2,RSDLTHA3,RSDLTHA4,RSDGASNAT,RSDCOABIC,RSDCOABCO,RSDBIOLOG,RSDBIOPLT,RSDOILLPG, RSDOILDSL</v>
      </c>
      <c r="M493" s="10" t="s">
        <v>75</v>
      </c>
    </row>
    <row r="494" spans="3:13" s="2" customFormat="1" x14ac:dyDescent="0.25">
      <c r="C494" s="10"/>
      <c r="D494" s="10">
        <v>8</v>
      </c>
      <c r="F494" s="2" t="str">
        <f t="shared" si="180"/>
        <v>FLO_FR</v>
      </c>
      <c r="G494" s="2" t="str">
        <f t="shared" si="181"/>
        <v>RSD_DTA2_WH</v>
      </c>
      <c r="H494" s="2" t="str">
        <f>IF(HLOOKUP($D494,Fractions!$C$1:$Z$2,2,0)=0,"na",HLOOKUP($D494,Fractions!$C$1:$Z$2,2,0))</f>
        <v>SL</v>
      </c>
      <c r="I494" s="2" t="s">
        <v>34</v>
      </c>
      <c r="K494" s="17">
        <f>VLOOKUP(VLOOKUP(C487,Demands!$B$27:$E$125,4,0),Fractions!$A$3:$Z$43,INS_FRs!D494+2,0)</f>
        <v>5.7762557077625579E-2</v>
      </c>
      <c r="L494" s="10" t="str">
        <f t="shared" si="163"/>
        <v>RSDELC,RSDLTHA1,RSDLTHA2,RSDLTHA3,RSDLTHA4,RSDGASNAT,RSDCOABIC,RSDCOABCO,RSDBIOLOG,RSDBIOPLT,RSDOILLPG, RSDOILDSL</v>
      </c>
      <c r="M494" s="10" t="s">
        <v>75</v>
      </c>
    </row>
    <row r="495" spans="3:13" s="2" customFormat="1" x14ac:dyDescent="0.25">
      <c r="C495" s="10"/>
      <c r="D495" s="10">
        <v>9</v>
      </c>
      <c r="F495" s="2" t="str">
        <f t="shared" si="180"/>
        <v>FLO_FR</v>
      </c>
      <c r="G495" s="2" t="str">
        <f t="shared" si="181"/>
        <v>RSD_DTA2_WH</v>
      </c>
      <c r="H495" s="2" t="str">
        <f>IF(HLOOKUP($D495,Fractions!$C$1:$Z$2,2,0)=0,"na",HLOOKUP($D495,Fractions!$C$1:$Z$2,2,0))</f>
        <v>SM</v>
      </c>
      <c r="I495" s="2" t="s">
        <v>34</v>
      </c>
      <c r="K495" s="17">
        <f>VLOOKUP(VLOOKUP(C487,Demands!$B$27:$E$125,4,0),Fractions!$A$3:$Z$43,INS_FRs!D495+2,0)</f>
        <v>4.2009132420091327E-2</v>
      </c>
      <c r="L495" s="10" t="str">
        <f t="shared" si="163"/>
        <v>RSDELC,RSDLTHA1,RSDLTHA2,RSDLTHA3,RSDLTHA4,RSDGASNAT,RSDCOABIC,RSDCOABCO,RSDBIOLOG,RSDBIOPLT,RSDOILLPG, RSDOILDSL</v>
      </c>
      <c r="M495" s="10" t="s">
        <v>75</v>
      </c>
    </row>
    <row r="496" spans="3:13" s="2" customFormat="1" x14ac:dyDescent="0.25">
      <c r="C496" s="10"/>
      <c r="D496" s="10">
        <v>10</v>
      </c>
      <c r="F496" s="2" t="str">
        <f t="shared" si="180"/>
        <v>FLO_FR</v>
      </c>
      <c r="G496" s="2" t="str">
        <f t="shared" si="181"/>
        <v>RSD_DTA2_WH</v>
      </c>
      <c r="H496" s="2" t="str">
        <f>IF(HLOOKUP($D496,Fractions!$C$1:$Z$2,2,0)=0,"na",HLOOKUP($D496,Fractions!$C$1:$Z$2,2,0))</f>
        <v>SD</v>
      </c>
      <c r="I496" s="2" t="s">
        <v>34</v>
      </c>
      <c r="K496" s="17">
        <f>VLOOKUP(VLOOKUP(C487,Demands!$B$27:$E$125,4,0),Fractions!$A$3:$Z$43,INS_FRs!D496+2,0)</f>
        <v>5.2511415525114159E-2</v>
      </c>
      <c r="L496" s="10" t="str">
        <f t="shared" si="163"/>
        <v>RSDELC,RSDLTHA1,RSDLTHA2,RSDLTHA3,RSDLTHA4,RSDGASNAT,RSDCOABIC,RSDCOABCO,RSDBIOLOG,RSDBIOPLT,RSDOILLPG, RSDOILDSL</v>
      </c>
      <c r="M496" s="10" t="s">
        <v>75</v>
      </c>
    </row>
    <row r="497" spans="3:13" s="2" customFormat="1" x14ac:dyDescent="0.25">
      <c r="C497" s="10"/>
      <c r="D497" s="10">
        <v>11</v>
      </c>
      <c r="F497" s="2" t="str">
        <f t="shared" si="180"/>
        <v>FLO_FR</v>
      </c>
      <c r="G497" s="2" t="str">
        <f t="shared" si="181"/>
        <v>RSD_DTA2_WH</v>
      </c>
      <c r="H497" s="2" t="str">
        <f>IF(HLOOKUP($D497,Fractions!$C$1:$Z$2,2,0)=0,"na",HLOOKUP($D497,Fractions!$C$1:$Z$2,2,0))</f>
        <v>SA</v>
      </c>
      <c r="I497" s="2" t="s">
        <v>34</v>
      </c>
      <c r="K497" s="17">
        <f>VLOOKUP(VLOOKUP(C487,Demands!$B$27:$E$125,4,0),Fractions!$A$3:$Z$43,INS_FRs!D497+2,0)</f>
        <v>3.1506849315068496E-2</v>
      </c>
      <c r="L497" s="10" t="str">
        <f t="shared" si="163"/>
        <v>RSDELC,RSDLTHA1,RSDLTHA2,RSDLTHA3,RSDLTHA4,RSDGASNAT,RSDCOABIC,RSDCOABCO,RSDBIOLOG,RSDBIOPLT,RSDOILLPG, RSDOILDSL</v>
      </c>
      <c r="M497" s="10" t="s">
        <v>75</v>
      </c>
    </row>
    <row r="498" spans="3:13" s="2" customFormat="1" x14ac:dyDescent="0.25">
      <c r="C498" s="10"/>
      <c r="D498" s="10">
        <v>12</v>
      </c>
      <c r="F498" s="2" t="str">
        <f t="shared" si="180"/>
        <v>FLO_FR</v>
      </c>
      <c r="G498" s="2" t="str">
        <f t="shared" si="181"/>
        <v>RSD_DTA2_WH</v>
      </c>
      <c r="H498" s="2" t="str">
        <f>IF(HLOOKUP($D498,Fractions!$C$1:$Z$2,2,0)=0,"na",HLOOKUP($D498,Fractions!$C$1:$Z$2,2,0))</f>
        <v>SE</v>
      </c>
      <c r="I498" s="2" t="s">
        <v>34</v>
      </c>
      <c r="K498" s="17">
        <f>VLOOKUP(VLOOKUP(C487,Demands!$B$27:$E$125,4,0),Fractions!$A$3:$Z$43,INS_FRs!D498+2,0)</f>
        <v>4.2009132420091327E-2</v>
      </c>
      <c r="L498" s="10" t="str">
        <f t="shared" si="163"/>
        <v>RSDELC,RSDLTHA1,RSDLTHA2,RSDLTHA3,RSDLTHA4,RSDGASNAT,RSDCOABIC,RSDCOABCO,RSDBIOLOG,RSDBIOPLT,RSDOILLPG, RSDOILDSL</v>
      </c>
      <c r="M498" s="10" t="s">
        <v>75</v>
      </c>
    </row>
    <row r="499" spans="3:13" s="2" customFormat="1" x14ac:dyDescent="0.25">
      <c r="C499" s="10"/>
      <c r="D499" s="10">
        <v>13</v>
      </c>
      <c r="F499" s="2" t="str">
        <f t="shared" si="180"/>
        <v>FLO_FR</v>
      </c>
      <c r="G499" s="2" t="str">
        <f t="shared" si="181"/>
        <v>RSD_DTA2_WH</v>
      </c>
      <c r="H499" s="2" t="str">
        <f>IF(HLOOKUP($D499,Fractions!$C$1:$Z$2,2,0)=0,"na",HLOOKUP($D499,Fractions!$C$1:$Z$2,2,0))</f>
        <v>FN</v>
      </c>
      <c r="I499" s="2" t="s">
        <v>34</v>
      </c>
      <c r="K499" s="17">
        <f>VLOOKUP(VLOOKUP(C487,Demands!$B$27:$E$125,4,0),Fractions!$A$3:$Z$43,INS_FRs!D499+2,0)</f>
        <v>1.740867579908676E-2</v>
      </c>
      <c r="L499" s="10" t="str">
        <f t="shared" si="163"/>
        <v>RSDELC,RSDLTHA1,RSDLTHA2,RSDLTHA3,RSDLTHA4,RSDGASNAT,RSDCOABIC,RSDCOABCO,RSDBIOLOG,RSDBIOPLT,RSDOILLPG, RSDOILDSL</v>
      </c>
      <c r="M499" s="10" t="s">
        <v>75</v>
      </c>
    </row>
    <row r="500" spans="3:13" s="2" customFormat="1" x14ac:dyDescent="0.25">
      <c r="C500" s="10"/>
      <c r="D500" s="10">
        <v>14</v>
      </c>
      <c r="F500" s="2" t="str">
        <f t="shared" si="180"/>
        <v>FLO_FR</v>
      </c>
      <c r="G500" s="2" t="str">
        <f t="shared" si="181"/>
        <v>RSD_DTA2_WH</v>
      </c>
      <c r="H500" s="2" t="str">
        <f>IF(HLOOKUP($D500,Fractions!$C$1:$Z$2,2,0)=0,"na",HLOOKUP($D500,Fractions!$C$1:$Z$2,2,0))</f>
        <v>FL</v>
      </c>
      <c r="I500" s="2" t="s">
        <v>34</v>
      </c>
      <c r="K500" s="17">
        <f>VLOOKUP(VLOOKUP(C487,Demands!$B$27:$E$125,4,0),Fractions!$A$3:$Z$43,INS_FRs!D500+2,0)</f>
        <v>3.8299086757990874E-2</v>
      </c>
      <c r="L500" s="10" t="str">
        <f t="shared" si="163"/>
        <v>RSDELC,RSDLTHA1,RSDLTHA2,RSDLTHA3,RSDLTHA4,RSDGASNAT,RSDCOABIC,RSDCOABCO,RSDBIOLOG,RSDBIOPLT,RSDOILLPG, RSDOILDSL</v>
      </c>
      <c r="M500" s="10" t="s">
        <v>75</v>
      </c>
    </row>
    <row r="501" spans="3:13" s="2" customFormat="1" x14ac:dyDescent="0.25">
      <c r="C501" s="10"/>
      <c r="D501" s="10">
        <v>15</v>
      </c>
      <c r="F501" s="2" t="str">
        <f t="shared" si="180"/>
        <v>FLO_FR</v>
      </c>
      <c r="G501" s="2" t="str">
        <f t="shared" si="181"/>
        <v>RSD_DTA2_WH</v>
      </c>
      <c r="H501" s="2" t="str">
        <f>IF(HLOOKUP($D501,Fractions!$C$1:$Z$2,2,0)=0,"na",HLOOKUP($D501,Fractions!$C$1:$Z$2,2,0))</f>
        <v>FM</v>
      </c>
      <c r="I501" s="2" t="s">
        <v>34</v>
      </c>
      <c r="K501" s="17">
        <f>VLOOKUP(VLOOKUP(C487,Demands!$B$27:$E$125,4,0),Fractions!$A$3:$Z$43,INS_FRs!D501+2,0)</f>
        <v>2.7853881278538814E-2</v>
      </c>
      <c r="L501" s="10" t="str">
        <f t="shared" si="163"/>
        <v>RSDELC,RSDLTHA1,RSDLTHA2,RSDLTHA3,RSDLTHA4,RSDGASNAT,RSDCOABIC,RSDCOABCO,RSDBIOLOG,RSDBIOPLT,RSDOILLPG, RSDOILDSL</v>
      </c>
      <c r="M501" s="10" t="s">
        <v>75</v>
      </c>
    </row>
    <row r="502" spans="3:13" s="2" customFormat="1" x14ac:dyDescent="0.25">
      <c r="C502" s="10"/>
      <c r="D502" s="10">
        <v>16</v>
      </c>
      <c r="F502" s="2" t="str">
        <f t="shared" si="180"/>
        <v>FLO_FR</v>
      </c>
      <c r="G502" s="2" t="str">
        <f t="shared" si="181"/>
        <v>RSD_DTA2_WH</v>
      </c>
      <c r="H502" s="2" t="str">
        <f>IF(HLOOKUP($D502,Fractions!$C$1:$Z$2,2,0)=0,"na",HLOOKUP($D502,Fractions!$C$1:$Z$2,2,0))</f>
        <v>FD</v>
      </c>
      <c r="I502" s="2" t="s">
        <v>34</v>
      </c>
      <c r="K502" s="17">
        <f>VLOOKUP(VLOOKUP(C487,Demands!$B$27:$E$125,4,0),Fractions!$A$3:$Z$43,INS_FRs!D502+2,0)</f>
        <v>3.4817351598173521E-2</v>
      </c>
      <c r="L502" s="10" t="str">
        <f t="shared" si="163"/>
        <v>RSDELC,RSDLTHA1,RSDLTHA2,RSDLTHA3,RSDLTHA4,RSDGASNAT,RSDCOABIC,RSDCOABCO,RSDBIOLOG,RSDBIOPLT,RSDOILLPG, RSDOILDSL</v>
      </c>
      <c r="M502" s="10" t="s">
        <v>75</v>
      </c>
    </row>
    <row r="503" spans="3:13" s="2" customFormat="1" x14ac:dyDescent="0.25">
      <c r="C503" s="10"/>
      <c r="D503" s="10">
        <v>17</v>
      </c>
      <c r="F503" s="2" t="str">
        <f t="shared" si="180"/>
        <v>FLO_FR</v>
      </c>
      <c r="G503" s="2" t="str">
        <f t="shared" si="181"/>
        <v>RSD_DTA2_WH</v>
      </c>
      <c r="H503" s="2" t="str">
        <f>IF(HLOOKUP($D503,Fractions!$C$1:$Z$2,2,0)=0,"na",HLOOKUP($D503,Fractions!$C$1:$Z$2,2,0))</f>
        <v>FA</v>
      </c>
      <c r="I503" s="2" t="s">
        <v>34</v>
      </c>
      <c r="K503" s="17">
        <f>VLOOKUP(VLOOKUP(C487,Demands!$B$27:$E$125,4,0),Fractions!$A$3:$Z$43,INS_FRs!D503+2,0)</f>
        <v>2.0890410958904111E-2</v>
      </c>
      <c r="L503" s="10" t="str">
        <f t="shared" si="163"/>
        <v>RSDELC,RSDLTHA1,RSDLTHA2,RSDLTHA3,RSDLTHA4,RSDGASNAT,RSDCOABIC,RSDCOABCO,RSDBIOLOG,RSDBIOPLT,RSDOILLPG, RSDOILDSL</v>
      </c>
      <c r="M503" s="10" t="s">
        <v>75</v>
      </c>
    </row>
    <row r="504" spans="3:13" s="2" customFormat="1" x14ac:dyDescent="0.25">
      <c r="C504" s="10"/>
      <c r="D504" s="10">
        <v>18</v>
      </c>
      <c r="F504" s="2" t="str">
        <f t="shared" si="180"/>
        <v>FLO_FR</v>
      </c>
      <c r="G504" s="2" t="str">
        <f t="shared" si="181"/>
        <v>RSD_DTA2_WH</v>
      </c>
      <c r="H504" s="2" t="str">
        <f>IF(HLOOKUP($D504,Fractions!$C$1:$Z$2,2,0)=0,"na",HLOOKUP($D504,Fractions!$C$1:$Z$2,2,0))</f>
        <v>FE</v>
      </c>
      <c r="I504" s="2" t="s">
        <v>34</v>
      </c>
      <c r="K504" s="17">
        <f>VLOOKUP(VLOOKUP(C487,Demands!$B$27:$E$125,4,0),Fractions!$A$3:$Z$43,INS_FRs!D504+2,0)</f>
        <v>2.7853881278538814E-2</v>
      </c>
      <c r="L504" s="10" t="str">
        <f t="shared" si="163"/>
        <v>RSDELC,RSDLTHA1,RSDLTHA2,RSDLTHA3,RSDLTHA4,RSDGASNAT,RSDCOABIC,RSDCOABCO,RSDBIOLOG,RSDBIOPLT,RSDOILLPG, RSDOILDSL</v>
      </c>
      <c r="M504" s="10" t="s">
        <v>75</v>
      </c>
    </row>
    <row r="505" spans="3:13" s="2" customFormat="1" x14ac:dyDescent="0.25">
      <c r="C505" s="10"/>
      <c r="D505" s="10">
        <v>19</v>
      </c>
      <c r="F505" s="2" t="str">
        <f t="shared" si="180"/>
        <v>FLO_FR</v>
      </c>
      <c r="G505" s="2" t="str">
        <f t="shared" si="181"/>
        <v>RSD_DTA2_WH</v>
      </c>
      <c r="H505" s="2" t="str">
        <f>IF(HLOOKUP($D505,Fractions!$C$1:$Z$2,2,0)=0,"na",HLOOKUP($D505,Fractions!$C$1:$Z$2,2,0))</f>
        <v>WN</v>
      </c>
      <c r="I505" s="2" t="s">
        <v>34</v>
      </c>
      <c r="K505" s="17">
        <f>VLOOKUP(VLOOKUP(C487,Demands!$B$27:$E$125,4,0),Fractions!$A$3:$Z$43,INS_FRs!D505+2,0)</f>
        <v>4.3093607305936074E-2</v>
      </c>
      <c r="L505" s="10" t="str">
        <f t="shared" si="163"/>
        <v>RSDELC,RSDLTHA1,RSDLTHA2,RSDLTHA3,RSDLTHA4,RSDGASNAT,RSDCOABIC,RSDCOABCO,RSDBIOLOG,RSDBIOPLT,RSDOILLPG, RSDOILDSL</v>
      </c>
      <c r="M505" s="10" t="s">
        <v>75</v>
      </c>
    </row>
    <row r="506" spans="3:13" s="2" customFormat="1" x14ac:dyDescent="0.25">
      <c r="C506" s="10"/>
      <c r="D506" s="10">
        <v>20</v>
      </c>
      <c r="F506" s="2" t="str">
        <f t="shared" si="180"/>
        <v>FLO_FR</v>
      </c>
      <c r="G506" s="2" t="str">
        <f t="shared" si="181"/>
        <v>RSD_DTA2_WH</v>
      </c>
      <c r="H506" s="2" t="str">
        <f>IF(HLOOKUP($D506,Fractions!$C$1:$Z$2,2,0)=0,"na",HLOOKUP($D506,Fractions!$C$1:$Z$2,2,0))</f>
        <v>WL</v>
      </c>
      <c r="I506" s="2" t="s">
        <v>34</v>
      </c>
      <c r="K506" s="17">
        <f>VLOOKUP(VLOOKUP(C487,Demands!$B$27:$E$125,4,0),Fractions!$A$3:$Z$43,INS_FRs!D506+2,0)</f>
        <v>9.4805936073059371E-2</v>
      </c>
      <c r="L506" s="10" t="str">
        <f t="shared" si="163"/>
        <v>RSDELC,RSDLTHA1,RSDLTHA2,RSDLTHA3,RSDLTHA4,RSDGASNAT,RSDCOABIC,RSDCOABCO,RSDBIOLOG,RSDBIOPLT,RSDOILLPG, RSDOILDSL</v>
      </c>
      <c r="M506" s="10" t="s">
        <v>75</v>
      </c>
    </row>
    <row r="507" spans="3:13" s="2" customFormat="1" x14ac:dyDescent="0.25">
      <c r="C507" s="10"/>
      <c r="D507" s="10">
        <v>21</v>
      </c>
      <c r="F507" s="2" t="str">
        <f t="shared" si="180"/>
        <v>FLO_FR</v>
      </c>
      <c r="G507" s="2" t="str">
        <f t="shared" si="181"/>
        <v>RSD_DTA2_WH</v>
      </c>
      <c r="H507" s="2" t="str">
        <f>IF(HLOOKUP($D507,Fractions!$C$1:$Z$2,2,0)=0,"na",HLOOKUP($D507,Fractions!$C$1:$Z$2,2,0))</f>
        <v>WM</v>
      </c>
      <c r="I507" s="2" t="s">
        <v>34</v>
      </c>
      <c r="K507" s="17">
        <f>VLOOKUP(VLOOKUP(C487,Demands!$B$27:$E$125,4,0),Fractions!$A$3:$Z$43,INS_FRs!D507+2,0)</f>
        <v>6.8949771689497716E-2</v>
      </c>
      <c r="L507" s="10" t="str">
        <f t="shared" si="163"/>
        <v>RSDELC,RSDLTHA1,RSDLTHA2,RSDLTHA3,RSDLTHA4,RSDGASNAT,RSDCOABIC,RSDCOABCO,RSDBIOLOG,RSDBIOPLT,RSDOILLPG, RSDOILDSL</v>
      </c>
      <c r="M507" s="10" t="s">
        <v>75</v>
      </c>
    </row>
    <row r="508" spans="3:13" s="2" customFormat="1" x14ac:dyDescent="0.25">
      <c r="C508" s="10"/>
      <c r="D508" s="10">
        <v>22</v>
      </c>
      <c r="F508" s="2" t="str">
        <f t="shared" si="180"/>
        <v>FLO_FR</v>
      </c>
      <c r="G508" s="2" t="str">
        <f t="shared" si="181"/>
        <v>RSD_DTA2_WH</v>
      </c>
      <c r="H508" s="2" t="str">
        <f>IF(HLOOKUP($D508,Fractions!$C$1:$Z$2,2,0)=0,"na",HLOOKUP($D508,Fractions!$C$1:$Z$2,2,0))</f>
        <v>WD</v>
      </c>
      <c r="I508" s="2" t="s">
        <v>34</v>
      </c>
      <c r="K508" s="17">
        <f>VLOOKUP(VLOOKUP(C487,Demands!$B$27:$E$125,4,0),Fractions!$A$3:$Z$43,INS_FRs!D508+2,0)</f>
        <v>8.6187214611872148E-2</v>
      </c>
      <c r="L508" s="10" t="str">
        <f t="shared" si="163"/>
        <v>RSDELC,RSDLTHA1,RSDLTHA2,RSDLTHA3,RSDLTHA4,RSDGASNAT,RSDCOABIC,RSDCOABCO,RSDBIOLOG,RSDBIOPLT,RSDOILLPG, RSDOILDSL</v>
      </c>
      <c r="M508" s="10" t="s">
        <v>75</v>
      </c>
    </row>
    <row r="509" spans="3:13" s="2" customFormat="1" x14ac:dyDescent="0.25">
      <c r="C509" s="10"/>
      <c r="D509" s="10">
        <v>23</v>
      </c>
      <c r="F509" s="12" t="str">
        <f t="shared" si="180"/>
        <v>FLO_FR</v>
      </c>
      <c r="G509" s="12" t="str">
        <f t="shared" si="181"/>
        <v>RSD_DTA2_WH</v>
      </c>
      <c r="H509" s="12" t="str">
        <f>IF(HLOOKUP($D509,Fractions!$C$1:$Z$2,2,0)=0,"na",HLOOKUP($D509,Fractions!$C$1:$Z$2,2,0))</f>
        <v>WA</v>
      </c>
      <c r="I509" s="12" t="s">
        <v>34</v>
      </c>
      <c r="J509" s="12"/>
      <c r="K509" s="18">
        <f>VLOOKUP(VLOOKUP(C487,Demands!$B$27:$E$125,4,0),Fractions!$A$3:$Z$43,INS_FRs!D509+2,0)</f>
        <v>5.171232876712329E-2</v>
      </c>
      <c r="L509" s="10" t="str">
        <f t="shared" si="163"/>
        <v>RSDELC,RSDLTHA1,RSDLTHA2,RSDLTHA3,RSDLTHA4,RSDGASNAT,RSDCOABIC,RSDCOABCO,RSDBIOLOG,RSDBIOPLT,RSDOILLPG, RSDOILDSL</v>
      </c>
      <c r="M509" s="10" t="s">
        <v>75</v>
      </c>
    </row>
    <row r="510" spans="3:13" s="2" customFormat="1" x14ac:dyDescent="0.25">
      <c r="C510" s="10"/>
      <c r="D510" s="10">
        <v>24</v>
      </c>
      <c r="F510" s="19" t="str">
        <f t="shared" si="180"/>
        <v>FLO_FR</v>
      </c>
      <c r="G510" s="19" t="str">
        <f t="shared" si="181"/>
        <v>RSD_DTA2_WH</v>
      </c>
      <c r="H510" s="19" t="str">
        <f>IF(HLOOKUP($D510,Fractions!$C$1:$Z$2,2,0)=0,"na",HLOOKUP($D510,Fractions!$C$1:$Z$2,2,0))</f>
        <v>WE</v>
      </c>
      <c r="I510" s="19" t="s">
        <v>34</v>
      </c>
      <c r="J510" s="19"/>
      <c r="K510" s="20">
        <f>VLOOKUP(VLOOKUP(C487,Demands!$B$27:$E$125,4,0),Fractions!$A$3:$Z$43,INS_FRs!D510+2,0)</f>
        <v>6.8949771689497716E-2</v>
      </c>
      <c r="L510" s="21" t="str">
        <f t="shared" si="163"/>
        <v>RSDELC,RSDLTHA1,RSDLTHA2,RSDLTHA3,RSDLTHA4,RSDGASNAT,RSDCOABIC,RSDCOABCO,RSDBIOLOG,RSDBIOPLT,RSDOILLPG, RSDOILDSL</v>
      </c>
      <c r="M510" s="10" t="s">
        <v>75</v>
      </c>
    </row>
    <row r="511" spans="3:13" s="2" customFormat="1" x14ac:dyDescent="0.25">
      <c r="C511" s="10"/>
      <c r="D511" s="10">
        <v>1</v>
      </c>
      <c r="F511" s="2" t="str">
        <f t="shared" si="180"/>
        <v>FLO_FR</v>
      </c>
      <c r="G511" s="2" t="str">
        <f t="shared" si="181"/>
        <v>RSD_DTA2_WH</v>
      </c>
      <c r="H511" s="2" t="str">
        <f t="shared" ref="H511:J519" si="182">H487</f>
        <v>RN</v>
      </c>
      <c r="I511" s="2" t="str">
        <f t="shared" si="182"/>
        <v>UP</v>
      </c>
      <c r="J511" s="10">
        <f t="shared" si="182"/>
        <v>0</v>
      </c>
      <c r="K511" s="10">
        <v>3</v>
      </c>
      <c r="L511" s="10" t="str">
        <f t="shared" si="163"/>
        <v>RSDELC,RSDLTHA1,RSDLTHA2,RSDLTHA3,RSDLTHA4,RSDGASNAT,RSDCOABIC,RSDCOABCO,RSDBIOLOG,RSDBIOPLT,RSDOILLPG, RSDOILDSL</v>
      </c>
      <c r="M511" s="10" t="s">
        <v>75</v>
      </c>
    </row>
    <row r="512" spans="3:13" s="2" customFormat="1" x14ac:dyDescent="0.25">
      <c r="C512" s="10"/>
      <c r="D512" s="10">
        <v>2</v>
      </c>
      <c r="F512" s="2" t="str">
        <f t="shared" si="180"/>
        <v>FLO_FR</v>
      </c>
      <c r="G512" s="2" t="str">
        <f t="shared" si="181"/>
        <v>RSD_DTA2_WH</v>
      </c>
      <c r="H512" s="2" t="str">
        <f t="shared" si="182"/>
        <v>RL</v>
      </c>
      <c r="I512" s="2" t="str">
        <f t="shared" si="182"/>
        <v>UP</v>
      </c>
      <c r="J512" s="10">
        <f t="shared" si="182"/>
        <v>0</v>
      </c>
      <c r="K512" s="10">
        <f>K511</f>
        <v>3</v>
      </c>
      <c r="L512" s="10" t="str">
        <f t="shared" si="163"/>
        <v>RSDELC,RSDLTHA1,RSDLTHA2,RSDLTHA3,RSDLTHA4,RSDGASNAT,RSDCOABIC,RSDCOABCO,RSDBIOLOG,RSDBIOPLT,RSDOILLPG, RSDOILDSL</v>
      </c>
      <c r="M512" s="10" t="s">
        <v>75</v>
      </c>
    </row>
    <row r="513" spans="3:13" s="2" customFormat="1" x14ac:dyDescent="0.25">
      <c r="C513" s="10"/>
      <c r="D513" s="10">
        <v>3</v>
      </c>
      <c r="F513" s="2" t="str">
        <f t="shared" si="180"/>
        <v>FLO_FR</v>
      </c>
      <c r="G513" s="2" t="str">
        <f t="shared" si="181"/>
        <v>RSD_DTA2_WH</v>
      </c>
      <c r="H513" s="2" t="str">
        <f t="shared" si="182"/>
        <v>RM</v>
      </c>
      <c r="I513" s="2" t="str">
        <f t="shared" si="182"/>
        <v>UP</v>
      </c>
      <c r="J513" s="10">
        <f t="shared" si="182"/>
        <v>0</v>
      </c>
      <c r="K513" s="10">
        <f t="shared" ref="K513:L534" si="183">K512</f>
        <v>3</v>
      </c>
      <c r="L513" s="10" t="str">
        <f t="shared" si="163"/>
        <v>RSDELC,RSDLTHA1,RSDLTHA2,RSDLTHA3,RSDLTHA4,RSDGASNAT,RSDCOABIC,RSDCOABCO,RSDBIOLOG,RSDBIOPLT,RSDOILLPG, RSDOILDSL</v>
      </c>
      <c r="M513" s="10" t="s">
        <v>75</v>
      </c>
    </row>
    <row r="514" spans="3:13" s="2" customFormat="1" x14ac:dyDescent="0.25">
      <c r="C514" s="10"/>
      <c r="D514" s="10">
        <v>4</v>
      </c>
      <c r="F514" s="2" t="str">
        <f t="shared" si="180"/>
        <v>FLO_FR</v>
      </c>
      <c r="G514" s="2" t="str">
        <f t="shared" si="181"/>
        <v>RSD_DTA2_WH</v>
      </c>
      <c r="H514" s="2" t="str">
        <f t="shared" si="182"/>
        <v>RD</v>
      </c>
      <c r="I514" s="2" t="str">
        <f t="shared" si="182"/>
        <v>UP</v>
      </c>
      <c r="J514" s="10">
        <f t="shared" si="182"/>
        <v>0</v>
      </c>
      <c r="K514" s="10">
        <f t="shared" si="183"/>
        <v>3</v>
      </c>
      <c r="L514" s="10" t="str">
        <f t="shared" si="163"/>
        <v>RSDELC,RSDLTHA1,RSDLTHA2,RSDLTHA3,RSDLTHA4,RSDGASNAT,RSDCOABIC,RSDCOABCO,RSDBIOLOG,RSDBIOPLT,RSDOILLPG, RSDOILDSL</v>
      </c>
      <c r="M514" s="10" t="s">
        <v>75</v>
      </c>
    </row>
    <row r="515" spans="3:13" s="2" customFormat="1" x14ac:dyDescent="0.25">
      <c r="C515" s="10"/>
      <c r="D515" s="10">
        <v>5</v>
      </c>
      <c r="F515" s="2" t="str">
        <f t="shared" si="180"/>
        <v>FLO_FR</v>
      </c>
      <c r="G515" s="2" t="str">
        <f t="shared" si="181"/>
        <v>RSD_DTA2_WH</v>
      </c>
      <c r="H515" s="2" t="str">
        <f t="shared" si="182"/>
        <v>RA</v>
      </c>
      <c r="I515" s="2" t="str">
        <f t="shared" si="182"/>
        <v>UP</v>
      </c>
      <c r="J515" s="10">
        <f t="shared" si="182"/>
        <v>0</v>
      </c>
      <c r="K515" s="10">
        <f t="shared" si="183"/>
        <v>3</v>
      </c>
      <c r="L515" s="10" t="str">
        <f t="shared" si="163"/>
        <v>RSDELC,RSDLTHA1,RSDLTHA2,RSDLTHA3,RSDLTHA4,RSDGASNAT,RSDCOABIC,RSDCOABCO,RSDBIOLOG,RSDBIOPLT,RSDOILLPG, RSDOILDSL</v>
      </c>
      <c r="M515" s="10" t="s">
        <v>75</v>
      </c>
    </row>
    <row r="516" spans="3:13" s="2" customFormat="1" x14ac:dyDescent="0.25">
      <c r="C516" s="10"/>
      <c r="D516" s="10">
        <v>6</v>
      </c>
      <c r="F516" s="2" t="str">
        <f t="shared" si="180"/>
        <v>FLO_FR</v>
      </c>
      <c r="G516" s="2" t="str">
        <f t="shared" si="181"/>
        <v>RSD_DTA2_WH</v>
      </c>
      <c r="H516" s="2" t="str">
        <f t="shared" si="182"/>
        <v>RE</v>
      </c>
      <c r="I516" s="2" t="str">
        <f t="shared" si="182"/>
        <v>UP</v>
      </c>
      <c r="J516" s="10">
        <f t="shared" si="182"/>
        <v>0</v>
      </c>
      <c r="K516" s="10">
        <f t="shared" si="183"/>
        <v>3</v>
      </c>
      <c r="L516" s="10" t="str">
        <f t="shared" si="163"/>
        <v>RSDELC,RSDLTHA1,RSDLTHA2,RSDLTHA3,RSDLTHA4,RSDGASNAT,RSDCOABIC,RSDCOABCO,RSDBIOLOG,RSDBIOPLT,RSDOILLPG, RSDOILDSL</v>
      </c>
      <c r="M516" s="10" t="s">
        <v>75</v>
      </c>
    </row>
    <row r="517" spans="3:13" s="2" customFormat="1" x14ac:dyDescent="0.25">
      <c r="C517" s="10"/>
      <c r="D517" s="10">
        <v>7</v>
      </c>
      <c r="F517" s="2" t="str">
        <f t="shared" si="180"/>
        <v>FLO_FR</v>
      </c>
      <c r="G517" s="2" t="str">
        <f t="shared" si="181"/>
        <v>RSD_DTA2_WH</v>
      </c>
      <c r="H517" s="2" t="str">
        <f t="shared" si="182"/>
        <v>SN</v>
      </c>
      <c r="I517" s="2" t="str">
        <f t="shared" si="182"/>
        <v>UP</v>
      </c>
      <c r="J517" s="10">
        <f t="shared" si="182"/>
        <v>0</v>
      </c>
      <c r="K517" s="10">
        <f t="shared" si="183"/>
        <v>3</v>
      </c>
      <c r="L517" s="10" t="str">
        <f t="shared" si="163"/>
        <v>RSDELC,RSDLTHA1,RSDLTHA2,RSDLTHA3,RSDLTHA4,RSDGASNAT,RSDCOABIC,RSDCOABCO,RSDBIOLOG,RSDBIOPLT,RSDOILLPG, RSDOILDSL</v>
      </c>
      <c r="M517" s="10" t="s">
        <v>75</v>
      </c>
    </row>
    <row r="518" spans="3:13" s="2" customFormat="1" x14ac:dyDescent="0.25">
      <c r="C518" s="10"/>
      <c r="D518" s="10">
        <v>8</v>
      </c>
      <c r="F518" s="2" t="str">
        <f t="shared" si="180"/>
        <v>FLO_FR</v>
      </c>
      <c r="G518" s="2" t="str">
        <f t="shared" si="181"/>
        <v>RSD_DTA2_WH</v>
      </c>
      <c r="H518" s="2" t="str">
        <f t="shared" si="182"/>
        <v>SL</v>
      </c>
      <c r="I518" s="2" t="str">
        <f t="shared" si="182"/>
        <v>UP</v>
      </c>
      <c r="J518" s="10">
        <f t="shared" si="182"/>
        <v>0</v>
      </c>
      <c r="K518" s="10">
        <f t="shared" si="183"/>
        <v>3</v>
      </c>
      <c r="L518" s="10" t="str">
        <f t="shared" si="163"/>
        <v>RSDELC,RSDLTHA1,RSDLTHA2,RSDLTHA3,RSDLTHA4,RSDGASNAT,RSDCOABIC,RSDCOABCO,RSDBIOLOG,RSDBIOPLT,RSDOILLPG, RSDOILDSL</v>
      </c>
      <c r="M518" s="10" t="s">
        <v>75</v>
      </c>
    </row>
    <row r="519" spans="3:13" s="2" customFormat="1" x14ac:dyDescent="0.25">
      <c r="C519" s="10"/>
      <c r="D519" s="10">
        <v>9</v>
      </c>
      <c r="F519" s="2" t="str">
        <f t="shared" si="180"/>
        <v>FLO_FR</v>
      </c>
      <c r="G519" s="2" t="str">
        <f t="shared" si="181"/>
        <v>RSD_DTA2_WH</v>
      </c>
      <c r="H519" s="2" t="str">
        <f t="shared" si="182"/>
        <v>SM</v>
      </c>
      <c r="I519" s="2" t="str">
        <f t="shared" si="182"/>
        <v>UP</v>
      </c>
      <c r="J519" s="10">
        <f t="shared" si="182"/>
        <v>0</v>
      </c>
      <c r="K519" s="10">
        <f t="shared" si="183"/>
        <v>3</v>
      </c>
      <c r="L519" s="10" t="str">
        <f t="shared" si="163"/>
        <v>RSDELC,RSDLTHA1,RSDLTHA2,RSDLTHA3,RSDLTHA4,RSDGASNAT,RSDCOABIC,RSDCOABCO,RSDBIOLOG,RSDBIOPLT,RSDOILLPG, RSDOILDSL</v>
      </c>
      <c r="M519" s="10" t="s">
        <v>75</v>
      </c>
    </row>
    <row r="520" spans="3:13" s="2" customFormat="1" x14ac:dyDescent="0.25">
      <c r="C520" s="10"/>
      <c r="D520" s="10">
        <v>10</v>
      </c>
      <c r="F520" s="2" t="str">
        <f t="shared" si="180"/>
        <v>FLO_FR</v>
      </c>
      <c r="G520" s="2" t="str">
        <f t="shared" si="181"/>
        <v>RSD_DTA2_WH</v>
      </c>
      <c r="H520" s="2" t="str">
        <f t="shared" ref="H520" si="184">H496</f>
        <v>SD</v>
      </c>
      <c r="I520" s="2" t="str">
        <f>I496</f>
        <v>UP</v>
      </c>
      <c r="J520" s="10">
        <f>J496</f>
        <v>0</v>
      </c>
      <c r="K520" s="10">
        <f t="shared" si="183"/>
        <v>3</v>
      </c>
      <c r="L520" s="10" t="str">
        <f t="shared" si="163"/>
        <v>RSDELC,RSDLTHA1,RSDLTHA2,RSDLTHA3,RSDLTHA4,RSDGASNAT,RSDCOABIC,RSDCOABCO,RSDBIOLOG,RSDBIOPLT,RSDOILLPG, RSDOILDSL</v>
      </c>
      <c r="M520" s="10" t="s">
        <v>75</v>
      </c>
    </row>
    <row r="521" spans="3:13" s="2" customFormat="1" x14ac:dyDescent="0.25">
      <c r="C521" s="10"/>
      <c r="D521" s="10">
        <v>11</v>
      </c>
      <c r="F521" s="2" t="str">
        <f t="shared" si="180"/>
        <v>FLO_FR</v>
      </c>
      <c r="G521" s="2" t="str">
        <f t="shared" si="181"/>
        <v>RSD_DTA2_WH</v>
      </c>
      <c r="H521" s="2" t="str">
        <f t="shared" ref="H521" si="185">H497</f>
        <v>SA</v>
      </c>
      <c r="I521" s="2" t="str">
        <f>I497</f>
        <v>UP</v>
      </c>
      <c r="J521" s="10">
        <f>J497</f>
        <v>0</v>
      </c>
      <c r="K521" s="10">
        <f t="shared" si="183"/>
        <v>3</v>
      </c>
      <c r="L521" s="10" t="str">
        <f t="shared" si="183"/>
        <v>RSDELC,RSDLTHA1,RSDLTHA2,RSDLTHA3,RSDLTHA4,RSDGASNAT,RSDCOABIC,RSDCOABCO,RSDBIOLOG,RSDBIOPLT,RSDOILLPG, RSDOILDSL</v>
      </c>
      <c r="M521" s="10" t="s">
        <v>75</v>
      </c>
    </row>
    <row r="522" spans="3:13" s="2" customFormat="1" x14ac:dyDescent="0.25">
      <c r="C522" s="10"/>
      <c r="D522" s="10">
        <v>12</v>
      </c>
      <c r="F522" s="2" t="str">
        <f t="shared" si="180"/>
        <v>FLO_FR</v>
      </c>
      <c r="G522" s="2" t="str">
        <f t="shared" si="181"/>
        <v>RSD_DTA2_WH</v>
      </c>
      <c r="H522" s="2" t="str">
        <f t="shared" ref="H522:I522" si="186">H498</f>
        <v>SE</v>
      </c>
      <c r="I522" s="2" t="str">
        <f t="shared" si="186"/>
        <v>UP</v>
      </c>
      <c r="J522" s="10">
        <f>J498</f>
        <v>0</v>
      </c>
      <c r="K522" s="10">
        <f t="shared" si="183"/>
        <v>3</v>
      </c>
      <c r="L522" s="10" t="str">
        <f t="shared" si="183"/>
        <v>RSDELC,RSDLTHA1,RSDLTHA2,RSDLTHA3,RSDLTHA4,RSDGASNAT,RSDCOABIC,RSDCOABCO,RSDBIOLOG,RSDBIOPLT,RSDOILLPG, RSDOILDSL</v>
      </c>
      <c r="M522" s="10" t="s">
        <v>75</v>
      </c>
    </row>
    <row r="523" spans="3:13" s="2" customFormat="1" x14ac:dyDescent="0.25">
      <c r="C523" s="10"/>
      <c r="D523" s="10">
        <v>13</v>
      </c>
      <c r="F523" s="2" t="str">
        <f t="shared" si="180"/>
        <v>FLO_FR</v>
      </c>
      <c r="G523" s="2" t="str">
        <f t="shared" si="181"/>
        <v>RSD_DTA2_WH</v>
      </c>
      <c r="H523" s="2" t="str">
        <f t="shared" ref="H523:J523" si="187">H499</f>
        <v>FN</v>
      </c>
      <c r="I523" s="2" t="str">
        <f t="shared" si="187"/>
        <v>UP</v>
      </c>
      <c r="J523" s="10">
        <f t="shared" si="187"/>
        <v>0</v>
      </c>
      <c r="K523" s="10">
        <f t="shared" si="183"/>
        <v>3</v>
      </c>
      <c r="L523" s="10" t="str">
        <f t="shared" si="183"/>
        <v>RSDELC,RSDLTHA1,RSDLTHA2,RSDLTHA3,RSDLTHA4,RSDGASNAT,RSDCOABIC,RSDCOABCO,RSDBIOLOG,RSDBIOPLT,RSDOILLPG, RSDOILDSL</v>
      </c>
      <c r="M523" s="10" t="s">
        <v>75</v>
      </c>
    </row>
    <row r="524" spans="3:13" s="2" customFormat="1" x14ac:dyDescent="0.25">
      <c r="C524" s="10"/>
      <c r="D524" s="10">
        <v>14</v>
      </c>
      <c r="F524" s="2" t="str">
        <f t="shared" si="180"/>
        <v>FLO_FR</v>
      </c>
      <c r="G524" s="2" t="str">
        <f t="shared" si="181"/>
        <v>RSD_DTA2_WH</v>
      </c>
      <c r="H524" s="2" t="str">
        <f t="shared" ref="H524:J524" si="188">H500</f>
        <v>FL</v>
      </c>
      <c r="I524" s="2" t="str">
        <f t="shared" si="188"/>
        <v>UP</v>
      </c>
      <c r="J524" s="10">
        <f t="shared" si="188"/>
        <v>0</v>
      </c>
      <c r="K524" s="10">
        <f t="shared" si="183"/>
        <v>3</v>
      </c>
      <c r="L524" s="10" t="str">
        <f t="shared" si="183"/>
        <v>RSDELC,RSDLTHA1,RSDLTHA2,RSDLTHA3,RSDLTHA4,RSDGASNAT,RSDCOABIC,RSDCOABCO,RSDBIOLOG,RSDBIOPLT,RSDOILLPG, RSDOILDSL</v>
      </c>
      <c r="M524" s="10" t="s">
        <v>75</v>
      </c>
    </row>
    <row r="525" spans="3:13" s="2" customFormat="1" x14ac:dyDescent="0.25">
      <c r="C525" s="10"/>
      <c r="D525" s="10">
        <v>15</v>
      </c>
      <c r="F525" s="2" t="str">
        <f t="shared" si="180"/>
        <v>FLO_FR</v>
      </c>
      <c r="G525" s="2" t="str">
        <f t="shared" si="181"/>
        <v>RSD_DTA2_WH</v>
      </c>
      <c r="H525" s="2" t="str">
        <f t="shared" ref="H525:J525" si="189">H501</f>
        <v>FM</v>
      </c>
      <c r="I525" s="2" t="str">
        <f t="shared" si="189"/>
        <v>UP</v>
      </c>
      <c r="J525" s="10">
        <f t="shared" si="189"/>
        <v>0</v>
      </c>
      <c r="K525" s="10">
        <f t="shared" si="183"/>
        <v>3</v>
      </c>
      <c r="L525" s="10" t="str">
        <f t="shared" si="183"/>
        <v>RSDELC,RSDLTHA1,RSDLTHA2,RSDLTHA3,RSDLTHA4,RSDGASNAT,RSDCOABIC,RSDCOABCO,RSDBIOLOG,RSDBIOPLT,RSDOILLPG, RSDOILDSL</v>
      </c>
      <c r="M525" s="10" t="s">
        <v>75</v>
      </c>
    </row>
    <row r="526" spans="3:13" s="2" customFormat="1" x14ac:dyDescent="0.25">
      <c r="C526" s="10"/>
      <c r="D526" s="10">
        <v>16</v>
      </c>
      <c r="F526" s="2" t="str">
        <f t="shared" si="180"/>
        <v>FLO_FR</v>
      </c>
      <c r="G526" s="2" t="str">
        <f t="shared" si="181"/>
        <v>RSD_DTA2_WH</v>
      </c>
      <c r="H526" s="2" t="str">
        <f t="shared" ref="H526:J526" si="190">H502</f>
        <v>FD</v>
      </c>
      <c r="I526" s="2" t="str">
        <f t="shared" si="190"/>
        <v>UP</v>
      </c>
      <c r="J526" s="10">
        <f t="shared" si="190"/>
        <v>0</v>
      </c>
      <c r="K526" s="10">
        <f t="shared" si="183"/>
        <v>3</v>
      </c>
      <c r="L526" s="10" t="str">
        <f t="shared" si="183"/>
        <v>RSDELC,RSDLTHA1,RSDLTHA2,RSDLTHA3,RSDLTHA4,RSDGASNAT,RSDCOABIC,RSDCOABCO,RSDBIOLOG,RSDBIOPLT,RSDOILLPG, RSDOILDSL</v>
      </c>
      <c r="M526" s="10" t="s">
        <v>75</v>
      </c>
    </row>
    <row r="527" spans="3:13" s="2" customFormat="1" x14ac:dyDescent="0.25">
      <c r="C527" s="10"/>
      <c r="D527" s="10">
        <v>17</v>
      </c>
      <c r="F527" s="2" t="str">
        <f t="shared" si="180"/>
        <v>FLO_FR</v>
      </c>
      <c r="G527" s="2" t="str">
        <f t="shared" si="181"/>
        <v>RSD_DTA2_WH</v>
      </c>
      <c r="H527" s="2" t="str">
        <f t="shared" ref="H527:J527" si="191">H503</f>
        <v>FA</v>
      </c>
      <c r="I527" s="2" t="str">
        <f t="shared" si="191"/>
        <v>UP</v>
      </c>
      <c r="J527" s="10">
        <f t="shared" si="191"/>
        <v>0</v>
      </c>
      <c r="K527" s="10">
        <f t="shared" si="183"/>
        <v>3</v>
      </c>
      <c r="L527" s="10" t="str">
        <f t="shared" si="183"/>
        <v>RSDELC,RSDLTHA1,RSDLTHA2,RSDLTHA3,RSDLTHA4,RSDGASNAT,RSDCOABIC,RSDCOABCO,RSDBIOLOG,RSDBIOPLT,RSDOILLPG, RSDOILDSL</v>
      </c>
      <c r="M527" s="10" t="s">
        <v>75</v>
      </c>
    </row>
    <row r="528" spans="3:13" s="2" customFormat="1" x14ac:dyDescent="0.25">
      <c r="C528" s="10"/>
      <c r="D528" s="10">
        <v>18</v>
      </c>
      <c r="F528" s="2" t="str">
        <f t="shared" si="180"/>
        <v>FLO_FR</v>
      </c>
      <c r="G528" s="2" t="str">
        <f t="shared" si="181"/>
        <v>RSD_DTA2_WH</v>
      </c>
      <c r="H528" s="2" t="str">
        <f t="shared" ref="H528:J528" si="192">H504</f>
        <v>FE</v>
      </c>
      <c r="I528" s="2" t="str">
        <f t="shared" si="192"/>
        <v>UP</v>
      </c>
      <c r="J528" s="10">
        <f t="shared" si="192"/>
        <v>0</v>
      </c>
      <c r="K528" s="10">
        <f t="shared" si="183"/>
        <v>3</v>
      </c>
      <c r="L528" s="10" t="str">
        <f t="shared" si="183"/>
        <v>RSDELC,RSDLTHA1,RSDLTHA2,RSDLTHA3,RSDLTHA4,RSDGASNAT,RSDCOABIC,RSDCOABCO,RSDBIOLOG,RSDBIOPLT,RSDOILLPG, RSDOILDSL</v>
      </c>
      <c r="M528" s="10" t="s">
        <v>75</v>
      </c>
    </row>
    <row r="529" spans="3:13" s="2" customFormat="1" x14ac:dyDescent="0.25">
      <c r="C529" s="10"/>
      <c r="D529" s="10">
        <v>19</v>
      </c>
      <c r="F529" s="2" t="str">
        <f t="shared" si="180"/>
        <v>FLO_FR</v>
      </c>
      <c r="G529" s="2" t="str">
        <f t="shared" si="181"/>
        <v>RSD_DTA2_WH</v>
      </c>
      <c r="H529" s="2" t="str">
        <f t="shared" ref="H529:J529" si="193">H505</f>
        <v>WN</v>
      </c>
      <c r="I529" s="2" t="str">
        <f t="shared" si="193"/>
        <v>UP</v>
      </c>
      <c r="J529" s="10">
        <f t="shared" si="193"/>
        <v>0</v>
      </c>
      <c r="K529" s="10">
        <f t="shared" si="183"/>
        <v>3</v>
      </c>
      <c r="L529" s="10" t="str">
        <f t="shared" si="183"/>
        <v>RSDELC,RSDLTHA1,RSDLTHA2,RSDLTHA3,RSDLTHA4,RSDGASNAT,RSDCOABIC,RSDCOABCO,RSDBIOLOG,RSDBIOPLT,RSDOILLPG, RSDOILDSL</v>
      </c>
      <c r="M529" s="10" t="s">
        <v>75</v>
      </c>
    </row>
    <row r="530" spans="3:13" s="2" customFormat="1" x14ac:dyDescent="0.25">
      <c r="C530" s="10"/>
      <c r="D530" s="10">
        <v>20</v>
      </c>
      <c r="F530" s="2" t="str">
        <f t="shared" si="180"/>
        <v>FLO_FR</v>
      </c>
      <c r="G530" s="2" t="str">
        <f t="shared" si="181"/>
        <v>RSD_DTA2_WH</v>
      </c>
      <c r="H530" s="2" t="str">
        <f t="shared" ref="H530:J530" si="194">H506</f>
        <v>WL</v>
      </c>
      <c r="I530" s="2" t="str">
        <f t="shared" si="194"/>
        <v>UP</v>
      </c>
      <c r="J530" s="10">
        <f t="shared" si="194"/>
        <v>0</v>
      </c>
      <c r="K530" s="10">
        <f t="shared" si="183"/>
        <v>3</v>
      </c>
      <c r="L530" s="10" t="str">
        <f t="shared" si="183"/>
        <v>RSDELC,RSDLTHA1,RSDLTHA2,RSDLTHA3,RSDLTHA4,RSDGASNAT,RSDCOABIC,RSDCOABCO,RSDBIOLOG,RSDBIOPLT,RSDOILLPG, RSDOILDSL</v>
      </c>
      <c r="M530" s="10" t="s">
        <v>75</v>
      </c>
    </row>
    <row r="531" spans="3:13" s="2" customFormat="1" x14ac:dyDescent="0.25">
      <c r="C531" s="10"/>
      <c r="D531" s="10">
        <v>21</v>
      </c>
      <c r="F531" s="2" t="str">
        <f t="shared" si="180"/>
        <v>FLO_FR</v>
      </c>
      <c r="G531" s="2" t="str">
        <f t="shared" si="181"/>
        <v>RSD_DTA2_WH</v>
      </c>
      <c r="H531" s="2" t="str">
        <f t="shared" ref="H531:J531" si="195">H507</f>
        <v>WM</v>
      </c>
      <c r="I531" s="2" t="str">
        <f t="shared" si="195"/>
        <v>UP</v>
      </c>
      <c r="J531" s="10">
        <f t="shared" si="195"/>
        <v>0</v>
      </c>
      <c r="K531" s="10">
        <f t="shared" si="183"/>
        <v>3</v>
      </c>
      <c r="L531" s="10" t="str">
        <f t="shared" si="183"/>
        <v>RSDELC,RSDLTHA1,RSDLTHA2,RSDLTHA3,RSDLTHA4,RSDGASNAT,RSDCOABIC,RSDCOABCO,RSDBIOLOG,RSDBIOPLT,RSDOILLPG, RSDOILDSL</v>
      </c>
      <c r="M531" s="10" t="s">
        <v>75</v>
      </c>
    </row>
    <row r="532" spans="3:13" s="2" customFormat="1" x14ac:dyDescent="0.25">
      <c r="C532" s="10"/>
      <c r="D532" s="10">
        <v>22</v>
      </c>
      <c r="F532" s="2" t="str">
        <f t="shared" si="180"/>
        <v>FLO_FR</v>
      </c>
      <c r="G532" s="2" t="str">
        <f t="shared" si="181"/>
        <v>RSD_DTA2_WH</v>
      </c>
      <c r="H532" s="2" t="str">
        <f t="shared" ref="H532:J532" si="196">H508</f>
        <v>WD</v>
      </c>
      <c r="I532" s="2" t="str">
        <f t="shared" si="196"/>
        <v>UP</v>
      </c>
      <c r="J532" s="10">
        <f t="shared" si="196"/>
        <v>0</v>
      </c>
      <c r="K532" s="10">
        <f t="shared" si="183"/>
        <v>3</v>
      </c>
      <c r="L532" s="10" t="str">
        <f t="shared" si="183"/>
        <v>RSDELC,RSDLTHA1,RSDLTHA2,RSDLTHA3,RSDLTHA4,RSDGASNAT,RSDCOABIC,RSDCOABCO,RSDBIOLOG,RSDBIOPLT,RSDOILLPG, RSDOILDSL</v>
      </c>
      <c r="M532" s="10" t="s">
        <v>75</v>
      </c>
    </row>
    <row r="533" spans="3:13" s="2" customFormat="1" x14ac:dyDescent="0.25">
      <c r="C533" s="10"/>
      <c r="D533" s="10">
        <v>23</v>
      </c>
      <c r="F533" s="12" t="str">
        <f t="shared" si="180"/>
        <v>FLO_FR</v>
      </c>
      <c r="G533" s="12" t="str">
        <f t="shared" si="181"/>
        <v>RSD_DTA2_WH</v>
      </c>
      <c r="H533" s="12" t="str">
        <f t="shared" ref="H533:J533" si="197">H509</f>
        <v>WA</v>
      </c>
      <c r="I533" s="12" t="str">
        <f t="shared" si="197"/>
        <v>UP</v>
      </c>
      <c r="J533" s="4">
        <f t="shared" si="197"/>
        <v>0</v>
      </c>
      <c r="K533" s="4">
        <f t="shared" si="183"/>
        <v>3</v>
      </c>
      <c r="L533" s="10" t="str">
        <f t="shared" si="183"/>
        <v>RSDELC,RSDLTHA1,RSDLTHA2,RSDLTHA3,RSDLTHA4,RSDGASNAT,RSDCOABIC,RSDCOABCO,RSDBIOLOG,RSDBIOPLT,RSDOILLPG, RSDOILDSL</v>
      </c>
      <c r="M533" s="10" t="s">
        <v>75</v>
      </c>
    </row>
    <row r="534" spans="3:13" s="2" customFormat="1" x14ac:dyDescent="0.25">
      <c r="C534" s="10"/>
      <c r="D534" s="10">
        <v>24</v>
      </c>
      <c r="F534" s="19" t="str">
        <f t="shared" si="180"/>
        <v>FLO_FR</v>
      </c>
      <c r="G534" s="19" t="str">
        <f t="shared" si="181"/>
        <v>RSD_DTA2_WH</v>
      </c>
      <c r="H534" s="19" t="str">
        <f t="shared" ref="H534:J534" si="198">H510</f>
        <v>WE</v>
      </c>
      <c r="I534" s="19" t="str">
        <f t="shared" si="198"/>
        <v>UP</v>
      </c>
      <c r="J534" s="21">
        <f t="shared" si="198"/>
        <v>0</v>
      </c>
      <c r="K534" s="21">
        <f t="shared" si="183"/>
        <v>3</v>
      </c>
      <c r="L534" s="21" t="str">
        <f t="shared" si="183"/>
        <v>RSDELC,RSDLTHA1,RSDLTHA2,RSDLTHA3,RSDLTHA4,RSDGASNAT,RSDCOABIC,RSDCOABCO,RSDBIOLOG,RSDBIOPLT,RSDOILLPG, RSDOILDSL</v>
      </c>
      <c r="M534" s="10" t="s">
        <v>75</v>
      </c>
    </row>
    <row r="535" spans="3:13" s="2" customFormat="1" x14ac:dyDescent="0.25">
      <c r="C535" s="10">
        <f>C487+1</f>
        <v>12</v>
      </c>
      <c r="D535" s="10">
        <v>1</v>
      </c>
      <c r="F535" s="2" t="str">
        <f>IF(H535="NA","\I: Ignore","FLO_FR")</f>
        <v>FLO_FR</v>
      </c>
      <c r="G535" s="9" t="str">
        <f>VLOOKUP(C535,Demands!$B$27:$C$125,2,0)</f>
        <v>RSD_APA2_WH</v>
      </c>
      <c r="H535" s="2" t="str">
        <f>IF(HLOOKUP($D535,Fractions!$C$1:$Z$2,2,0)=0,"na",HLOOKUP($D535,Fractions!$C$1:$Z$2,2,0))</f>
        <v>RN</v>
      </c>
      <c r="I535" s="2" t="s">
        <v>34</v>
      </c>
      <c r="K535" s="17">
        <f>VLOOKUP(VLOOKUP(C535,Demands!$B$27:$E$125,4,0),Fractions!$A$3:$Z$43,INS_FRs!D535+2,0)</f>
        <v>1.740867579908676E-2</v>
      </c>
      <c r="L535" s="10" t="str">
        <f t="shared" ref="L535:L598" si="199">L534</f>
        <v>RSDELC,RSDLTHA1,RSDLTHA2,RSDLTHA3,RSDLTHA4,RSDGASNAT,RSDCOABIC,RSDCOABCO,RSDBIOLOG,RSDBIOPLT,RSDOILLPG, RSDOILDSL</v>
      </c>
      <c r="M535" s="10" t="s">
        <v>75</v>
      </c>
    </row>
    <row r="536" spans="3:13" s="2" customFormat="1" x14ac:dyDescent="0.25">
      <c r="C536" s="10"/>
      <c r="D536" s="10">
        <v>2</v>
      </c>
      <c r="F536" s="2" t="str">
        <f t="shared" ref="F536:F582" si="200">IF(H536="NA","\I: Ignore","FLO_FR")</f>
        <v>FLO_FR</v>
      </c>
      <c r="G536" s="2" t="str">
        <f>G535</f>
        <v>RSD_APA2_WH</v>
      </c>
      <c r="H536" s="2" t="str">
        <f>IF(HLOOKUP($D536,Fractions!$C$1:$Z$2,2,0)=0,"na",HLOOKUP($D536,Fractions!$C$1:$Z$2,2,0))</f>
        <v>RL</v>
      </c>
      <c r="I536" s="2" t="s">
        <v>34</v>
      </c>
      <c r="K536" s="17">
        <f>VLOOKUP(VLOOKUP(C535,Demands!$B$27:$E$125,4,0),Fractions!$A$3:$Z$43,INS_FRs!D536+2,0)</f>
        <v>3.8299086757990874E-2</v>
      </c>
      <c r="L536" s="10" t="str">
        <f t="shared" si="199"/>
        <v>RSDELC,RSDLTHA1,RSDLTHA2,RSDLTHA3,RSDLTHA4,RSDGASNAT,RSDCOABIC,RSDCOABCO,RSDBIOLOG,RSDBIOPLT,RSDOILLPG, RSDOILDSL</v>
      </c>
      <c r="M536" s="10" t="s">
        <v>75</v>
      </c>
    </row>
    <row r="537" spans="3:13" s="2" customFormat="1" x14ac:dyDescent="0.25">
      <c r="C537" s="10"/>
      <c r="D537" s="10">
        <v>3</v>
      </c>
      <c r="F537" s="2" t="str">
        <f t="shared" si="200"/>
        <v>FLO_FR</v>
      </c>
      <c r="G537" s="2" t="str">
        <f t="shared" ref="G537:G582" si="201">G536</f>
        <v>RSD_APA2_WH</v>
      </c>
      <c r="H537" s="2" t="str">
        <f>IF(HLOOKUP($D537,Fractions!$C$1:$Z$2,2,0)=0,"na",HLOOKUP($D537,Fractions!$C$1:$Z$2,2,0))</f>
        <v>RM</v>
      </c>
      <c r="I537" s="2" t="s">
        <v>34</v>
      </c>
      <c r="K537" s="17">
        <f>VLOOKUP(VLOOKUP(C535,Demands!$B$27:$E$125,4,0),Fractions!$A$3:$Z$43,INS_FRs!D537+2,0)</f>
        <v>2.7853881278538814E-2</v>
      </c>
      <c r="L537" s="10" t="str">
        <f t="shared" si="199"/>
        <v>RSDELC,RSDLTHA1,RSDLTHA2,RSDLTHA3,RSDLTHA4,RSDGASNAT,RSDCOABIC,RSDCOABCO,RSDBIOLOG,RSDBIOPLT,RSDOILLPG, RSDOILDSL</v>
      </c>
      <c r="M537" s="10" t="s">
        <v>75</v>
      </c>
    </row>
    <row r="538" spans="3:13" s="2" customFormat="1" x14ac:dyDescent="0.25">
      <c r="C538" s="10"/>
      <c r="D538" s="10">
        <v>4</v>
      </c>
      <c r="F538" s="2" t="str">
        <f t="shared" si="200"/>
        <v>FLO_FR</v>
      </c>
      <c r="G538" s="2" t="str">
        <f t="shared" si="201"/>
        <v>RSD_APA2_WH</v>
      </c>
      <c r="H538" s="2" t="str">
        <f>IF(HLOOKUP($D538,Fractions!$C$1:$Z$2,2,0)=0,"na",HLOOKUP($D538,Fractions!$C$1:$Z$2,2,0))</f>
        <v>RD</v>
      </c>
      <c r="I538" s="2" t="s">
        <v>34</v>
      </c>
      <c r="K538" s="17">
        <f>VLOOKUP(VLOOKUP(C535,Demands!$B$27:$E$125,4,0),Fractions!$A$3:$Z$43,INS_FRs!D538+2,0)</f>
        <v>3.4817351598173521E-2</v>
      </c>
      <c r="L538" s="10" t="str">
        <f t="shared" si="199"/>
        <v>RSDELC,RSDLTHA1,RSDLTHA2,RSDLTHA3,RSDLTHA4,RSDGASNAT,RSDCOABIC,RSDCOABCO,RSDBIOLOG,RSDBIOPLT,RSDOILLPG, RSDOILDSL</v>
      </c>
      <c r="M538" s="10" t="s">
        <v>75</v>
      </c>
    </row>
    <row r="539" spans="3:13" s="2" customFormat="1" x14ac:dyDescent="0.25">
      <c r="C539" s="10"/>
      <c r="D539" s="10">
        <v>5</v>
      </c>
      <c r="F539" s="2" t="str">
        <f t="shared" si="200"/>
        <v>FLO_FR</v>
      </c>
      <c r="G539" s="2" t="str">
        <f t="shared" si="201"/>
        <v>RSD_APA2_WH</v>
      </c>
      <c r="H539" s="2" t="str">
        <f>IF(HLOOKUP($D539,Fractions!$C$1:$Z$2,2,0)=0,"na",HLOOKUP($D539,Fractions!$C$1:$Z$2,2,0))</f>
        <v>RA</v>
      </c>
      <c r="I539" s="2" t="s">
        <v>34</v>
      </c>
      <c r="K539" s="17">
        <f>VLOOKUP(VLOOKUP(C535,Demands!$B$27:$E$125,4,0),Fractions!$A$3:$Z$43,INS_FRs!D539+2,0)</f>
        <v>2.0890410958904111E-2</v>
      </c>
      <c r="L539" s="10" t="str">
        <f t="shared" si="199"/>
        <v>RSDELC,RSDLTHA1,RSDLTHA2,RSDLTHA3,RSDLTHA4,RSDGASNAT,RSDCOABIC,RSDCOABCO,RSDBIOLOG,RSDBIOPLT,RSDOILLPG, RSDOILDSL</v>
      </c>
      <c r="M539" s="10" t="s">
        <v>75</v>
      </c>
    </row>
    <row r="540" spans="3:13" s="2" customFormat="1" x14ac:dyDescent="0.25">
      <c r="C540" s="10"/>
      <c r="D540" s="10">
        <v>6</v>
      </c>
      <c r="F540" s="2" t="str">
        <f t="shared" si="200"/>
        <v>FLO_FR</v>
      </c>
      <c r="G540" s="2" t="str">
        <f t="shared" si="201"/>
        <v>RSD_APA2_WH</v>
      </c>
      <c r="H540" s="2" t="str">
        <f>IF(HLOOKUP($D540,Fractions!$C$1:$Z$2,2,0)=0,"na",HLOOKUP($D540,Fractions!$C$1:$Z$2,2,0))</f>
        <v>RE</v>
      </c>
      <c r="I540" s="2" t="s">
        <v>34</v>
      </c>
      <c r="K540" s="17">
        <f>VLOOKUP(VLOOKUP(C535,Demands!$B$27:$E$125,4,0),Fractions!$A$3:$Z$43,INS_FRs!D540+2,0)</f>
        <v>2.7853881278538814E-2</v>
      </c>
      <c r="L540" s="10" t="str">
        <f t="shared" si="199"/>
        <v>RSDELC,RSDLTHA1,RSDLTHA2,RSDLTHA3,RSDLTHA4,RSDGASNAT,RSDCOABIC,RSDCOABCO,RSDBIOLOG,RSDBIOPLT,RSDOILLPG, RSDOILDSL</v>
      </c>
      <c r="M540" s="10" t="s">
        <v>75</v>
      </c>
    </row>
    <row r="541" spans="3:13" s="2" customFormat="1" x14ac:dyDescent="0.25">
      <c r="C541" s="10"/>
      <c r="D541" s="10">
        <v>7</v>
      </c>
      <c r="F541" s="2" t="str">
        <f t="shared" si="200"/>
        <v>FLO_FR</v>
      </c>
      <c r="G541" s="2" t="str">
        <f t="shared" si="201"/>
        <v>RSD_APA2_WH</v>
      </c>
      <c r="H541" s="2" t="str">
        <f>IF(HLOOKUP($D541,Fractions!$C$1:$Z$2,2,0)=0,"na",HLOOKUP($D541,Fractions!$C$1:$Z$2,2,0))</f>
        <v>SN</v>
      </c>
      <c r="I541" s="2" t="s">
        <v>34</v>
      </c>
      <c r="K541" s="17">
        <f>VLOOKUP(VLOOKUP(C535,Demands!$B$27:$E$125,4,0),Fractions!$A$3:$Z$43,INS_FRs!D541+2,0)</f>
        <v>2.625570776255708E-2</v>
      </c>
      <c r="L541" s="10" t="str">
        <f t="shared" si="199"/>
        <v>RSDELC,RSDLTHA1,RSDLTHA2,RSDLTHA3,RSDLTHA4,RSDGASNAT,RSDCOABIC,RSDCOABCO,RSDBIOLOG,RSDBIOPLT,RSDOILLPG, RSDOILDSL</v>
      </c>
      <c r="M541" s="10" t="s">
        <v>75</v>
      </c>
    </row>
    <row r="542" spans="3:13" s="2" customFormat="1" x14ac:dyDescent="0.25">
      <c r="C542" s="10"/>
      <c r="D542" s="10">
        <v>8</v>
      </c>
      <c r="F542" s="2" t="str">
        <f t="shared" si="200"/>
        <v>FLO_FR</v>
      </c>
      <c r="G542" s="2" t="str">
        <f t="shared" si="201"/>
        <v>RSD_APA2_WH</v>
      </c>
      <c r="H542" s="2" t="str">
        <f>IF(HLOOKUP($D542,Fractions!$C$1:$Z$2,2,0)=0,"na",HLOOKUP($D542,Fractions!$C$1:$Z$2,2,0))</f>
        <v>SL</v>
      </c>
      <c r="I542" s="2" t="s">
        <v>34</v>
      </c>
      <c r="K542" s="17">
        <f>VLOOKUP(VLOOKUP(C535,Demands!$B$27:$E$125,4,0),Fractions!$A$3:$Z$43,INS_FRs!D542+2,0)</f>
        <v>5.7762557077625579E-2</v>
      </c>
      <c r="L542" s="10" t="str">
        <f t="shared" si="199"/>
        <v>RSDELC,RSDLTHA1,RSDLTHA2,RSDLTHA3,RSDLTHA4,RSDGASNAT,RSDCOABIC,RSDCOABCO,RSDBIOLOG,RSDBIOPLT,RSDOILLPG, RSDOILDSL</v>
      </c>
      <c r="M542" s="10" t="s">
        <v>75</v>
      </c>
    </row>
    <row r="543" spans="3:13" s="2" customFormat="1" x14ac:dyDescent="0.25">
      <c r="C543" s="10"/>
      <c r="D543" s="10">
        <v>9</v>
      </c>
      <c r="F543" s="2" t="str">
        <f t="shared" si="200"/>
        <v>FLO_FR</v>
      </c>
      <c r="G543" s="2" t="str">
        <f t="shared" si="201"/>
        <v>RSD_APA2_WH</v>
      </c>
      <c r="H543" s="2" t="str">
        <f>IF(HLOOKUP($D543,Fractions!$C$1:$Z$2,2,0)=0,"na",HLOOKUP($D543,Fractions!$C$1:$Z$2,2,0))</f>
        <v>SM</v>
      </c>
      <c r="I543" s="2" t="s">
        <v>34</v>
      </c>
      <c r="K543" s="17">
        <f>VLOOKUP(VLOOKUP(C535,Demands!$B$27:$E$125,4,0),Fractions!$A$3:$Z$43,INS_FRs!D543+2,0)</f>
        <v>4.2009132420091327E-2</v>
      </c>
      <c r="L543" s="10" t="str">
        <f t="shared" si="199"/>
        <v>RSDELC,RSDLTHA1,RSDLTHA2,RSDLTHA3,RSDLTHA4,RSDGASNAT,RSDCOABIC,RSDCOABCO,RSDBIOLOG,RSDBIOPLT,RSDOILLPG, RSDOILDSL</v>
      </c>
      <c r="M543" s="10" t="s">
        <v>75</v>
      </c>
    </row>
    <row r="544" spans="3:13" s="2" customFormat="1" x14ac:dyDescent="0.25">
      <c r="C544" s="10"/>
      <c r="D544" s="10">
        <v>10</v>
      </c>
      <c r="F544" s="2" t="str">
        <f t="shared" si="200"/>
        <v>FLO_FR</v>
      </c>
      <c r="G544" s="2" t="str">
        <f t="shared" si="201"/>
        <v>RSD_APA2_WH</v>
      </c>
      <c r="H544" s="2" t="str">
        <f>IF(HLOOKUP($D544,Fractions!$C$1:$Z$2,2,0)=0,"na",HLOOKUP($D544,Fractions!$C$1:$Z$2,2,0))</f>
        <v>SD</v>
      </c>
      <c r="I544" s="2" t="s">
        <v>34</v>
      </c>
      <c r="K544" s="17">
        <f>VLOOKUP(VLOOKUP(C535,Demands!$B$27:$E$125,4,0),Fractions!$A$3:$Z$43,INS_FRs!D544+2,0)</f>
        <v>5.2511415525114159E-2</v>
      </c>
      <c r="L544" s="10" t="str">
        <f t="shared" si="199"/>
        <v>RSDELC,RSDLTHA1,RSDLTHA2,RSDLTHA3,RSDLTHA4,RSDGASNAT,RSDCOABIC,RSDCOABCO,RSDBIOLOG,RSDBIOPLT,RSDOILLPG, RSDOILDSL</v>
      </c>
      <c r="M544" s="10" t="s">
        <v>75</v>
      </c>
    </row>
    <row r="545" spans="3:13" s="2" customFormat="1" x14ac:dyDescent="0.25">
      <c r="C545" s="10"/>
      <c r="D545" s="10">
        <v>11</v>
      </c>
      <c r="F545" s="2" t="str">
        <f t="shared" si="200"/>
        <v>FLO_FR</v>
      </c>
      <c r="G545" s="2" t="str">
        <f t="shared" si="201"/>
        <v>RSD_APA2_WH</v>
      </c>
      <c r="H545" s="2" t="str">
        <f>IF(HLOOKUP($D545,Fractions!$C$1:$Z$2,2,0)=0,"na",HLOOKUP($D545,Fractions!$C$1:$Z$2,2,0))</f>
        <v>SA</v>
      </c>
      <c r="I545" s="2" t="s">
        <v>34</v>
      </c>
      <c r="K545" s="17">
        <f>VLOOKUP(VLOOKUP(C535,Demands!$B$27:$E$125,4,0),Fractions!$A$3:$Z$43,INS_FRs!D545+2,0)</f>
        <v>3.1506849315068496E-2</v>
      </c>
      <c r="L545" s="10" t="str">
        <f t="shared" si="199"/>
        <v>RSDELC,RSDLTHA1,RSDLTHA2,RSDLTHA3,RSDLTHA4,RSDGASNAT,RSDCOABIC,RSDCOABCO,RSDBIOLOG,RSDBIOPLT,RSDOILLPG, RSDOILDSL</v>
      </c>
      <c r="M545" s="10" t="s">
        <v>75</v>
      </c>
    </row>
    <row r="546" spans="3:13" s="2" customFormat="1" x14ac:dyDescent="0.25">
      <c r="C546" s="10"/>
      <c r="D546" s="10">
        <v>12</v>
      </c>
      <c r="F546" s="2" t="str">
        <f t="shared" si="200"/>
        <v>FLO_FR</v>
      </c>
      <c r="G546" s="2" t="str">
        <f t="shared" si="201"/>
        <v>RSD_APA2_WH</v>
      </c>
      <c r="H546" s="2" t="str">
        <f>IF(HLOOKUP($D546,Fractions!$C$1:$Z$2,2,0)=0,"na",HLOOKUP($D546,Fractions!$C$1:$Z$2,2,0))</f>
        <v>SE</v>
      </c>
      <c r="I546" s="2" t="s">
        <v>34</v>
      </c>
      <c r="K546" s="17">
        <f>VLOOKUP(VLOOKUP(C535,Demands!$B$27:$E$125,4,0),Fractions!$A$3:$Z$43,INS_FRs!D546+2,0)</f>
        <v>4.2009132420091327E-2</v>
      </c>
      <c r="L546" s="10" t="str">
        <f t="shared" si="199"/>
        <v>RSDELC,RSDLTHA1,RSDLTHA2,RSDLTHA3,RSDLTHA4,RSDGASNAT,RSDCOABIC,RSDCOABCO,RSDBIOLOG,RSDBIOPLT,RSDOILLPG, RSDOILDSL</v>
      </c>
      <c r="M546" s="10" t="s">
        <v>75</v>
      </c>
    </row>
    <row r="547" spans="3:13" s="2" customFormat="1" x14ac:dyDescent="0.25">
      <c r="C547" s="10"/>
      <c r="D547" s="10">
        <v>13</v>
      </c>
      <c r="F547" s="2" t="str">
        <f t="shared" si="200"/>
        <v>FLO_FR</v>
      </c>
      <c r="G547" s="2" t="str">
        <f t="shared" si="201"/>
        <v>RSD_APA2_WH</v>
      </c>
      <c r="H547" s="2" t="str">
        <f>IF(HLOOKUP($D547,Fractions!$C$1:$Z$2,2,0)=0,"na",HLOOKUP($D547,Fractions!$C$1:$Z$2,2,0))</f>
        <v>FN</v>
      </c>
      <c r="I547" s="2" t="s">
        <v>34</v>
      </c>
      <c r="K547" s="17">
        <f>VLOOKUP(VLOOKUP(C535,Demands!$B$27:$E$125,4,0),Fractions!$A$3:$Z$43,INS_FRs!D547+2,0)</f>
        <v>1.740867579908676E-2</v>
      </c>
      <c r="L547" s="10" t="str">
        <f t="shared" si="199"/>
        <v>RSDELC,RSDLTHA1,RSDLTHA2,RSDLTHA3,RSDLTHA4,RSDGASNAT,RSDCOABIC,RSDCOABCO,RSDBIOLOG,RSDBIOPLT,RSDOILLPG, RSDOILDSL</v>
      </c>
      <c r="M547" s="10" t="s">
        <v>75</v>
      </c>
    </row>
    <row r="548" spans="3:13" s="2" customFormat="1" x14ac:dyDescent="0.25">
      <c r="C548" s="10"/>
      <c r="D548" s="10">
        <v>14</v>
      </c>
      <c r="F548" s="2" t="str">
        <f t="shared" si="200"/>
        <v>FLO_FR</v>
      </c>
      <c r="G548" s="2" t="str">
        <f t="shared" si="201"/>
        <v>RSD_APA2_WH</v>
      </c>
      <c r="H548" s="2" t="str">
        <f>IF(HLOOKUP($D548,Fractions!$C$1:$Z$2,2,0)=0,"na",HLOOKUP($D548,Fractions!$C$1:$Z$2,2,0))</f>
        <v>FL</v>
      </c>
      <c r="I548" s="2" t="s">
        <v>34</v>
      </c>
      <c r="K548" s="17">
        <f>VLOOKUP(VLOOKUP(C535,Demands!$B$27:$E$125,4,0),Fractions!$A$3:$Z$43,INS_FRs!D548+2,0)</f>
        <v>3.8299086757990874E-2</v>
      </c>
      <c r="L548" s="10" t="str">
        <f t="shared" si="199"/>
        <v>RSDELC,RSDLTHA1,RSDLTHA2,RSDLTHA3,RSDLTHA4,RSDGASNAT,RSDCOABIC,RSDCOABCO,RSDBIOLOG,RSDBIOPLT,RSDOILLPG, RSDOILDSL</v>
      </c>
      <c r="M548" s="10" t="s">
        <v>75</v>
      </c>
    </row>
    <row r="549" spans="3:13" s="2" customFormat="1" x14ac:dyDescent="0.25">
      <c r="C549" s="10"/>
      <c r="D549" s="10">
        <v>15</v>
      </c>
      <c r="F549" s="2" t="str">
        <f t="shared" si="200"/>
        <v>FLO_FR</v>
      </c>
      <c r="G549" s="2" t="str">
        <f t="shared" si="201"/>
        <v>RSD_APA2_WH</v>
      </c>
      <c r="H549" s="2" t="str">
        <f>IF(HLOOKUP($D549,Fractions!$C$1:$Z$2,2,0)=0,"na",HLOOKUP($D549,Fractions!$C$1:$Z$2,2,0))</f>
        <v>FM</v>
      </c>
      <c r="I549" s="2" t="s">
        <v>34</v>
      </c>
      <c r="K549" s="17">
        <f>VLOOKUP(VLOOKUP(C535,Demands!$B$27:$E$125,4,0),Fractions!$A$3:$Z$43,INS_FRs!D549+2,0)</f>
        <v>2.7853881278538814E-2</v>
      </c>
      <c r="L549" s="10" t="str">
        <f t="shared" si="199"/>
        <v>RSDELC,RSDLTHA1,RSDLTHA2,RSDLTHA3,RSDLTHA4,RSDGASNAT,RSDCOABIC,RSDCOABCO,RSDBIOLOG,RSDBIOPLT,RSDOILLPG, RSDOILDSL</v>
      </c>
      <c r="M549" s="10" t="s">
        <v>75</v>
      </c>
    </row>
    <row r="550" spans="3:13" s="2" customFormat="1" x14ac:dyDescent="0.25">
      <c r="C550" s="10"/>
      <c r="D550" s="10">
        <v>16</v>
      </c>
      <c r="F550" s="2" t="str">
        <f t="shared" si="200"/>
        <v>FLO_FR</v>
      </c>
      <c r="G550" s="2" t="str">
        <f t="shared" si="201"/>
        <v>RSD_APA2_WH</v>
      </c>
      <c r="H550" s="2" t="str">
        <f>IF(HLOOKUP($D550,Fractions!$C$1:$Z$2,2,0)=0,"na",HLOOKUP($D550,Fractions!$C$1:$Z$2,2,0))</f>
        <v>FD</v>
      </c>
      <c r="I550" s="2" t="s">
        <v>34</v>
      </c>
      <c r="K550" s="17">
        <f>VLOOKUP(VLOOKUP(C535,Demands!$B$27:$E$125,4,0),Fractions!$A$3:$Z$43,INS_FRs!D550+2,0)</f>
        <v>3.4817351598173521E-2</v>
      </c>
      <c r="L550" s="10" t="str">
        <f t="shared" si="199"/>
        <v>RSDELC,RSDLTHA1,RSDLTHA2,RSDLTHA3,RSDLTHA4,RSDGASNAT,RSDCOABIC,RSDCOABCO,RSDBIOLOG,RSDBIOPLT,RSDOILLPG, RSDOILDSL</v>
      </c>
      <c r="M550" s="10" t="s">
        <v>75</v>
      </c>
    </row>
    <row r="551" spans="3:13" s="2" customFormat="1" x14ac:dyDescent="0.25">
      <c r="C551" s="10"/>
      <c r="D551" s="10">
        <v>17</v>
      </c>
      <c r="F551" s="2" t="str">
        <f t="shared" si="200"/>
        <v>FLO_FR</v>
      </c>
      <c r="G551" s="2" t="str">
        <f t="shared" si="201"/>
        <v>RSD_APA2_WH</v>
      </c>
      <c r="H551" s="2" t="str">
        <f>IF(HLOOKUP($D551,Fractions!$C$1:$Z$2,2,0)=0,"na",HLOOKUP($D551,Fractions!$C$1:$Z$2,2,0))</f>
        <v>FA</v>
      </c>
      <c r="I551" s="2" t="s">
        <v>34</v>
      </c>
      <c r="K551" s="17">
        <f>VLOOKUP(VLOOKUP(C535,Demands!$B$27:$E$125,4,0),Fractions!$A$3:$Z$43,INS_FRs!D551+2,0)</f>
        <v>2.0890410958904111E-2</v>
      </c>
      <c r="L551" s="10" t="str">
        <f t="shared" si="199"/>
        <v>RSDELC,RSDLTHA1,RSDLTHA2,RSDLTHA3,RSDLTHA4,RSDGASNAT,RSDCOABIC,RSDCOABCO,RSDBIOLOG,RSDBIOPLT,RSDOILLPG, RSDOILDSL</v>
      </c>
      <c r="M551" s="10" t="s">
        <v>75</v>
      </c>
    </row>
    <row r="552" spans="3:13" s="2" customFormat="1" x14ac:dyDescent="0.25">
      <c r="C552" s="10"/>
      <c r="D552" s="10">
        <v>18</v>
      </c>
      <c r="F552" s="2" t="str">
        <f t="shared" si="200"/>
        <v>FLO_FR</v>
      </c>
      <c r="G552" s="2" t="str">
        <f t="shared" si="201"/>
        <v>RSD_APA2_WH</v>
      </c>
      <c r="H552" s="2" t="str">
        <f>IF(HLOOKUP($D552,Fractions!$C$1:$Z$2,2,0)=0,"na",HLOOKUP($D552,Fractions!$C$1:$Z$2,2,0))</f>
        <v>FE</v>
      </c>
      <c r="I552" s="2" t="s">
        <v>34</v>
      </c>
      <c r="K552" s="17">
        <f>VLOOKUP(VLOOKUP(C535,Demands!$B$27:$E$125,4,0),Fractions!$A$3:$Z$43,INS_FRs!D552+2,0)</f>
        <v>2.7853881278538814E-2</v>
      </c>
      <c r="L552" s="10" t="str">
        <f t="shared" si="199"/>
        <v>RSDELC,RSDLTHA1,RSDLTHA2,RSDLTHA3,RSDLTHA4,RSDGASNAT,RSDCOABIC,RSDCOABCO,RSDBIOLOG,RSDBIOPLT,RSDOILLPG, RSDOILDSL</v>
      </c>
      <c r="M552" s="10" t="s">
        <v>75</v>
      </c>
    </row>
    <row r="553" spans="3:13" s="2" customFormat="1" x14ac:dyDescent="0.25">
      <c r="C553" s="10"/>
      <c r="D553" s="10">
        <v>19</v>
      </c>
      <c r="F553" s="2" t="str">
        <f t="shared" si="200"/>
        <v>FLO_FR</v>
      </c>
      <c r="G553" s="2" t="str">
        <f t="shared" si="201"/>
        <v>RSD_APA2_WH</v>
      </c>
      <c r="H553" s="2" t="str">
        <f>IF(HLOOKUP($D553,Fractions!$C$1:$Z$2,2,0)=0,"na",HLOOKUP($D553,Fractions!$C$1:$Z$2,2,0))</f>
        <v>WN</v>
      </c>
      <c r="I553" s="2" t="s">
        <v>34</v>
      </c>
      <c r="K553" s="17">
        <f>VLOOKUP(VLOOKUP(C535,Demands!$B$27:$E$125,4,0),Fractions!$A$3:$Z$43,INS_FRs!D553+2,0)</f>
        <v>4.3093607305936074E-2</v>
      </c>
      <c r="L553" s="10" t="str">
        <f t="shared" si="199"/>
        <v>RSDELC,RSDLTHA1,RSDLTHA2,RSDLTHA3,RSDLTHA4,RSDGASNAT,RSDCOABIC,RSDCOABCO,RSDBIOLOG,RSDBIOPLT,RSDOILLPG, RSDOILDSL</v>
      </c>
      <c r="M553" s="10" t="s">
        <v>75</v>
      </c>
    </row>
    <row r="554" spans="3:13" s="2" customFormat="1" x14ac:dyDescent="0.25">
      <c r="C554" s="10"/>
      <c r="D554" s="10">
        <v>20</v>
      </c>
      <c r="F554" s="2" t="str">
        <f t="shared" si="200"/>
        <v>FLO_FR</v>
      </c>
      <c r="G554" s="2" t="str">
        <f t="shared" si="201"/>
        <v>RSD_APA2_WH</v>
      </c>
      <c r="H554" s="2" t="str">
        <f>IF(HLOOKUP($D554,Fractions!$C$1:$Z$2,2,0)=0,"na",HLOOKUP($D554,Fractions!$C$1:$Z$2,2,0))</f>
        <v>WL</v>
      </c>
      <c r="I554" s="2" t="s">
        <v>34</v>
      </c>
      <c r="K554" s="17">
        <f>VLOOKUP(VLOOKUP(C535,Demands!$B$27:$E$125,4,0),Fractions!$A$3:$Z$43,INS_FRs!D554+2,0)</f>
        <v>9.4805936073059371E-2</v>
      </c>
      <c r="L554" s="10" t="str">
        <f t="shared" si="199"/>
        <v>RSDELC,RSDLTHA1,RSDLTHA2,RSDLTHA3,RSDLTHA4,RSDGASNAT,RSDCOABIC,RSDCOABCO,RSDBIOLOG,RSDBIOPLT,RSDOILLPG, RSDOILDSL</v>
      </c>
      <c r="M554" s="10" t="s">
        <v>75</v>
      </c>
    </row>
    <row r="555" spans="3:13" s="2" customFormat="1" x14ac:dyDescent="0.25">
      <c r="C555" s="10"/>
      <c r="D555" s="10">
        <v>21</v>
      </c>
      <c r="F555" s="2" t="str">
        <f t="shared" si="200"/>
        <v>FLO_FR</v>
      </c>
      <c r="G555" s="2" t="str">
        <f t="shared" si="201"/>
        <v>RSD_APA2_WH</v>
      </c>
      <c r="H555" s="2" t="str">
        <f>IF(HLOOKUP($D555,Fractions!$C$1:$Z$2,2,0)=0,"na",HLOOKUP($D555,Fractions!$C$1:$Z$2,2,0))</f>
        <v>WM</v>
      </c>
      <c r="I555" s="2" t="s">
        <v>34</v>
      </c>
      <c r="K555" s="17">
        <f>VLOOKUP(VLOOKUP(C535,Demands!$B$27:$E$125,4,0),Fractions!$A$3:$Z$43,INS_FRs!D555+2,0)</f>
        <v>6.8949771689497716E-2</v>
      </c>
      <c r="L555" s="10" t="str">
        <f t="shared" si="199"/>
        <v>RSDELC,RSDLTHA1,RSDLTHA2,RSDLTHA3,RSDLTHA4,RSDGASNAT,RSDCOABIC,RSDCOABCO,RSDBIOLOG,RSDBIOPLT,RSDOILLPG, RSDOILDSL</v>
      </c>
      <c r="M555" s="10" t="s">
        <v>75</v>
      </c>
    </row>
    <row r="556" spans="3:13" s="2" customFormat="1" x14ac:dyDescent="0.25">
      <c r="C556" s="10"/>
      <c r="D556" s="10">
        <v>22</v>
      </c>
      <c r="F556" s="2" t="str">
        <f t="shared" si="200"/>
        <v>FLO_FR</v>
      </c>
      <c r="G556" s="2" t="str">
        <f t="shared" si="201"/>
        <v>RSD_APA2_WH</v>
      </c>
      <c r="H556" s="2" t="str">
        <f>IF(HLOOKUP($D556,Fractions!$C$1:$Z$2,2,0)=0,"na",HLOOKUP($D556,Fractions!$C$1:$Z$2,2,0))</f>
        <v>WD</v>
      </c>
      <c r="I556" s="2" t="s">
        <v>34</v>
      </c>
      <c r="K556" s="17">
        <f>VLOOKUP(VLOOKUP(C535,Demands!$B$27:$E$125,4,0),Fractions!$A$3:$Z$43,INS_FRs!D556+2,0)</f>
        <v>8.6187214611872148E-2</v>
      </c>
      <c r="L556" s="10" t="str">
        <f t="shared" si="199"/>
        <v>RSDELC,RSDLTHA1,RSDLTHA2,RSDLTHA3,RSDLTHA4,RSDGASNAT,RSDCOABIC,RSDCOABCO,RSDBIOLOG,RSDBIOPLT,RSDOILLPG, RSDOILDSL</v>
      </c>
      <c r="M556" s="10" t="s">
        <v>75</v>
      </c>
    </row>
    <row r="557" spans="3:13" s="2" customFormat="1" x14ac:dyDescent="0.25">
      <c r="C557" s="10"/>
      <c r="D557" s="10">
        <v>23</v>
      </c>
      <c r="F557" s="12" t="str">
        <f t="shared" si="200"/>
        <v>FLO_FR</v>
      </c>
      <c r="G557" s="12" t="str">
        <f t="shared" si="201"/>
        <v>RSD_APA2_WH</v>
      </c>
      <c r="H557" s="12" t="str">
        <f>IF(HLOOKUP($D557,Fractions!$C$1:$Z$2,2,0)=0,"na",HLOOKUP($D557,Fractions!$C$1:$Z$2,2,0))</f>
        <v>WA</v>
      </c>
      <c r="I557" s="12" t="s">
        <v>34</v>
      </c>
      <c r="J557" s="12"/>
      <c r="K557" s="18">
        <f>VLOOKUP(VLOOKUP(C535,Demands!$B$27:$E$125,4,0),Fractions!$A$3:$Z$43,INS_FRs!D557+2,0)</f>
        <v>5.171232876712329E-2</v>
      </c>
      <c r="L557" s="10" t="str">
        <f t="shared" si="199"/>
        <v>RSDELC,RSDLTHA1,RSDLTHA2,RSDLTHA3,RSDLTHA4,RSDGASNAT,RSDCOABIC,RSDCOABCO,RSDBIOLOG,RSDBIOPLT,RSDOILLPG, RSDOILDSL</v>
      </c>
      <c r="M557" s="10" t="s">
        <v>75</v>
      </c>
    </row>
    <row r="558" spans="3:13" s="2" customFormat="1" x14ac:dyDescent="0.25">
      <c r="C558" s="10"/>
      <c r="D558" s="10">
        <v>24</v>
      </c>
      <c r="F558" s="19" t="str">
        <f t="shared" si="200"/>
        <v>FLO_FR</v>
      </c>
      <c r="G558" s="19" t="str">
        <f t="shared" si="201"/>
        <v>RSD_APA2_WH</v>
      </c>
      <c r="H558" s="19" t="str">
        <f>IF(HLOOKUP($D558,Fractions!$C$1:$Z$2,2,0)=0,"na",HLOOKUP($D558,Fractions!$C$1:$Z$2,2,0))</f>
        <v>WE</v>
      </c>
      <c r="I558" s="19" t="s">
        <v>34</v>
      </c>
      <c r="J558" s="19"/>
      <c r="K558" s="20">
        <f>VLOOKUP(VLOOKUP(C535,Demands!$B$27:$E$125,4,0),Fractions!$A$3:$Z$43,INS_FRs!D558+2,0)</f>
        <v>6.8949771689497716E-2</v>
      </c>
      <c r="L558" s="21" t="str">
        <f t="shared" si="199"/>
        <v>RSDELC,RSDLTHA1,RSDLTHA2,RSDLTHA3,RSDLTHA4,RSDGASNAT,RSDCOABIC,RSDCOABCO,RSDBIOLOG,RSDBIOPLT,RSDOILLPG, RSDOILDSL</v>
      </c>
      <c r="M558" s="10" t="s">
        <v>75</v>
      </c>
    </row>
    <row r="559" spans="3:13" s="2" customFormat="1" x14ac:dyDescent="0.25">
      <c r="C559" s="10"/>
      <c r="D559" s="10">
        <v>1</v>
      </c>
      <c r="F559" s="2" t="str">
        <f t="shared" si="200"/>
        <v>FLO_FR</v>
      </c>
      <c r="G559" s="2" t="str">
        <f t="shared" si="201"/>
        <v>RSD_APA2_WH</v>
      </c>
      <c r="H559" s="2" t="str">
        <f t="shared" ref="H559:J567" si="202">H535</f>
        <v>RN</v>
      </c>
      <c r="I559" s="2" t="str">
        <f t="shared" si="202"/>
        <v>UP</v>
      </c>
      <c r="J559" s="10">
        <f t="shared" si="202"/>
        <v>0</v>
      </c>
      <c r="K559" s="10">
        <v>3</v>
      </c>
      <c r="L559" s="10" t="str">
        <f t="shared" si="199"/>
        <v>RSDELC,RSDLTHA1,RSDLTHA2,RSDLTHA3,RSDLTHA4,RSDGASNAT,RSDCOABIC,RSDCOABCO,RSDBIOLOG,RSDBIOPLT,RSDOILLPG, RSDOILDSL</v>
      </c>
      <c r="M559" s="10" t="s">
        <v>75</v>
      </c>
    </row>
    <row r="560" spans="3:13" s="2" customFormat="1" x14ac:dyDescent="0.25">
      <c r="C560" s="10"/>
      <c r="D560" s="10">
        <v>2</v>
      </c>
      <c r="F560" s="2" t="str">
        <f t="shared" si="200"/>
        <v>FLO_FR</v>
      </c>
      <c r="G560" s="2" t="str">
        <f t="shared" si="201"/>
        <v>RSD_APA2_WH</v>
      </c>
      <c r="H560" s="2" t="str">
        <f t="shared" si="202"/>
        <v>RL</v>
      </c>
      <c r="I560" s="2" t="str">
        <f t="shared" si="202"/>
        <v>UP</v>
      </c>
      <c r="J560" s="10">
        <f t="shared" si="202"/>
        <v>0</v>
      </c>
      <c r="K560" s="10">
        <f>K559</f>
        <v>3</v>
      </c>
      <c r="L560" s="10" t="str">
        <f t="shared" si="199"/>
        <v>RSDELC,RSDLTHA1,RSDLTHA2,RSDLTHA3,RSDLTHA4,RSDGASNAT,RSDCOABIC,RSDCOABCO,RSDBIOLOG,RSDBIOPLT,RSDOILLPG, RSDOILDSL</v>
      </c>
      <c r="M560" s="10" t="s">
        <v>75</v>
      </c>
    </row>
    <row r="561" spans="3:13" s="2" customFormat="1" x14ac:dyDescent="0.25">
      <c r="C561" s="10"/>
      <c r="D561" s="10">
        <v>3</v>
      </c>
      <c r="F561" s="2" t="str">
        <f t="shared" si="200"/>
        <v>FLO_FR</v>
      </c>
      <c r="G561" s="2" t="str">
        <f t="shared" si="201"/>
        <v>RSD_APA2_WH</v>
      </c>
      <c r="H561" s="2" t="str">
        <f t="shared" si="202"/>
        <v>RM</v>
      </c>
      <c r="I561" s="2" t="str">
        <f t="shared" si="202"/>
        <v>UP</v>
      </c>
      <c r="J561" s="10">
        <f t="shared" si="202"/>
        <v>0</v>
      </c>
      <c r="K561" s="10">
        <f t="shared" ref="K561:K582" si="203">K560</f>
        <v>3</v>
      </c>
      <c r="L561" s="10" t="str">
        <f t="shared" si="199"/>
        <v>RSDELC,RSDLTHA1,RSDLTHA2,RSDLTHA3,RSDLTHA4,RSDGASNAT,RSDCOABIC,RSDCOABCO,RSDBIOLOG,RSDBIOPLT,RSDOILLPG, RSDOILDSL</v>
      </c>
      <c r="M561" s="10" t="s">
        <v>75</v>
      </c>
    </row>
    <row r="562" spans="3:13" s="2" customFormat="1" x14ac:dyDescent="0.25">
      <c r="C562" s="10"/>
      <c r="D562" s="10">
        <v>4</v>
      </c>
      <c r="F562" s="2" t="str">
        <f t="shared" si="200"/>
        <v>FLO_FR</v>
      </c>
      <c r="G562" s="2" t="str">
        <f t="shared" si="201"/>
        <v>RSD_APA2_WH</v>
      </c>
      <c r="H562" s="2" t="str">
        <f t="shared" si="202"/>
        <v>RD</v>
      </c>
      <c r="I562" s="2" t="str">
        <f t="shared" si="202"/>
        <v>UP</v>
      </c>
      <c r="J562" s="10">
        <f t="shared" si="202"/>
        <v>0</v>
      </c>
      <c r="K562" s="10">
        <f t="shared" si="203"/>
        <v>3</v>
      </c>
      <c r="L562" s="10" t="str">
        <f t="shared" si="199"/>
        <v>RSDELC,RSDLTHA1,RSDLTHA2,RSDLTHA3,RSDLTHA4,RSDGASNAT,RSDCOABIC,RSDCOABCO,RSDBIOLOG,RSDBIOPLT,RSDOILLPG, RSDOILDSL</v>
      </c>
      <c r="M562" s="10" t="s">
        <v>75</v>
      </c>
    </row>
    <row r="563" spans="3:13" s="2" customFormat="1" x14ac:dyDescent="0.25">
      <c r="C563" s="10"/>
      <c r="D563" s="10">
        <v>5</v>
      </c>
      <c r="F563" s="2" t="str">
        <f t="shared" si="200"/>
        <v>FLO_FR</v>
      </c>
      <c r="G563" s="2" t="str">
        <f t="shared" si="201"/>
        <v>RSD_APA2_WH</v>
      </c>
      <c r="H563" s="2" t="str">
        <f t="shared" si="202"/>
        <v>RA</v>
      </c>
      <c r="I563" s="2" t="str">
        <f t="shared" si="202"/>
        <v>UP</v>
      </c>
      <c r="J563" s="10">
        <f t="shared" si="202"/>
        <v>0</v>
      </c>
      <c r="K563" s="10">
        <f t="shared" si="203"/>
        <v>3</v>
      </c>
      <c r="L563" s="10" t="str">
        <f t="shared" si="199"/>
        <v>RSDELC,RSDLTHA1,RSDLTHA2,RSDLTHA3,RSDLTHA4,RSDGASNAT,RSDCOABIC,RSDCOABCO,RSDBIOLOG,RSDBIOPLT,RSDOILLPG, RSDOILDSL</v>
      </c>
      <c r="M563" s="10" t="s">
        <v>75</v>
      </c>
    </row>
    <row r="564" spans="3:13" s="2" customFormat="1" x14ac:dyDescent="0.25">
      <c r="C564" s="10"/>
      <c r="D564" s="10">
        <v>6</v>
      </c>
      <c r="F564" s="2" t="str">
        <f t="shared" si="200"/>
        <v>FLO_FR</v>
      </c>
      <c r="G564" s="2" t="str">
        <f t="shared" si="201"/>
        <v>RSD_APA2_WH</v>
      </c>
      <c r="H564" s="2" t="str">
        <f t="shared" si="202"/>
        <v>RE</v>
      </c>
      <c r="I564" s="2" t="str">
        <f t="shared" si="202"/>
        <v>UP</v>
      </c>
      <c r="J564" s="10">
        <f t="shared" si="202"/>
        <v>0</v>
      </c>
      <c r="K564" s="10">
        <f t="shared" si="203"/>
        <v>3</v>
      </c>
      <c r="L564" s="10" t="str">
        <f t="shared" si="199"/>
        <v>RSDELC,RSDLTHA1,RSDLTHA2,RSDLTHA3,RSDLTHA4,RSDGASNAT,RSDCOABIC,RSDCOABCO,RSDBIOLOG,RSDBIOPLT,RSDOILLPG, RSDOILDSL</v>
      </c>
      <c r="M564" s="10" t="s">
        <v>75</v>
      </c>
    </row>
    <row r="565" spans="3:13" s="2" customFormat="1" x14ac:dyDescent="0.25">
      <c r="C565" s="10"/>
      <c r="D565" s="10">
        <v>7</v>
      </c>
      <c r="F565" s="2" t="str">
        <f t="shared" si="200"/>
        <v>FLO_FR</v>
      </c>
      <c r="G565" s="2" t="str">
        <f t="shared" si="201"/>
        <v>RSD_APA2_WH</v>
      </c>
      <c r="H565" s="2" t="str">
        <f t="shared" si="202"/>
        <v>SN</v>
      </c>
      <c r="I565" s="2" t="str">
        <f t="shared" si="202"/>
        <v>UP</v>
      </c>
      <c r="J565" s="10">
        <f t="shared" si="202"/>
        <v>0</v>
      </c>
      <c r="K565" s="10">
        <f t="shared" si="203"/>
        <v>3</v>
      </c>
      <c r="L565" s="10" t="str">
        <f t="shared" si="199"/>
        <v>RSDELC,RSDLTHA1,RSDLTHA2,RSDLTHA3,RSDLTHA4,RSDGASNAT,RSDCOABIC,RSDCOABCO,RSDBIOLOG,RSDBIOPLT,RSDOILLPG, RSDOILDSL</v>
      </c>
      <c r="M565" s="10" t="s">
        <v>75</v>
      </c>
    </row>
    <row r="566" spans="3:13" s="2" customFormat="1" x14ac:dyDescent="0.25">
      <c r="C566" s="10"/>
      <c r="D566" s="10">
        <v>8</v>
      </c>
      <c r="F566" s="2" t="str">
        <f t="shared" si="200"/>
        <v>FLO_FR</v>
      </c>
      <c r="G566" s="2" t="str">
        <f t="shared" si="201"/>
        <v>RSD_APA2_WH</v>
      </c>
      <c r="H566" s="2" t="str">
        <f t="shared" si="202"/>
        <v>SL</v>
      </c>
      <c r="I566" s="2" t="str">
        <f t="shared" si="202"/>
        <v>UP</v>
      </c>
      <c r="J566" s="10">
        <f t="shared" si="202"/>
        <v>0</v>
      </c>
      <c r="K566" s="10">
        <f t="shared" si="203"/>
        <v>3</v>
      </c>
      <c r="L566" s="10" t="str">
        <f t="shared" si="199"/>
        <v>RSDELC,RSDLTHA1,RSDLTHA2,RSDLTHA3,RSDLTHA4,RSDGASNAT,RSDCOABIC,RSDCOABCO,RSDBIOLOG,RSDBIOPLT,RSDOILLPG, RSDOILDSL</v>
      </c>
      <c r="M566" s="10" t="s">
        <v>75</v>
      </c>
    </row>
    <row r="567" spans="3:13" s="2" customFormat="1" x14ac:dyDescent="0.25">
      <c r="C567" s="10"/>
      <c r="D567" s="10">
        <v>9</v>
      </c>
      <c r="F567" s="2" t="str">
        <f t="shared" si="200"/>
        <v>FLO_FR</v>
      </c>
      <c r="G567" s="2" t="str">
        <f t="shared" si="201"/>
        <v>RSD_APA2_WH</v>
      </c>
      <c r="H567" s="2" t="str">
        <f t="shared" si="202"/>
        <v>SM</v>
      </c>
      <c r="I567" s="2" t="str">
        <f t="shared" si="202"/>
        <v>UP</v>
      </c>
      <c r="J567" s="10">
        <f t="shared" si="202"/>
        <v>0</v>
      </c>
      <c r="K567" s="10">
        <f t="shared" si="203"/>
        <v>3</v>
      </c>
      <c r="L567" s="10" t="str">
        <f t="shared" si="199"/>
        <v>RSDELC,RSDLTHA1,RSDLTHA2,RSDLTHA3,RSDLTHA4,RSDGASNAT,RSDCOABIC,RSDCOABCO,RSDBIOLOG,RSDBIOPLT,RSDOILLPG, RSDOILDSL</v>
      </c>
      <c r="M567" s="10" t="s">
        <v>75</v>
      </c>
    </row>
    <row r="568" spans="3:13" s="2" customFormat="1" x14ac:dyDescent="0.25">
      <c r="C568" s="10"/>
      <c r="D568" s="10">
        <v>10</v>
      </c>
      <c r="F568" s="2" t="str">
        <f t="shared" si="200"/>
        <v>FLO_FR</v>
      </c>
      <c r="G568" s="2" t="str">
        <f t="shared" si="201"/>
        <v>RSD_APA2_WH</v>
      </c>
      <c r="H568" s="2" t="str">
        <f t="shared" ref="H568:H569" si="204">H544</f>
        <v>SD</v>
      </c>
      <c r="I568" s="2" t="str">
        <f>I544</f>
        <v>UP</v>
      </c>
      <c r="J568" s="10">
        <f>J544</f>
        <v>0</v>
      </c>
      <c r="K568" s="10">
        <f t="shared" si="203"/>
        <v>3</v>
      </c>
      <c r="L568" s="10" t="str">
        <f t="shared" si="199"/>
        <v>RSDELC,RSDLTHA1,RSDLTHA2,RSDLTHA3,RSDLTHA4,RSDGASNAT,RSDCOABIC,RSDCOABCO,RSDBIOLOG,RSDBIOPLT,RSDOILLPG, RSDOILDSL</v>
      </c>
      <c r="M568" s="10" t="s">
        <v>75</v>
      </c>
    </row>
    <row r="569" spans="3:13" s="2" customFormat="1" x14ac:dyDescent="0.25">
      <c r="C569" s="10"/>
      <c r="D569" s="10">
        <v>11</v>
      </c>
      <c r="F569" s="2" t="str">
        <f t="shared" si="200"/>
        <v>FLO_FR</v>
      </c>
      <c r="G569" s="2" t="str">
        <f t="shared" si="201"/>
        <v>RSD_APA2_WH</v>
      </c>
      <c r="H569" s="2" t="str">
        <f t="shared" si="204"/>
        <v>SA</v>
      </c>
      <c r="I569" s="2" t="str">
        <f>I545</f>
        <v>UP</v>
      </c>
      <c r="J569" s="10">
        <f>J545</f>
        <v>0</v>
      </c>
      <c r="K569" s="10">
        <f t="shared" si="203"/>
        <v>3</v>
      </c>
      <c r="L569" s="10" t="str">
        <f t="shared" si="199"/>
        <v>RSDELC,RSDLTHA1,RSDLTHA2,RSDLTHA3,RSDLTHA4,RSDGASNAT,RSDCOABIC,RSDCOABCO,RSDBIOLOG,RSDBIOPLT,RSDOILLPG, RSDOILDSL</v>
      </c>
      <c r="M569" s="10" t="s">
        <v>75</v>
      </c>
    </row>
    <row r="570" spans="3:13" s="2" customFormat="1" x14ac:dyDescent="0.25">
      <c r="C570" s="10"/>
      <c r="D570" s="10">
        <v>12</v>
      </c>
      <c r="F570" s="2" t="str">
        <f t="shared" si="200"/>
        <v>FLO_FR</v>
      </c>
      <c r="G570" s="2" t="str">
        <f t="shared" si="201"/>
        <v>RSD_APA2_WH</v>
      </c>
      <c r="H570" s="2" t="str">
        <f t="shared" ref="H570:I570" si="205">H546</f>
        <v>SE</v>
      </c>
      <c r="I570" s="2" t="str">
        <f t="shared" si="205"/>
        <v>UP</v>
      </c>
      <c r="J570" s="10">
        <f>J546</f>
        <v>0</v>
      </c>
      <c r="K570" s="10">
        <f t="shared" si="203"/>
        <v>3</v>
      </c>
      <c r="L570" s="10" t="str">
        <f t="shared" si="199"/>
        <v>RSDELC,RSDLTHA1,RSDLTHA2,RSDLTHA3,RSDLTHA4,RSDGASNAT,RSDCOABIC,RSDCOABCO,RSDBIOLOG,RSDBIOPLT,RSDOILLPG, RSDOILDSL</v>
      </c>
      <c r="M570" s="10" t="s">
        <v>75</v>
      </c>
    </row>
    <row r="571" spans="3:13" s="2" customFormat="1" x14ac:dyDescent="0.25">
      <c r="C571" s="10"/>
      <c r="D571" s="10">
        <v>13</v>
      </c>
      <c r="F571" s="2" t="str">
        <f t="shared" si="200"/>
        <v>FLO_FR</v>
      </c>
      <c r="G571" s="2" t="str">
        <f t="shared" si="201"/>
        <v>RSD_APA2_WH</v>
      </c>
      <c r="H571" s="2" t="str">
        <f t="shared" ref="H571:J571" si="206">H547</f>
        <v>FN</v>
      </c>
      <c r="I571" s="2" t="str">
        <f t="shared" si="206"/>
        <v>UP</v>
      </c>
      <c r="J571" s="10">
        <f t="shared" si="206"/>
        <v>0</v>
      </c>
      <c r="K571" s="10">
        <f t="shared" si="203"/>
        <v>3</v>
      </c>
      <c r="L571" s="10" t="str">
        <f t="shared" si="199"/>
        <v>RSDELC,RSDLTHA1,RSDLTHA2,RSDLTHA3,RSDLTHA4,RSDGASNAT,RSDCOABIC,RSDCOABCO,RSDBIOLOG,RSDBIOPLT,RSDOILLPG, RSDOILDSL</v>
      </c>
      <c r="M571" s="10" t="s">
        <v>75</v>
      </c>
    </row>
    <row r="572" spans="3:13" s="2" customFormat="1" x14ac:dyDescent="0.25">
      <c r="C572" s="10"/>
      <c r="D572" s="10">
        <v>14</v>
      </c>
      <c r="F572" s="2" t="str">
        <f t="shared" si="200"/>
        <v>FLO_FR</v>
      </c>
      <c r="G572" s="2" t="str">
        <f t="shared" si="201"/>
        <v>RSD_APA2_WH</v>
      </c>
      <c r="H572" s="2" t="str">
        <f t="shared" ref="H572:J572" si="207">H548</f>
        <v>FL</v>
      </c>
      <c r="I572" s="2" t="str">
        <f t="shared" si="207"/>
        <v>UP</v>
      </c>
      <c r="J572" s="10">
        <f t="shared" si="207"/>
        <v>0</v>
      </c>
      <c r="K572" s="10">
        <f t="shared" si="203"/>
        <v>3</v>
      </c>
      <c r="L572" s="10" t="str">
        <f t="shared" si="199"/>
        <v>RSDELC,RSDLTHA1,RSDLTHA2,RSDLTHA3,RSDLTHA4,RSDGASNAT,RSDCOABIC,RSDCOABCO,RSDBIOLOG,RSDBIOPLT,RSDOILLPG, RSDOILDSL</v>
      </c>
      <c r="M572" s="10" t="s">
        <v>75</v>
      </c>
    </row>
    <row r="573" spans="3:13" s="2" customFormat="1" x14ac:dyDescent="0.25">
      <c r="C573" s="10"/>
      <c r="D573" s="10">
        <v>15</v>
      </c>
      <c r="F573" s="2" t="str">
        <f t="shared" si="200"/>
        <v>FLO_FR</v>
      </c>
      <c r="G573" s="2" t="str">
        <f t="shared" si="201"/>
        <v>RSD_APA2_WH</v>
      </c>
      <c r="H573" s="2" t="str">
        <f t="shared" ref="H573:J573" si="208">H549</f>
        <v>FM</v>
      </c>
      <c r="I573" s="2" t="str">
        <f t="shared" si="208"/>
        <v>UP</v>
      </c>
      <c r="J573" s="10">
        <f t="shared" si="208"/>
        <v>0</v>
      </c>
      <c r="K573" s="10">
        <f t="shared" si="203"/>
        <v>3</v>
      </c>
      <c r="L573" s="10" t="str">
        <f t="shared" si="199"/>
        <v>RSDELC,RSDLTHA1,RSDLTHA2,RSDLTHA3,RSDLTHA4,RSDGASNAT,RSDCOABIC,RSDCOABCO,RSDBIOLOG,RSDBIOPLT,RSDOILLPG, RSDOILDSL</v>
      </c>
      <c r="M573" s="10" t="s">
        <v>75</v>
      </c>
    </row>
    <row r="574" spans="3:13" s="2" customFormat="1" x14ac:dyDescent="0.25">
      <c r="C574" s="10"/>
      <c r="D574" s="10">
        <v>16</v>
      </c>
      <c r="F574" s="2" t="str">
        <f t="shared" si="200"/>
        <v>FLO_FR</v>
      </c>
      <c r="G574" s="2" t="str">
        <f t="shared" si="201"/>
        <v>RSD_APA2_WH</v>
      </c>
      <c r="H574" s="2" t="str">
        <f t="shared" ref="H574:J574" si="209">H550</f>
        <v>FD</v>
      </c>
      <c r="I574" s="2" t="str">
        <f t="shared" si="209"/>
        <v>UP</v>
      </c>
      <c r="J574" s="10">
        <f t="shared" si="209"/>
        <v>0</v>
      </c>
      <c r="K574" s="10">
        <f t="shared" si="203"/>
        <v>3</v>
      </c>
      <c r="L574" s="10" t="str">
        <f t="shared" si="199"/>
        <v>RSDELC,RSDLTHA1,RSDLTHA2,RSDLTHA3,RSDLTHA4,RSDGASNAT,RSDCOABIC,RSDCOABCO,RSDBIOLOG,RSDBIOPLT,RSDOILLPG, RSDOILDSL</v>
      </c>
      <c r="M574" s="10" t="s">
        <v>75</v>
      </c>
    </row>
    <row r="575" spans="3:13" s="2" customFormat="1" x14ac:dyDescent="0.25">
      <c r="C575" s="10"/>
      <c r="D575" s="10">
        <v>17</v>
      </c>
      <c r="F575" s="2" t="str">
        <f t="shared" si="200"/>
        <v>FLO_FR</v>
      </c>
      <c r="G575" s="2" t="str">
        <f t="shared" si="201"/>
        <v>RSD_APA2_WH</v>
      </c>
      <c r="H575" s="2" t="str">
        <f t="shared" ref="H575:J575" si="210">H551</f>
        <v>FA</v>
      </c>
      <c r="I575" s="2" t="str">
        <f t="shared" si="210"/>
        <v>UP</v>
      </c>
      <c r="J575" s="10">
        <f t="shared" si="210"/>
        <v>0</v>
      </c>
      <c r="K575" s="10">
        <f t="shared" si="203"/>
        <v>3</v>
      </c>
      <c r="L575" s="10" t="str">
        <f t="shared" si="199"/>
        <v>RSDELC,RSDLTHA1,RSDLTHA2,RSDLTHA3,RSDLTHA4,RSDGASNAT,RSDCOABIC,RSDCOABCO,RSDBIOLOG,RSDBIOPLT,RSDOILLPG, RSDOILDSL</v>
      </c>
      <c r="M575" s="10" t="s">
        <v>75</v>
      </c>
    </row>
    <row r="576" spans="3:13" s="2" customFormat="1" x14ac:dyDescent="0.25">
      <c r="C576" s="10"/>
      <c r="D576" s="10">
        <v>18</v>
      </c>
      <c r="F576" s="2" t="str">
        <f t="shared" si="200"/>
        <v>FLO_FR</v>
      </c>
      <c r="G576" s="2" t="str">
        <f t="shared" si="201"/>
        <v>RSD_APA2_WH</v>
      </c>
      <c r="H576" s="2" t="str">
        <f t="shared" ref="H576:J576" si="211">H552</f>
        <v>FE</v>
      </c>
      <c r="I576" s="2" t="str">
        <f t="shared" si="211"/>
        <v>UP</v>
      </c>
      <c r="J576" s="10">
        <f t="shared" si="211"/>
        <v>0</v>
      </c>
      <c r="K576" s="10">
        <f t="shared" si="203"/>
        <v>3</v>
      </c>
      <c r="L576" s="10" t="str">
        <f t="shared" si="199"/>
        <v>RSDELC,RSDLTHA1,RSDLTHA2,RSDLTHA3,RSDLTHA4,RSDGASNAT,RSDCOABIC,RSDCOABCO,RSDBIOLOG,RSDBIOPLT,RSDOILLPG, RSDOILDSL</v>
      </c>
      <c r="M576" s="10" t="s">
        <v>75</v>
      </c>
    </row>
    <row r="577" spans="3:13" s="2" customFormat="1" x14ac:dyDescent="0.25">
      <c r="C577" s="10"/>
      <c r="D577" s="10">
        <v>19</v>
      </c>
      <c r="F577" s="2" t="str">
        <f t="shared" si="200"/>
        <v>FLO_FR</v>
      </c>
      <c r="G577" s="2" t="str">
        <f t="shared" si="201"/>
        <v>RSD_APA2_WH</v>
      </c>
      <c r="H577" s="2" t="str">
        <f t="shared" ref="H577:J577" si="212">H553</f>
        <v>WN</v>
      </c>
      <c r="I577" s="2" t="str">
        <f t="shared" si="212"/>
        <v>UP</v>
      </c>
      <c r="J577" s="10">
        <f t="shared" si="212"/>
        <v>0</v>
      </c>
      <c r="K577" s="10">
        <f t="shared" si="203"/>
        <v>3</v>
      </c>
      <c r="L577" s="10" t="str">
        <f t="shared" si="199"/>
        <v>RSDELC,RSDLTHA1,RSDLTHA2,RSDLTHA3,RSDLTHA4,RSDGASNAT,RSDCOABIC,RSDCOABCO,RSDBIOLOG,RSDBIOPLT,RSDOILLPG, RSDOILDSL</v>
      </c>
      <c r="M577" s="10" t="s">
        <v>75</v>
      </c>
    </row>
    <row r="578" spans="3:13" s="2" customFormat="1" x14ac:dyDescent="0.25">
      <c r="C578" s="10"/>
      <c r="D578" s="10">
        <v>20</v>
      </c>
      <c r="F578" s="2" t="str">
        <f t="shared" si="200"/>
        <v>FLO_FR</v>
      </c>
      <c r="G578" s="2" t="str">
        <f t="shared" si="201"/>
        <v>RSD_APA2_WH</v>
      </c>
      <c r="H578" s="2" t="str">
        <f t="shared" ref="H578:J578" si="213">H554</f>
        <v>WL</v>
      </c>
      <c r="I578" s="2" t="str">
        <f t="shared" si="213"/>
        <v>UP</v>
      </c>
      <c r="J578" s="10">
        <f t="shared" si="213"/>
        <v>0</v>
      </c>
      <c r="K578" s="10">
        <f t="shared" si="203"/>
        <v>3</v>
      </c>
      <c r="L578" s="10" t="str">
        <f t="shared" si="199"/>
        <v>RSDELC,RSDLTHA1,RSDLTHA2,RSDLTHA3,RSDLTHA4,RSDGASNAT,RSDCOABIC,RSDCOABCO,RSDBIOLOG,RSDBIOPLT,RSDOILLPG, RSDOILDSL</v>
      </c>
      <c r="M578" s="10" t="s">
        <v>75</v>
      </c>
    </row>
    <row r="579" spans="3:13" s="2" customFormat="1" x14ac:dyDescent="0.25">
      <c r="C579" s="10"/>
      <c r="D579" s="10">
        <v>21</v>
      </c>
      <c r="F579" s="2" t="str">
        <f t="shared" si="200"/>
        <v>FLO_FR</v>
      </c>
      <c r="G579" s="2" t="str">
        <f t="shared" si="201"/>
        <v>RSD_APA2_WH</v>
      </c>
      <c r="H579" s="2" t="str">
        <f t="shared" ref="H579:J579" si="214">H555</f>
        <v>WM</v>
      </c>
      <c r="I579" s="2" t="str">
        <f t="shared" si="214"/>
        <v>UP</v>
      </c>
      <c r="J579" s="10">
        <f t="shared" si="214"/>
        <v>0</v>
      </c>
      <c r="K579" s="10">
        <f t="shared" si="203"/>
        <v>3</v>
      </c>
      <c r="L579" s="10" t="str">
        <f t="shared" si="199"/>
        <v>RSDELC,RSDLTHA1,RSDLTHA2,RSDLTHA3,RSDLTHA4,RSDGASNAT,RSDCOABIC,RSDCOABCO,RSDBIOLOG,RSDBIOPLT,RSDOILLPG, RSDOILDSL</v>
      </c>
      <c r="M579" s="10" t="s">
        <v>75</v>
      </c>
    </row>
    <row r="580" spans="3:13" s="2" customFormat="1" x14ac:dyDescent="0.25">
      <c r="C580" s="10"/>
      <c r="D580" s="10">
        <v>22</v>
      </c>
      <c r="F580" s="2" t="str">
        <f t="shared" si="200"/>
        <v>FLO_FR</v>
      </c>
      <c r="G580" s="2" t="str">
        <f t="shared" si="201"/>
        <v>RSD_APA2_WH</v>
      </c>
      <c r="H580" s="2" t="str">
        <f t="shared" ref="H580:J580" si="215">H556</f>
        <v>WD</v>
      </c>
      <c r="I580" s="2" t="str">
        <f t="shared" si="215"/>
        <v>UP</v>
      </c>
      <c r="J580" s="10">
        <f t="shared" si="215"/>
        <v>0</v>
      </c>
      <c r="K580" s="10">
        <f t="shared" si="203"/>
        <v>3</v>
      </c>
      <c r="L580" s="10" t="str">
        <f t="shared" si="199"/>
        <v>RSDELC,RSDLTHA1,RSDLTHA2,RSDLTHA3,RSDLTHA4,RSDGASNAT,RSDCOABIC,RSDCOABCO,RSDBIOLOG,RSDBIOPLT,RSDOILLPG, RSDOILDSL</v>
      </c>
      <c r="M580" s="10" t="s">
        <v>75</v>
      </c>
    </row>
    <row r="581" spans="3:13" s="2" customFormat="1" x14ac:dyDescent="0.25">
      <c r="C581" s="10"/>
      <c r="D581" s="10">
        <v>23</v>
      </c>
      <c r="F581" s="12" t="str">
        <f t="shared" si="200"/>
        <v>FLO_FR</v>
      </c>
      <c r="G581" s="12" t="str">
        <f t="shared" si="201"/>
        <v>RSD_APA2_WH</v>
      </c>
      <c r="H581" s="12" t="str">
        <f t="shared" ref="H581:J581" si="216">H557</f>
        <v>WA</v>
      </c>
      <c r="I581" s="12" t="str">
        <f t="shared" si="216"/>
        <v>UP</v>
      </c>
      <c r="J581" s="4">
        <f t="shared" si="216"/>
        <v>0</v>
      </c>
      <c r="K581" s="4">
        <f t="shared" si="203"/>
        <v>3</v>
      </c>
      <c r="L581" s="10" t="str">
        <f t="shared" si="199"/>
        <v>RSDELC,RSDLTHA1,RSDLTHA2,RSDLTHA3,RSDLTHA4,RSDGASNAT,RSDCOABIC,RSDCOABCO,RSDBIOLOG,RSDBIOPLT,RSDOILLPG, RSDOILDSL</v>
      </c>
      <c r="M581" s="10" t="s">
        <v>75</v>
      </c>
    </row>
    <row r="582" spans="3:13" s="2" customFormat="1" x14ac:dyDescent="0.25">
      <c r="C582" s="10"/>
      <c r="D582" s="10">
        <v>24</v>
      </c>
      <c r="F582" s="19" t="str">
        <f t="shared" si="200"/>
        <v>FLO_FR</v>
      </c>
      <c r="G582" s="19" t="str">
        <f t="shared" si="201"/>
        <v>RSD_APA2_WH</v>
      </c>
      <c r="H582" s="19" t="str">
        <f t="shared" ref="H582:J582" si="217">H558</f>
        <v>WE</v>
      </c>
      <c r="I582" s="19" t="str">
        <f t="shared" si="217"/>
        <v>UP</v>
      </c>
      <c r="J582" s="21">
        <f t="shared" si="217"/>
        <v>0</v>
      </c>
      <c r="K582" s="21">
        <f t="shared" si="203"/>
        <v>3</v>
      </c>
      <c r="L582" s="21" t="str">
        <f t="shared" si="199"/>
        <v>RSDELC,RSDLTHA1,RSDLTHA2,RSDLTHA3,RSDLTHA4,RSDGASNAT,RSDCOABIC,RSDCOABCO,RSDBIOLOG,RSDBIOPLT,RSDOILLPG, RSDOILDSL</v>
      </c>
      <c r="M582" s="10" t="s">
        <v>75</v>
      </c>
    </row>
    <row r="583" spans="3:13" s="2" customFormat="1" x14ac:dyDescent="0.25">
      <c r="C583" s="10">
        <f>C535+1</f>
        <v>13</v>
      </c>
      <c r="D583" s="10">
        <v>1</v>
      </c>
      <c r="F583" s="2" t="str">
        <f>IF(H583="NA","\I: Ignore","FLO_FR")</f>
        <v>FLO_FR</v>
      </c>
      <c r="G583" s="9" t="str">
        <f>VLOOKUP(C583,Demands!$B$27:$C$125,2,0)</f>
        <v>RSD_DTA3_WH</v>
      </c>
      <c r="H583" s="2" t="str">
        <f>IF(HLOOKUP($D583,Fractions!$C$1:$Z$2,2,0)=0,"na",HLOOKUP($D583,Fractions!$C$1:$Z$2,2,0))</f>
        <v>RN</v>
      </c>
      <c r="I583" s="2" t="s">
        <v>34</v>
      </c>
      <c r="K583" s="11">
        <f>VLOOKUP(VLOOKUP(C583,Demands!$B$27:$E$125,4,0),Fractions!$A$3:$Z$43,INS_FRs!D583+2,0)</f>
        <v>1.740867579908676E-2</v>
      </c>
      <c r="L583" s="10" t="str">
        <f t="shared" si="199"/>
        <v>RSDELC,RSDLTHA1,RSDLTHA2,RSDLTHA3,RSDLTHA4,RSDGASNAT,RSDCOABIC,RSDCOABCO,RSDBIOLOG,RSDBIOPLT,RSDOILLPG, RSDOILDSL</v>
      </c>
      <c r="M583" s="10" t="s">
        <v>75</v>
      </c>
    </row>
    <row r="584" spans="3:13" s="2" customFormat="1" x14ac:dyDescent="0.25">
      <c r="C584" s="10"/>
      <c r="D584" s="10">
        <v>2</v>
      </c>
      <c r="F584" s="2" t="str">
        <f t="shared" ref="F584:F630" si="218">IF(H584="NA","\I: Ignore","FLO_FR")</f>
        <v>FLO_FR</v>
      </c>
      <c r="G584" s="2" t="str">
        <f>G583</f>
        <v>RSD_DTA3_WH</v>
      </c>
      <c r="H584" s="2" t="str">
        <f>IF(HLOOKUP($D584,Fractions!$C$1:$Z$2,2,0)=0,"na",HLOOKUP($D584,Fractions!$C$1:$Z$2,2,0))</f>
        <v>RL</v>
      </c>
      <c r="I584" s="2" t="s">
        <v>34</v>
      </c>
      <c r="K584" s="17">
        <f>VLOOKUP(VLOOKUP(C583,Demands!$B$27:$E$125,4,0),Fractions!$A$3:$Z$43,INS_FRs!D584+2,0)</f>
        <v>3.8299086757990874E-2</v>
      </c>
      <c r="L584" s="10" t="str">
        <f t="shared" si="199"/>
        <v>RSDELC,RSDLTHA1,RSDLTHA2,RSDLTHA3,RSDLTHA4,RSDGASNAT,RSDCOABIC,RSDCOABCO,RSDBIOLOG,RSDBIOPLT,RSDOILLPG, RSDOILDSL</v>
      </c>
      <c r="M584" s="10" t="s">
        <v>75</v>
      </c>
    </row>
    <row r="585" spans="3:13" s="2" customFormat="1" x14ac:dyDescent="0.25">
      <c r="C585" s="10"/>
      <c r="D585" s="10">
        <v>3</v>
      </c>
      <c r="F585" s="2" t="str">
        <f t="shared" si="218"/>
        <v>FLO_FR</v>
      </c>
      <c r="G585" s="2" t="str">
        <f t="shared" ref="G585:G630" si="219">G584</f>
        <v>RSD_DTA3_WH</v>
      </c>
      <c r="H585" s="2" t="str">
        <f>IF(HLOOKUP($D585,Fractions!$C$1:$Z$2,2,0)=0,"na",HLOOKUP($D585,Fractions!$C$1:$Z$2,2,0))</f>
        <v>RM</v>
      </c>
      <c r="I585" s="2" t="s">
        <v>34</v>
      </c>
      <c r="K585" s="17">
        <f>VLOOKUP(VLOOKUP(C583,Demands!$B$27:$E$125,4,0),Fractions!$A$3:$Z$43,INS_FRs!D585+2,0)</f>
        <v>2.7853881278538814E-2</v>
      </c>
      <c r="L585" s="10" t="str">
        <f t="shared" si="199"/>
        <v>RSDELC,RSDLTHA1,RSDLTHA2,RSDLTHA3,RSDLTHA4,RSDGASNAT,RSDCOABIC,RSDCOABCO,RSDBIOLOG,RSDBIOPLT,RSDOILLPG, RSDOILDSL</v>
      </c>
      <c r="M585" s="10" t="s">
        <v>75</v>
      </c>
    </row>
    <row r="586" spans="3:13" s="2" customFormat="1" x14ac:dyDescent="0.25">
      <c r="C586" s="10"/>
      <c r="D586" s="10">
        <v>4</v>
      </c>
      <c r="F586" s="2" t="str">
        <f t="shared" si="218"/>
        <v>FLO_FR</v>
      </c>
      <c r="G586" s="2" t="str">
        <f t="shared" si="219"/>
        <v>RSD_DTA3_WH</v>
      </c>
      <c r="H586" s="2" t="str">
        <f>IF(HLOOKUP($D586,Fractions!$C$1:$Z$2,2,0)=0,"na",HLOOKUP($D586,Fractions!$C$1:$Z$2,2,0))</f>
        <v>RD</v>
      </c>
      <c r="I586" s="2" t="s">
        <v>34</v>
      </c>
      <c r="K586" s="17">
        <f>VLOOKUP(VLOOKUP(C583,Demands!$B$27:$E$125,4,0),Fractions!$A$3:$Z$43,INS_FRs!D586+2,0)</f>
        <v>3.4817351598173521E-2</v>
      </c>
      <c r="L586" s="10" t="str">
        <f t="shared" si="199"/>
        <v>RSDELC,RSDLTHA1,RSDLTHA2,RSDLTHA3,RSDLTHA4,RSDGASNAT,RSDCOABIC,RSDCOABCO,RSDBIOLOG,RSDBIOPLT,RSDOILLPG, RSDOILDSL</v>
      </c>
      <c r="M586" s="10" t="s">
        <v>75</v>
      </c>
    </row>
    <row r="587" spans="3:13" s="2" customFormat="1" x14ac:dyDescent="0.25">
      <c r="C587" s="10"/>
      <c r="D587" s="10">
        <v>5</v>
      </c>
      <c r="F587" s="2" t="str">
        <f t="shared" si="218"/>
        <v>FLO_FR</v>
      </c>
      <c r="G587" s="2" t="str">
        <f t="shared" si="219"/>
        <v>RSD_DTA3_WH</v>
      </c>
      <c r="H587" s="2" t="str">
        <f>IF(HLOOKUP($D587,Fractions!$C$1:$Z$2,2,0)=0,"na",HLOOKUP($D587,Fractions!$C$1:$Z$2,2,0))</f>
        <v>RA</v>
      </c>
      <c r="I587" s="2" t="s">
        <v>34</v>
      </c>
      <c r="K587" s="17">
        <f>VLOOKUP(VLOOKUP(C583,Demands!$B$27:$E$125,4,0),Fractions!$A$3:$Z$43,INS_FRs!D587+2,0)</f>
        <v>2.0890410958904111E-2</v>
      </c>
      <c r="L587" s="10" t="str">
        <f t="shared" si="199"/>
        <v>RSDELC,RSDLTHA1,RSDLTHA2,RSDLTHA3,RSDLTHA4,RSDGASNAT,RSDCOABIC,RSDCOABCO,RSDBIOLOG,RSDBIOPLT,RSDOILLPG, RSDOILDSL</v>
      </c>
      <c r="M587" s="10" t="s">
        <v>75</v>
      </c>
    </row>
    <row r="588" spans="3:13" s="2" customFormat="1" x14ac:dyDescent="0.25">
      <c r="C588" s="10"/>
      <c r="D588" s="10">
        <v>6</v>
      </c>
      <c r="F588" s="2" t="str">
        <f t="shared" si="218"/>
        <v>FLO_FR</v>
      </c>
      <c r="G588" s="2" t="str">
        <f t="shared" si="219"/>
        <v>RSD_DTA3_WH</v>
      </c>
      <c r="H588" s="2" t="str">
        <f>IF(HLOOKUP($D588,Fractions!$C$1:$Z$2,2,0)=0,"na",HLOOKUP($D588,Fractions!$C$1:$Z$2,2,0))</f>
        <v>RE</v>
      </c>
      <c r="I588" s="2" t="s">
        <v>34</v>
      </c>
      <c r="K588" s="17">
        <f>VLOOKUP(VLOOKUP(C583,Demands!$B$27:$E$125,4,0),Fractions!$A$3:$Z$43,INS_FRs!D588+2,0)</f>
        <v>2.7853881278538814E-2</v>
      </c>
      <c r="L588" s="10" t="str">
        <f t="shared" si="199"/>
        <v>RSDELC,RSDLTHA1,RSDLTHA2,RSDLTHA3,RSDLTHA4,RSDGASNAT,RSDCOABIC,RSDCOABCO,RSDBIOLOG,RSDBIOPLT,RSDOILLPG, RSDOILDSL</v>
      </c>
      <c r="M588" s="10" t="s">
        <v>75</v>
      </c>
    </row>
    <row r="589" spans="3:13" s="2" customFormat="1" x14ac:dyDescent="0.25">
      <c r="C589" s="10"/>
      <c r="D589" s="10">
        <v>7</v>
      </c>
      <c r="F589" s="2" t="str">
        <f t="shared" si="218"/>
        <v>FLO_FR</v>
      </c>
      <c r="G589" s="2" t="str">
        <f t="shared" si="219"/>
        <v>RSD_DTA3_WH</v>
      </c>
      <c r="H589" s="2" t="str">
        <f>IF(HLOOKUP($D589,Fractions!$C$1:$Z$2,2,0)=0,"na",HLOOKUP($D589,Fractions!$C$1:$Z$2,2,0))</f>
        <v>SN</v>
      </c>
      <c r="I589" s="2" t="s">
        <v>34</v>
      </c>
      <c r="K589" s="17">
        <f>VLOOKUP(VLOOKUP(C583,Demands!$B$27:$E$125,4,0),Fractions!$A$3:$Z$43,INS_FRs!D589+2,0)</f>
        <v>2.625570776255708E-2</v>
      </c>
      <c r="L589" s="10" t="str">
        <f t="shared" si="199"/>
        <v>RSDELC,RSDLTHA1,RSDLTHA2,RSDLTHA3,RSDLTHA4,RSDGASNAT,RSDCOABIC,RSDCOABCO,RSDBIOLOG,RSDBIOPLT,RSDOILLPG, RSDOILDSL</v>
      </c>
      <c r="M589" s="10" t="s">
        <v>75</v>
      </c>
    </row>
    <row r="590" spans="3:13" s="2" customFormat="1" x14ac:dyDescent="0.25">
      <c r="C590" s="10"/>
      <c r="D590" s="10">
        <v>8</v>
      </c>
      <c r="F590" s="2" t="str">
        <f t="shared" si="218"/>
        <v>FLO_FR</v>
      </c>
      <c r="G590" s="2" t="str">
        <f t="shared" si="219"/>
        <v>RSD_DTA3_WH</v>
      </c>
      <c r="H590" s="2" t="str">
        <f>IF(HLOOKUP($D590,Fractions!$C$1:$Z$2,2,0)=0,"na",HLOOKUP($D590,Fractions!$C$1:$Z$2,2,0))</f>
        <v>SL</v>
      </c>
      <c r="I590" s="2" t="s">
        <v>34</v>
      </c>
      <c r="K590" s="17">
        <f>VLOOKUP(VLOOKUP(C583,Demands!$B$27:$E$125,4,0),Fractions!$A$3:$Z$43,INS_FRs!D590+2,0)</f>
        <v>5.7762557077625579E-2</v>
      </c>
      <c r="L590" s="10" t="str">
        <f t="shared" si="199"/>
        <v>RSDELC,RSDLTHA1,RSDLTHA2,RSDLTHA3,RSDLTHA4,RSDGASNAT,RSDCOABIC,RSDCOABCO,RSDBIOLOG,RSDBIOPLT,RSDOILLPG, RSDOILDSL</v>
      </c>
      <c r="M590" s="10" t="s">
        <v>75</v>
      </c>
    </row>
    <row r="591" spans="3:13" s="2" customFormat="1" x14ac:dyDescent="0.25">
      <c r="C591" s="10"/>
      <c r="D591" s="10">
        <v>9</v>
      </c>
      <c r="F591" s="2" t="str">
        <f t="shared" si="218"/>
        <v>FLO_FR</v>
      </c>
      <c r="G591" s="2" t="str">
        <f t="shared" si="219"/>
        <v>RSD_DTA3_WH</v>
      </c>
      <c r="H591" s="2" t="str">
        <f>IF(HLOOKUP($D591,Fractions!$C$1:$Z$2,2,0)=0,"na",HLOOKUP($D591,Fractions!$C$1:$Z$2,2,0))</f>
        <v>SM</v>
      </c>
      <c r="I591" s="2" t="s">
        <v>34</v>
      </c>
      <c r="K591" s="17">
        <f>VLOOKUP(VLOOKUP(C583,Demands!$B$27:$E$125,4,0),Fractions!$A$3:$Z$43,INS_FRs!D591+2,0)</f>
        <v>4.2009132420091327E-2</v>
      </c>
      <c r="L591" s="10" t="str">
        <f t="shared" si="199"/>
        <v>RSDELC,RSDLTHA1,RSDLTHA2,RSDLTHA3,RSDLTHA4,RSDGASNAT,RSDCOABIC,RSDCOABCO,RSDBIOLOG,RSDBIOPLT,RSDOILLPG, RSDOILDSL</v>
      </c>
      <c r="M591" s="10" t="s">
        <v>75</v>
      </c>
    </row>
    <row r="592" spans="3:13" s="2" customFormat="1" x14ac:dyDescent="0.25">
      <c r="C592" s="10"/>
      <c r="D592" s="10">
        <v>10</v>
      </c>
      <c r="F592" s="2" t="str">
        <f t="shared" si="218"/>
        <v>FLO_FR</v>
      </c>
      <c r="G592" s="2" t="str">
        <f t="shared" si="219"/>
        <v>RSD_DTA3_WH</v>
      </c>
      <c r="H592" s="2" t="str">
        <f>IF(HLOOKUP($D592,Fractions!$C$1:$Z$2,2,0)=0,"na",HLOOKUP($D592,Fractions!$C$1:$Z$2,2,0))</f>
        <v>SD</v>
      </c>
      <c r="I592" s="2" t="s">
        <v>34</v>
      </c>
      <c r="K592" s="17">
        <f>VLOOKUP(VLOOKUP(C583,Demands!$B$27:$E$125,4,0),Fractions!$A$3:$Z$43,INS_FRs!D592+2,0)</f>
        <v>5.2511415525114159E-2</v>
      </c>
      <c r="L592" s="10" t="str">
        <f t="shared" si="199"/>
        <v>RSDELC,RSDLTHA1,RSDLTHA2,RSDLTHA3,RSDLTHA4,RSDGASNAT,RSDCOABIC,RSDCOABCO,RSDBIOLOG,RSDBIOPLT,RSDOILLPG, RSDOILDSL</v>
      </c>
      <c r="M592" s="10" t="s">
        <v>75</v>
      </c>
    </row>
    <row r="593" spans="3:13" s="2" customFormat="1" x14ac:dyDescent="0.25">
      <c r="C593" s="10"/>
      <c r="D593" s="10">
        <v>11</v>
      </c>
      <c r="F593" s="2" t="str">
        <f t="shared" si="218"/>
        <v>FLO_FR</v>
      </c>
      <c r="G593" s="2" t="str">
        <f t="shared" si="219"/>
        <v>RSD_DTA3_WH</v>
      </c>
      <c r="H593" s="2" t="str">
        <f>IF(HLOOKUP($D593,Fractions!$C$1:$Z$2,2,0)=0,"na",HLOOKUP($D593,Fractions!$C$1:$Z$2,2,0))</f>
        <v>SA</v>
      </c>
      <c r="I593" s="2" t="s">
        <v>34</v>
      </c>
      <c r="K593" s="17">
        <f>VLOOKUP(VLOOKUP(C583,Demands!$B$27:$E$125,4,0),Fractions!$A$3:$Z$43,INS_FRs!D593+2,0)</f>
        <v>3.1506849315068496E-2</v>
      </c>
      <c r="L593" s="10" t="str">
        <f t="shared" si="199"/>
        <v>RSDELC,RSDLTHA1,RSDLTHA2,RSDLTHA3,RSDLTHA4,RSDGASNAT,RSDCOABIC,RSDCOABCO,RSDBIOLOG,RSDBIOPLT,RSDOILLPG, RSDOILDSL</v>
      </c>
      <c r="M593" s="10" t="s">
        <v>75</v>
      </c>
    </row>
    <row r="594" spans="3:13" s="2" customFormat="1" x14ac:dyDescent="0.25">
      <c r="C594" s="10"/>
      <c r="D594" s="10">
        <v>12</v>
      </c>
      <c r="F594" s="2" t="str">
        <f t="shared" si="218"/>
        <v>FLO_FR</v>
      </c>
      <c r="G594" s="2" t="str">
        <f t="shared" si="219"/>
        <v>RSD_DTA3_WH</v>
      </c>
      <c r="H594" s="2" t="str">
        <f>IF(HLOOKUP($D594,Fractions!$C$1:$Z$2,2,0)=0,"na",HLOOKUP($D594,Fractions!$C$1:$Z$2,2,0))</f>
        <v>SE</v>
      </c>
      <c r="I594" s="2" t="s">
        <v>34</v>
      </c>
      <c r="K594" s="17">
        <f>VLOOKUP(VLOOKUP(C583,Demands!$B$27:$E$125,4,0),Fractions!$A$3:$Z$43,INS_FRs!D594+2,0)</f>
        <v>4.2009132420091327E-2</v>
      </c>
      <c r="L594" s="10" t="str">
        <f t="shared" si="199"/>
        <v>RSDELC,RSDLTHA1,RSDLTHA2,RSDLTHA3,RSDLTHA4,RSDGASNAT,RSDCOABIC,RSDCOABCO,RSDBIOLOG,RSDBIOPLT,RSDOILLPG, RSDOILDSL</v>
      </c>
      <c r="M594" s="10" t="s">
        <v>75</v>
      </c>
    </row>
    <row r="595" spans="3:13" s="2" customFormat="1" x14ac:dyDescent="0.25">
      <c r="C595" s="10"/>
      <c r="D595" s="10">
        <v>13</v>
      </c>
      <c r="F595" s="2" t="str">
        <f t="shared" si="218"/>
        <v>FLO_FR</v>
      </c>
      <c r="G595" s="2" t="str">
        <f t="shared" si="219"/>
        <v>RSD_DTA3_WH</v>
      </c>
      <c r="H595" s="2" t="str">
        <f>IF(HLOOKUP($D595,Fractions!$C$1:$Z$2,2,0)=0,"na",HLOOKUP($D595,Fractions!$C$1:$Z$2,2,0))</f>
        <v>FN</v>
      </c>
      <c r="I595" s="2" t="s">
        <v>34</v>
      </c>
      <c r="K595" s="17">
        <f>VLOOKUP(VLOOKUP(C583,Demands!$B$27:$E$125,4,0),Fractions!$A$3:$Z$43,INS_FRs!D595+2,0)</f>
        <v>1.740867579908676E-2</v>
      </c>
      <c r="L595" s="10" t="str">
        <f t="shared" si="199"/>
        <v>RSDELC,RSDLTHA1,RSDLTHA2,RSDLTHA3,RSDLTHA4,RSDGASNAT,RSDCOABIC,RSDCOABCO,RSDBIOLOG,RSDBIOPLT,RSDOILLPG, RSDOILDSL</v>
      </c>
      <c r="M595" s="10" t="s">
        <v>75</v>
      </c>
    </row>
    <row r="596" spans="3:13" s="2" customFormat="1" x14ac:dyDescent="0.25">
      <c r="C596" s="10"/>
      <c r="D596" s="10">
        <v>14</v>
      </c>
      <c r="F596" s="2" t="str">
        <f t="shared" si="218"/>
        <v>FLO_FR</v>
      </c>
      <c r="G596" s="2" t="str">
        <f t="shared" si="219"/>
        <v>RSD_DTA3_WH</v>
      </c>
      <c r="H596" s="2" t="str">
        <f>IF(HLOOKUP($D596,Fractions!$C$1:$Z$2,2,0)=0,"na",HLOOKUP($D596,Fractions!$C$1:$Z$2,2,0))</f>
        <v>FL</v>
      </c>
      <c r="I596" s="2" t="s">
        <v>34</v>
      </c>
      <c r="K596" s="17">
        <f>VLOOKUP(VLOOKUP(C583,Demands!$B$27:$E$125,4,0),Fractions!$A$3:$Z$43,INS_FRs!D596+2,0)</f>
        <v>3.8299086757990874E-2</v>
      </c>
      <c r="L596" s="10" t="str">
        <f t="shared" si="199"/>
        <v>RSDELC,RSDLTHA1,RSDLTHA2,RSDLTHA3,RSDLTHA4,RSDGASNAT,RSDCOABIC,RSDCOABCO,RSDBIOLOG,RSDBIOPLT,RSDOILLPG, RSDOILDSL</v>
      </c>
      <c r="M596" s="10" t="s">
        <v>75</v>
      </c>
    </row>
    <row r="597" spans="3:13" s="2" customFormat="1" x14ac:dyDescent="0.25">
      <c r="C597" s="10"/>
      <c r="D597" s="10">
        <v>15</v>
      </c>
      <c r="F597" s="2" t="str">
        <f t="shared" si="218"/>
        <v>FLO_FR</v>
      </c>
      <c r="G597" s="2" t="str">
        <f t="shared" si="219"/>
        <v>RSD_DTA3_WH</v>
      </c>
      <c r="H597" s="2" t="str">
        <f>IF(HLOOKUP($D597,Fractions!$C$1:$Z$2,2,0)=0,"na",HLOOKUP($D597,Fractions!$C$1:$Z$2,2,0))</f>
        <v>FM</v>
      </c>
      <c r="I597" s="2" t="s">
        <v>34</v>
      </c>
      <c r="K597" s="17">
        <f>VLOOKUP(VLOOKUP(C583,Demands!$B$27:$E$125,4,0),Fractions!$A$3:$Z$43,INS_FRs!D597+2,0)</f>
        <v>2.7853881278538814E-2</v>
      </c>
      <c r="L597" s="10" t="str">
        <f t="shared" si="199"/>
        <v>RSDELC,RSDLTHA1,RSDLTHA2,RSDLTHA3,RSDLTHA4,RSDGASNAT,RSDCOABIC,RSDCOABCO,RSDBIOLOG,RSDBIOPLT,RSDOILLPG, RSDOILDSL</v>
      </c>
      <c r="M597" s="10" t="s">
        <v>75</v>
      </c>
    </row>
    <row r="598" spans="3:13" s="2" customFormat="1" x14ac:dyDescent="0.25">
      <c r="C598" s="10"/>
      <c r="D598" s="10">
        <v>16</v>
      </c>
      <c r="F598" s="2" t="str">
        <f t="shared" si="218"/>
        <v>FLO_FR</v>
      </c>
      <c r="G598" s="2" t="str">
        <f t="shared" si="219"/>
        <v>RSD_DTA3_WH</v>
      </c>
      <c r="H598" s="2" t="str">
        <f>IF(HLOOKUP($D598,Fractions!$C$1:$Z$2,2,0)=0,"na",HLOOKUP($D598,Fractions!$C$1:$Z$2,2,0))</f>
        <v>FD</v>
      </c>
      <c r="I598" s="2" t="s">
        <v>34</v>
      </c>
      <c r="K598" s="17">
        <f>VLOOKUP(VLOOKUP(C583,Demands!$B$27:$E$125,4,0),Fractions!$A$3:$Z$43,INS_FRs!D598+2,0)</f>
        <v>3.4817351598173521E-2</v>
      </c>
      <c r="L598" s="10" t="str">
        <f t="shared" si="199"/>
        <v>RSDELC,RSDLTHA1,RSDLTHA2,RSDLTHA3,RSDLTHA4,RSDGASNAT,RSDCOABIC,RSDCOABCO,RSDBIOLOG,RSDBIOPLT,RSDOILLPG, RSDOILDSL</v>
      </c>
      <c r="M598" s="10" t="s">
        <v>75</v>
      </c>
    </row>
    <row r="599" spans="3:13" s="2" customFormat="1" x14ac:dyDescent="0.25">
      <c r="C599" s="10"/>
      <c r="D599" s="10">
        <v>17</v>
      </c>
      <c r="F599" s="2" t="str">
        <f t="shared" si="218"/>
        <v>FLO_FR</v>
      </c>
      <c r="G599" s="2" t="str">
        <f t="shared" si="219"/>
        <v>RSD_DTA3_WH</v>
      </c>
      <c r="H599" s="2" t="str">
        <f>IF(HLOOKUP($D599,Fractions!$C$1:$Z$2,2,0)=0,"na",HLOOKUP($D599,Fractions!$C$1:$Z$2,2,0))</f>
        <v>FA</v>
      </c>
      <c r="I599" s="2" t="s">
        <v>34</v>
      </c>
      <c r="K599" s="17">
        <f>VLOOKUP(VLOOKUP(C583,Demands!$B$27:$E$125,4,0),Fractions!$A$3:$Z$43,INS_FRs!D599+2,0)</f>
        <v>2.0890410958904111E-2</v>
      </c>
      <c r="L599" s="10" t="str">
        <f t="shared" ref="L599:L662" si="220">L598</f>
        <v>RSDELC,RSDLTHA1,RSDLTHA2,RSDLTHA3,RSDLTHA4,RSDGASNAT,RSDCOABIC,RSDCOABCO,RSDBIOLOG,RSDBIOPLT,RSDOILLPG, RSDOILDSL</v>
      </c>
      <c r="M599" s="10" t="s">
        <v>75</v>
      </c>
    </row>
    <row r="600" spans="3:13" s="2" customFormat="1" x14ac:dyDescent="0.25">
      <c r="C600" s="10"/>
      <c r="D600" s="10">
        <v>18</v>
      </c>
      <c r="F600" s="2" t="str">
        <f t="shared" si="218"/>
        <v>FLO_FR</v>
      </c>
      <c r="G600" s="2" t="str">
        <f t="shared" si="219"/>
        <v>RSD_DTA3_WH</v>
      </c>
      <c r="H600" s="2" t="str">
        <f>IF(HLOOKUP($D600,Fractions!$C$1:$Z$2,2,0)=0,"na",HLOOKUP($D600,Fractions!$C$1:$Z$2,2,0))</f>
        <v>FE</v>
      </c>
      <c r="I600" s="2" t="s">
        <v>34</v>
      </c>
      <c r="K600" s="17">
        <f>VLOOKUP(VLOOKUP(C583,Demands!$B$27:$E$125,4,0),Fractions!$A$3:$Z$43,INS_FRs!D600+2,0)</f>
        <v>2.7853881278538814E-2</v>
      </c>
      <c r="L600" s="10" t="str">
        <f t="shared" si="220"/>
        <v>RSDELC,RSDLTHA1,RSDLTHA2,RSDLTHA3,RSDLTHA4,RSDGASNAT,RSDCOABIC,RSDCOABCO,RSDBIOLOG,RSDBIOPLT,RSDOILLPG, RSDOILDSL</v>
      </c>
      <c r="M600" s="10" t="s">
        <v>75</v>
      </c>
    </row>
    <row r="601" spans="3:13" s="2" customFormat="1" x14ac:dyDescent="0.25">
      <c r="C601" s="10"/>
      <c r="D601" s="10">
        <v>19</v>
      </c>
      <c r="F601" s="2" t="str">
        <f t="shared" si="218"/>
        <v>FLO_FR</v>
      </c>
      <c r="G601" s="2" t="str">
        <f t="shared" si="219"/>
        <v>RSD_DTA3_WH</v>
      </c>
      <c r="H601" s="2" t="str">
        <f>IF(HLOOKUP($D601,Fractions!$C$1:$Z$2,2,0)=0,"na",HLOOKUP($D601,Fractions!$C$1:$Z$2,2,0))</f>
        <v>WN</v>
      </c>
      <c r="I601" s="2" t="s">
        <v>34</v>
      </c>
      <c r="K601" s="17">
        <f>VLOOKUP(VLOOKUP(C583,Demands!$B$27:$E$125,4,0),Fractions!$A$3:$Z$43,INS_FRs!D601+2,0)</f>
        <v>4.3093607305936074E-2</v>
      </c>
      <c r="L601" s="10" t="str">
        <f t="shared" si="220"/>
        <v>RSDELC,RSDLTHA1,RSDLTHA2,RSDLTHA3,RSDLTHA4,RSDGASNAT,RSDCOABIC,RSDCOABCO,RSDBIOLOG,RSDBIOPLT,RSDOILLPG, RSDOILDSL</v>
      </c>
      <c r="M601" s="10" t="s">
        <v>75</v>
      </c>
    </row>
    <row r="602" spans="3:13" s="2" customFormat="1" x14ac:dyDescent="0.25">
      <c r="C602" s="10"/>
      <c r="D602" s="10">
        <v>20</v>
      </c>
      <c r="F602" s="2" t="str">
        <f t="shared" si="218"/>
        <v>FLO_FR</v>
      </c>
      <c r="G602" s="2" t="str">
        <f t="shared" si="219"/>
        <v>RSD_DTA3_WH</v>
      </c>
      <c r="H602" s="2" t="str">
        <f>IF(HLOOKUP($D602,Fractions!$C$1:$Z$2,2,0)=0,"na",HLOOKUP($D602,Fractions!$C$1:$Z$2,2,0))</f>
        <v>WL</v>
      </c>
      <c r="I602" s="2" t="s">
        <v>34</v>
      </c>
      <c r="K602" s="17">
        <f>VLOOKUP(VLOOKUP(C583,Demands!$B$27:$E$125,4,0),Fractions!$A$3:$Z$43,INS_FRs!D602+2,0)</f>
        <v>9.4805936073059371E-2</v>
      </c>
      <c r="L602" s="10" t="str">
        <f t="shared" si="220"/>
        <v>RSDELC,RSDLTHA1,RSDLTHA2,RSDLTHA3,RSDLTHA4,RSDGASNAT,RSDCOABIC,RSDCOABCO,RSDBIOLOG,RSDBIOPLT,RSDOILLPG, RSDOILDSL</v>
      </c>
      <c r="M602" s="10" t="s">
        <v>75</v>
      </c>
    </row>
    <row r="603" spans="3:13" s="2" customFormat="1" x14ac:dyDescent="0.25">
      <c r="C603" s="10"/>
      <c r="D603" s="10">
        <v>21</v>
      </c>
      <c r="F603" s="2" t="str">
        <f t="shared" si="218"/>
        <v>FLO_FR</v>
      </c>
      <c r="G603" s="2" t="str">
        <f t="shared" si="219"/>
        <v>RSD_DTA3_WH</v>
      </c>
      <c r="H603" s="2" t="str">
        <f>IF(HLOOKUP($D603,Fractions!$C$1:$Z$2,2,0)=0,"na",HLOOKUP($D603,Fractions!$C$1:$Z$2,2,0))</f>
        <v>WM</v>
      </c>
      <c r="I603" s="2" t="s">
        <v>34</v>
      </c>
      <c r="K603" s="17">
        <f>VLOOKUP(VLOOKUP(C583,Demands!$B$27:$E$125,4,0),Fractions!$A$3:$Z$43,INS_FRs!D603+2,0)</f>
        <v>6.8949771689497716E-2</v>
      </c>
      <c r="L603" s="10" t="str">
        <f t="shared" si="220"/>
        <v>RSDELC,RSDLTHA1,RSDLTHA2,RSDLTHA3,RSDLTHA4,RSDGASNAT,RSDCOABIC,RSDCOABCO,RSDBIOLOG,RSDBIOPLT,RSDOILLPG, RSDOILDSL</v>
      </c>
      <c r="M603" s="10" t="s">
        <v>75</v>
      </c>
    </row>
    <row r="604" spans="3:13" s="2" customFormat="1" x14ac:dyDescent="0.25">
      <c r="C604" s="10"/>
      <c r="D604" s="10">
        <v>22</v>
      </c>
      <c r="F604" s="2" t="str">
        <f t="shared" si="218"/>
        <v>FLO_FR</v>
      </c>
      <c r="G604" s="2" t="str">
        <f t="shared" si="219"/>
        <v>RSD_DTA3_WH</v>
      </c>
      <c r="H604" s="2" t="str">
        <f>IF(HLOOKUP($D604,Fractions!$C$1:$Z$2,2,0)=0,"na",HLOOKUP($D604,Fractions!$C$1:$Z$2,2,0))</f>
        <v>WD</v>
      </c>
      <c r="I604" s="2" t="s">
        <v>34</v>
      </c>
      <c r="K604" s="17">
        <f>VLOOKUP(VLOOKUP(C583,Demands!$B$27:$E$125,4,0),Fractions!$A$3:$Z$43,INS_FRs!D604+2,0)</f>
        <v>8.6187214611872148E-2</v>
      </c>
      <c r="L604" s="10" t="str">
        <f t="shared" si="220"/>
        <v>RSDELC,RSDLTHA1,RSDLTHA2,RSDLTHA3,RSDLTHA4,RSDGASNAT,RSDCOABIC,RSDCOABCO,RSDBIOLOG,RSDBIOPLT,RSDOILLPG, RSDOILDSL</v>
      </c>
      <c r="M604" s="10" t="s">
        <v>75</v>
      </c>
    </row>
    <row r="605" spans="3:13" s="2" customFormat="1" x14ac:dyDescent="0.25">
      <c r="C605" s="10"/>
      <c r="D605" s="10">
        <v>23</v>
      </c>
      <c r="F605" s="12" t="str">
        <f t="shared" si="218"/>
        <v>FLO_FR</v>
      </c>
      <c r="G605" s="12" t="str">
        <f t="shared" si="219"/>
        <v>RSD_DTA3_WH</v>
      </c>
      <c r="H605" s="12" t="str">
        <f>IF(HLOOKUP($D605,Fractions!$C$1:$Z$2,2,0)=0,"na",HLOOKUP($D605,Fractions!$C$1:$Z$2,2,0))</f>
        <v>WA</v>
      </c>
      <c r="I605" s="12" t="s">
        <v>34</v>
      </c>
      <c r="J605" s="12"/>
      <c r="K605" s="18">
        <f>VLOOKUP(VLOOKUP(C583,Demands!$B$27:$E$125,4,0),Fractions!$A$3:$Z$43,INS_FRs!D605+2,0)</f>
        <v>5.171232876712329E-2</v>
      </c>
      <c r="L605" s="10" t="str">
        <f t="shared" si="220"/>
        <v>RSDELC,RSDLTHA1,RSDLTHA2,RSDLTHA3,RSDLTHA4,RSDGASNAT,RSDCOABIC,RSDCOABCO,RSDBIOLOG,RSDBIOPLT,RSDOILLPG, RSDOILDSL</v>
      </c>
      <c r="M605" s="10" t="s">
        <v>75</v>
      </c>
    </row>
    <row r="606" spans="3:13" s="2" customFormat="1" x14ac:dyDescent="0.25">
      <c r="C606" s="10"/>
      <c r="D606" s="10">
        <v>24</v>
      </c>
      <c r="F606" s="19" t="str">
        <f t="shared" si="218"/>
        <v>FLO_FR</v>
      </c>
      <c r="G606" s="19" t="str">
        <f t="shared" si="219"/>
        <v>RSD_DTA3_WH</v>
      </c>
      <c r="H606" s="19" t="str">
        <f>IF(HLOOKUP($D606,Fractions!$C$1:$Z$2,2,0)=0,"na",HLOOKUP($D606,Fractions!$C$1:$Z$2,2,0))</f>
        <v>WE</v>
      </c>
      <c r="I606" s="19" t="s">
        <v>34</v>
      </c>
      <c r="J606" s="19"/>
      <c r="K606" s="20">
        <f>VLOOKUP(VLOOKUP(C583,Demands!$B$27:$E$125,4,0),Fractions!$A$3:$Z$43,INS_FRs!D606+2,0)</f>
        <v>6.8949771689497716E-2</v>
      </c>
      <c r="L606" s="21" t="str">
        <f t="shared" si="220"/>
        <v>RSDELC,RSDLTHA1,RSDLTHA2,RSDLTHA3,RSDLTHA4,RSDGASNAT,RSDCOABIC,RSDCOABCO,RSDBIOLOG,RSDBIOPLT,RSDOILLPG, RSDOILDSL</v>
      </c>
      <c r="M606" s="21" t="s">
        <v>75</v>
      </c>
    </row>
    <row r="607" spans="3:13" s="2" customFormat="1" x14ac:dyDescent="0.25">
      <c r="C607" s="10"/>
      <c r="D607" s="10">
        <v>1</v>
      </c>
      <c r="F607" s="2" t="str">
        <f t="shared" si="218"/>
        <v>FLO_FR</v>
      </c>
      <c r="G607" s="2" t="str">
        <f t="shared" si="219"/>
        <v>RSD_DTA3_WH</v>
      </c>
      <c r="H607" s="2" t="str">
        <f t="shared" ref="H607:J615" si="221">H583</f>
        <v>RN</v>
      </c>
      <c r="I607" s="2" t="str">
        <f t="shared" si="221"/>
        <v>UP</v>
      </c>
      <c r="J607" s="10">
        <f t="shared" si="221"/>
        <v>0</v>
      </c>
      <c r="K607" s="10">
        <v>3</v>
      </c>
      <c r="L607" s="10" t="str">
        <f t="shared" si="220"/>
        <v>RSDELC,RSDLTHA1,RSDLTHA2,RSDLTHA3,RSDLTHA4,RSDGASNAT,RSDCOABIC,RSDCOABCO,RSDBIOLOG,RSDBIOPLT,RSDOILLPG, RSDOILDSL</v>
      </c>
      <c r="M607" s="10" t="s">
        <v>75</v>
      </c>
    </row>
    <row r="608" spans="3:13" s="2" customFormat="1" x14ac:dyDescent="0.25">
      <c r="C608" s="10"/>
      <c r="D608" s="10">
        <v>2</v>
      </c>
      <c r="F608" s="2" t="str">
        <f t="shared" si="218"/>
        <v>FLO_FR</v>
      </c>
      <c r="G608" s="2" t="str">
        <f t="shared" si="219"/>
        <v>RSD_DTA3_WH</v>
      </c>
      <c r="H608" s="2" t="str">
        <f t="shared" si="221"/>
        <v>RL</v>
      </c>
      <c r="I608" s="2" t="str">
        <f t="shared" si="221"/>
        <v>UP</v>
      </c>
      <c r="J608" s="10">
        <f t="shared" si="221"/>
        <v>0</v>
      </c>
      <c r="K608" s="10">
        <f>K607</f>
        <v>3</v>
      </c>
      <c r="L608" s="10" t="str">
        <f t="shared" si="220"/>
        <v>RSDELC,RSDLTHA1,RSDLTHA2,RSDLTHA3,RSDLTHA4,RSDGASNAT,RSDCOABIC,RSDCOABCO,RSDBIOLOG,RSDBIOPLT,RSDOILLPG, RSDOILDSL</v>
      </c>
      <c r="M608" s="10" t="s">
        <v>75</v>
      </c>
    </row>
    <row r="609" spans="3:13" s="2" customFormat="1" x14ac:dyDescent="0.25">
      <c r="C609" s="10"/>
      <c r="D609" s="10">
        <v>3</v>
      </c>
      <c r="F609" s="2" t="str">
        <f t="shared" si="218"/>
        <v>FLO_FR</v>
      </c>
      <c r="G609" s="2" t="str">
        <f t="shared" si="219"/>
        <v>RSD_DTA3_WH</v>
      </c>
      <c r="H609" s="2" t="str">
        <f t="shared" si="221"/>
        <v>RM</v>
      </c>
      <c r="I609" s="2" t="str">
        <f t="shared" si="221"/>
        <v>UP</v>
      </c>
      <c r="J609" s="10">
        <f t="shared" si="221"/>
        <v>0</v>
      </c>
      <c r="K609" s="10">
        <f t="shared" ref="K609:K630" si="222">K608</f>
        <v>3</v>
      </c>
      <c r="L609" s="10" t="str">
        <f t="shared" si="220"/>
        <v>RSDELC,RSDLTHA1,RSDLTHA2,RSDLTHA3,RSDLTHA4,RSDGASNAT,RSDCOABIC,RSDCOABCO,RSDBIOLOG,RSDBIOPLT,RSDOILLPG, RSDOILDSL</v>
      </c>
      <c r="M609" s="10" t="s">
        <v>75</v>
      </c>
    </row>
    <row r="610" spans="3:13" s="2" customFormat="1" x14ac:dyDescent="0.25">
      <c r="C610" s="10"/>
      <c r="D610" s="10">
        <v>4</v>
      </c>
      <c r="F610" s="2" t="str">
        <f t="shared" si="218"/>
        <v>FLO_FR</v>
      </c>
      <c r="G610" s="2" t="str">
        <f t="shared" si="219"/>
        <v>RSD_DTA3_WH</v>
      </c>
      <c r="H610" s="2" t="str">
        <f t="shared" si="221"/>
        <v>RD</v>
      </c>
      <c r="I610" s="2" t="str">
        <f t="shared" si="221"/>
        <v>UP</v>
      </c>
      <c r="J610" s="10">
        <f t="shared" si="221"/>
        <v>0</v>
      </c>
      <c r="K610" s="10">
        <f t="shared" si="222"/>
        <v>3</v>
      </c>
      <c r="L610" s="10" t="str">
        <f t="shared" si="220"/>
        <v>RSDELC,RSDLTHA1,RSDLTHA2,RSDLTHA3,RSDLTHA4,RSDGASNAT,RSDCOABIC,RSDCOABCO,RSDBIOLOG,RSDBIOPLT,RSDOILLPG, RSDOILDSL</v>
      </c>
      <c r="M610" s="10" t="s">
        <v>75</v>
      </c>
    </row>
    <row r="611" spans="3:13" s="2" customFormat="1" x14ac:dyDescent="0.25">
      <c r="C611" s="10"/>
      <c r="D611" s="10">
        <v>5</v>
      </c>
      <c r="F611" s="2" t="str">
        <f t="shared" si="218"/>
        <v>FLO_FR</v>
      </c>
      <c r="G611" s="2" t="str">
        <f t="shared" si="219"/>
        <v>RSD_DTA3_WH</v>
      </c>
      <c r="H611" s="2" t="str">
        <f t="shared" si="221"/>
        <v>RA</v>
      </c>
      <c r="I611" s="2" t="str">
        <f t="shared" si="221"/>
        <v>UP</v>
      </c>
      <c r="J611" s="10">
        <f t="shared" si="221"/>
        <v>0</v>
      </c>
      <c r="K611" s="10">
        <f t="shared" si="222"/>
        <v>3</v>
      </c>
      <c r="L611" s="10" t="str">
        <f t="shared" si="220"/>
        <v>RSDELC,RSDLTHA1,RSDLTHA2,RSDLTHA3,RSDLTHA4,RSDGASNAT,RSDCOABIC,RSDCOABCO,RSDBIOLOG,RSDBIOPLT,RSDOILLPG, RSDOILDSL</v>
      </c>
      <c r="M611" s="10" t="s">
        <v>75</v>
      </c>
    </row>
    <row r="612" spans="3:13" s="2" customFormat="1" x14ac:dyDescent="0.25">
      <c r="C612" s="10"/>
      <c r="D612" s="10">
        <v>6</v>
      </c>
      <c r="F612" s="2" t="str">
        <f t="shared" si="218"/>
        <v>FLO_FR</v>
      </c>
      <c r="G612" s="2" t="str">
        <f t="shared" si="219"/>
        <v>RSD_DTA3_WH</v>
      </c>
      <c r="H612" s="2" t="str">
        <f t="shared" si="221"/>
        <v>RE</v>
      </c>
      <c r="I612" s="2" t="str">
        <f t="shared" si="221"/>
        <v>UP</v>
      </c>
      <c r="J612" s="10">
        <f t="shared" si="221"/>
        <v>0</v>
      </c>
      <c r="K612" s="10">
        <f t="shared" si="222"/>
        <v>3</v>
      </c>
      <c r="L612" s="10" t="str">
        <f t="shared" si="220"/>
        <v>RSDELC,RSDLTHA1,RSDLTHA2,RSDLTHA3,RSDLTHA4,RSDGASNAT,RSDCOABIC,RSDCOABCO,RSDBIOLOG,RSDBIOPLT,RSDOILLPG, RSDOILDSL</v>
      </c>
      <c r="M612" s="10" t="s">
        <v>75</v>
      </c>
    </row>
    <row r="613" spans="3:13" s="2" customFormat="1" x14ac:dyDescent="0.25">
      <c r="C613" s="10"/>
      <c r="D613" s="10">
        <v>7</v>
      </c>
      <c r="F613" s="2" t="str">
        <f t="shared" si="218"/>
        <v>FLO_FR</v>
      </c>
      <c r="G613" s="2" t="str">
        <f t="shared" si="219"/>
        <v>RSD_DTA3_WH</v>
      </c>
      <c r="H613" s="2" t="str">
        <f t="shared" si="221"/>
        <v>SN</v>
      </c>
      <c r="I613" s="2" t="str">
        <f t="shared" si="221"/>
        <v>UP</v>
      </c>
      <c r="J613" s="10">
        <f t="shared" si="221"/>
        <v>0</v>
      </c>
      <c r="K613" s="10">
        <f t="shared" si="222"/>
        <v>3</v>
      </c>
      <c r="L613" s="10" t="str">
        <f t="shared" si="220"/>
        <v>RSDELC,RSDLTHA1,RSDLTHA2,RSDLTHA3,RSDLTHA4,RSDGASNAT,RSDCOABIC,RSDCOABCO,RSDBIOLOG,RSDBIOPLT,RSDOILLPG, RSDOILDSL</v>
      </c>
      <c r="M613" s="10" t="s">
        <v>75</v>
      </c>
    </row>
    <row r="614" spans="3:13" s="2" customFormat="1" x14ac:dyDescent="0.25">
      <c r="C614" s="10"/>
      <c r="D614" s="10">
        <v>8</v>
      </c>
      <c r="F614" s="2" t="str">
        <f t="shared" si="218"/>
        <v>FLO_FR</v>
      </c>
      <c r="G614" s="2" t="str">
        <f t="shared" si="219"/>
        <v>RSD_DTA3_WH</v>
      </c>
      <c r="H614" s="2" t="str">
        <f t="shared" si="221"/>
        <v>SL</v>
      </c>
      <c r="I614" s="2" t="str">
        <f t="shared" si="221"/>
        <v>UP</v>
      </c>
      <c r="J614" s="10">
        <f t="shared" si="221"/>
        <v>0</v>
      </c>
      <c r="K614" s="10">
        <f t="shared" si="222"/>
        <v>3</v>
      </c>
      <c r="L614" s="10" t="str">
        <f t="shared" si="220"/>
        <v>RSDELC,RSDLTHA1,RSDLTHA2,RSDLTHA3,RSDLTHA4,RSDGASNAT,RSDCOABIC,RSDCOABCO,RSDBIOLOG,RSDBIOPLT,RSDOILLPG, RSDOILDSL</v>
      </c>
      <c r="M614" s="10" t="s">
        <v>75</v>
      </c>
    </row>
    <row r="615" spans="3:13" s="2" customFormat="1" x14ac:dyDescent="0.25">
      <c r="C615" s="10"/>
      <c r="D615" s="10">
        <v>9</v>
      </c>
      <c r="F615" s="2" t="str">
        <f t="shared" si="218"/>
        <v>FLO_FR</v>
      </c>
      <c r="G615" s="2" t="str">
        <f t="shared" si="219"/>
        <v>RSD_DTA3_WH</v>
      </c>
      <c r="H615" s="2" t="str">
        <f t="shared" si="221"/>
        <v>SM</v>
      </c>
      <c r="I615" s="2" t="str">
        <f t="shared" si="221"/>
        <v>UP</v>
      </c>
      <c r="J615" s="10">
        <f t="shared" si="221"/>
        <v>0</v>
      </c>
      <c r="K615" s="10">
        <f t="shared" si="222"/>
        <v>3</v>
      </c>
      <c r="L615" s="10" t="str">
        <f t="shared" si="220"/>
        <v>RSDELC,RSDLTHA1,RSDLTHA2,RSDLTHA3,RSDLTHA4,RSDGASNAT,RSDCOABIC,RSDCOABCO,RSDBIOLOG,RSDBIOPLT,RSDOILLPG, RSDOILDSL</v>
      </c>
      <c r="M615" s="10" t="s">
        <v>75</v>
      </c>
    </row>
    <row r="616" spans="3:13" s="2" customFormat="1" x14ac:dyDescent="0.25">
      <c r="C616" s="10"/>
      <c r="D616" s="10">
        <v>10</v>
      </c>
      <c r="F616" s="2" t="str">
        <f t="shared" si="218"/>
        <v>FLO_FR</v>
      </c>
      <c r="G616" s="2" t="str">
        <f t="shared" si="219"/>
        <v>RSD_DTA3_WH</v>
      </c>
      <c r="H616" s="2" t="str">
        <f t="shared" ref="H616" si="223">H592</f>
        <v>SD</v>
      </c>
      <c r="I616" s="2" t="str">
        <f>I592</f>
        <v>UP</v>
      </c>
      <c r="J616" s="10">
        <f>J592</f>
        <v>0</v>
      </c>
      <c r="K616" s="10">
        <f t="shared" si="222"/>
        <v>3</v>
      </c>
      <c r="L616" s="10" t="str">
        <f t="shared" si="220"/>
        <v>RSDELC,RSDLTHA1,RSDLTHA2,RSDLTHA3,RSDLTHA4,RSDGASNAT,RSDCOABIC,RSDCOABCO,RSDBIOLOG,RSDBIOPLT,RSDOILLPG, RSDOILDSL</v>
      </c>
      <c r="M616" s="10" t="s">
        <v>75</v>
      </c>
    </row>
    <row r="617" spans="3:13" s="2" customFormat="1" x14ac:dyDescent="0.25">
      <c r="C617" s="10"/>
      <c r="D617" s="10">
        <v>11</v>
      </c>
      <c r="F617" s="2" t="str">
        <f t="shared" si="218"/>
        <v>FLO_FR</v>
      </c>
      <c r="G617" s="2" t="str">
        <f t="shared" si="219"/>
        <v>RSD_DTA3_WH</v>
      </c>
      <c r="H617" s="2" t="str">
        <f t="shared" ref="H617" si="224">H593</f>
        <v>SA</v>
      </c>
      <c r="I617" s="2" t="str">
        <f>I593</f>
        <v>UP</v>
      </c>
      <c r="J617" s="10">
        <f>J593</f>
        <v>0</v>
      </c>
      <c r="K617" s="10">
        <f t="shared" si="222"/>
        <v>3</v>
      </c>
      <c r="L617" s="10" t="str">
        <f t="shared" si="220"/>
        <v>RSDELC,RSDLTHA1,RSDLTHA2,RSDLTHA3,RSDLTHA4,RSDGASNAT,RSDCOABIC,RSDCOABCO,RSDBIOLOG,RSDBIOPLT,RSDOILLPG, RSDOILDSL</v>
      </c>
      <c r="M617" s="10" t="s">
        <v>75</v>
      </c>
    </row>
    <row r="618" spans="3:13" s="2" customFormat="1" x14ac:dyDescent="0.25">
      <c r="C618" s="10"/>
      <c r="D618" s="10">
        <v>12</v>
      </c>
      <c r="F618" s="2" t="str">
        <f t="shared" si="218"/>
        <v>FLO_FR</v>
      </c>
      <c r="G618" s="2" t="str">
        <f t="shared" si="219"/>
        <v>RSD_DTA3_WH</v>
      </c>
      <c r="H618" s="2" t="str">
        <f t="shared" ref="H618:I618" si="225">H594</f>
        <v>SE</v>
      </c>
      <c r="I618" s="2" t="str">
        <f t="shared" si="225"/>
        <v>UP</v>
      </c>
      <c r="J618" s="10">
        <f>J594</f>
        <v>0</v>
      </c>
      <c r="K618" s="10">
        <f t="shared" si="222"/>
        <v>3</v>
      </c>
      <c r="L618" s="10" t="str">
        <f t="shared" si="220"/>
        <v>RSDELC,RSDLTHA1,RSDLTHA2,RSDLTHA3,RSDLTHA4,RSDGASNAT,RSDCOABIC,RSDCOABCO,RSDBIOLOG,RSDBIOPLT,RSDOILLPG, RSDOILDSL</v>
      </c>
      <c r="M618" s="10" t="s">
        <v>75</v>
      </c>
    </row>
    <row r="619" spans="3:13" s="2" customFormat="1" x14ac:dyDescent="0.25">
      <c r="C619" s="10"/>
      <c r="D619" s="10">
        <v>13</v>
      </c>
      <c r="F619" s="2" t="str">
        <f t="shared" si="218"/>
        <v>FLO_FR</v>
      </c>
      <c r="G619" s="2" t="str">
        <f t="shared" si="219"/>
        <v>RSD_DTA3_WH</v>
      </c>
      <c r="H619" s="2" t="str">
        <f t="shared" ref="H619:J619" si="226">H595</f>
        <v>FN</v>
      </c>
      <c r="I619" s="2" t="str">
        <f t="shared" si="226"/>
        <v>UP</v>
      </c>
      <c r="J619" s="10">
        <f t="shared" si="226"/>
        <v>0</v>
      </c>
      <c r="K619" s="10">
        <f t="shared" si="222"/>
        <v>3</v>
      </c>
      <c r="L619" s="10" t="str">
        <f t="shared" si="220"/>
        <v>RSDELC,RSDLTHA1,RSDLTHA2,RSDLTHA3,RSDLTHA4,RSDGASNAT,RSDCOABIC,RSDCOABCO,RSDBIOLOG,RSDBIOPLT,RSDOILLPG, RSDOILDSL</v>
      </c>
      <c r="M619" s="10" t="s">
        <v>75</v>
      </c>
    </row>
    <row r="620" spans="3:13" s="2" customFormat="1" x14ac:dyDescent="0.25">
      <c r="C620" s="10"/>
      <c r="D620" s="10">
        <v>14</v>
      </c>
      <c r="F620" s="2" t="str">
        <f t="shared" si="218"/>
        <v>FLO_FR</v>
      </c>
      <c r="G620" s="2" t="str">
        <f t="shared" si="219"/>
        <v>RSD_DTA3_WH</v>
      </c>
      <c r="H620" s="2" t="str">
        <f t="shared" ref="H620:J620" si="227">H596</f>
        <v>FL</v>
      </c>
      <c r="I620" s="2" t="str">
        <f t="shared" si="227"/>
        <v>UP</v>
      </c>
      <c r="J620" s="10">
        <f t="shared" si="227"/>
        <v>0</v>
      </c>
      <c r="K620" s="10">
        <f t="shared" si="222"/>
        <v>3</v>
      </c>
      <c r="L620" s="10" t="str">
        <f t="shared" si="220"/>
        <v>RSDELC,RSDLTHA1,RSDLTHA2,RSDLTHA3,RSDLTHA4,RSDGASNAT,RSDCOABIC,RSDCOABCO,RSDBIOLOG,RSDBIOPLT,RSDOILLPG, RSDOILDSL</v>
      </c>
      <c r="M620" s="10" t="s">
        <v>75</v>
      </c>
    </row>
    <row r="621" spans="3:13" s="2" customFormat="1" x14ac:dyDescent="0.25">
      <c r="C621" s="10"/>
      <c r="D621" s="10">
        <v>15</v>
      </c>
      <c r="F621" s="2" t="str">
        <f t="shared" si="218"/>
        <v>FLO_FR</v>
      </c>
      <c r="G621" s="2" t="str">
        <f t="shared" si="219"/>
        <v>RSD_DTA3_WH</v>
      </c>
      <c r="H621" s="2" t="str">
        <f t="shared" ref="H621:J621" si="228">H597</f>
        <v>FM</v>
      </c>
      <c r="I621" s="2" t="str">
        <f t="shared" si="228"/>
        <v>UP</v>
      </c>
      <c r="J621" s="10">
        <f t="shared" si="228"/>
        <v>0</v>
      </c>
      <c r="K621" s="10">
        <f t="shared" si="222"/>
        <v>3</v>
      </c>
      <c r="L621" s="10" t="str">
        <f t="shared" si="220"/>
        <v>RSDELC,RSDLTHA1,RSDLTHA2,RSDLTHA3,RSDLTHA4,RSDGASNAT,RSDCOABIC,RSDCOABCO,RSDBIOLOG,RSDBIOPLT,RSDOILLPG, RSDOILDSL</v>
      </c>
      <c r="M621" s="10" t="s">
        <v>75</v>
      </c>
    </row>
    <row r="622" spans="3:13" s="2" customFormat="1" x14ac:dyDescent="0.25">
      <c r="C622" s="10"/>
      <c r="D622" s="10">
        <v>16</v>
      </c>
      <c r="F622" s="2" t="str">
        <f t="shared" si="218"/>
        <v>FLO_FR</v>
      </c>
      <c r="G622" s="2" t="str">
        <f t="shared" si="219"/>
        <v>RSD_DTA3_WH</v>
      </c>
      <c r="H622" s="2" t="str">
        <f t="shared" ref="H622:J622" si="229">H598</f>
        <v>FD</v>
      </c>
      <c r="I622" s="2" t="str">
        <f t="shared" si="229"/>
        <v>UP</v>
      </c>
      <c r="J622" s="10">
        <f t="shared" si="229"/>
        <v>0</v>
      </c>
      <c r="K622" s="10">
        <f t="shared" si="222"/>
        <v>3</v>
      </c>
      <c r="L622" s="10" t="str">
        <f t="shared" si="220"/>
        <v>RSDELC,RSDLTHA1,RSDLTHA2,RSDLTHA3,RSDLTHA4,RSDGASNAT,RSDCOABIC,RSDCOABCO,RSDBIOLOG,RSDBIOPLT,RSDOILLPG, RSDOILDSL</v>
      </c>
      <c r="M622" s="10" t="s">
        <v>75</v>
      </c>
    </row>
    <row r="623" spans="3:13" s="2" customFormat="1" x14ac:dyDescent="0.25">
      <c r="C623" s="10"/>
      <c r="D623" s="10">
        <v>17</v>
      </c>
      <c r="F623" s="2" t="str">
        <f t="shared" si="218"/>
        <v>FLO_FR</v>
      </c>
      <c r="G623" s="2" t="str">
        <f t="shared" si="219"/>
        <v>RSD_DTA3_WH</v>
      </c>
      <c r="H623" s="2" t="str">
        <f t="shared" ref="H623:J623" si="230">H599</f>
        <v>FA</v>
      </c>
      <c r="I623" s="2" t="str">
        <f t="shared" si="230"/>
        <v>UP</v>
      </c>
      <c r="J623" s="10">
        <f t="shared" si="230"/>
        <v>0</v>
      </c>
      <c r="K623" s="10">
        <f t="shared" si="222"/>
        <v>3</v>
      </c>
      <c r="L623" s="10" t="str">
        <f t="shared" si="220"/>
        <v>RSDELC,RSDLTHA1,RSDLTHA2,RSDLTHA3,RSDLTHA4,RSDGASNAT,RSDCOABIC,RSDCOABCO,RSDBIOLOG,RSDBIOPLT,RSDOILLPG, RSDOILDSL</v>
      </c>
      <c r="M623" s="10" t="s">
        <v>75</v>
      </c>
    </row>
    <row r="624" spans="3:13" s="2" customFormat="1" x14ac:dyDescent="0.25">
      <c r="C624" s="10"/>
      <c r="D624" s="10">
        <v>18</v>
      </c>
      <c r="F624" s="2" t="str">
        <f t="shared" si="218"/>
        <v>FLO_FR</v>
      </c>
      <c r="G624" s="2" t="str">
        <f t="shared" si="219"/>
        <v>RSD_DTA3_WH</v>
      </c>
      <c r="H624" s="2" t="str">
        <f t="shared" ref="H624:J624" si="231">H600</f>
        <v>FE</v>
      </c>
      <c r="I624" s="2" t="str">
        <f t="shared" si="231"/>
        <v>UP</v>
      </c>
      <c r="J624" s="10">
        <f t="shared" si="231"/>
        <v>0</v>
      </c>
      <c r="K624" s="10">
        <f t="shared" si="222"/>
        <v>3</v>
      </c>
      <c r="L624" s="10" t="str">
        <f t="shared" si="220"/>
        <v>RSDELC,RSDLTHA1,RSDLTHA2,RSDLTHA3,RSDLTHA4,RSDGASNAT,RSDCOABIC,RSDCOABCO,RSDBIOLOG,RSDBIOPLT,RSDOILLPG, RSDOILDSL</v>
      </c>
      <c r="M624" s="10" t="s">
        <v>75</v>
      </c>
    </row>
    <row r="625" spans="3:13" s="2" customFormat="1" x14ac:dyDescent="0.25">
      <c r="C625" s="10"/>
      <c r="D625" s="10">
        <v>19</v>
      </c>
      <c r="F625" s="2" t="str">
        <f t="shared" si="218"/>
        <v>FLO_FR</v>
      </c>
      <c r="G625" s="2" t="str">
        <f t="shared" si="219"/>
        <v>RSD_DTA3_WH</v>
      </c>
      <c r="H625" s="2" t="str">
        <f t="shared" ref="H625:J625" si="232">H601</f>
        <v>WN</v>
      </c>
      <c r="I625" s="2" t="str">
        <f t="shared" si="232"/>
        <v>UP</v>
      </c>
      <c r="J625" s="10">
        <f t="shared" si="232"/>
        <v>0</v>
      </c>
      <c r="K625" s="10">
        <f t="shared" si="222"/>
        <v>3</v>
      </c>
      <c r="L625" s="10" t="str">
        <f t="shared" si="220"/>
        <v>RSDELC,RSDLTHA1,RSDLTHA2,RSDLTHA3,RSDLTHA4,RSDGASNAT,RSDCOABIC,RSDCOABCO,RSDBIOLOG,RSDBIOPLT,RSDOILLPG, RSDOILDSL</v>
      </c>
      <c r="M625" s="10" t="s">
        <v>75</v>
      </c>
    </row>
    <row r="626" spans="3:13" s="2" customFormat="1" x14ac:dyDescent="0.25">
      <c r="C626" s="10"/>
      <c r="D626" s="10">
        <v>20</v>
      </c>
      <c r="F626" s="2" t="str">
        <f t="shared" si="218"/>
        <v>FLO_FR</v>
      </c>
      <c r="G626" s="2" t="str">
        <f t="shared" si="219"/>
        <v>RSD_DTA3_WH</v>
      </c>
      <c r="H626" s="2" t="str">
        <f t="shared" ref="H626:J626" si="233">H602</f>
        <v>WL</v>
      </c>
      <c r="I626" s="2" t="str">
        <f t="shared" si="233"/>
        <v>UP</v>
      </c>
      <c r="J626" s="10">
        <f t="shared" si="233"/>
        <v>0</v>
      </c>
      <c r="K626" s="10">
        <f t="shared" si="222"/>
        <v>3</v>
      </c>
      <c r="L626" s="10" t="str">
        <f t="shared" si="220"/>
        <v>RSDELC,RSDLTHA1,RSDLTHA2,RSDLTHA3,RSDLTHA4,RSDGASNAT,RSDCOABIC,RSDCOABCO,RSDBIOLOG,RSDBIOPLT,RSDOILLPG, RSDOILDSL</v>
      </c>
      <c r="M626" s="10" t="s">
        <v>75</v>
      </c>
    </row>
    <row r="627" spans="3:13" s="2" customFormat="1" x14ac:dyDescent="0.25">
      <c r="C627" s="10"/>
      <c r="D627" s="10">
        <v>21</v>
      </c>
      <c r="F627" s="2" t="str">
        <f t="shared" si="218"/>
        <v>FLO_FR</v>
      </c>
      <c r="G627" s="2" t="str">
        <f t="shared" si="219"/>
        <v>RSD_DTA3_WH</v>
      </c>
      <c r="H627" s="2" t="str">
        <f t="shared" ref="H627:J627" si="234">H603</f>
        <v>WM</v>
      </c>
      <c r="I627" s="2" t="str">
        <f t="shared" si="234"/>
        <v>UP</v>
      </c>
      <c r="J627" s="10">
        <f t="shared" si="234"/>
        <v>0</v>
      </c>
      <c r="K627" s="10">
        <f t="shared" si="222"/>
        <v>3</v>
      </c>
      <c r="L627" s="10" t="str">
        <f t="shared" si="220"/>
        <v>RSDELC,RSDLTHA1,RSDLTHA2,RSDLTHA3,RSDLTHA4,RSDGASNAT,RSDCOABIC,RSDCOABCO,RSDBIOLOG,RSDBIOPLT,RSDOILLPG, RSDOILDSL</v>
      </c>
      <c r="M627" s="10" t="s">
        <v>75</v>
      </c>
    </row>
    <row r="628" spans="3:13" s="2" customFormat="1" x14ac:dyDescent="0.25">
      <c r="C628" s="10"/>
      <c r="D628" s="10">
        <v>22</v>
      </c>
      <c r="F628" s="2" t="str">
        <f t="shared" si="218"/>
        <v>FLO_FR</v>
      </c>
      <c r="G628" s="2" t="str">
        <f t="shared" si="219"/>
        <v>RSD_DTA3_WH</v>
      </c>
      <c r="H628" s="2" t="str">
        <f t="shared" ref="H628:J628" si="235">H604</f>
        <v>WD</v>
      </c>
      <c r="I628" s="2" t="str">
        <f t="shared" si="235"/>
        <v>UP</v>
      </c>
      <c r="J628" s="10">
        <f t="shared" si="235"/>
        <v>0</v>
      </c>
      <c r="K628" s="10">
        <f t="shared" si="222"/>
        <v>3</v>
      </c>
      <c r="L628" s="10" t="str">
        <f t="shared" si="220"/>
        <v>RSDELC,RSDLTHA1,RSDLTHA2,RSDLTHA3,RSDLTHA4,RSDGASNAT,RSDCOABIC,RSDCOABCO,RSDBIOLOG,RSDBIOPLT,RSDOILLPG, RSDOILDSL</v>
      </c>
      <c r="M628" s="10" t="s">
        <v>75</v>
      </c>
    </row>
    <row r="629" spans="3:13" s="2" customFormat="1" x14ac:dyDescent="0.25">
      <c r="C629" s="10"/>
      <c r="D629" s="10">
        <v>23</v>
      </c>
      <c r="F629" s="12" t="str">
        <f t="shared" si="218"/>
        <v>FLO_FR</v>
      </c>
      <c r="G629" s="12" t="str">
        <f t="shared" si="219"/>
        <v>RSD_DTA3_WH</v>
      </c>
      <c r="H629" s="12" t="str">
        <f t="shared" ref="H629:J629" si="236">H605</f>
        <v>WA</v>
      </c>
      <c r="I629" s="12" t="str">
        <f t="shared" si="236"/>
        <v>UP</v>
      </c>
      <c r="J629" s="4">
        <f t="shared" si="236"/>
        <v>0</v>
      </c>
      <c r="K629" s="4">
        <f t="shared" si="222"/>
        <v>3</v>
      </c>
      <c r="L629" s="10" t="str">
        <f t="shared" si="220"/>
        <v>RSDELC,RSDLTHA1,RSDLTHA2,RSDLTHA3,RSDLTHA4,RSDGASNAT,RSDCOABIC,RSDCOABCO,RSDBIOLOG,RSDBIOPLT,RSDOILLPG, RSDOILDSL</v>
      </c>
      <c r="M629" s="10" t="s">
        <v>75</v>
      </c>
    </row>
    <row r="630" spans="3:13" s="2" customFormat="1" x14ac:dyDescent="0.25">
      <c r="C630" s="10"/>
      <c r="D630" s="10">
        <v>24</v>
      </c>
      <c r="F630" s="19" t="str">
        <f t="shared" si="218"/>
        <v>FLO_FR</v>
      </c>
      <c r="G630" s="19" t="str">
        <f t="shared" si="219"/>
        <v>RSD_DTA3_WH</v>
      </c>
      <c r="H630" s="19" t="str">
        <f t="shared" ref="H630:J630" si="237">H606</f>
        <v>WE</v>
      </c>
      <c r="I630" s="19" t="str">
        <f t="shared" si="237"/>
        <v>UP</v>
      </c>
      <c r="J630" s="21">
        <f t="shared" si="237"/>
        <v>0</v>
      </c>
      <c r="K630" s="21">
        <f t="shared" si="222"/>
        <v>3</v>
      </c>
      <c r="L630" s="21" t="str">
        <f t="shared" si="220"/>
        <v>RSDELC,RSDLTHA1,RSDLTHA2,RSDLTHA3,RSDLTHA4,RSDGASNAT,RSDCOABIC,RSDCOABCO,RSDBIOLOG,RSDBIOPLT,RSDOILLPG, RSDOILDSL</v>
      </c>
      <c r="M630" s="21" t="s">
        <v>75</v>
      </c>
    </row>
    <row r="631" spans="3:13" s="2" customFormat="1" x14ac:dyDescent="0.25">
      <c r="C631" s="10">
        <f>C583+1</f>
        <v>14</v>
      </c>
      <c r="D631" s="10">
        <v>1</v>
      </c>
      <c r="F631" s="2" t="str">
        <f>IF(H631="NA","\I: Ignore","FLO_FR")</f>
        <v>FLO_FR</v>
      </c>
      <c r="G631" s="9" t="str">
        <f>VLOOKUP(C631,Demands!$B$27:$C$125,2,0)</f>
        <v>RSD_APA3_WH</v>
      </c>
      <c r="H631" s="2" t="str">
        <f>IF(HLOOKUP($D631,Fractions!$C$1:$Z$2,2,0)=0,"na",HLOOKUP($D631,Fractions!$C$1:$Z$2,2,0))</f>
        <v>RN</v>
      </c>
      <c r="I631" s="2" t="s">
        <v>34</v>
      </c>
      <c r="K631" s="11">
        <f>VLOOKUP(VLOOKUP(C631,Demands!$B$27:$E$125,4,0),Fractions!$A$3:$Z$43,INS_FRs!D631+2,0)</f>
        <v>1.740867579908676E-2</v>
      </c>
      <c r="L631" s="10" t="str">
        <f t="shared" si="220"/>
        <v>RSDELC,RSDLTHA1,RSDLTHA2,RSDLTHA3,RSDLTHA4,RSDGASNAT,RSDCOABIC,RSDCOABCO,RSDBIOLOG,RSDBIOPLT,RSDOILLPG, RSDOILDSL</v>
      </c>
      <c r="M631" s="10" t="s">
        <v>75</v>
      </c>
    </row>
    <row r="632" spans="3:13" s="2" customFormat="1" x14ac:dyDescent="0.25">
      <c r="C632" s="10"/>
      <c r="D632" s="10">
        <v>2</v>
      </c>
      <c r="F632" s="2" t="str">
        <f t="shared" ref="F632:F678" si="238">IF(H632="NA","\I: Ignore","FLO_FR")</f>
        <v>FLO_FR</v>
      </c>
      <c r="G632" s="2" t="str">
        <f>G631</f>
        <v>RSD_APA3_WH</v>
      </c>
      <c r="H632" s="2" t="str">
        <f>IF(HLOOKUP($D632,Fractions!$C$1:$Z$2,2,0)=0,"na",HLOOKUP($D632,Fractions!$C$1:$Z$2,2,0))</f>
        <v>RL</v>
      </c>
      <c r="I632" s="2" t="s">
        <v>34</v>
      </c>
      <c r="K632" s="17">
        <f>VLOOKUP(VLOOKUP(C631,Demands!$B$27:$E$125,4,0),Fractions!$A$3:$Z$43,INS_FRs!D632+2,0)</f>
        <v>3.8299086757990874E-2</v>
      </c>
      <c r="L632" s="10" t="str">
        <f t="shared" si="220"/>
        <v>RSDELC,RSDLTHA1,RSDLTHA2,RSDLTHA3,RSDLTHA4,RSDGASNAT,RSDCOABIC,RSDCOABCO,RSDBIOLOG,RSDBIOPLT,RSDOILLPG, RSDOILDSL</v>
      </c>
      <c r="M632" s="10" t="s">
        <v>75</v>
      </c>
    </row>
    <row r="633" spans="3:13" s="2" customFormat="1" x14ac:dyDescent="0.25">
      <c r="C633" s="10"/>
      <c r="D633" s="10">
        <v>3</v>
      </c>
      <c r="F633" s="2" t="str">
        <f t="shared" si="238"/>
        <v>FLO_FR</v>
      </c>
      <c r="G633" s="2" t="str">
        <f t="shared" ref="G633:G678" si="239">G632</f>
        <v>RSD_APA3_WH</v>
      </c>
      <c r="H633" s="2" t="str">
        <f>IF(HLOOKUP($D633,Fractions!$C$1:$Z$2,2,0)=0,"na",HLOOKUP($D633,Fractions!$C$1:$Z$2,2,0))</f>
        <v>RM</v>
      </c>
      <c r="I633" s="2" t="s">
        <v>34</v>
      </c>
      <c r="K633" s="17">
        <f>VLOOKUP(VLOOKUP(C631,Demands!$B$27:$E$125,4,0),Fractions!$A$3:$Z$43,INS_FRs!D633+2,0)</f>
        <v>2.7853881278538814E-2</v>
      </c>
      <c r="L633" s="10" t="str">
        <f t="shared" si="220"/>
        <v>RSDELC,RSDLTHA1,RSDLTHA2,RSDLTHA3,RSDLTHA4,RSDGASNAT,RSDCOABIC,RSDCOABCO,RSDBIOLOG,RSDBIOPLT,RSDOILLPG, RSDOILDSL</v>
      </c>
      <c r="M633" s="10" t="s">
        <v>75</v>
      </c>
    </row>
    <row r="634" spans="3:13" s="2" customFormat="1" x14ac:dyDescent="0.25">
      <c r="C634" s="10"/>
      <c r="D634" s="10">
        <v>4</v>
      </c>
      <c r="F634" s="2" t="str">
        <f t="shared" si="238"/>
        <v>FLO_FR</v>
      </c>
      <c r="G634" s="2" t="str">
        <f t="shared" si="239"/>
        <v>RSD_APA3_WH</v>
      </c>
      <c r="H634" s="2" t="str">
        <f>IF(HLOOKUP($D634,Fractions!$C$1:$Z$2,2,0)=0,"na",HLOOKUP($D634,Fractions!$C$1:$Z$2,2,0))</f>
        <v>RD</v>
      </c>
      <c r="I634" s="2" t="s">
        <v>34</v>
      </c>
      <c r="K634" s="17">
        <f>VLOOKUP(VLOOKUP(C631,Demands!$B$27:$E$125,4,0),Fractions!$A$3:$Z$43,INS_FRs!D634+2,0)</f>
        <v>3.4817351598173521E-2</v>
      </c>
      <c r="L634" s="10" t="str">
        <f t="shared" si="220"/>
        <v>RSDELC,RSDLTHA1,RSDLTHA2,RSDLTHA3,RSDLTHA4,RSDGASNAT,RSDCOABIC,RSDCOABCO,RSDBIOLOG,RSDBIOPLT,RSDOILLPG, RSDOILDSL</v>
      </c>
      <c r="M634" s="10" t="s">
        <v>75</v>
      </c>
    </row>
    <row r="635" spans="3:13" s="2" customFormat="1" x14ac:dyDescent="0.25">
      <c r="C635" s="10"/>
      <c r="D635" s="10">
        <v>5</v>
      </c>
      <c r="F635" s="2" t="str">
        <f t="shared" si="238"/>
        <v>FLO_FR</v>
      </c>
      <c r="G635" s="2" t="str">
        <f t="shared" si="239"/>
        <v>RSD_APA3_WH</v>
      </c>
      <c r="H635" s="2" t="str">
        <f>IF(HLOOKUP($D635,Fractions!$C$1:$Z$2,2,0)=0,"na",HLOOKUP($D635,Fractions!$C$1:$Z$2,2,0))</f>
        <v>RA</v>
      </c>
      <c r="I635" s="2" t="s">
        <v>34</v>
      </c>
      <c r="K635" s="17">
        <f>VLOOKUP(VLOOKUP(C631,Demands!$B$27:$E$125,4,0),Fractions!$A$3:$Z$43,INS_FRs!D635+2,0)</f>
        <v>2.0890410958904111E-2</v>
      </c>
      <c r="L635" s="10" t="str">
        <f t="shared" si="220"/>
        <v>RSDELC,RSDLTHA1,RSDLTHA2,RSDLTHA3,RSDLTHA4,RSDGASNAT,RSDCOABIC,RSDCOABCO,RSDBIOLOG,RSDBIOPLT,RSDOILLPG, RSDOILDSL</v>
      </c>
      <c r="M635" s="10" t="s">
        <v>75</v>
      </c>
    </row>
    <row r="636" spans="3:13" s="2" customFormat="1" x14ac:dyDescent="0.25">
      <c r="C636" s="10"/>
      <c r="D636" s="10">
        <v>6</v>
      </c>
      <c r="F636" s="2" t="str">
        <f t="shared" si="238"/>
        <v>FLO_FR</v>
      </c>
      <c r="G636" s="2" t="str">
        <f t="shared" si="239"/>
        <v>RSD_APA3_WH</v>
      </c>
      <c r="H636" s="2" t="str">
        <f>IF(HLOOKUP($D636,Fractions!$C$1:$Z$2,2,0)=0,"na",HLOOKUP($D636,Fractions!$C$1:$Z$2,2,0))</f>
        <v>RE</v>
      </c>
      <c r="I636" s="2" t="s">
        <v>34</v>
      </c>
      <c r="K636" s="17">
        <f>VLOOKUP(VLOOKUP(C631,Demands!$B$27:$E$125,4,0),Fractions!$A$3:$Z$43,INS_FRs!D636+2,0)</f>
        <v>2.7853881278538814E-2</v>
      </c>
      <c r="L636" s="10" t="str">
        <f t="shared" si="220"/>
        <v>RSDELC,RSDLTHA1,RSDLTHA2,RSDLTHA3,RSDLTHA4,RSDGASNAT,RSDCOABIC,RSDCOABCO,RSDBIOLOG,RSDBIOPLT,RSDOILLPG, RSDOILDSL</v>
      </c>
      <c r="M636" s="10" t="s">
        <v>75</v>
      </c>
    </row>
    <row r="637" spans="3:13" s="2" customFormat="1" x14ac:dyDescent="0.25">
      <c r="C637" s="10"/>
      <c r="D637" s="10">
        <v>7</v>
      </c>
      <c r="F637" s="2" t="str">
        <f t="shared" si="238"/>
        <v>FLO_FR</v>
      </c>
      <c r="G637" s="2" t="str">
        <f t="shared" si="239"/>
        <v>RSD_APA3_WH</v>
      </c>
      <c r="H637" s="2" t="str">
        <f>IF(HLOOKUP($D637,Fractions!$C$1:$Z$2,2,0)=0,"na",HLOOKUP($D637,Fractions!$C$1:$Z$2,2,0))</f>
        <v>SN</v>
      </c>
      <c r="I637" s="2" t="s">
        <v>34</v>
      </c>
      <c r="K637" s="17">
        <f>VLOOKUP(VLOOKUP(C631,Demands!$B$27:$E$125,4,0),Fractions!$A$3:$Z$43,INS_FRs!D637+2,0)</f>
        <v>2.625570776255708E-2</v>
      </c>
      <c r="L637" s="10" t="str">
        <f t="shared" si="220"/>
        <v>RSDELC,RSDLTHA1,RSDLTHA2,RSDLTHA3,RSDLTHA4,RSDGASNAT,RSDCOABIC,RSDCOABCO,RSDBIOLOG,RSDBIOPLT,RSDOILLPG, RSDOILDSL</v>
      </c>
      <c r="M637" s="10" t="s">
        <v>75</v>
      </c>
    </row>
    <row r="638" spans="3:13" s="2" customFormat="1" x14ac:dyDescent="0.25">
      <c r="C638" s="10"/>
      <c r="D638" s="10">
        <v>8</v>
      </c>
      <c r="F638" s="2" t="str">
        <f t="shared" si="238"/>
        <v>FLO_FR</v>
      </c>
      <c r="G638" s="2" t="str">
        <f t="shared" si="239"/>
        <v>RSD_APA3_WH</v>
      </c>
      <c r="H638" s="2" t="str">
        <f>IF(HLOOKUP($D638,Fractions!$C$1:$Z$2,2,0)=0,"na",HLOOKUP($D638,Fractions!$C$1:$Z$2,2,0))</f>
        <v>SL</v>
      </c>
      <c r="I638" s="2" t="s">
        <v>34</v>
      </c>
      <c r="K638" s="17">
        <f>VLOOKUP(VLOOKUP(C631,Demands!$B$27:$E$125,4,0),Fractions!$A$3:$Z$43,INS_FRs!D638+2,0)</f>
        <v>5.7762557077625579E-2</v>
      </c>
      <c r="L638" s="10" t="str">
        <f t="shared" si="220"/>
        <v>RSDELC,RSDLTHA1,RSDLTHA2,RSDLTHA3,RSDLTHA4,RSDGASNAT,RSDCOABIC,RSDCOABCO,RSDBIOLOG,RSDBIOPLT,RSDOILLPG, RSDOILDSL</v>
      </c>
      <c r="M638" s="10" t="s">
        <v>75</v>
      </c>
    </row>
    <row r="639" spans="3:13" s="2" customFormat="1" x14ac:dyDescent="0.25">
      <c r="C639" s="10"/>
      <c r="D639" s="10">
        <v>9</v>
      </c>
      <c r="F639" s="2" t="str">
        <f t="shared" si="238"/>
        <v>FLO_FR</v>
      </c>
      <c r="G639" s="2" t="str">
        <f t="shared" si="239"/>
        <v>RSD_APA3_WH</v>
      </c>
      <c r="H639" s="2" t="str">
        <f>IF(HLOOKUP($D639,Fractions!$C$1:$Z$2,2,0)=0,"na",HLOOKUP($D639,Fractions!$C$1:$Z$2,2,0))</f>
        <v>SM</v>
      </c>
      <c r="I639" s="2" t="s">
        <v>34</v>
      </c>
      <c r="K639" s="17">
        <f>VLOOKUP(VLOOKUP(C631,Demands!$B$27:$E$125,4,0),Fractions!$A$3:$Z$43,INS_FRs!D639+2,0)</f>
        <v>4.2009132420091327E-2</v>
      </c>
      <c r="L639" s="10" t="str">
        <f t="shared" si="220"/>
        <v>RSDELC,RSDLTHA1,RSDLTHA2,RSDLTHA3,RSDLTHA4,RSDGASNAT,RSDCOABIC,RSDCOABCO,RSDBIOLOG,RSDBIOPLT,RSDOILLPG, RSDOILDSL</v>
      </c>
      <c r="M639" s="10" t="s">
        <v>75</v>
      </c>
    </row>
    <row r="640" spans="3:13" s="2" customFormat="1" x14ac:dyDescent="0.25">
      <c r="C640" s="10"/>
      <c r="D640" s="10">
        <v>10</v>
      </c>
      <c r="F640" s="2" t="str">
        <f t="shared" si="238"/>
        <v>FLO_FR</v>
      </c>
      <c r="G640" s="2" t="str">
        <f t="shared" si="239"/>
        <v>RSD_APA3_WH</v>
      </c>
      <c r="H640" s="2" t="str">
        <f>IF(HLOOKUP($D640,Fractions!$C$1:$Z$2,2,0)=0,"na",HLOOKUP($D640,Fractions!$C$1:$Z$2,2,0))</f>
        <v>SD</v>
      </c>
      <c r="I640" s="2" t="s">
        <v>34</v>
      </c>
      <c r="K640" s="17">
        <f>VLOOKUP(VLOOKUP(C631,Demands!$B$27:$E$125,4,0),Fractions!$A$3:$Z$43,INS_FRs!D640+2,0)</f>
        <v>5.2511415525114159E-2</v>
      </c>
      <c r="L640" s="10" t="str">
        <f t="shared" si="220"/>
        <v>RSDELC,RSDLTHA1,RSDLTHA2,RSDLTHA3,RSDLTHA4,RSDGASNAT,RSDCOABIC,RSDCOABCO,RSDBIOLOG,RSDBIOPLT,RSDOILLPG, RSDOILDSL</v>
      </c>
      <c r="M640" s="10" t="s">
        <v>75</v>
      </c>
    </row>
    <row r="641" spans="3:13" s="2" customFormat="1" x14ac:dyDescent="0.25">
      <c r="C641" s="10"/>
      <c r="D641" s="10">
        <v>11</v>
      </c>
      <c r="F641" s="2" t="str">
        <f t="shared" si="238"/>
        <v>FLO_FR</v>
      </c>
      <c r="G641" s="2" t="str">
        <f t="shared" si="239"/>
        <v>RSD_APA3_WH</v>
      </c>
      <c r="H641" s="2" t="str">
        <f>IF(HLOOKUP($D641,Fractions!$C$1:$Z$2,2,0)=0,"na",HLOOKUP($D641,Fractions!$C$1:$Z$2,2,0))</f>
        <v>SA</v>
      </c>
      <c r="I641" s="2" t="s">
        <v>34</v>
      </c>
      <c r="K641" s="17">
        <f>VLOOKUP(VLOOKUP(C631,Demands!$B$27:$E$125,4,0),Fractions!$A$3:$Z$43,INS_FRs!D641+2,0)</f>
        <v>3.1506849315068496E-2</v>
      </c>
      <c r="L641" s="10" t="str">
        <f t="shared" si="220"/>
        <v>RSDELC,RSDLTHA1,RSDLTHA2,RSDLTHA3,RSDLTHA4,RSDGASNAT,RSDCOABIC,RSDCOABCO,RSDBIOLOG,RSDBIOPLT,RSDOILLPG, RSDOILDSL</v>
      </c>
      <c r="M641" s="10" t="s">
        <v>75</v>
      </c>
    </row>
    <row r="642" spans="3:13" s="2" customFormat="1" x14ac:dyDescent="0.25">
      <c r="C642" s="10"/>
      <c r="D642" s="10">
        <v>12</v>
      </c>
      <c r="F642" s="2" t="str">
        <f t="shared" si="238"/>
        <v>FLO_FR</v>
      </c>
      <c r="G642" s="2" t="str">
        <f t="shared" si="239"/>
        <v>RSD_APA3_WH</v>
      </c>
      <c r="H642" s="2" t="str">
        <f>IF(HLOOKUP($D642,Fractions!$C$1:$Z$2,2,0)=0,"na",HLOOKUP($D642,Fractions!$C$1:$Z$2,2,0))</f>
        <v>SE</v>
      </c>
      <c r="I642" s="2" t="s">
        <v>34</v>
      </c>
      <c r="K642" s="17">
        <f>VLOOKUP(VLOOKUP(C631,Demands!$B$27:$E$125,4,0),Fractions!$A$3:$Z$43,INS_FRs!D642+2,0)</f>
        <v>4.2009132420091327E-2</v>
      </c>
      <c r="L642" s="10" t="str">
        <f t="shared" si="220"/>
        <v>RSDELC,RSDLTHA1,RSDLTHA2,RSDLTHA3,RSDLTHA4,RSDGASNAT,RSDCOABIC,RSDCOABCO,RSDBIOLOG,RSDBIOPLT,RSDOILLPG, RSDOILDSL</v>
      </c>
      <c r="M642" s="10" t="s">
        <v>75</v>
      </c>
    </row>
    <row r="643" spans="3:13" s="2" customFormat="1" x14ac:dyDescent="0.25">
      <c r="C643" s="10"/>
      <c r="D643" s="10">
        <v>13</v>
      </c>
      <c r="F643" s="2" t="str">
        <f t="shared" si="238"/>
        <v>FLO_FR</v>
      </c>
      <c r="G643" s="2" t="str">
        <f t="shared" si="239"/>
        <v>RSD_APA3_WH</v>
      </c>
      <c r="H643" s="2" t="str">
        <f>IF(HLOOKUP($D643,Fractions!$C$1:$Z$2,2,0)=0,"na",HLOOKUP($D643,Fractions!$C$1:$Z$2,2,0))</f>
        <v>FN</v>
      </c>
      <c r="I643" s="2" t="s">
        <v>34</v>
      </c>
      <c r="K643" s="17">
        <f>VLOOKUP(VLOOKUP(C631,Demands!$B$27:$E$125,4,0),Fractions!$A$3:$Z$43,INS_FRs!D643+2,0)</f>
        <v>1.740867579908676E-2</v>
      </c>
      <c r="L643" s="10" t="str">
        <f t="shared" si="220"/>
        <v>RSDELC,RSDLTHA1,RSDLTHA2,RSDLTHA3,RSDLTHA4,RSDGASNAT,RSDCOABIC,RSDCOABCO,RSDBIOLOG,RSDBIOPLT,RSDOILLPG, RSDOILDSL</v>
      </c>
      <c r="M643" s="10" t="s">
        <v>75</v>
      </c>
    </row>
    <row r="644" spans="3:13" s="2" customFormat="1" x14ac:dyDescent="0.25">
      <c r="C644" s="10"/>
      <c r="D644" s="10">
        <v>14</v>
      </c>
      <c r="F644" s="2" t="str">
        <f t="shared" si="238"/>
        <v>FLO_FR</v>
      </c>
      <c r="G644" s="2" t="str">
        <f t="shared" si="239"/>
        <v>RSD_APA3_WH</v>
      </c>
      <c r="H644" s="2" t="str">
        <f>IF(HLOOKUP($D644,Fractions!$C$1:$Z$2,2,0)=0,"na",HLOOKUP($D644,Fractions!$C$1:$Z$2,2,0))</f>
        <v>FL</v>
      </c>
      <c r="I644" s="2" t="s">
        <v>34</v>
      </c>
      <c r="K644" s="17">
        <f>VLOOKUP(VLOOKUP(C631,Demands!$B$27:$E$125,4,0),Fractions!$A$3:$Z$43,INS_FRs!D644+2,0)</f>
        <v>3.8299086757990874E-2</v>
      </c>
      <c r="L644" s="10" t="str">
        <f t="shared" si="220"/>
        <v>RSDELC,RSDLTHA1,RSDLTHA2,RSDLTHA3,RSDLTHA4,RSDGASNAT,RSDCOABIC,RSDCOABCO,RSDBIOLOG,RSDBIOPLT,RSDOILLPG, RSDOILDSL</v>
      </c>
      <c r="M644" s="10" t="s">
        <v>75</v>
      </c>
    </row>
    <row r="645" spans="3:13" s="2" customFormat="1" x14ac:dyDescent="0.25">
      <c r="C645" s="10"/>
      <c r="D645" s="10">
        <v>15</v>
      </c>
      <c r="F645" s="2" t="str">
        <f t="shared" si="238"/>
        <v>FLO_FR</v>
      </c>
      <c r="G645" s="2" t="str">
        <f t="shared" si="239"/>
        <v>RSD_APA3_WH</v>
      </c>
      <c r="H645" s="2" t="str">
        <f>IF(HLOOKUP($D645,Fractions!$C$1:$Z$2,2,0)=0,"na",HLOOKUP($D645,Fractions!$C$1:$Z$2,2,0))</f>
        <v>FM</v>
      </c>
      <c r="I645" s="2" t="s">
        <v>34</v>
      </c>
      <c r="K645" s="17">
        <f>VLOOKUP(VLOOKUP(C631,Demands!$B$27:$E$125,4,0),Fractions!$A$3:$Z$43,INS_FRs!D645+2,0)</f>
        <v>2.7853881278538814E-2</v>
      </c>
      <c r="L645" s="10" t="str">
        <f t="shared" si="220"/>
        <v>RSDELC,RSDLTHA1,RSDLTHA2,RSDLTHA3,RSDLTHA4,RSDGASNAT,RSDCOABIC,RSDCOABCO,RSDBIOLOG,RSDBIOPLT,RSDOILLPG, RSDOILDSL</v>
      </c>
      <c r="M645" s="10" t="s">
        <v>75</v>
      </c>
    </row>
    <row r="646" spans="3:13" s="2" customFormat="1" x14ac:dyDescent="0.25">
      <c r="C646" s="10"/>
      <c r="D646" s="10">
        <v>16</v>
      </c>
      <c r="F646" s="2" t="str">
        <f t="shared" si="238"/>
        <v>FLO_FR</v>
      </c>
      <c r="G646" s="2" t="str">
        <f t="shared" si="239"/>
        <v>RSD_APA3_WH</v>
      </c>
      <c r="H646" s="2" t="str">
        <f>IF(HLOOKUP($D646,Fractions!$C$1:$Z$2,2,0)=0,"na",HLOOKUP($D646,Fractions!$C$1:$Z$2,2,0))</f>
        <v>FD</v>
      </c>
      <c r="I646" s="2" t="s">
        <v>34</v>
      </c>
      <c r="K646" s="17">
        <f>VLOOKUP(VLOOKUP(C631,Demands!$B$27:$E$125,4,0),Fractions!$A$3:$Z$43,INS_FRs!D646+2,0)</f>
        <v>3.4817351598173521E-2</v>
      </c>
      <c r="L646" s="10" t="str">
        <f t="shared" si="220"/>
        <v>RSDELC,RSDLTHA1,RSDLTHA2,RSDLTHA3,RSDLTHA4,RSDGASNAT,RSDCOABIC,RSDCOABCO,RSDBIOLOG,RSDBIOPLT,RSDOILLPG, RSDOILDSL</v>
      </c>
      <c r="M646" s="10" t="s">
        <v>75</v>
      </c>
    </row>
    <row r="647" spans="3:13" s="2" customFormat="1" x14ac:dyDescent="0.25">
      <c r="C647" s="10"/>
      <c r="D647" s="10">
        <v>17</v>
      </c>
      <c r="F647" s="2" t="str">
        <f t="shared" si="238"/>
        <v>FLO_FR</v>
      </c>
      <c r="G647" s="2" t="str">
        <f t="shared" si="239"/>
        <v>RSD_APA3_WH</v>
      </c>
      <c r="H647" s="2" t="str">
        <f>IF(HLOOKUP($D647,Fractions!$C$1:$Z$2,2,0)=0,"na",HLOOKUP($D647,Fractions!$C$1:$Z$2,2,0))</f>
        <v>FA</v>
      </c>
      <c r="I647" s="2" t="s">
        <v>34</v>
      </c>
      <c r="K647" s="17">
        <f>VLOOKUP(VLOOKUP(C631,Demands!$B$27:$E$125,4,0),Fractions!$A$3:$Z$43,INS_FRs!D647+2,0)</f>
        <v>2.0890410958904111E-2</v>
      </c>
      <c r="L647" s="10" t="str">
        <f t="shared" si="220"/>
        <v>RSDELC,RSDLTHA1,RSDLTHA2,RSDLTHA3,RSDLTHA4,RSDGASNAT,RSDCOABIC,RSDCOABCO,RSDBIOLOG,RSDBIOPLT,RSDOILLPG, RSDOILDSL</v>
      </c>
      <c r="M647" s="10" t="s">
        <v>75</v>
      </c>
    </row>
    <row r="648" spans="3:13" s="2" customFormat="1" x14ac:dyDescent="0.25">
      <c r="C648" s="10"/>
      <c r="D648" s="10">
        <v>18</v>
      </c>
      <c r="F648" s="2" t="str">
        <f t="shared" si="238"/>
        <v>FLO_FR</v>
      </c>
      <c r="G648" s="2" t="str">
        <f t="shared" si="239"/>
        <v>RSD_APA3_WH</v>
      </c>
      <c r="H648" s="2" t="str">
        <f>IF(HLOOKUP($D648,Fractions!$C$1:$Z$2,2,0)=0,"na",HLOOKUP($D648,Fractions!$C$1:$Z$2,2,0))</f>
        <v>FE</v>
      </c>
      <c r="I648" s="2" t="s">
        <v>34</v>
      </c>
      <c r="K648" s="17">
        <f>VLOOKUP(VLOOKUP(C631,Demands!$B$27:$E$125,4,0),Fractions!$A$3:$Z$43,INS_FRs!D648+2,0)</f>
        <v>2.7853881278538814E-2</v>
      </c>
      <c r="L648" s="10" t="str">
        <f t="shared" si="220"/>
        <v>RSDELC,RSDLTHA1,RSDLTHA2,RSDLTHA3,RSDLTHA4,RSDGASNAT,RSDCOABIC,RSDCOABCO,RSDBIOLOG,RSDBIOPLT,RSDOILLPG, RSDOILDSL</v>
      </c>
      <c r="M648" s="10" t="s">
        <v>75</v>
      </c>
    </row>
    <row r="649" spans="3:13" s="2" customFormat="1" x14ac:dyDescent="0.25">
      <c r="C649" s="10"/>
      <c r="D649" s="10">
        <v>19</v>
      </c>
      <c r="F649" s="2" t="str">
        <f t="shared" si="238"/>
        <v>FLO_FR</v>
      </c>
      <c r="G649" s="2" t="str">
        <f t="shared" si="239"/>
        <v>RSD_APA3_WH</v>
      </c>
      <c r="H649" s="2" t="str">
        <f>IF(HLOOKUP($D649,Fractions!$C$1:$Z$2,2,0)=0,"na",HLOOKUP($D649,Fractions!$C$1:$Z$2,2,0))</f>
        <v>WN</v>
      </c>
      <c r="I649" s="2" t="s">
        <v>34</v>
      </c>
      <c r="K649" s="17">
        <f>VLOOKUP(VLOOKUP(C631,Demands!$B$27:$E$125,4,0),Fractions!$A$3:$Z$43,INS_FRs!D649+2,0)</f>
        <v>4.3093607305936074E-2</v>
      </c>
      <c r="L649" s="10" t="str">
        <f t="shared" si="220"/>
        <v>RSDELC,RSDLTHA1,RSDLTHA2,RSDLTHA3,RSDLTHA4,RSDGASNAT,RSDCOABIC,RSDCOABCO,RSDBIOLOG,RSDBIOPLT,RSDOILLPG, RSDOILDSL</v>
      </c>
      <c r="M649" s="10" t="s">
        <v>75</v>
      </c>
    </row>
    <row r="650" spans="3:13" s="2" customFormat="1" x14ac:dyDescent="0.25">
      <c r="C650" s="10"/>
      <c r="D650" s="10">
        <v>20</v>
      </c>
      <c r="F650" s="2" t="str">
        <f t="shared" si="238"/>
        <v>FLO_FR</v>
      </c>
      <c r="G650" s="2" t="str">
        <f t="shared" si="239"/>
        <v>RSD_APA3_WH</v>
      </c>
      <c r="H650" s="2" t="str">
        <f>IF(HLOOKUP($D650,Fractions!$C$1:$Z$2,2,0)=0,"na",HLOOKUP($D650,Fractions!$C$1:$Z$2,2,0))</f>
        <v>WL</v>
      </c>
      <c r="I650" s="2" t="s">
        <v>34</v>
      </c>
      <c r="K650" s="17">
        <f>VLOOKUP(VLOOKUP(C631,Demands!$B$27:$E$125,4,0),Fractions!$A$3:$Z$43,INS_FRs!D650+2,0)</f>
        <v>9.4805936073059371E-2</v>
      </c>
      <c r="L650" s="10" t="str">
        <f t="shared" si="220"/>
        <v>RSDELC,RSDLTHA1,RSDLTHA2,RSDLTHA3,RSDLTHA4,RSDGASNAT,RSDCOABIC,RSDCOABCO,RSDBIOLOG,RSDBIOPLT,RSDOILLPG, RSDOILDSL</v>
      </c>
      <c r="M650" s="10" t="s">
        <v>75</v>
      </c>
    </row>
    <row r="651" spans="3:13" s="2" customFormat="1" x14ac:dyDescent="0.25">
      <c r="C651" s="10"/>
      <c r="D651" s="10">
        <v>21</v>
      </c>
      <c r="F651" s="2" t="str">
        <f t="shared" si="238"/>
        <v>FLO_FR</v>
      </c>
      <c r="G651" s="2" t="str">
        <f t="shared" si="239"/>
        <v>RSD_APA3_WH</v>
      </c>
      <c r="H651" s="2" t="str">
        <f>IF(HLOOKUP($D651,Fractions!$C$1:$Z$2,2,0)=0,"na",HLOOKUP($D651,Fractions!$C$1:$Z$2,2,0))</f>
        <v>WM</v>
      </c>
      <c r="I651" s="2" t="s">
        <v>34</v>
      </c>
      <c r="K651" s="17">
        <f>VLOOKUP(VLOOKUP(C631,Demands!$B$27:$E$125,4,0),Fractions!$A$3:$Z$43,INS_FRs!D651+2,0)</f>
        <v>6.8949771689497716E-2</v>
      </c>
      <c r="L651" s="10" t="str">
        <f t="shared" si="220"/>
        <v>RSDELC,RSDLTHA1,RSDLTHA2,RSDLTHA3,RSDLTHA4,RSDGASNAT,RSDCOABIC,RSDCOABCO,RSDBIOLOG,RSDBIOPLT,RSDOILLPG, RSDOILDSL</v>
      </c>
      <c r="M651" s="10" t="s">
        <v>75</v>
      </c>
    </row>
    <row r="652" spans="3:13" s="2" customFormat="1" x14ac:dyDescent="0.25">
      <c r="C652" s="10"/>
      <c r="D652" s="10">
        <v>22</v>
      </c>
      <c r="F652" s="2" t="str">
        <f t="shared" si="238"/>
        <v>FLO_FR</v>
      </c>
      <c r="G652" s="2" t="str">
        <f t="shared" si="239"/>
        <v>RSD_APA3_WH</v>
      </c>
      <c r="H652" s="2" t="str">
        <f>IF(HLOOKUP($D652,Fractions!$C$1:$Z$2,2,0)=0,"na",HLOOKUP($D652,Fractions!$C$1:$Z$2,2,0))</f>
        <v>WD</v>
      </c>
      <c r="I652" s="2" t="s">
        <v>34</v>
      </c>
      <c r="K652" s="17">
        <f>VLOOKUP(VLOOKUP(C631,Demands!$B$27:$E$125,4,0),Fractions!$A$3:$Z$43,INS_FRs!D652+2,0)</f>
        <v>8.6187214611872148E-2</v>
      </c>
      <c r="L652" s="10" t="str">
        <f t="shared" si="220"/>
        <v>RSDELC,RSDLTHA1,RSDLTHA2,RSDLTHA3,RSDLTHA4,RSDGASNAT,RSDCOABIC,RSDCOABCO,RSDBIOLOG,RSDBIOPLT,RSDOILLPG, RSDOILDSL</v>
      </c>
      <c r="M652" s="10" t="s">
        <v>75</v>
      </c>
    </row>
    <row r="653" spans="3:13" s="2" customFormat="1" x14ac:dyDescent="0.25">
      <c r="C653" s="10"/>
      <c r="D653" s="10">
        <v>23</v>
      </c>
      <c r="F653" s="12" t="str">
        <f t="shared" si="238"/>
        <v>FLO_FR</v>
      </c>
      <c r="G653" s="12" t="str">
        <f t="shared" si="239"/>
        <v>RSD_APA3_WH</v>
      </c>
      <c r="H653" s="12" t="str">
        <f>IF(HLOOKUP($D653,Fractions!$C$1:$Z$2,2,0)=0,"na",HLOOKUP($D653,Fractions!$C$1:$Z$2,2,0))</f>
        <v>WA</v>
      </c>
      <c r="I653" s="12" t="s">
        <v>34</v>
      </c>
      <c r="J653" s="12"/>
      <c r="K653" s="18">
        <f>VLOOKUP(VLOOKUP(C631,Demands!$B$27:$E$125,4,0),Fractions!$A$3:$Z$43,INS_FRs!D653+2,0)</f>
        <v>5.171232876712329E-2</v>
      </c>
      <c r="L653" s="10" t="str">
        <f t="shared" si="220"/>
        <v>RSDELC,RSDLTHA1,RSDLTHA2,RSDLTHA3,RSDLTHA4,RSDGASNAT,RSDCOABIC,RSDCOABCO,RSDBIOLOG,RSDBIOPLT,RSDOILLPG, RSDOILDSL</v>
      </c>
      <c r="M653" s="10" t="s">
        <v>75</v>
      </c>
    </row>
    <row r="654" spans="3:13" s="2" customFormat="1" x14ac:dyDescent="0.25">
      <c r="C654" s="10"/>
      <c r="D654" s="10">
        <v>24</v>
      </c>
      <c r="F654" s="19" t="str">
        <f t="shared" si="238"/>
        <v>FLO_FR</v>
      </c>
      <c r="G654" s="19" t="str">
        <f t="shared" si="239"/>
        <v>RSD_APA3_WH</v>
      </c>
      <c r="H654" s="19" t="str">
        <f>IF(HLOOKUP($D654,Fractions!$C$1:$Z$2,2,0)=0,"na",HLOOKUP($D654,Fractions!$C$1:$Z$2,2,0))</f>
        <v>WE</v>
      </c>
      <c r="I654" s="19" t="s">
        <v>34</v>
      </c>
      <c r="J654" s="19"/>
      <c r="K654" s="20">
        <f>VLOOKUP(VLOOKUP(C631,Demands!$B$27:$E$125,4,0),Fractions!$A$3:$Z$43,INS_FRs!D654+2,0)</f>
        <v>6.8949771689497716E-2</v>
      </c>
      <c r="L654" s="21" t="str">
        <f t="shared" si="220"/>
        <v>RSDELC,RSDLTHA1,RSDLTHA2,RSDLTHA3,RSDLTHA4,RSDGASNAT,RSDCOABIC,RSDCOABCO,RSDBIOLOG,RSDBIOPLT,RSDOILLPG, RSDOILDSL</v>
      </c>
      <c r="M654" s="21" t="s">
        <v>75</v>
      </c>
    </row>
    <row r="655" spans="3:13" s="2" customFormat="1" x14ac:dyDescent="0.25">
      <c r="C655" s="10"/>
      <c r="D655" s="10">
        <v>1</v>
      </c>
      <c r="F655" s="2" t="str">
        <f t="shared" si="238"/>
        <v>FLO_FR</v>
      </c>
      <c r="G655" s="2" t="str">
        <f t="shared" si="239"/>
        <v>RSD_APA3_WH</v>
      </c>
      <c r="H655" s="2" t="str">
        <f t="shared" ref="H655:J663" si="240">H631</f>
        <v>RN</v>
      </c>
      <c r="I655" s="2" t="str">
        <f t="shared" si="240"/>
        <v>UP</v>
      </c>
      <c r="J655" s="10">
        <f t="shared" si="240"/>
        <v>0</v>
      </c>
      <c r="K655" s="10">
        <v>3</v>
      </c>
      <c r="L655" s="10" t="str">
        <f t="shared" si="220"/>
        <v>RSDELC,RSDLTHA1,RSDLTHA2,RSDLTHA3,RSDLTHA4,RSDGASNAT,RSDCOABIC,RSDCOABCO,RSDBIOLOG,RSDBIOPLT,RSDOILLPG, RSDOILDSL</v>
      </c>
      <c r="M655" s="10" t="s">
        <v>75</v>
      </c>
    </row>
    <row r="656" spans="3:13" s="2" customFormat="1" x14ac:dyDescent="0.25">
      <c r="C656" s="10"/>
      <c r="D656" s="10">
        <v>2</v>
      </c>
      <c r="F656" s="2" t="str">
        <f t="shared" si="238"/>
        <v>FLO_FR</v>
      </c>
      <c r="G656" s="2" t="str">
        <f t="shared" si="239"/>
        <v>RSD_APA3_WH</v>
      </c>
      <c r="H656" s="2" t="str">
        <f t="shared" si="240"/>
        <v>RL</v>
      </c>
      <c r="I656" s="2" t="str">
        <f t="shared" si="240"/>
        <v>UP</v>
      </c>
      <c r="J656" s="10">
        <f t="shared" si="240"/>
        <v>0</v>
      </c>
      <c r="K656" s="10">
        <f>K655</f>
        <v>3</v>
      </c>
      <c r="L656" s="10" t="str">
        <f t="shared" si="220"/>
        <v>RSDELC,RSDLTHA1,RSDLTHA2,RSDLTHA3,RSDLTHA4,RSDGASNAT,RSDCOABIC,RSDCOABCO,RSDBIOLOG,RSDBIOPLT,RSDOILLPG, RSDOILDSL</v>
      </c>
      <c r="M656" s="10" t="s">
        <v>75</v>
      </c>
    </row>
    <row r="657" spans="3:13" s="2" customFormat="1" x14ac:dyDescent="0.25">
      <c r="C657" s="10"/>
      <c r="D657" s="10">
        <v>3</v>
      </c>
      <c r="F657" s="2" t="str">
        <f t="shared" si="238"/>
        <v>FLO_FR</v>
      </c>
      <c r="G657" s="2" t="str">
        <f t="shared" si="239"/>
        <v>RSD_APA3_WH</v>
      </c>
      <c r="H657" s="2" t="str">
        <f t="shared" si="240"/>
        <v>RM</v>
      </c>
      <c r="I657" s="2" t="str">
        <f t="shared" si="240"/>
        <v>UP</v>
      </c>
      <c r="J657" s="10">
        <f t="shared" si="240"/>
        <v>0</v>
      </c>
      <c r="K657" s="10">
        <f t="shared" ref="K657:L678" si="241">K656</f>
        <v>3</v>
      </c>
      <c r="L657" s="10" t="str">
        <f t="shared" si="220"/>
        <v>RSDELC,RSDLTHA1,RSDLTHA2,RSDLTHA3,RSDLTHA4,RSDGASNAT,RSDCOABIC,RSDCOABCO,RSDBIOLOG,RSDBIOPLT,RSDOILLPG, RSDOILDSL</v>
      </c>
      <c r="M657" s="10" t="s">
        <v>75</v>
      </c>
    </row>
    <row r="658" spans="3:13" s="2" customFormat="1" x14ac:dyDescent="0.25">
      <c r="C658" s="10"/>
      <c r="D658" s="10">
        <v>4</v>
      </c>
      <c r="F658" s="2" t="str">
        <f t="shared" si="238"/>
        <v>FLO_FR</v>
      </c>
      <c r="G658" s="2" t="str">
        <f t="shared" si="239"/>
        <v>RSD_APA3_WH</v>
      </c>
      <c r="H658" s="2" t="str">
        <f t="shared" si="240"/>
        <v>RD</v>
      </c>
      <c r="I658" s="2" t="str">
        <f t="shared" si="240"/>
        <v>UP</v>
      </c>
      <c r="J658" s="10">
        <f t="shared" si="240"/>
        <v>0</v>
      </c>
      <c r="K658" s="10">
        <f t="shared" si="241"/>
        <v>3</v>
      </c>
      <c r="L658" s="10" t="str">
        <f t="shared" si="220"/>
        <v>RSDELC,RSDLTHA1,RSDLTHA2,RSDLTHA3,RSDLTHA4,RSDGASNAT,RSDCOABIC,RSDCOABCO,RSDBIOLOG,RSDBIOPLT,RSDOILLPG, RSDOILDSL</v>
      </c>
      <c r="M658" s="10" t="s">
        <v>75</v>
      </c>
    </row>
    <row r="659" spans="3:13" s="2" customFormat="1" x14ac:dyDescent="0.25">
      <c r="C659" s="10"/>
      <c r="D659" s="10">
        <v>5</v>
      </c>
      <c r="F659" s="2" t="str">
        <f t="shared" si="238"/>
        <v>FLO_FR</v>
      </c>
      <c r="G659" s="2" t="str">
        <f t="shared" si="239"/>
        <v>RSD_APA3_WH</v>
      </c>
      <c r="H659" s="2" t="str">
        <f t="shared" si="240"/>
        <v>RA</v>
      </c>
      <c r="I659" s="2" t="str">
        <f t="shared" si="240"/>
        <v>UP</v>
      </c>
      <c r="J659" s="10">
        <f t="shared" si="240"/>
        <v>0</v>
      </c>
      <c r="K659" s="10">
        <f t="shared" si="241"/>
        <v>3</v>
      </c>
      <c r="L659" s="10" t="str">
        <f t="shared" si="220"/>
        <v>RSDELC,RSDLTHA1,RSDLTHA2,RSDLTHA3,RSDLTHA4,RSDGASNAT,RSDCOABIC,RSDCOABCO,RSDBIOLOG,RSDBIOPLT,RSDOILLPG, RSDOILDSL</v>
      </c>
      <c r="M659" s="10" t="s">
        <v>75</v>
      </c>
    </row>
    <row r="660" spans="3:13" s="2" customFormat="1" x14ac:dyDescent="0.25">
      <c r="C660" s="10"/>
      <c r="D660" s="10">
        <v>6</v>
      </c>
      <c r="F660" s="2" t="str">
        <f t="shared" si="238"/>
        <v>FLO_FR</v>
      </c>
      <c r="G660" s="2" t="str">
        <f t="shared" si="239"/>
        <v>RSD_APA3_WH</v>
      </c>
      <c r="H660" s="2" t="str">
        <f t="shared" si="240"/>
        <v>RE</v>
      </c>
      <c r="I660" s="2" t="str">
        <f t="shared" si="240"/>
        <v>UP</v>
      </c>
      <c r="J660" s="10">
        <f t="shared" si="240"/>
        <v>0</v>
      </c>
      <c r="K660" s="10">
        <f t="shared" si="241"/>
        <v>3</v>
      </c>
      <c r="L660" s="10" t="str">
        <f t="shared" si="220"/>
        <v>RSDELC,RSDLTHA1,RSDLTHA2,RSDLTHA3,RSDLTHA4,RSDGASNAT,RSDCOABIC,RSDCOABCO,RSDBIOLOG,RSDBIOPLT,RSDOILLPG, RSDOILDSL</v>
      </c>
      <c r="M660" s="10" t="s">
        <v>75</v>
      </c>
    </row>
    <row r="661" spans="3:13" s="2" customFormat="1" x14ac:dyDescent="0.25">
      <c r="C661" s="10"/>
      <c r="D661" s="10">
        <v>7</v>
      </c>
      <c r="F661" s="2" t="str">
        <f t="shared" si="238"/>
        <v>FLO_FR</v>
      </c>
      <c r="G661" s="2" t="str">
        <f t="shared" si="239"/>
        <v>RSD_APA3_WH</v>
      </c>
      <c r="H661" s="2" t="str">
        <f t="shared" si="240"/>
        <v>SN</v>
      </c>
      <c r="I661" s="2" t="str">
        <f t="shared" si="240"/>
        <v>UP</v>
      </c>
      <c r="J661" s="10">
        <f t="shared" si="240"/>
        <v>0</v>
      </c>
      <c r="K661" s="10">
        <f t="shared" si="241"/>
        <v>3</v>
      </c>
      <c r="L661" s="10" t="str">
        <f t="shared" si="220"/>
        <v>RSDELC,RSDLTHA1,RSDLTHA2,RSDLTHA3,RSDLTHA4,RSDGASNAT,RSDCOABIC,RSDCOABCO,RSDBIOLOG,RSDBIOPLT,RSDOILLPG, RSDOILDSL</v>
      </c>
      <c r="M661" s="10" t="s">
        <v>75</v>
      </c>
    </row>
    <row r="662" spans="3:13" s="2" customFormat="1" x14ac:dyDescent="0.25">
      <c r="C662" s="10"/>
      <c r="D662" s="10">
        <v>8</v>
      </c>
      <c r="F662" s="2" t="str">
        <f t="shared" si="238"/>
        <v>FLO_FR</v>
      </c>
      <c r="G662" s="2" t="str">
        <f t="shared" si="239"/>
        <v>RSD_APA3_WH</v>
      </c>
      <c r="H662" s="2" t="str">
        <f t="shared" si="240"/>
        <v>SL</v>
      </c>
      <c r="I662" s="2" t="str">
        <f t="shared" si="240"/>
        <v>UP</v>
      </c>
      <c r="J662" s="10">
        <f t="shared" si="240"/>
        <v>0</v>
      </c>
      <c r="K662" s="10">
        <f t="shared" si="241"/>
        <v>3</v>
      </c>
      <c r="L662" s="10" t="str">
        <f t="shared" si="220"/>
        <v>RSDELC,RSDLTHA1,RSDLTHA2,RSDLTHA3,RSDLTHA4,RSDGASNAT,RSDCOABIC,RSDCOABCO,RSDBIOLOG,RSDBIOPLT,RSDOILLPG, RSDOILDSL</v>
      </c>
      <c r="M662" s="10" t="s">
        <v>75</v>
      </c>
    </row>
    <row r="663" spans="3:13" s="2" customFormat="1" x14ac:dyDescent="0.25">
      <c r="C663" s="10"/>
      <c r="D663" s="10">
        <v>9</v>
      </c>
      <c r="F663" s="2" t="str">
        <f t="shared" si="238"/>
        <v>FLO_FR</v>
      </c>
      <c r="G663" s="2" t="str">
        <f t="shared" si="239"/>
        <v>RSD_APA3_WH</v>
      </c>
      <c r="H663" s="2" t="str">
        <f t="shared" si="240"/>
        <v>SM</v>
      </c>
      <c r="I663" s="2" t="str">
        <f t="shared" si="240"/>
        <v>UP</v>
      </c>
      <c r="J663" s="10">
        <f t="shared" si="240"/>
        <v>0</v>
      </c>
      <c r="K663" s="10">
        <f t="shared" si="241"/>
        <v>3</v>
      </c>
      <c r="L663" s="10" t="str">
        <f t="shared" si="241"/>
        <v>RSDELC,RSDLTHA1,RSDLTHA2,RSDLTHA3,RSDLTHA4,RSDGASNAT,RSDCOABIC,RSDCOABCO,RSDBIOLOG,RSDBIOPLT,RSDOILLPG, RSDOILDSL</v>
      </c>
      <c r="M663" s="10" t="s">
        <v>75</v>
      </c>
    </row>
    <row r="664" spans="3:13" s="2" customFormat="1" x14ac:dyDescent="0.25">
      <c r="C664" s="10"/>
      <c r="D664" s="10">
        <v>10</v>
      </c>
      <c r="F664" s="2" t="str">
        <f t="shared" si="238"/>
        <v>FLO_FR</v>
      </c>
      <c r="G664" s="2" t="str">
        <f t="shared" si="239"/>
        <v>RSD_APA3_WH</v>
      </c>
      <c r="H664" s="2" t="str">
        <f t="shared" ref="H664:H665" si="242">H640</f>
        <v>SD</v>
      </c>
      <c r="I664" s="2" t="str">
        <f>I640</f>
        <v>UP</v>
      </c>
      <c r="J664" s="10">
        <f>J640</f>
        <v>0</v>
      </c>
      <c r="K664" s="10">
        <f t="shared" si="241"/>
        <v>3</v>
      </c>
      <c r="L664" s="10" t="str">
        <f t="shared" si="241"/>
        <v>RSDELC,RSDLTHA1,RSDLTHA2,RSDLTHA3,RSDLTHA4,RSDGASNAT,RSDCOABIC,RSDCOABCO,RSDBIOLOG,RSDBIOPLT,RSDOILLPG, RSDOILDSL</v>
      </c>
      <c r="M664" s="10" t="s">
        <v>75</v>
      </c>
    </row>
    <row r="665" spans="3:13" s="2" customFormat="1" x14ac:dyDescent="0.25">
      <c r="C665" s="10"/>
      <c r="D665" s="10">
        <v>11</v>
      </c>
      <c r="F665" s="2" t="str">
        <f t="shared" si="238"/>
        <v>FLO_FR</v>
      </c>
      <c r="G665" s="2" t="str">
        <f t="shared" si="239"/>
        <v>RSD_APA3_WH</v>
      </c>
      <c r="H665" s="2" t="str">
        <f t="shared" si="242"/>
        <v>SA</v>
      </c>
      <c r="I665" s="2" t="str">
        <f>I641</f>
        <v>UP</v>
      </c>
      <c r="J665" s="10">
        <f>J641</f>
        <v>0</v>
      </c>
      <c r="K665" s="10">
        <f t="shared" si="241"/>
        <v>3</v>
      </c>
      <c r="L665" s="10" t="str">
        <f t="shared" si="241"/>
        <v>RSDELC,RSDLTHA1,RSDLTHA2,RSDLTHA3,RSDLTHA4,RSDGASNAT,RSDCOABIC,RSDCOABCO,RSDBIOLOG,RSDBIOPLT,RSDOILLPG, RSDOILDSL</v>
      </c>
      <c r="M665" s="10" t="s">
        <v>75</v>
      </c>
    </row>
    <row r="666" spans="3:13" s="2" customFormat="1" x14ac:dyDescent="0.25">
      <c r="C666" s="10"/>
      <c r="D666" s="10">
        <v>12</v>
      </c>
      <c r="F666" s="2" t="str">
        <f t="shared" si="238"/>
        <v>FLO_FR</v>
      </c>
      <c r="G666" s="2" t="str">
        <f t="shared" si="239"/>
        <v>RSD_APA3_WH</v>
      </c>
      <c r="H666" s="2" t="str">
        <f t="shared" ref="H666:I666" si="243">H642</f>
        <v>SE</v>
      </c>
      <c r="I666" s="2" t="str">
        <f t="shared" si="243"/>
        <v>UP</v>
      </c>
      <c r="J666" s="10">
        <f>J642</f>
        <v>0</v>
      </c>
      <c r="K666" s="10">
        <f t="shared" si="241"/>
        <v>3</v>
      </c>
      <c r="L666" s="10" t="str">
        <f t="shared" si="241"/>
        <v>RSDELC,RSDLTHA1,RSDLTHA2,RSDLTHA3,RSDLTHA4,RSDGASNAT,RSDCOABIC,RSDCOABCO,RSDBIOLOG,RSDBIOPLT,RSDOILLPG, RSDOILDSL</v>
      </c>
      <c r="M666" s="10" t="s">
        <v>75</v>
      </c>
    </row>
    <row r="667" spans="3:13" s="2" customFormat="1" x14ac:dyDescent="0.25">
      <c r="C667" s="10"/>
      <c r="D667" s="10">
        <v>13</v>
      </c>
      <c r="F667" s="2" t="str">
        <f t="shared" si="238"/>
        <v>FLO_FR</v>
      </c>
      <c r="G667" s="2" t="str">
        <f t="shared" si="239"/>
        <v>RSD_APA3_WH</v>
      </c>
      <c r="H667" s="2" t="str">
        <f t="shared" ref="H667:J667" si="244">H643</f>
        <v>FN</v>
      </c>
      <c r="I667" s="2" t="str">
        <f t="shared" si="244"/>
        <v>UP</v>
      </c>
      <c r="J667" s="10">
        <f t="shared" si="244"/>
        <v>0</v>
      </c>
      <c r="K667" s="10">
        <f t="shared" si="241"/>
        <v>3</v>
      </c>
      <c r="L667" s="10" t="str">
        <f t="shared" si="241"/>
        <v>RSDELC,RSDLTHA1,RSDLTHA2,RSDLTHA3,RSDLTHA4,RSDGASNAT,RSDCOABIC,RSDCOABCO,RSDBIOLOG,RSDBIOPLT,RSDOILLPG, RSDOILDSL</v>
      </c>
      <c r="M667" s="10" t="s">
        <v>75</v>
      </c>
    </row>
    <row r="668" spans="3:13" s="2" customFormat="1" x14ac:dyDescent="0.25">
      <c r="C668" s="10"/>
      <c r="D668" s="10">
        <v>14</v>
      </c>
      <c r="F668" s="2" t="str">
        <f t="shared" si="238"/>
        <v>FLO_FR</v>
      </c>
      <c r="G668" s="2" t="str">
        <f t="shared" si="239"/>
        <v>RSD_APA3_WH</v>
      </c>
      <c r="H668" s="2" t="str">
        <f t="shared" ref="H668:J668" si="245">H644</f>
        <v>FL</v>
      </c>
      <c r="I668" s="2" t="str">
        <f t="shared" si="245"/>
        <v>UP</v>
      </c>
      <c r="J668" s="10">
        <f t="shared" si="245"/>
        <v>0</v>
      </c>
      <c r="K668" s="10">
        <f t="shared" si="241"/>
        <v>3</v>
      </c>
      <c r="L668" s="10" t="str">
        <f t="shared" si="241"/>
        <v>RSDELC,RSDLTHA1,RSDLTHA2,RSDLTHA3,RSDLTHA4,RSDGASNAT,RSDCOABIC,RSDCOABCO,RSDBIOLOG,RSDBIOPLT,RSDOILLPG, RSDOILDSL</v>
      </c>
      <c r="M668" s="10" t="s">
        <v>75</v>
      </c>
    </row>
    <row r="669" spans="3:13" s="2" customFormat="1" x14ac:dyDescent="0.25">
      <c r="C669" s="10"/>
      <c r="D669" s="10">
        <v>15</v>
      </c>
      <c r="F669" s="2" t="str">
        <f t="shared" si="238"/>
        <v>FLO_FR</v>
      </c>
      <c r="G669" s="2" t="str">
        <f t="shared" si="239"/>
        <v>RSD_APA3_WH</v>
      </c>
      <c r="H669" s="2" t="str">
        <f t="shared" ref="H669:J669" si="246">H645</f>
        <v>FM</v>
      </c>
      <c r="I669" s="2" t="str">
        <f t="shared" si="246"/>
        <v>UP</v>
      </c>
      <c r="J669" s="10">
        <f t="shared" si="246"/>
        <v>0</v>
      </c>
      <c r="K669" s="10">
        <f t="shared" si="241"/>
        <v>3</v>
      </c>
      <c r="L669" s="10" t="str">
        <f t="shared" si="241"/>
        <v>RSDELC,RSDLTHA1,RSDLTHA2,RSDLTHA3,RSDLTHA4,RSDGASNAT,RSDCOABIC,RSDCOABCO,RSDBIOLOG,RSDBIOPLT,RSDOILLPG, RSDOILDSL</v>
      </c>
      <c r="M669" s="10" t="s">
        <v>75</v>
      </c>
    </row>
    <row r="670" spans="3:13" s="2" customFormat="1" x14ac:dyDescent="0.25">
      <c r="C670" s="10"/>
      <c r="D670" s="10">
        <v>16</v>
      </c>
      <c r="F670" s="2" t="str">
        <f t="shared" si="238"/>
        <v>FLO_FR</v>
      </c>
      <c r="G670" s="2" t="str">
        <f t="shared" si="239"/>
        <v>RSD_APA3_WH</v>
      </c>
      <c r="H670" s="2" t="str">
        <f t="shared" ref="H670:J670" si="247">H646</f>
        <v>FD</v>
      </c>
      <c r="I670" s="2" t="str">
        <f t="shared" si="247"/>
        <v>UP</v>
      </c>
      <c r="J670" s="10">
        <f t="shared" si="247"/>
        <v>0</v>
      </c>
      <c r="K670" s="10">
        <f t="shared" si="241"/>
        <v>3</v>
      </c>
      <c r="L670" s="10" t="str">
        <f t="shared" si="241"/>
        <v>RSDELC,RSDLTHA1,RSDLTHA2,RSDLTHA3,RSDLTHA4,RSDGASNAT,RSDCOABIC,RSDCOABCO,RSDBIOLOG,RSDBIOPLT,RSDOILLPG, RSDOILDSL</v>
      </c>
      <c r="M670" s="10" t="s">
        <v>75</v>
      </c>
    </row>
    <row r="671" spans="3:13" s="2" customFormat="1" x14ac:dyDescent="0.25">
      <c r="C671" s="10"/>
      <c r="D671" s="10">
        <v>17</v>
      </c>
      <c r="F671" s="2" t="str">
        <f t="shared" si="238"/>
        <v>FLO_FR</v>
      </c>
      <c r="G671" s="2" t="str">
        <f t="shared" si="239"/>
        <v>RSD_APA3_WH</v>
      </c>
      <c r="H671" s="2" t="str">
        <f t="shared" ref="H671:J671" si="248">H647</f>
        <v>FA</v>
      </c>
      <c r="I671" s="2" t="str">
        <f t="shared" si="248"/>
        <v>UP</v>
      </c>
      <c r="J671" s="10">
        <f t="shared" si="248"/>
        <v>0</v>
      </c>
      <c r="K671" s="10">
        <f t="shared" si="241"/>
        <v>3</v>
      </c>
      <c r="L671" s="10" t="str">
        <f t="shared" si="241"/>
        <v>RSDELC,RSDLTHA1,RSDLTHA2,RSDLTHA3,RSDLTHA4,RSDGASNAT,RSDCOABIC,RSDCOABCO,RSDBIOLOG,RSDBIOPLT,RSDOILLPG, RSDOILDSL</v>
      </c>
      <c r="M671" s="10" t="s">
        <v>75</v>
      </c>
    </row>
    <row r="672" spans="3:13" s="2" customFormat="1" x14ac:dyDescent="0.25">
      <c r="C672" s="10"/>
      <c r="D672" s="10">
        <v>18</v>
      </c>
      <c r="F672" s="2" t="str">
        <f t="shared" si="238"/>
        <v>FLO_FR</v>
      </c>
      <c r="G672" s="2" t="str">
        <f t="shared" si="239"/>
        <v>RSD_APA3_WH</v>
      </c>
      <c r="H672" s="2" t="str">
        <f t="shared" ref="H672:J672" si="249">H648</f>
        <v>FE</v>
      </c>
      <c r="I672" s="2" t="str">
        <f t="shared" si="249"/>
        <v>UP</v>
      </c>
      <c r="J672" s="10">
        <f t="shared" si="249"/>
        <v>0</v>
      </c>
      <c r="K672" s="10">
        <f t="shared" si="241"/>
        <v>3</v>
      </c>
      <c r="L672" s="10" t="str">
        <f t="shared" si="241"/>
        <v>RSDELC,RSDLTHA1,RSDLTHA2,RSDLTHA3,RSDLTHA4,RSDGASNAT,RSDCOABIC,RSDCOABCO,RSDBIOLOG,RSDBIOPLT,RSDOILLPG, RSDOILDSL</v>
      </c>
      <c r="M672" s="10" t="s">
        <v>75</v>
      </c>
    </row>
    <row r="673" spans="3:13" s="2" customFormat="1" x14ac:dyDescent="0.25">
      <c r="C673" s="10"/>
      <c r="D673" s="10">
        <v>19</v>
      </c>
      <c r="F673" s="2" t="str">
        <f t="shared" si="238"/>
        <v>FLO_FR</v>
      </c>
      <c r="G673" s="2" t="str">
        <f t="shared" si="239"/>
        <v>RSD_APA3_WH</v>
      </c>
      <c r="H673" s="2" t="str">
        <f t="shared" ref="H673:J673" si="250">H649</f>
        <v>WN</v>
      </c>
      <c r="I673" s="2" t="str">
        <f t="shared" si="250"/>
        <v>UP</v>
      </c>
      <c r="J673" s="10">
        <f t="shared" si="250"/>
        <v>0</v>
      </c>
      <c r="K673" s="10">
        <f t="shared" si="241"/>
        <v>3</v>
      </c>
      <c r="L673" s="10" t="str">
        <f t="shared" si="241"/>
        <v>RSDELC,RSDLTHA1,RSDLTHA2,RSDLTHA3,RSDLTHA4,RSDGASNAT,RSDCOABIC,RSDCOABCO,RSDBIOLOG,RSDBIOPLT,RSDOILLPG, RSDOILDSL</v>
      </c>
      <c r="M673" s="10" t="s">
        <v>75</v>
      </c>
    </row>
    <row r="674" spans="3:13" s="2" customFormat="1" x14ac:dyDescent="0.25">
      <c r="C674" s="10"/>
      <c r="D674" s="10">
        <v>20</v>
      </c>
      <c r="F674" s="2" t="str">
        <f t="shared" si="238"/>
        <v>FLO_FR</v>
      </c>
      <c r="G674" s="2" t="str">
        <f t="shared" si="239"/>
        <v>RSD_APA3_WH</v>
      </c>
      <c r="H674" s="2" t="str">
        <f t="shared" ref="H674:J674" si="251">H650</f>
        <v>WL</v>
      </c>
      <c r="I674" s="2" t="str">
        <f t="shared" si="251"/>
        <v>UP</v>
      </c>
      <c r="J674" s="10">
        <f t="shared" si="251"/>
        <v>0</v>
      </c>
      <c r="K674" s="10">
        <f t="shared" si="241"/>
        <v>3</v>
      </c>
      <c r="L674" s="10" t="str">
        <f t="shared" si="241"/>
        <v>RSDELC,RSDLTHA1,RSDLTHA2,RSDLTHA3,RSDLTHA4,RSDGASNAT,RSDCOABIC,RSDCOABCO,RSDBIOLOG,RSDBIOPLT,RSDOILLPG, RSDOILDSL</v>
      </c>
      <c r="M674" s="10" t="s">
        <v>75</v>
      </c>
    </row>
    <row r="675" spans="3:13" s="2" customFormat="1" x14ac:dyDescent="0.25">
      <c r="C675" s="10"/>
      <c r="D675" s="10">
        <v>21</v>
      </c>
      <c r="F675" s="2" t="str">
        <f t="shared" si="238"/>
        <v>FLO_FR</v>
      </c>
      <c r="G675" s="2" t="str">
        <f t="shared" si="239"/>
        <v>RSD_APA3_WH</v>
      </c>
      <c r="H675" s="2" t="str">
        <f t="shared" ref="H675:J675" si="252">H651</f>
        <v>WM</v>
      </c>
      <c r="I675" s="2" t="str">
        <f t="shared" si="252"/>
        <v>UP</v>
      </c>
      <c r="J675" s="10">
        <f t="shared" si="252"/>
        <v>0</v>
      </c>
      <c r="K675" s="10">
        <f t="shared" si="241"/>
        <v>3</v>
      </c>
      <c r="L675" s="10" t="str">
        <f t="shared" si="241"/>
        <v>RSDELC,RSDLTHA1,RSDLTHA2,RSDLTHA3,RSDLTHA4,RSDGASNAT,RSDCOABIC,RSDCOABCO,RSDBIOLOG,RSDBIOPLT,RSDOILLPG, RSDOILDSL</v>
      </c>
      <c r="M675" s="10" t="s">
        <v>75</v>
      </c>
    </row>
    <row r="676" spans="3:13" s="2" customFormat="1" x14ac:dyDescent="0.25">
      <c r="C676" s="10"/>
      <c r="D676" s="10">
        <v>22</v>
      </c>
      <c r="F676" s="2" t="str">
        <f t="shared" si="238"/>
        <v>FLO_FR</v>
      </c>
      <c r="G676" s="2" t="str">
        <f t="shared" si="239"/>
        <v>RSD_APA3_WH</v>
      </c>
      <c r="H676" s="2" t="str">
        <f t="shared" ref="H676:J676" si="253">H652</f>
        <v>WD</v>
      </c>
      <c r="I676" s="2" t="str">
        <f t="shared" si="253"/>
        <v>UP</v>
      </c>
      <c r="J676" s="10">
        <f t="shared" si="253"/>
        <v>0</v>
      </c>
      <c r="K676" s="10">
        <f t="shared" si="241"/>
        <v>3</v>
      </c>
      <c r="L676" s="10" t="str">
        <f t="shared" si="241"/>
        <v>RSDELC,RSDLTHA1,RSDLTHA2,RSDLTHA3,RSDLTHA4,RSDGASNAT,RSDCOABIC,RSDCOABCO,RSDBIOLOG,RSDBIOPLT,RSDOILLPG, RSDOILDSL</v>
      </c>
      <c r="M676" s="10" t="s">
        <v>75</v>
      </c>
    </row>
    <row r="677" spans="3:13" s="2" customFormat="1" x14ac:dyDescent="0.25">
      <c r="C677" s="10"/>
      <c r="D677" s="10">
        <v>23</v>
      </c>
      <c r="F677" s="12" t="str">
        <f t="shared" si="238"/>
        <v>FLO_FR</v>
      </c>
      <c r="G677" s="12" t="str">
        <f t="shared" si="239"/>
        <v>RSD_APA3_WH</v>
      </c>
      <c r="H677" s="12" t="str">
        <f t="shared" ref="H677:J677" si="254">H653</f>
        <v>WA</v>
      </c>
      <c r="I677" s="12" t="str">
        <f t="shared" si="254"/>
        <v>UP</v>
      </c>
      <c r="J677" s="4">
        <f t="shared" si="254"/>
        <v>0</v>
      </c>
      <c r="K677" s="4">
        <f t="shared" si="241"/>
        <v>3</v>
      </c>
      <c r="L677" s="10" t="str">
        <f t="shared" si="241"/>
        <v>RSDELC,RSDLTHA1,RSDLTHA2,RSDLTHA3,RSDLTHA4,RSDGASNAT,RSDCOABIC,RSDCOABCO,RSDBIOLOG,RSDBIOPLT,RSDOILLPG, RSDOILDSL</v>
      </c>
      <c r="M677" s="10" t="s">
        <v>75</v>
      </c>
    </row>
    <row r="678" spans="3:13" s="2" customFormat="1" x14ac:dyDescent="0.25">
      <c r="C678" s="10"/>
      <c r="D678" s="10">
        <v>24</v>
      </c>
      <c r="F678" s="19" t="str">
        <f t="shared" si="238"/>
        <v>FLO_FR</v>
      </c>
      <c r="G678" s="19" t="str">
        <f t="shared" si="239"/>
        <v>RSD_APA3_WH</v>
      </c>
      <c r="H678" s="19" t="str">
        <f t="shared" ref="H678:J678" si="255">H654</f>
        <v>WE</v>
      </c>
      <c r="I678" s="19" t="str">
        <f t="shared" si="255"/>
        <v>UP</v>
      </c>
      <c r="J678" s="21">
        <f t="shared" si="255"/>
        <v>0</v>
      </c>
      <c r="K678" s="21">
        <f t="shared" si="241"/>
        <v>3</v>
      </c>
      <c r="L678" s="21" t="str">
        <f t="shared" si="241"/>
        <v>RSDELC,RSDLTHA1,RSDLTHA2,RSDLTHA3,RSDLTHA4,RSDGASNAT,RSDCOABIC,RSDCOABCO,RSDBIOLOG,RSDBIOPLT,RSDOILLPG, RSDOILDSL</v>
      </c>
      <c r="M678" s="21" t="s">
        <v>75</v>
      </c>
    </row>
    <row r="679" spans="3:13" s="2" customFormat="1" x14ac:dyDescent="0.25">
      <c r="C679" s="10">
        <f>C631+1</f>
        <v>15</v>
      </c>
      <c r="D679" s="10">
        <v>1</v>
      </c>
      <c r="F679" s="2" t="str">
        <f>IF(H679="NA","\I: Ignore","FLO_FR")</f>
        <v>FLO_FR</v>
      </c>
      <c r="G679" s="9" t="str">
        <f>VLOOKUP(C679,Demands!$B$27:$C$125,2,0)</f>
        <v>RSD_DTA4_WH</v>
      </c>
      <c r="H679" s="2" t="str">
        <f>IF(HLOOKUP($D679,Fractions!$C$1:$Z$2,2,0)=0,"na",HLOOKUP($D679,Fractions!$C$1:$Z$2,2,0))</f>
        <v>RN</v>
      </c>
      <c r="I679" s="2" t="s">
        <v>34</v>
      </c>
      <c r="K679" s="11">
        <f>VLOOKUP(VLOOKUP(C679,Demands!$B$27:$E$125,4,0),Fractions!$A$3:$Z$43,INS_FRs!D679+2,0)</f>
        <v>1.740867579908676E-2</v>
      </c>
      <c r="L679" s="10" t="str">
        <f t="shared" ref="L679:L742" si="256">L678</f>
        <v>RSDELC,RSDLTHA1,RSDLTHA2,RSDLTHA3,RSDLTHA4,RSDGASNAT,RSDCOABIC,RSDCOABCO,RSDBIOLOG,RSDBIOPLT,RSDOILLPG, RSDOILDSL</v>
      </c>
      <c r="M679" s="10" t="s">
        <v>75</v>
      </c>
    </row>
    <row r="680" spans="3:13" s="2" customFormat="1" x14ac:dyDescent="0.25">
      <c r="C680" s="10"/>
      <c r="D680" s="10">
        <v>2</v>
      </c>
      <c r="F680" s="2" t="str">
        <f t="shared" ref="F680:F726" si="257">IF(H680="NA","\I: Ignore","FLO_FR")</f>
        <v>FLO_FR</v>
      </c>
      <c r="G680" s="2" t="str">
        <f>G679</f>
        <v>RSD_DTA4_WH</v>
      </c>
      <c r="H680" s="2" t="str">
        <f>IF(HLOOKUP($D680,Fractions!$C$1:$Z$2,2,0)=0,"na",HLOOKUP($D680,Fractions!$C$1:$Z$2,2,0))</f>
        <v>RL</v>
      </c>
      <c r="I680" s="2" t="s">
        <v>34</v>
      </c>
      <c r="K680" s="17">
        <f>VLOOKUP(VLOOKUP(C679,Demands!$B$27:$E$125,4,0),Fractions!$A$3:$Z$43,INS_FRs!D680+2,0)</f>
        <v>3.8299086757990874E-2</v>
      </c>
      <c r="L680" s="10" t="str">
        <f t="shared" si="256"/>
        <v>RSDELC,RSDLTHA1,RSDLTHA2,RSDLTHA3,RSDLTHA4,RSDGASNAT,RSDCOABIC,RSDCOABCO,RSDBIOLOG,RSDBIOPLT,RSDOILLPG, RSDOILDSL</v>
      </c>
      <c r="M680" s="10" t="s">
        <v>75</v>
      </c>
    </row>
    <row r="681" spans="3:13" s="2" customFormat="1" x14ac:dyDescent="0.25">
      <c r="C681" s="10"/>
      <c r="D681" s="10">
        <v>3</v>
      </c>
      <c r="F681" s="2" t="str">
        <f t="shared" si="257"/>
        <v>FLO_FR</v>
      </c>
      <c r="G681" s="2" t="str">
        <f t="shared" ref="G681:G726" si="258">G680</f>
        <v>RSD_DTA4_WH</v>
      </c>
      <c r="H681" s="2" t="str">
        <f>IF(HLOOKUP($D681,Fractions!$C$1:$Z$2,2,0)=0,"na",HLOOKUP($D681,Fractions!$C$1:$Z$2,2,0))</f>
        <v>RM</v>
      </c>
      <c r="I681" s="2" t="s">
        <v>34</v>
      </c>
      <c r="K681" s="17">
        <f>VLOOKUP(VLOOKUP(C679,Demands!$B$27:$E$125,4,0),Fractions!$A$3:$Z$43,INS_FRs!D681+2,0)</f>
        <v>2.7853881278538814E-2</v>
      </c>
      <c r="L681" s="10" t="str">
        <f t="shared" si="256"/>
        <v>RSDELC,RSDLTHA1,RSDLTHA2,RSDLTHA3,RSDLTHA4,RSDGASNAT,RSDCOABIC,RSDCOABCO,RSDBIOLOG,RSDBIOPLT,RSDOILLPG, RSDOILDSL</v>
      </c>
      <c r="M681" s="10" t="s">
        <v>75</v>
      </c>
    </row>
    <row r="682" spans="3:13" s="2" customFormat="1" x14ac:dyDescent="0.25">
      <c r="C682" s="10"/>
      <c r="D682" s="10">
        <v>4</v>
      </c>
      <c r="F682" s="2" t="str">
        <f t="shared" si="257"/>
        <v>FLO_FR</v>
      </c>
      <c r="G682" s="2" t="str">
        <f t="shared" si="258"/>
        <v>RSD_DTA4_WH</v>
      </c>
      <c r="H682" s="2" t="str">
        <f>IF(HLOOKUP($D682,Fractions!$C$1:$Z$2,2,0)=0,"na",HLOOKUP($D682,Fractions!$C$1:$Z$2,2,0))</f>
        <v>RD</v>
      </c>
      <c r="I682" s="2" t="s">
        <v>34</v>
      </c>
      <c r="K682" s="17">
        <f>VLOOKUP(VLOOKUP(C679,Demands!$B$27:$E$125,4,0),Fractions!$A$3:$Z$43,INS_FRs!D682+2,0)</f>
        <v>3.4817351598173521E-2</v>
      </c>
      <c r="L682" s="10" t="str">
        <f t="shared" si="256"/>
        <v>RSDELC,RSDLTHA1,RSDLTHA2,RSDLTHA3,RSDLTHA4,RSDGASNAT,RSDCOABIC,RSDCOABCO,RSDBIOLOG,RSDBIOPLT,RSDOILLPG, RSDOILDSL</v>
      </c>
      <c r="M682" s="10" t="s">
        <v>75</v>
      </c>
    </row>
    <row r="683" spans="3:13" s="2" customFormat="1" x14ac:dyDescent="0.25">
      <c r="C683" s="10"/>
      <c r="D683" s="10">
        <v>5</v>
      </c>
      <c r="F683" s="2" t="str">
        <f t="shared" si="257"/>
        <v>FLO_FR</v>
      </c>
      <c r="G683" s="2" t="str">
        <f t="shared" si="258"/>
        <v>RSD_DTA4_WH</v>
      </c>
      <c r="H683" s="2" t="str">
        <f>IF(HLOOKUP($D683,Fractions!$C$1:$Z$2,2,0)=0,"na",HLOOKUP($D683,Fractions!$C$1:$Z$2,2,0))</f>
        <v>RA</v>
      </c>
      <c r="I683" s="2" t="s">
        <v>34</v>
      </c>
      <c r="K683" s="17">
        <f>VLOOKUP(VLOOKUP(C679,Demands!$B$27:$E$125,4,0),Fractions!$A$3:$Z$43,INS_FRs!D683+2,0)</f>
        <v>2.0890410958904111E-2</v>
      </c>
      <c r="L683" s="10" t="str">
        <f t="shared" si="256"/>
        <v>RSDELC,RSDLTHA1,RSDLTHA2,RSDLTHA3,RSDLTHA4,RSDGASNAT,RSDCOABIC,RSDCOABCO,RSDBIOLOG,RSDBIOPLT,RSDOILLPG, RSDOILDSL</v>
      </c>
      <c r="M683" s="10" t="s">
        <v>75</v>
      </c>
    </row>
    <row r="684" spans="3:13" s="2" customFormat="1" x14ac:dyDescent="0.25">
      <c r="C684" s="10"/>
      <c r="D684" s="10">
        <v>6</v>
      </c>
      <c r="F684" s="2" t="str">
        <f t="shared" si="257"/>
        <v>FLO_FR</v>
      </c>
      <c r="G684" s="2" t="str">
        <f t="shared" si="258"/>
        <v>RSD_DTA4_WH</v>
      </c>
      <c r="H684" s="2" t="str">
        <f>IF(HLOOKUP($D684,Fractions!$C$1:$Z$2,2,0)=0,"na",HLOOKUP($D684,Fractions!$C$1:$Z$2,2,0))</f>
        <v>RE</v>
      </c>
      <c r="I684" s="2" t="s">
        <v>34</v>
      </c>
      <c r="K684" s="17">
        <f>VLOOKUP(VLOOKUP(C679,Demands!$B$27:$E$125,4,0),Fractions!$A$3:$Z$43,INS_FRs!D684+2,0)</f>
        <v>2.7853881278538814E-2</v>
      </c>
      <c r="L684" s="10" t="str">
        <f t="shared" si="256"/>
        <v>RSDELC,RSDLTHA1,RSDLTHA2,RSDLTHA3,RSDLTHA4,RSDGASNAT,RSDCOABIC,RSDCOABCO,RSDBIOLOG,RSDBIOPLT,RSDOILLPG, RSDOILDSL</v>
      </c>
      <c r="M684" s="10" t="s">
        <v>75</v>
      </c>
    </row>
    <row r="685" spans="3:13" s="2" customFormat="1" x14ac:dyDescent="0.25">
      <c r="C685" s="10"/>
      <c r="D685" s="10">
        <v>7</v>
      </c>
      <c r="F685" s="2" t="str">
        <f t="shared" si="257"/>
        <v>FLO_FR</v>
      </c>
      <c r="G685" s="2" t="str">
        <f t="shared" si="258"/>
        <v>RSD_DTA4_WH</v>
      </c>
      <c r="H685" s="2" t="str">
        <f>IF(HLOOKUP($D685,Fractions!$C$1:$Z$2,2,0)=0,"na",HLOOKUP($D685,Fractions!$C$1:$Z$2,2,0))</f>
        <v>SN</v>
      </c>
      <c r="I685" s="2" t="s">
        <v>34</v>
      </c>
      <c r="K685" s="17">
        <f>VLOOKUP(VLOOKUP(C679,Demands!$B$27:$E$125,4,0),Fractions!$A$3:$Z$43,INS_FRs!D685+2,0)</f>
        <v>2.625570776255708E-2</v>
      </c>
      <c r="L685" s="10" t="str">
        <f t="shared" si="256"/>
        <v>RSDELC,RSDLTHA1,RSDLTHA2,RSDLTHA3,RSDLTHA4,RSDGASNAT,RSDCOABIC,RSDCOABCO,RSDBIOLOG,RSDBIOPLT,RSDOILLPG, RSDOILDSL</v>
      </c>
      <c r="M685" s="10" t="s">
        <v>75</v>
      </c>
    </row>
    <row r="686" spans="3:13" s="2" customFormat="1" x14ac:dyDescent="0.25">
      <c r="C686" s="10"/>
      <c r="D686" s="10">
        <v>8</v>
      </c>
      <c r="F686" s="2" t="str">
        <f t="shared" si="257"/>
        <v>FLO_FR</v>
      </c>
      <c r="G686" s="2" t="str">
        <f t="shared" si="258"/>
        <v>RSD_DTA4_WH</v>
      </c>
      <c r="H686" s="2" t="str">
        <f>IF(HLOOKUP($D686,Fractions!$C$1:$Z$2,2,0)=0,"na",HLOOKUP($D686,Fractions!$C$1:$Z$2,2,0))</f>
        <v>SL</v>
      </c>
      <c r="I686" s="2" t="s">
        <v>34</v>
      </c>
      <c r="K686" s="17">
        <f>VLOOKUP(VLOOKUP(C679,Demands!$B$27:$E$125,4,0),Fractions!$A$3:$Z$43,INS_FRs!D686+2,0)</f>
        <v>5.7762557077625579E-2</v>
      </c>
      <c r="L686" s="10" t="str">
        <f t="shared" si="256"/>
        <v>RSDELC,RSDLTHA1,RSDLTHA2,RSDLTHA3,RSDLTHA4,RSDGASNAT,RSDCOABIC,RSDCOABCO,RSDBIOLOG,RSDBIOPLT,RSDOILLPG, RSDOILDSL</v>
      </c>
      <c r="M686" s="10" t="s">
        <v>75</v>
      </c>
    </row>
    <row r="687" spans="3:13" s="2" customFormat="1" x14ac:dyDescent="0.25">
      <c r="C687" s="10"/>
      <c r="D687" s="10">
        <v>9</v>
      </c>
      <c r="F687" s="2" t="str">
        <f t="shared" si="257"/>
        <v>FLO_FR</v>
      </c>
      <c r="G687" s="2" t="str">
        <f t="shared" si="258"/>
        <v>RSD_DTA4_WH</v>
      </c>
      <c r="H687" s="2" t="str">
        <f>IF(HLOOKUP($D687,Fractions!$C$1:$Z$2,2,0)=0,"na",HLOOKUP($D687,Fractions!$C$1:$Z$2,2,0))</f>
        <v>SM</v>
      </c>
      <c r="I687" s="2" t="s">
        <v>34</v>
      </c>
      <c r="K687" s="17">
        <f>VLOOKUP(VLOOKUP(C679,Demands!$B$27:$E$125,4,0),Fractions!$A$3:$Z$43,INS_FRs!D687+2,0)</f>
        <v>4.2009132420091327E-2</v>
      </c>
      <c r="L687" s="10" t="str">
        <f t="shared" si="256"/>
        <v>RSDELC,RSDLTHA1,RSDLTHA2,RSDLTHA3,RSDLTHA4,RSDGASNAT,RSDCOABIC,RSDCOABCO,RSDBIOLOG,RSDBIOPLT,RSDOILLPG, RSDOILDSL</v>
      </c>
      <c r="M687" s="10" t="s">
        <v>75</v>
      </c>
    </row>
    <row r="688" spans="3:13" s="2" customFormat="1" x14ac:dyDescent="0.25">
      <c r="C688" s="10"/>
      <c r="D688" s="10">
        <v>10</v>
      </c>
      <c r="F688" s="2" t="str">
        <f t="shared" si="257"/>
        <v>FLO_FR</v>
      </c>
      <c r="G688" s="2" t="str">
        <f t="shared" si="258"/>
        <v>RSD_DTA4_WH</v>
      </c>
      <c r="H688" s="2" t="str">
        <f>IF(HLOOKUP($D688,Fractions!$C$1:$Z$2,2,0)=0,"na",HLOOKUP($D688,Fractions!$C$1:$Z$2,2,0))</f>
        <v>SD</v>
      </c>
      <c r="I688" s="2" t="s">
        <v>34</v>
      </c>
      <c r="K688" s="17">
        <f>VLOOKUP(VLOOKUP(C679,Demands!$B$27:$E$125,4,0),Fractions!$A$3:$Z$43,INS_FRs!D688+2,0)</f>
        <v>5.2511415525114159E-2</v>
      </c>
      <c r="L688" s="10" t="str">
        <f t="shared" si="256"/>
        <v>RSDELC,RSDLTHA1,RSDLTHA2,RSDLTHA3,RSDLTHA4,RSDGASNAT,RSDCOABIC,RSDCOABCO,RSDBIOLOG,RSDBIOPLT,RSDOILLPG, RSDOILDSL</v>
      </c>
      <c r="M688" s="10" t="s">
        <v>75</v>
      </c>
    </row>
    <row r="689" spans="3:13" s="2" customFormat="1" x14ac:dyDescent="0.25">
      <c r="C689" s="10"/>
      <c r="D689" s="10">
        <v>11</v>
      </c>
      <c r="F689" s="2" t="str">
        <f t="shared" si="257"/>
        <v>FLO_FR</v>
      </c>
      <c r="G689" s="2" t="str">
        <f t="shared" si="258"/>
        <v>RSD_DTA4_WH</v>
      </c>
      <c r="H689" s="2" t="str">
        <f>IF(HLOOKUP($D689,Fractions!$C$1:$Z$2,2,0)=0,"na",HLOOKUP($D689,Fractions!$C$1:$Z$2,2,0))</f>
        <v>SA</v>
      </c>
      <c r="I689" s="2" t="s">
        <v>34</v>
      </c>
      <c r="K689" s="17">
        <f>VLOOKUP(VLOOKUP(C679,Demands!$B$27:$E$125,4,0),Fractions!$A$3:$Z$43,INS_FRs!D689+2,0)</f>
        <v>3.1506849315068496E-2</v>
      </c>
      <c r="L689" s="10" t="str">
        <f t="shared" si="256"/>
        <v>RSDELC,RSDLTHA1,RSDLTHA2,RSDLTHA3,RSDLTHA4,RSDGASNAT,RSDCOABIC,RSDCOABCO,RSDBIOLOG,RSDBIOPLT,RSDOILLPG, RSDOILDSL</v>
      </c>
      <c r="M689" s="10" t="s">
        <v>75</v>
      </c>
    </row>
    <row r="690" spans="3:13" s="2" customFormat="1" x14ac:dyDescent="0.25">
      <c r="C690" s="10"/>
      <c r="D690" s="10">
        <v>12</v>
      </c>
      <c r="F690" s="2" t="str">
        <f t="shared" si="257"/>
        <v>FLO_FR</v>
      </c>
      <c r="G690" s="2" t="str">
        <f t="shared" si="258"/>
        <v>RSD_DTA4_WH</v>
      </c>
      <c r="H690" s="2" t="str">
        <f>IF(HLOOKUP($D690,Fractions!$C$1:$Z$2,2,0)=0,"na",HLOOKUP($D690,Fractions!$C$1:$Z$2,2,0))</f>
        <v>SE</v>
      </c>
      <c r="I690" s="2" t="s">
        <v>34</v>
      </c>
      <c r="K690" s="17">
        <f>VLOOKUP(VLOOKUP(C679,Demands!$B$27:$E$125,4,0),Fractions!$A$3:$Z$43,INS_FRs!D690+2,0)</f>
        <v>4.2009132420091327E-2</v>
      </c>
      <c r="L690" s="10" t="str">
        <f t="shared" si="256"/>
        <v>RSDELC,RSDLTHA1,RSDLTHA2,RSDLTHA3,RSDLTHA4,RSDGASNAT,RSDCOABIC,RSDCOABCO,RSDBIOLOG,RSDBIOPLT,RSDOILLPG, RSDOILDSL</v>
      </c>
      <c r="M690" s="10" t="s">
        <v>75</v>
      </c>
    </row>
    <row r="691" spans="3:13" s="2" customFormat="1" x14ac:dyDescent="0.25">
      <c r="C691" s="10"/>
      <c r="D691" s="10">
        <v>13</v>
      </c>
      <c r="F691" s="2" t="str">
        <f t="shared" si="257"/>
        <v>FLO_FR</v>
      </c>
      <c r="G691" s="2" t="str">
        <f t="shared" si="258"/>
        <v>RSD_DTA4_WH</v>
      </c>
      <c r="H691" s="2" t="str">
        <f>IF(HLOOKUP($D691,Fractions!$C$1:$Z$2,2,0)=0,"na",HLOOKUP($D691,Fractions!$C$1:$Z$2,2,0))</f>
        <v>FN</v>
      </c>
      <c r="I691" s="2" t="s">
        <v>34</v>
      </c>
      <c r="K691" s="17">
        <f>VLOOKUP(VLOOKUP(C679,Demands!$B$27:$E$125,4,0),Fractions!$A$3:$Z$43,INS_FRs!D691+2,0)</f>
        <v>1.740867579908676E-2</v>
      </c>
      <c r="L691" s="10" t="str">
        <f t="shared" si="256"/>
        <v>RSDELC,RSDLTHA1,RSDLTHA2,RSDLTHA3,RSDLTHA4,RSDGASNAT,RSDCOABIC,RSDCOABCO,RSDBIOLOG,RSDBIOPLT,RSDOILLPG, RSDOILDSL</v>
      </c>
      <c r="M691" s="10" t="s">
        <v>75</v>
      </c>
    </row>
    <row r="692" spans="3:13" s="2" customFormat="1" x14ac:dyDescent="0.25">
      <c r="C692" s="10"/>
      <c r="D692" s="10">
        <v>14</v>
      </c>
      <c r="F692" s="2" t="str">
        <f t="shared" si="257"/>
        <v>FLO_FR</v>
      </c>
      <c r="G692" s="2" t="str">
        <f t="shared" si="258"/>
        <v>RSD_DTA4_WH</v>
      </c>
      <c r="H692" s="2" t="str">
        <f>IF(HLOOKUP($D692,Fractions!$C$1:$Z$2,2,0)=0,"na",HLOOKUP($D692,Fractions!$C$1:$Z$2,2,0))</f>
        <v>FL</v>
      </c>
      <c r="I692" s="2" t="s">
        <v>34</v>
      </c>
      <c r="K692" s="17">
        <f>VLOOKUP(VLOOKUP(C679,Demands!$B$27:$E$125,4,0),Fractions!$A$3:$Z$43,INS_FRs!D692+2,0)</f>
        <v>3.8299086757990874E-2</v>
      </c>
      <c r="L692" s="10" t="str">
        <f t="shared" si="256"/>
        <v>RSDELC,RSDLTHA1,RSDLTHA2,RSDLTHA3,RSDLTHA4,RSDGASNAT,RSDCOABIC,RSDCOABCO,RSDBIOLOG,RSDBIOPLT,RSDOILLPG, RSDOILDSL</v>
      </c>
      <c r="M692" s="10" t="s">
        <v>75</v>
      </c>
    </row>
    <row r="693" spans="3:13" s="2" customFormat="1" x14ac:dyDescent="0.25">
      <c r="C693" s="10"/>
      <c r="D693" s="10">
        <v>15</v>
      </c>
      <c r="F693" s="2" t="str">
        <f t="shared" si="257"/>
        <v>FLO_FR</v>
      </c>
      <c r="G693" s="2" t="str">
        <f t="shared" si="258"/>
        <v>RSD_DTA4_WH</v>
      </c>
      <c r="H693" s="2" t="str">
        <f>IF(HLOOKUP($D693,Fractions!$C$1:$Z$2,2,0)=0,"na",HLOOKUP($D693,Fractions!$C$1:$Z$2,2,0))</f>
        <v>FM</v>
      </c>
      <c r="I693" s="2" t="s">
        <v>34</v>
      </c>
      <c r="K693" s="17">
        <f>VLOOKUP(VLOOKUP(C679,Demands!$B$27:$E$125,4,0),Fractions!$A$3:$Z$43,INS_FRs!D693+2,0)</f>
        <v>2.7853881278538814E-2</v>
      </c>
      <c r="L693" s="10" t="str">
        <f t="shared" si="256"/>
        <v>RSDELC,RSDLTHA1,RSDLTHA2,RSDLTHA3,RSDLTHA4,RSDGASNAT,RSDCOABIC,RSDCOABCO,RSDBIOLOG,RSDBIOPLT,RSDOILLPG, RSDOILDSL</v>
      </c>
      <c r="M693" s="10" t="s">
        <v>75</v>
      </c>
    </row>
    <row r="694" spans="3:13" s="2" customFormat="1" x14ac:dyDescent="0.25">
      <c r="C694" s="10"/>
      <c r="D694" s="10">
        <v>16</v>
      </c>
      <c r="F694" s="2" t="str">
        <f t="shared" si="257"/>
        <v>FLO_FR</v>
      </c>
      <c r="G694" s="2" t="str">
        <f t="shared" si="258"/>
        <v>RSD_DTA4_WH</v>
      </c>
      <c r="H694" s="2" t="str">
        <f>IF(HLOOKUP($D694,Fractions!$C$1:$Z$2,2,0)=0,"na",HLOOKUP($D694,Fractions!$C$1:$Z$2,2,0))</f>
        <v>FD</v>
      </c>
      <c r="I694" s="2" t="s">
        <v>34</v>
      </c>
      <c r="K694" s="17">
        <f>VLOOKUP(VLOOKUP(C679,Demands!$B$27:$E$125,4,0),Fractions!$A$3:$Z$43,INS_FRs!D694+2,0)</f>
        <v>3.4817351598173521E-2</v>
      </c>
      <c r="L694" s="10" t="str">
        <f t="shared" si="256"/>
        <v>RSDELC,RSDLTHA1,RSDLTHA2,RSDLTHA3,RSDLTHA4,RSDGASNAT,RSDCOABIC,RSDCOABCO,RSDBIOLOG,RSDBIOPLT,RSDOILLPG, RSDOILDSL</v>
      </c>
      <c r="M694" s="10" t="s">
        <v>75</v>
      </c>
    </row>
    <row r="695" spans="3:13" s="2" customFormat="1" x14ac:dyDescent="0.25">
      <c r="C695" s="10"/>
      <c r="D695" s="10">
        <v>17</v>
      </c>
      <c r="F695" s="2" t="str">
        <f t="shared" si="257"/>
        <v>FLO_FR</v>
      </c>
      <c r="G695" s="2" t="str">
        <f t="shared" si="258"/>
        <v>RSD_DTA4_WH</v>
      </c>
      <c r="H695" s="2" t="str">
        <f>IF(HLOOKUP($D695,Fractions!$C$1:$Z$2,2,0)=0,"na",HLOOKUP($D695,Fractions!$C$1:$Z$2,2,0))</f>
        <v>FA</v>
      </c>
      <c r="I695" s="2" t="s">
        <v>34</v>
      </c>
      <c r="K695" s="17">
        <f>VLOOKUP(VLOOKUP(C679,Demands!$B$27:$E$125,4,0),Fractions!$A$3:$Z$43,INS_FRs!D695+2,0)</f>
        <v>2.0890410958904111E-2</v>
      </c>
      <c r="L695" s="10" t="str">
        <f t="shared" si="256"/>
        <v>RSDELC,RSDLTHA1,RSDLTHA2,RSDLTHA3,RSDLTHA4,RSDGASNAT,RSDCOABIC,RSDCOABCO,RSDBIOLOG,RSDBIOPLT,RSDOILLPG, RSDOILDSL</v>
      </c>
      <c r="M695" s="10" t="s">
        <v>75</v>
      </c>
    </row>
    <row r="696" spans="3:13" s="2" customFormat="1" x14ac:dyDescent="0.25">
      <c r="C696" s="10"/>
      <c r="D696" s="10">
        <v>18</v>
      </c>
      <c r="F696" s="2" t="str">
        <f t="shared" si="257"/>
        <v>FLO_FR</v>
      </c>
      <c r="G696" s="2" t="str">
        <f t="shared" si="258"/>
        <v>RSD_DTA4_WH</v>
      </c>
      <c r="H696" s="2" t="str">
        <f>IF(HLOOKUP($D696,Fractions!$C$1:$Z$2,2,0)=0,"na",HLOOKUP($D696,Fractions!$C$1:$Z$2,2,0))</f>
        <v>FE</v>
      </c>
      <c r="I696" s="2" t="s">
        <v>34</v>
      </c>
      <c r="K696" s="17">
        <f>VLOOKUP(VLOOKUP(C679,Demands!$B$27:$E$125,4,0),Fractions!$A$3:$Z$43,INS_FRs!D696+2,0)</f>
        <v>2.7853881278538814E-2</v>
      </c>
      <c r="L696" s="10" t="str">
        <f t="shared" si="256"/>
        <v>RSDELC,RSDLTHA1,RSDLTHA2,RSDLTHA3,RSDLTHA4,RSDGASNAT,RSDCOABIC,RSDCOABCO,RSDBIOLOG,RSDBIOPLT,RSDOILLPG, RSDOILDSL</v>
      </c>
      <c r="M696" s="10" t="s">
        <v>75</v>
      </c>
    </row>
    <row r="697" spans="3:13" s="2" customFormat="1" x14ac:dyDescent="0.25">
      <c r="C697" s="10"/>
      <c r="D697" s="10">
        <v>19</v>
      </c>
      <c r="F697" s="2" t="str">
        <f t="shared" si="257"/>
        <v>FLO_FR</v>
      </c>
      <c r="G697" s="2" t="str">
        <f t="shared" si="258"/>
        <v>RSD_DTA4_WH</v>
      </c>
      <c r="H697" s="2" t="str">
        <f>IF(HLOOKUP($D697,Fractions!$C$1:$Z$2,2,0)=0,"na",HLOOKUP($D697,Fractions!$C$1:$Z$2,2,0))</f>
        <v>WN</v>
      </c>
      <c r="I697" s="2" t="s">
        <v>34</v>
      </c>
      <c r="K697" s="17">
        <f>VLOOKUP(VLOOKUP(C679,Demands!$B$27:$E$125,4,0),Fractions!$A$3:$Z$43,INS_FRs!D697+2,0)</f>
        <v>4.3093607305936074E-2</v>
      </c>
      <c r="L697" s="10" t="str">
        <f t="shared" si="256"/>
        <v>RSDELC,RSDLTHA1,RSDLTHA2,RSDLTHA3,RSDLTHA4,RSDGASNAT,RSDCOABIC,RSDCOABCO,RSDBIOLOG,RSDBIOPLT,RSDOILLPG, RSDOILDSL</v>
      </c>
      <c r="M697" s="10" t="s">
        <v>75</v>
      </c>
    </row>
    <row r="698" spans="3:13" s="2" customFormat="1" x14ac:dyDescent="0.25">
      <c r="C698" s="10"/>
      <c r="D698" s="10">
        <v>20</v>
      </c>
      <c r="F698" s="2" t="str">
        <f t="shared" si="257"/>
        <v>FLO_FR</v>
      </c>
      <c r="G698" s="2" t="str">
        <f t="shared" si="258"/>
        <v>RSD_DTA4_WH</v>
      </c>
      <c r="H698" s="2" t="str">
        <f>IF(HLOOKUP($D698,Fractions!$C$1:$Z$2,2,0)=0,"na",HLOOKUP($D698,Fractions!$C$1:$Z$2,2,0))</f>
        <v>WL</v>
      </c>
      <c r="I698" s="2" t="s">
        <v>34</v>
      </c>
      <c r="K698" s="17">
        <f>VLOOKUP(VLOOKUP(C679,Demands!$B$27:$E$125,4,0),Fractions!$A$3:$Z$43,INS_FRs!D698+2,0)</f>
        <v>9.4805936073059371E-2</v>
      </c>
      <c r="L698" s="10" t="str">
        <f t="shared" si="256"/>
        <v>RSDELC,RSDLTHA1,RSDLTHA2,RSDLTHA3,RSDLTHA4,RSDGASNAT,RSDCOABIC,RSDCOABCO,RSDBIOLOG,RSDBIOPLT,RSDOILLPG, RSDOILDSL</v>
      </c>
      <c r="M698" s="10" t="s">
        <v>75</v>
      </c>
    </row>
    <row r="699" spans="3:13" s="2" customFormat="1" x14ac:dyDescent="0.25">
      <c r="C699" s="10"/>
      <c r="D699" s="10">
        <v>21</v>
      </c>
      <c r="F699" s="2" t="str">
        <f t="shared" si="257"/>
        <v>FLO_FR</v>
      </c>
      <c r="G699" s="2" t="str">
        <f t="shared" si="258"/>
        <v>RSD_DTA4_WH</v>
      </c>
      <c r="H699" s="2" t="str">
        <f>IF(HLOOKUP($D699,Fractions!$C$1:$Z$2,2,0)=0,"na",HLOOKUP($D699,Fractions!$C$1:$Z$2,2,0))</f>
        <v>WM</v>
      </c>
      <c r="I699" s="2" t="s">
        <v>34</v>
      </c>
      <c r="K699" s="17">
        <f>VLOOKUP(VLOOKUP(C679,Demands!$B$27:$E$125,4,0),Fractions!$A$3:$Z$43,INS_FRs!D699+2,0)</f>
        <v>6.8949771689497716E-2</v>
      </c>
      <c r="L699" s="10" t="str">
        <f t="shared" si="256"/>
        <v>RSDELC,RSDLTHA1,RSDLTHA2,RSDLTHA3,RSDLTHA4,RSDGASNAT,RSDCOABIC,RSDCOABCO,RSDBIOLOG,RSDBIOPLT,RSDOILLPG, RSDOILDSL</v>
      </c>
      <c r="M699" s="10" t="s">
        <v>75</v>
      </c>
    </row>
    <row r="700" spans="3:13" s="2" customFormat="1" x14ac:dyDescent="0.25">
      <c r="C700" s="10"/>
      <c r="D700" s="10">
        <v>22</v>
      </c>
      <c r="F700" s="2" t="str">
        <f t="shared" si="257"/>
        <v>FLO_FR</v>
      </c>
      <c r="G700" s="2" t="str">
        <f t="shared" si="258"/>
        <v>RSD_DTA4_WH</v>
      </c>
      <c r="H700" s="2" t="str">
        <f>IF(HLOOKUP($D700,Fractions!$C$1:$Z$2,2,0)=0,"na",HLOOKUP($D700,Fractions!$C$1:$Z$2,2,0))</f>
        <v>WD</v>
      </c>
      <c r="I700" s="2" t="s">
        <v>34</v>
      </c>
      <c r="K700" s="17">
        <f>VLOOKUP(VLOOKUP(C679,Demands!$B$27:$E$125,4,0),Fractions!$A$3:$Z$43,INS_FRs!D700+2,0)</f>
        <v>8.6187214611872148E-2</v>
      </c>
      <c r="L700" s="10" t="str">
        <f t="shared" si="256"/>
        <v>RSDELC,RSDLTHA1,RSDLTHA2,RSDLTHA3,RSDLTHA4,RSDGASNAT,RSDCOABIC,RSDCOABCO,RSDBIOLOG,RSDBIOPLT,RSDOILLPG, RSDOILDSL</v>
      </c>
      <c r="M700" s="10" t="s">
        <v>75</v>
      </c>
    </row>
    <row r="701" spans="3:13" s="2" customFormat="1" x14ac:dyDescent="0.25">
      <c r="C701" s="10"/>
      <c r="D701" s="10">
        <v>23</v>
      </c>
      <c r="F701" s="12" t="str">
        <f t="shared" si="257"/>
        <v>FLO_FR</v>
      </c>
      <c r="G701" s="12" t="str">
        <f t="shared" si="258"/>
        <v>RSD_DTA4_WH</v>
      </c>
      <c r="H701" s="12" t="str">
        <f>IF(HLOOKUP($D701,Fractions!$C$1:$Z$2,2,0)=0,"na",HLOOKUP($D701,Fractions!$C$1:$Z$2,2,0))</f>
        <v>WA</v>
      </c>
      <c r="I701" s="12" t="s">
        <v>34</v>
      </c>
      <c r="J701" s="12"/>
      <c r="K701" s="18">
        <f>VLOOKUP(VLOOKUP(C679,Demands!$B$27:$E$125,4,0),Fractions!$A$3:$Z$43,INS_FRs!D701+2,0)</f>
        <v>5.171232876712329E-2</v>
      </c>
      <c r="L701" s="10" t="str">
        <f t="shared" si="256"/>
        <v>RSDELC,RSDLTHA1,RSDLTHA2,RSDLTHA3,RSDLTHA4,RSDGASNAT,RSDCOABIC,RSDCOABCO,RSDBIOLOG,RSDBIOPLT,RSDOILLPG, RSDOILDSL</v>
      </c>
      <c r="M701" s="10" t="s">
        <v>75</v>
      </c>
    </row>
    <row r="702" spans="3:13" s="2" customFormat="1" x14ac:dyDescent="0.25">
      <c r="C702" s="10"/>
      <c r="D702" s="10">
        <v>24</v>
      </c>
      <c r="F702" s="19" t="str">
        <f t="shared" si="257"/>
        <v>FLO_FR</v>
      </c>
      <c r="G702" s="19" t="str">
        <f t="shared" si="258"/>
        <v>RSD_DTA4_WH</v>
      </c>
      <c r="H702" s="19" t="str">
        <f>IF(HLOOKUP($D702,Fractions!$C$1:$Z$2,2,0)=0,"na",HLOOKUP($D702,Fractions!$C$1:$Z$2,2,0))</f>
        <v>WE</v>
      </c>
      <c r="I702" s="19" t="s">
        <v>34</v>
      </c>
      <c r="J702" s="19"/>
      <c r="K702" s="20">
        <f>VLOOKUP(VLOOKUP(C679,Demands!$B$27:$E$125,4,0),Fractions!$A$3:$Z$43,INS_FRs!D702+2,0)</f>
        <v>6.8949771689497716E-2</v>
      </c>
      <c r="L702" s="21" t="str">
        <f t="shared" si="256"/>
        <v>RSDELC,RSDLTHA1,RSDLTHA2,RSDLTHA3,RSDLTHA4,RSDGASNAT,RSDCOABIC,RSDCOABCO,RSDBIOLOG,RSDBIOPLT,RSDOILLPG, RSDOILDSL</v>
      </c>
      <c r="M702" s="21" t="s">
        <v>75</v>
      </c>
    </row>
    <row r="703" spans="3:13" s="2" customFormat="1" x14ac:dyDescent="0.25">
      <c r="C703" s="10"/>
      <c r="D703" s="10">
        <v>1</v>
      </c>
      <c r="F703" s="2" t="str">
        <f t="shared" si="257"/>
        <v>FLO_FR</v>
      </c>
      <c r="G703" s="2" t="str">
        <f t="shared" si="258"/>
        <v>RSD_DTA4_WH</v>
      </c>
      <c r="H703" s="2" t="str">
        <f t="shared" ref="H703:J711" si="259">H679</f>
        <v>RN</v>
      </c>
      <c r="I703" s="2" t="str">
        <f t="shared" si="259"/>
        <v>UP</v>
      </c>
      <c r="J703" s="10">
        <f t="shared" si="259"/>
        <v>0</v>
      </c>
      <c r="K703" s="10">
        <v>3</v>
      </c>
      <c r="L703" s="10" t="str">
        <f t="shared" si="256"/>
        <v>RSDELC,RSDLTHA1,RSDLTHA2,RSDLTHA3,RSDLTHA4,RSDGASNAT,RSDCOABIC,RSDCOABCO,RSDBIOLOG,RSDBIOPLT,RSDOILLPG, RSDOILDSL</v>
      </c>
      <c r="M703" s="10" t="s">
        <v>75</v>
      </c>
    </row>
    <row r="704" spans="3:13" s="2" customFormat="1" x14ac:dyDescent="0.25">
      <c r="C704" s="10"/>
      <c r="D704" s="10">
        <v>2</v>
      </c>
      <c r="F704" s="2" t="str">
        <f t="shared" si="257"/>
        <v>FLO_FR</v>
      </c>
      <c r="G704" s="2" t="str">
        <f t="shared" si="258"/>
        <v>RSD_DTA4_WH</v>
      </c>
      <c r="H704" s="2" t="str">
        <f t="shared" si="259"/>
        <v>RL</v>
      </c>
      <c r="I704" s="2" t="str">
        <f t="shared" si="259"/>
        <v>UP</v>
      </c>
      <c r="J704" s="10">
        <f t="shared" si="259"/>
        <v>0</v>
      </c>
      <c r="K704" s="10">
        <f>K703</f>
        <v>3</v>
      </c>
      <c r="L704" s="10" t="str">
        <f t="shared" si="256"/>
        <v>RSDELC,RSDLTHA1,RSDLTHA2,RSDLTHA3,RSDLTHA4,RSDGASNAT,RSDCOABIC,RSDCOABCO,RSDBIOLOG,RSDBIOPLT,RSDOILLPG, RSDOILDSL</v>
      </c>
      <c r="M704" s="10" t="s">
        <v>75</v>
      </c>
    </row>
    <row r="705" spans="3:13" s="2" customFormat="1" x14ac:dyDescent="0.25">
      <c r="C705" s="10"/>
      <c r="D705" s="10">
        <v>3</v>
      </c>
      <c r="F705" s="2" t="str">
        <f t="shared" si="257"/>
        <v>FLO_FR</v>
      </c>
      <c r="G705" s="2" t="str">
        <f t="shared" si="258"/>
        <v>RSD_DTA4_WH</v>
      </c>
      <c r="H705" s="2" t="str">
        <f t="shared" si="259"/>
        <v>RM</v>
      </c>
      <c r="I705" s="2" t="str">
        <f t="shared" si="259"/>
        <v>UP</v>
      </c>
      <c r="J705" s="10">
        <f t="shared" si="259"/>
        <v>0</v>
      </c>
      <c r="K705" s="10">
        <f t="shared" ref="K705:K726" si="260">K704</f>
        <v>3</v>
      </c>
      <c r="L705" s="10" t="str">
        <f t="shared" si="256"/>
        <v>RSDELC,RSDLTHA1,RSDLTHA2,RSDLTHA3,RSDLTHA4,RSDGASNAT,RSDCOABIC,RSDCOABCO,RSDBIOLOG,RSDBIOPLT,RSDOILLPG, RSDOILDSL</v>
      </c>
      <c r="M705" s="10" t="s">
        <v>75</v>
      </c>
    </row>
    <row r="706" spans="3:13" s="2" customFormat="1" x14ac:dyDescent="0.25">
      <c r="C706" s="10"/>
      <c r="D706" s="10">
        <v>4</v>
      </c>
      <c r="F706" s="2" t="str">
        <f t="shared" si="257"/>
        <v>FLO_FR</v>
      </c>
      <c r="G706" s="2" t="str">
        <f t="shared" si="258"/>
        <v>RSD_DTA4_WH</v>
      </c>
      <c r="H706" s="2" t="str">
        <f t="shared" si="259"/>
        <v>RD</v>
      </c>
      <c r="I706" s="2" t="str">
        <f t="shared" si="259"/>
        <v>UP</v>
      </c>
      <c r="J706" s="10">
        <f t="shared" si="259"/>
        <v>0</v>
      </c>
      <c r="K706" s="10">
        <f t="shared" si="260"/>
        <v>3</v>
      </c>
      <c r="L706" s="10" t="str">
        <f t="shared" si="256"/>
        <v>RSDELC,RSDLTHA1,RSDLTHA2,RSDLTHA3,RSDLTHA4,RSDGASNAT,RSDCOABIC,RSDCOABCO,RSDBIOLOG,RSDBIOPLT,RSDOILLPG, RSDOILDSL</v>
      </c>
      <c r="M706" s="10" t="s">
        <v>75</v>
      </c>
    </row>
    <row r="707" spans="3:13" s="2" customFormat="1" x14ac:dyDescent="0.25">
      <c r="C707" s="10"/>
      <c r="D707" s="10">
        <v>5</v>
      </c>
      <c r="F707" s="2" t="str">
        <f t="shared" si="257"/>
        <v>FLO_FR</v>
      </c>
      <c r="G707" s="2" t="str">
        <f t="shared" si="258"/>
        <v>RSD_DTA4_WH</v>
      </c>
      <c r="H707" s="2" t="str">
        <f t="shared" si="259"/>
        <v>RA</v>
      </c>
      <c r="I707" s="2" t="str">
        <f t="shared" si="259"/>
        <v>UP</v>
      </c>
      <c r="J707" s="10">
        <f t="shared" si="259"/>
        <v>0</v>
      </c>
      <c r="K707" s="10">
        <f t="shared" si="260"/>
        <v>3</v>
      </c>
      <c r="L707" s="10" t="str">
        <f t="shared" si="256"/>
        <v>RSDELC,RSDLTHA1,RSDLTHA2,RSDLTHA3,RSDLTHA4,RSDGASNAT,RSDCOABIC,RSDCOABCO,RSDBIOLOG,RSDBIOPLT,RSDOILLPG, RSDOILDSL</v>
      </c>
      <c r="M707" s="10" t="s">
        <v>75</v>
      </c>
    </row>
    <row r="708" spans="3:13" s="2" customFormat="1" x14ac:dyDescent="0.25">
      <c r="C708" s="10"/>
      <c r="D708" s="10">
        <v>6</v>
      </c>
      <c r="F708" s="2" t="str">
        <f t="shared" si="257"/>
        <v>FLO_FR</v>
      </c>
      <c r="G708" s="2" t="str">
        <f t="shared" si="258"/>
        <v>RSD_DTA4_WH</v>
      </c>
      <c r="H708" s="2" t="str">
        <f t="shared" si="259"/>
        <v>RE</v>
      </c>
      <c r="I708" s="2" t="str">
        <f t="shared" si="259"/>
        <v>UP</v>
      </c>
      <c r="J708" s="10">
        <f t="shared" si="259"/>
        <v>0</v>
      </c>
      <c r="K708" s="10">
        <f t="shared" si="260"/>
        <v>3</v>
      </c>
      <c r="L708" s="10" t="str">
        <f t="shared" si="256"/>
        <v>RSDELC,RSDLTHA1,RSDLTHA2,RSDLTHA3,RSDLTHA4,RSDGASNAT,RSDCOABIC,RSDCOABCO,RSDBIOLOG,RSDBIOPLT,RSDOILLPG, RSDOILDSL</v>
      </c>
      <c r="M708" s="10" t="s">
        <v>75</v>
      </c>
    </row>
    <row r="709" spans="3:13" s="2" customFormat="1" x14ac:dyDescent="0.25">
      <c r="C709" s="10"/>
      <c r="D709" s="10">
        <v>7</v>
      </c>
      <c r="F709" s="2" t="str">
        <f t="shared" si="257"/>
        <v>FLO_FR</v>
      </c>
      <c r="G709" s="2" t="str">
        <f t="shared" si="258"/>
        <v>RSD_DTA4_WH</v>
      </c>
      <c r="H709" s="2" t="str">
        <f t="shared" si="259"/>
        <v>SN</v>
      </c>
      <c r="I709" s="2" t="str">
        <f t="shared" si="259"/>
        <v>UP</v>
      </c>
      <c r="J709" s="10">
        <f t="shared" si="259"/>
        <v>0</v>
      </c>
      <c r="K709" s="10">
        <f t="shared" si="260"/>
        <v>3</v>
      </c>
      <c r="L709" s="10" t="str">
        <f t="shared" si="256"/>
        <v>RSDELC,RSDLTHA1,RSDLTHA2,RSDLTHA3,RSDLTHA4,RSDGASNAT,RSDCOABIC,RSDCOABCO,RSDBIOLOG,RSDBIOPLT,RSDOILLPG, RSDOILDSL</v>
      </c>
      <c r="M709" s="10" t="s">
        <v>75</v>
      </c>
    </row>
    <row r="710" spans="3:13" s="2" customFormat="1" x14ac:dyDescent="0.25">
      <c r="C710" s="10"/>
      <c r="D710" s="10">
        <v>8</v>
      </c>
      <c r="F710" s="2" t="str">
        <f t="shared" si="257"/>
        <v>FLO_FR</v>
      </c>
      <c r="G710" s="2" t="str">
        <f t="shared" si="258"/>
        <v>RSD_DTA4_WH</v>
      </c>
      <c r="H710" s="2" t="str">
        <f t="shared" si="259"/>
        <v>SL</v>
      </c>
      <c r="I710" s="2" t="str">
        <f t="shared" si="259"/>
        <v>UP</v>
      </c>
      <c r="J710" s="10">
        <f t="shared" si="259"/>
        <v>0</v>
      </c>
      <c r="K710" s="10">
        <f t="shared" si="260"/>
        <v>3</v>
      </c>
      <c r="L710" s="10" t="str">
        <f t="shared" si="256"/>
        <v>RSDELC,RSDLTHA1,RSDLTHA2,RSDLTHA3,RSDLTHA4,RSDGASNAT,RSDCOABIC,RSDCOABCO,RSDBIOLOG,RSDBIOPLT,RSDOILLPG, RSDOILDSL</v>
      </c>
      <c r="M710" s="10" t="s">
        <v>75</v>
      </c>
    </row>
    <row r="711" spans="3:13" s="2" customFormat="1" x14ac:dyDescent="0.25">
      <c r="C711" s="10"/>
      <c r="D711" s="10">
        <v>9</v>
      </c>
      <c r="F711" s="2" t="str">
        <f t="shared" si="257"/>
        <v>FLO_FR</v>
      </c>
      <c r="G711" s="2" t="str">
        <f t="shared" si="258"/>
        <v>RSD_DTA4_WH</v>
      </c>
      <c r="H711" s="2" t="str">
        <f t="shared" si="259"/>
        <v>SM</v>
      </c>
      <c r="I711" s="2" t="str">
        <f t="shared" si="259"/>
        <v>UP</v>
      </c>
      <c r="J711" s="10">
        <f t="shared" si="259"/>
        <v>0</v>
      </c>
      <c r="K711" s="10">
        <f t="shared" si="260"/>
        <v>3</v>
      </c>
      <c r="L711" s="10" t="str">
        <f t="shared" si="256"/>
        <v>RSDELC,RSDLTHA1,RSDLTHA2,RSDLTHA3,RSDLTHA4,RSDGASNAT,RSDCOABIC,RSDCOABCO,RSDBIOLOG,RSDBIOPLT,RSDOILLPG, RSDOILDSL</v>
      </c>
      <c r="M711" s="10" t="s">
        <v>75</v>
      </c>
    </row>
    <row r="712" spans="3:13" s="2" customFormat="1" x14ac:dyDescent="0.25">
      <c r="C712" s="10"/>
      <c r="D712" s="10">
        <v>10</v>
      </c>
      <c r="F712" s="2" t="str">
        <f t="shared" si="257"/>
        <v>FLO_FR</v>
      </c>
      <c r="G712" s="2" t="str">
        <f t="shared" si="258"/>
        <v>RSD_DTA4_WH</v>
      </c>
      <c r="H712" s="2" t="str">
        <f t="shared" ref="H712" si="261">H688</f>
        <v>SD</v>
      </c>
      <c r="I712" s="2" t="str">
        <f>I688</f>
        <v>UP</v>
      </c>
      <c r="J712" s="10">
        <f>J688</f>
        <v>0</v>
      </c>
      <c r="K712" s="10">
        <f t="shared" si="260"/>
        <v>3</v>
      </c>
      <c r="L712" s="10" t="str">
        <f t="shared" si="256"/>
        <v>RSDELC,RSDLTHA1,RSDLTHA2,RSDLTHA3,RSDLTHA4,RSDGASNAT,RSDCOABIC,RSDCOABCO,RSDBIOLOG,RSDBIOPLT,RSDOILLPG, RSDOILDSL</v>
      </c>
      <c r="M712" s="10" t="s">
        <v>75</v>
      </c>
    </row>
    <row r="713" spans="3:13" s="2" customFormat="1" x14ac:dyDescent="0.25">
      <c r="C713" s="10"/>
      <c r="D713" s="10">
        <v>11</v>
      </c>
      <c r="F713" s="2" t="str">
        <f t="shared" si="257"/>
        <v>FLO_FR</v>
      </c>
      <c r="G713" s="2" t="str">
        <f t="shared" si="258"/>
        <v>RSD_DTA4_WH</v>
      </c>
      <c r="H713" s="2" t="str">
        <f t="shared" ref="H713" si="262">H689</f>
        <v>SA</v>
      </c>
      <c r="I713" s="2" t="str">
        <f>I689</f>
        <v>UP</v>
      </c>
      <c r="J713" s="10">
        <f>J689</f>
        <v>0</v>
      </c>
      <c r="K713" s="10">
        <f t="shared" si="260"/>
        <v>3</v>
      </c>
      <c r="L713" s="10" t="str">
        <f t="shared" si="256"/>
        <v>RSDELC,RSDLTHA1,RSDLTHA2,RSDLTHA3,RSDLTHA4,RSDGASNAT,RSDCOABIC,RSDCOABCO,RSDBIOLOG,RSDBIOPLT,RSDOILLPG, RSDOILDSL</v>
      </c>
      <c r="M713" s="10" t="s">
        <v>75</v>
      </c>
    </row>
    <row r="714" spans="3:13" s="2" customFormat="1" x14ac:dyDescent="0.25">
      <c r="C714" s="10"/>
      <c r="D714" s="10">
        <v>12</v>
      </c>
      <c r="F714" s="2" t="str">
        <f t="shared" si="257"/>
        <v>FLO_FR</v>
      </c>
      <c r="G714" s="2" t="str">
        <f t="shared" si="258"/>
        <v>RSD_DTA4_WH</v>
      </c>
      <c r="H714" s="2" t="str">
        <f t="shared" ref="H714:I714" si="263">H690</f>
        <v>SE</v>
      </c>
      <c r="I714" s="2" t="str">
        <f t="shared" si="263"/>
        <v>UP</v>
      </c>
      <c r="J714" s="10">
        <f>J690</f>
        <v>0</v>
      </c>
      <c r="K714" s="10">
        <f t="shared" si="260"/>
        <v>3</v>
      </c>
      <c r="L714" s="10" t="str">
        <f t="shared" si="256"/>
        <v>RSDELC,RSDLTHA1,RSDLTHA2,RSDLTHA3,RSDLTHA4,RSDGASNAT,RSDCOABIC,RSDCOABCO,RSDBIOLOG,RSDBIOPLT,RSDOILLPG, RSDOILDSL</v>
      </c>
      <c r="M714" s="10" t="s">
        <v>75</v>
      </c>
    </row>
    <row r="715" spans="3:13" s="2" customFormat="1" x14ac:dyDescent="0.25">
      <c r="C715" s="10"/>
      <c r="D715" s="10">
        <v>13</v>
      </c>
      <c r="F715" s="2" t="str">
        <f t="shared" si="257"/>
        <v>FLO_FR</v>
      </c>
      <c r="G715" s="2" t="str">
        <f t="shared" si="258"/>
        <v>RSD_DTA4_WH</v>
      </c>
      <c r="H715" s="2" t="str">
        <f t="shared" ref="H715:J715" si="264">H691</f>
        <v>FN</v>
      </c>
      <c r="I715" s="2" t="str">
        <f t="shared" si="264"/>
        <v>UP</v>
      </c>
      <c r="J715" s="10">
        <f t="shared" si="264"/>
        <v>0</v>
      </c>
      <c r="K715" s="10">
        <f t="shared" si="260"/>
        <v>3</v>
      </c>
      <c r="L715" s="10" t="str">
        <f t="shared" si="256"/>
        <v>RSDELC,RSDLTHA1,RSDLTHA2,RSDLTHA3,RSDLTHA4,RSDGASNAT,RSDCOABIC,RSDCOABCO,RSDBIOLOG,RSDBIOPLT,RSDOILLPG, RSDOILDSL</v>
      </c>
      <c r="M715" s="10" t="s">
        <v>75</v>
      </c>
    </row>
    <row r="716" spans="3:13" s="2" customFormat="1" x14ac:dyDescent="0.25">
      <c r="C716" s="10"/>
      <c r="D716" s="10">
        <v>14</v>
      </c>
      <c r="F716" s="2" t="str">
        <f t="shared" si="257"/>
        <v>FLO_FR</v>
      </c>
      <c r="G716" s="2" t="str">
        <f t="shared" si="258"/>
        <v>RSD_DTA4_WH</v>
      </c>
      <c r="H716" s="2" t="str">
        <f t="shared" ref="H716:J716" si="265">H692</f>
        <v>FL</v>
      </c>
      <c r="I716" s="2" t="str">
        <f t="shared" si="265"/>
        <v>UP</v>
      </c>
      <c r="J716" s="10">
        <f t="shared" si="265"/>
        <v>0</v>
      </c>
      <c r="K716" s="10">
        <f t="shared" si="260"/>
        <v>3</v>
      </c>
      <c r="L716" s="10" t="str">
        <f t="shared" si="256"/>
        <v>RSDELC,RSDLTHA1,RSDLTHA2,RSDLTHA3,RSDLTHA4,RSDGASNAT,RSDCOABIC,RSDCOABCO,RSDBIOLOG,RSDBIOPLT,RSDOILLPG, RSDOILDSL</v>
      </c>
      <c r="M716" s="10" t="s">
        <v>75</v>
      </c>
    </row>
    <row r="717" spans="3:13" s="2" customFormat="1" x14ac:dyDescent="0.25">
      <c r="C717" s="10"/>
      <c r="D717" s="10">
        <v>15</v>
      </c>
      <c r="F717" s="2" t="str">
        <f t="shared" si="257"/>
        <v>FLO_FR</v>
      </c>
      <c r="G717" s="2" t="str">
        <f t="shared" si="258"/>
        <v>RSD_DTA4_WH</v>
      </c>
      <c r="H717" s="2" t="str">
        <f t="shared" ref="H717:J717" si="266">H693</f>
        <v>FM</v>
      </c>
      <c r="I717" s="2" t="str">
        <f t="shared" si="266"/>
        <v>UP</v>
      </c>
      <c r="J717" s="10">
        <f t="shared" si="266"/>
        <v>0</v>
      </c>
      <c r="K717" s="10">
        <f t="shared" si="260"/>
        <v>3</v>
      </c>
      <c r="L717" s="10" t="str">
        <f t="shared" si="256"/>
        <v>RSDELC,RSDLTHA1,RSDLTHA2,RSDLTHA3,RSDLTHA4,RSDGASNAT,RSDCOABIC,RSDCOABCO,RSDBIOLOG,RSDBIOPLT,RSDOILLPG, RSDOILDSL</v>
      </c>
      <c r="M717" s="10" t="s">
        <v>75</v>
      </c>
    </row>
    <row r="718" spans="3:13" s="2" customFormat="1" x14ac:dyDescent="0.25">
      <c r="C718" s="10"/>
      <c r="D718" s="10">
        <v>16</v>
      </c>
      <c r="F718" s="2" t="str">
        <f t="shared" si="257"/>
        <v>FLO_FR</v>
      </c>
      <c r="G718" s="2" t="str">
        <f t="shared" si="258"/>
        <v>RSD_DTA4_WH</v>
      </c>
      <c r="H718" s="2" t="str">
        <f t="shared" ref="H718:J718" si="267">H694</f>
        <v>FD</v>
      </c>
      <c r="I718" s="2" t="str">
        <f t="shared" si="267"/>
        <v>UP</v>
      </c>
      <c r="J718" s="10">
        <f t="shared" si="267"/>
        <v>0</v>
      </c>
      <c r="K718" s="10">
        <f t="shared" si="260"/>
        <v>3</v>
      </c>
      <c r="L718" s="10" t="str">
        <f t="shared" si="256"/>
        <v>RSDELC,RSDLTHA1,RSDLTHA2,RSDLTHA3,RSDLTHA4,RSDGASNAT,RSDCOABIC,RSDCOABCO,RSDBIOLOG,RSDBIOPLT,RSDOILLPG, RSDOILDSL</v>
      </c>
      <c r="M718" s="10" t="s">
        <v>75</v>
      </c>
    </row>
    <row r="719" spans="3:13" s="2" customFormat="1" x14ac:dyDescent="0.25">
      <c r="C719" s="10"/>
      <c r="D719" s="10">
        <v>17</v>
      </c>
      <c r="F719" s="2" t="str">
        <f t="shared" si="257"/>
        <v>FLO_FR</v>
      </c>
      <c r="G719" s="2" t="str">
        <f t="shared" si="258"/>
        <v>RSD_DTA4_WH</v>
      </c>
      <c r="H719" s="2" t="str">
        <f t="shared" ref="H719:J719" si="268">H695</f>
        <v>FA</v>
      </c>
      <c r="I719" s="2" t="str">
        <f t="shared" si="268"/>
        <v>UP</v>
      </c>
      <c r="J719" s="10">
        <f t="shared" si="268"/>
        <v>0</v>
      </c>
      <c r="K719" s="10">
        <f t="shared" si="260"/>
        <v>3</v>
      </c>
      <c r="L719" s="10" t="str">
        <f t="shared" si="256"/>
        <v>RSDELC,RSDLTHA1,RSDLTHA2,RSDLTHA3,RSDLTHA4,RSDGASNAT,RSDCOABIC,RSDCOABCO,RSDBIOLOG,RSDBIOPLT,RSDOILLPG, RSDOILDSL</v>
      </c>
      <c r="M719" s="10" t="s">
        <v>75</v>
      </c>
    </row>
    <row r="720" spans="3:13" s="2" customFormat="1" x14ac:dyDescent="0.25">
      <c r="C720" s="10"/>
      <c r="D720" s="10">
        <v>18</v>
      </c>
      <c r="F720" s="2" t="str">
        <f t="shared" si="257"/>
        <v>FLO_FR</v>
      </c>
      <c r="G720" s="2" t="str">
        <f t="shared" si="258"/>
        <v>RSD_DTA4_WH</v>
      </c>
      <c r="H720" s="2" t="str">
        <f t="shared" ref="H720:J720" si="269">H696</f>
        <v>FE</v>
      </c>
      <c r="I720" s="2" t="str">
        <f t="shared" si="269"/>
        <v>UP</v>
      </c>
      <c r="J720" s="10">
        <f t="shared" si="269"/>
        <v>0</v>
      </c>
      <c r="K720" s="10">
        <f t="shared" si="260"/>
        <v>3</v>
      </c>
      <c r="L720" s="10" t="str">
        <f t="shared" si="256"/>
        <v>RSDELC,RSDLTHA1,RSDLTHA2,RSDLTHA3,RSDLTHA4,RSDGASNAT,RSDCOABIC,RSDCOABCO,RSDBIOLOG,RSDBIOPLT,RSDOILLPG, RSDOILDSL</v>
      </c>
      <c r="M720" s="10" t="s">
        <v>75</v>
      </c>
    </row>
    <row r="721" spans="3:13" s="2" customFormat="1" x14ac:dyDescent="0.25">
      <c r="C721" s="10"/>
      <c r="D721" s="10">
        <v>19</v>
      </c>
      <c r="F721" s="2" t="str">
        <f t="shared" si="257"/>
        <v>FLO_FR</v>
      </c>
      <c r="G721" s="2" t="str">
        <f t="shared" si="258"/>
        <v>RSD_DTA4_WH</v>
      </c>
      <c r="H721" s="2" t="str">
        <f t="shared" ref="H721:J721" si="270">H697</f>
        <v>WN</v>
      </c>
      <c r="I721" s="2" t="str">
        <f t="shared" si="270"/>
        <v>UP</v>
      </c>
      <c r="J721" s="10">
        <f t="shared" si="270"/>
        <v>0</v>
      </c>
      <c r="K721" s="10">
        <f t="shared" si="260"/>
        <v>3</v>
      </c>
      <c r="L721" s="10" t="str">
        <f t="shared" si="256"/>
        <v>RSDELC,RSDLTHA1,RSDLTHA2,RSDLTHA3,RSDLTHA4,RSDGASNAT,RSDCOABIC,RSDCOABCO,RSDBIOLOG,RSDBIOPLT,RSDOILLPG, RSDOILDSL</v>
      </c>
      <c r="M721" s="10" t="s">
        <v>75</v>
      </c>
    </row>
    <row r="722" spans="3:13" s="2" customFormat="1" x14ac:dyDescent="0.25">
      <c r="C722" s="10"/>
      <c r="D722" s="10">
        <v>20</v>
      </c>
      <c r="F722" s="2" t="str">
        <f t="shared" si="257"/>
        <v>FLO_FR</v>
      </c>
      <c r="G722" s="2" t="str">
        <f t="shared" si="258"/>
        <v>RSD_DTA4_WH</v>
      </c>
      <c r="H722" s="2" t="str">
        <f t="shared" ref="H722:J722" si="271">H698</f>
        <v>WL</v>
      </c>
      <c r="I722" s="2" t="str">
        <f t="shared" si="271"/>
        <v>UP</v>
      </c>
      <c r="J722" s="10">
        <f t="shared" si="271"/>
        <v>0</v>
      </c>
      <c r="K722" s="10">
        <f t="shared" si="260"/>
        <v>3</v>
      </c>
      <c r="L722" s="10" t="str">
        <f t="shared" si="256"/>
        <v>RSDELC,RSDLTHA1,RSDLTHA2,RSDLTHA3,RSDLTHA4,RSDGASNAT,RSDCOABIC,RSDCOABCO,RSDBIOLOG,RSDBIOPLT,RSDOILLPG, RSDOILDSL</v>
      </c>
      <c r="M722" s="10" t="s">
        <v>75</v>
      </c>
    </row>
    <row r="723" spans="3:13" s="2" customFormat="1" x14ac:dyDescent="0.25">
      <c r="C723" s="10"/>
      <c r="D723" s="10">
        <v>21</v>
      </c>
      <c r="F723" s="2" t="str">
        <f t="shared" si="257"/>
        <v>FLO_FR</v>
      </c>
      <c r="G723" s="2" t="str">
        <f t="shared" si="258"/>
        <v>RSD_DTA4_WH</v>
      </c>
      <c r="H723" s="2" t="str">
        <f t="shared" ref="H723:J723" si="272">H699</f>
        <v>WM</v>
      </c>
      <c r="I723" s="2" t="str">
        <f t="shared" si="272"/>
        <v>UP</v>
      </c>
      <c r="J723" s="10">
        <f t="shared" si="272"/>
        <v>0</v>
      </c>
      <c r="K723" s="10">
        <f t="shared" si="260"/>
        <v>3</v>
      </c>
      <c r="L723" s="10" t="str">
        <f t="shared" si="256"/>
        <v>RSDELC,RSDLTHA1,RSDLTHA2,RSDLTHA3,RSDLTHA4,RSDGASNAT,RSDCOABIC,RSDCOABCO,RSDBIOLOG,RSDBIOPLT,RSDOILLPG, RSDOILDSL</v>
      </c>
      <c r="M723" s="10" t="s">
        <v>75</v>
      </c>
    </row>
    <row r="724" spans="3:13" s="2" customFormat="1" x14ac:dyDescent="0.25">
      <c r="C724" s="10"/>
      <c r="D724" s="10">
        <v>22</v>
      </c>
      <c r="F724" s="2" t="str">
        <f t="shared" si="257"/>
        <v>FLO_FR</v>
      </c>
      <c r="G724" s="2" t="str">
        <f t="shared" si="258"/>
        <v>RSD_DTA4_WH</v>
      </c>
      <c r="H724" s="2" t="str">
        <f t="shared" ref="H724:J724" si="273">H700</f>
        <v>WD</v>
      </c>
      <c r="I724" s="2" t="str">
        <f t="shared" si="273"/>
        <v>UP</v>
      </c>
      <c r="J724" s="10">
        <f t="shared" si="273"/>
        <v>0</v>
      </c>
      <c r="K724" s="10">
        <f t="shared" si="260"/>
        <v>3</v>
      </c>
      <c r="L724" s="10" t="str">
        <f t="shared" si="256"/>
        <v>RSDELC,RSDLTHA1,RSDLTHA2,RSDLTHA3,RSDLTHA4,RSDGASNAT,RSDCOABIC,RSDCOABCO,RSDBIOLOG,RSDBIOPLT,RSDOILLPG, RSDOILDSL</v>
      </c>
      <c r="M724" s="10" t="s">
        <v>75</v>
      </c>
    </row>
    <row r="725" spans="3:13" s="2" customFormat="1" x14ac:dyDescent="0.25">
      <c r="C725" s="10"/>
      <c r="D725" s="10">
        <v>23</v>
      </c>
      <c r="F725" s="12" t="str">
        <f t="shared" si="257"/>
        <v>FLO_FR</v>
      </c>
      <c r="G725" s="12" t="str">
        <f t="shared" si="258"/>
        <v>RSD_DTA4_WH</v>
      </c>
      <c r="H725" s="12" t="str">
        <f t="shared" ref="H725:J725" si="274">H701</f>
        <v>WA</v>
      </c>
      <c r="I725" s="12" t="str">
        <f t="shared" si="274"/>
        <v>UP</v>
      </c>
      <c r="J725" s="4">
        <f t="shared" si="274"/>
        <v>0</v>
      </c>
      <c r="K725" s="4">
        <f t="shared" si="260"/>
        <v>3</v>
      </c>
      <c r="L725" s="10" t="str">
        <f t="shared" si="256"/>
        <v>RSDELC,RSDLTHA1,RSDLTHA2,RSDLTHA3,RSDLTHA4,RSDGASNAT,RSDCOABIC,RSDCOABCO,RSDBIOLOG,RSDBIOPLT,RSDOILLPG, RSDOILDSL</v>
      </c>
      <c r="M725" s="10" t="s">
        <v>75</v>
      </c>
    </row>
    <row r="726" spans="3:13" s="2" customFormat="1" x14ac:dyDescent="0.25">
      <c r="C726" s="10"/>
      <c r="D726" s="10">
        <v>24</v>
      </c>
      <c r="F726" s="19" t="str">
        <f t="shared" si="257"/>
        <v>FLO_FR</v>
      </c>
      <c r="G726" s="19" t="str">
        <f t="shared" si="258"/>
        <v>RSD_DTA4_WH</v>
      </c>
      <c r="H726" s="19" t="str">
        <f t="shared" ref="H726:J726" si="275">H702</f>
        <v>WE</v>
      </c>
      <c r="I726" s="19" t="str">
        <f t="shared" si="275"/>
        <v>UP</v>
      </c>
      <c r="J726" s="21">
        <f t="shared" si="275"/>
        <v>0</v>
      </c>
      <c r="K726" s="21">
        <f t="shared" si="260"/>
        <v>3</v>
      </c>
      <c r="L726" s="21" t="str">
        <f t="shared" si="256"/>
        <v>RSDELC,RSDLTHA1,RSDLTHA2,RSDLTHA3,RSDLTHA4,RSDGASNAT,RSDCOABIC,RSDCOABCO,RSDBIOLOG,RSDBIOPLT,RSDOILLPG, RSDOILDSL</v>
      </c>
      <c r="M726" s="21" t="s">
        <v>75</v>
      </c>
    </row>
    <row r="727" spans="3:13" s="2" customFormat="1" x14ac:dyDescent="0.25">
      <c r="C727" s="10">
        <f>C679+1</f>
        <v>16</v>
      </c>
      <c r="D727" s="10">
        <v>1</v>
      </c>
      <c r="F727" s="2" t="str">
        <f>IF(H727="NA","\I: Ignore","FLO_FR")</f>
        <v>FLO_FR</v>
      </c>
      <c r="G727" s="9" t="str">
        <f>VLOOKUP(C727,Demands!$B$27:$C$125,2,0)</f>
        <v>RSD_APA4_WH</v>
      </c>
      <c r="H727" s="2" t="str">
        <f>IF(HLOOKUP($D727,Fractions!$C$1:$Z$2,2,0)=0,"na",HLOOKUP($D727,Fractions!$C$1:$Z$2,2,0))</f>
        <v>RN</v>
      </c>
      <c r="I727" s="2" t="s">
        <v>34</v>
      </c>
      <c r="K727" s="11">
        <f>VLOOKUP(VLOOKUP(C727,Demands!$B$27:$E$125,4,0),Fractions!$A$3:$Z$43,INS_FRs!D727+2,0)</f>
        <v>1.740867579908676E-2</v>
      </c>
      <c r="L727" s="10" t="str">
        <f t="shared" si="256"/>
        <v>RSDELC,RSDLTHA1,RSDLTHA2,RSDLTHA3,RSDLTHA4,RSDGASNAT,RSDCOABIC,RSDCOABCO,RSDBIOLOG,RSDBIOPLT,RSDOILLPG, RSDOILDSL</v>
      </c>
      <c r="M727" s="10" t="s">
        <v>75</v>
      </c>
    </row>
    <row r="728" spans="3:13" s="2" customFormat="1" x14ac:dyDescent="0.25">
      <c r="C728" s="10"/>
      <c r="D728" s="10">
        <v>2</v>
      </c>
      <c r="F728" s="2" t="str">
        <f t="shared" ref="F728:F774" si="276">IF(H728="NA","\I: Ignore","FLO_FR")</f>
        <v>FLO_FR</v>
      </c>
      <c r="G728" s="2" t="str">
        <f>G727</f>
        <v>RSD_APA4_WH</v>
      </c>
      <c r="H728" s="2" t="str">
        <f>IF(HLOOKUP($D728,Fractions!$C$1:$Z$2,2,0)=0,"na",HLOOKUP($D728,Fractions!$C$1:$Z$2,2,0))</f>
        <v>RL</v>
      </c>
      <c r="I728" s="2" t="s">
        <v>34</v>
      </c>
      <c r="K728" s="17">
        <f>VLOOKUP(VLOOKUP(C727,Demands!$B$27:$E$125,4,0),Fractions!$A$3:$Z$43,INS_FRs!D728+2,0)</f>
        <v>3.8299086757990874E-2</v>
      </c>
      <c r="L728" s="10" t="str">
        <f t="shared" si="256"/>
        <v>RSDELC,RSDLTHA1,RSDLTHA2,RSDLTHA3,RSDLTHA4,RSDGASNAT,RSDCOABIC,RSDCOABCO,RSDBIOLOG,RSDBIOPLT,RSDOILLPG, RSDOILDSL</v>
      </c>
      <c r="M728" s="10" t="s">
        <v>75</v>
      </c>
    </row>
    <row r="729" spans="3:13" s="2" customFormat="1" x14ac:dyDescent="0.25">
      <c r="C729" s="10"/>
      <c r="D729" s="10">
        <v>3</v>
      </c>
      <c r="F729" s="2" t="str">
        <f t="shared" si="276"/>
        <v>FLO_FR</v>
      </c>
      <c r="G729" s="2" t="str">
        <f t="shared" ref="G729:G774" si="277">G728</f>
        <v>RSD_APA4_WH</v>
      </c>
      <c r="H729" s="2" t="str">
        <f>IF(HLOOKUP($D729,Fractions!$C$1:$Z$2,2,0)=0,"na",HLOOKUP($D729,Fractions!$C$1:$Z$2,2,0))</f>
        <v>RM</v>
      </c>
      <c r="I729" s="2" t="s">
        <v>34</v>
      </c>
      <c r="K729" s="17">
        <f>VLOOKUP(VLOOKUP(C727,Demands!$B$27:$E$125,4,0),Fractions!$A$3:$Z$43,INS_FRs!D729+2,0)</f>
        <v>2.7853881278538814E-2</v>
      </c>
      <c r="L729" s="10" t="str">
        <f t="shared" si="256"/>
        <v>RSDELC,RSDLTHA1,RSDLTHA2,RSDLTHA3,RSDLTHA4,RSDGASNAT,RSDCOABIC,RSDCOABCO,RSDBIOLOG,RSDBIOPLT,RSDOILLPG, RSDOILDSL</v>
      </c>
      <c r="M729" s="10" t="s">
        <v>75</v>
      </c>
    </row>
    <row r="730" spans="3:13" s="2" customFormat="1" x14ac:dyDescent="0.25">
      <c r="C730" s="10"/>
      <c r="D730" s="10">
        <v>4</v>
      </c>
      <c r="F730" s="2" t="str">
        <f t="shared" si="276"/>
        <v>FLO_FR</v>
      </c>
      <c r="G730" s="2" t="str">
        <f t="shared" si="277"/>
        <v>RSD_APA4_WH</v>
      </c>
      <c r="H730" s="2" t="str">
        <f>IF(HLOOKUP($D730,Fractions!$C$1:$Z$2,2,0)=0,"na",HLOOKUP($D730,Fractions!$C$1:$Z$2,2,0))</f>
        <v>RD</v>
      </c>
      <c r="I730" s="2" t="s">
        <v>34</v>
      </c>
      <c r="K730" s="17">
        <f>VLOOKUP(VLOOKUP(C727,Demands!$B$27:$E$125,4,0),Fractions!$A$3:$Z$43,INS_FRs!D730+2,0)</f>
        <v>3.4817351598173521E-2</v>
      </c>
      <c r="L730" s="10" t="str">
        <f t="shared" si="256"/>
        <v>RSDELC,RSDLTHA1,RSDLTHA2,RSDLTHA3,RSDLTHA4,RSDGASNAT,RSDCOABIC,RSDCOABCO,RSDBIOLOG,RSDBIOPLT,RSDOILLPG, RSDOILDSL</v>
      </c>
      <c r="M730" s="10" t="s">
        <v>75</v>
      </c>
    </row>
    <row r="731" spans="3:13" s="2" customFormat="1" x14ac:dyDescent="0.25">
      <c r="C731" s="10"/>
      <c r="D731" s="10">
        <v>5</v>
      </c>
      <c r="F731" s="2" t="str">
        <f t="shared" si="276"/>
        <v>FLO_FR</v>
      </c>
      <c r="G731" s="2" t="str">
        <f t="shared" si="277"/>
        <v>RSD_APA4_WH</v>
      </c>
      <c r="H731" s="2" t="str">
        <f>IF(HLOOKUP($D731,Fractions!$C$1:$Z$2,2,0)=0,"na",HLOOKUP($D731,Fractions!$C$1:$Z$2,2,0))</f>
        <v>RA</v>
      </c>
      <c r="I731" s="2" t="s">
        <v>34</v>
      </c>
      <c r="K731" s="17">
        <f>VLOOKUP(VLOOKUP(C727,Demands!$B$27:$E$125,4,0),Fractions!$A$3:$Z$43,INS_FRs!D731+2,0)</f>
        <v>2.0890410958904111E-2</v>
      </c>
      <c r="L731" s="10" t="str">
        <f t="shared" si="256"/>
        <v>RSDELC,RSDLTHA1,RSDLTHA2,RSDLTHA3,RSDLTHA4,RSDGASNAT,RSDCOABIC,RSDCOABCO,RSDBIOLOG,RSDBIOPLT,RSDOILLPG, RSDOILDSL</v>
      </c>
      <c r="M731" s="10" t="s">
        <v>75</v>
      </c>
    </row>
    <row r="732" spans="3:13" s="2" customFormat="1" x14ac:dyDescent="0.25">
      <c r="C732" s="10"/>
      <c r="D732" s="10">
        <v>6</v>
      </c>
      <c r="F732" s="2" t="str">
        <f t="shared" si="276"/>
        <v>FLO_FR</v>
      </c>
      <c r="G732" s="2" t="str">
        <f t="shared" si="277"/>
        <v>RSD_APA4_WH</v>
      </c>
      <c r="H732" s="2" t="str">
        <f>IF(HLOOKUP($D732,Fractions!$C$1:$Z$2,2,0)=0,"na",HLOOKUP($D732,Fractions!$C$1:$Z$2,2,0))</f>
        <v>RE</v>
      </c>
      <c r="I732" s="2" t="s">
        <v>34</v>
      </c>
      <c r="K732" s="17">
        <f>VLOOKUP(VLOOKUP(C727,Demands!$B$27:$E$125,4,0),Fractions!$A$3:$Z$43,INS_FRs!D732+2,0)</f>
        <v>2.7853881278538814E-2</v>
      </c>
      <c r="L732" s="10" t="str">
        <f t="shared" si="256"/>
        <v>RSDELC,RSDLTHA1,RSDLTHA2,RSDLTHA3,RSDLTHA4,RSDGASNAT,RSDCOABIC,RSDCOABCO,RSDBIOLOG,RSDBIOPLT,RSDOILLPG, RSDOILDSL</v>
      </c>
      <c r="M732" s="10" t="s">
        <v>75</v>
      </c>
    </row>
    <row r="733" spans="3:13" s="2" customFormat="1" x14ac:dyDescent="0.25">
      <c r="C733" s="10"/>
      <c r="D733" s="10">
        <v>7</v>
      </c>
      <c r="F733" s="2" t="str">
        <f t="shared" si="276"/>
        <v>FLO_FR</v>
      </c>
      <c r="G733" s="2" t="str">
        <f t="shared" si="277"/>
        <v>RSD_APA4_WH</v>
      </c>
      <c r="H733" s="2" t="str">
        <f>IF(HLOOKUP($D733,Fractions!$C$1:$Z$2,2,0)=0,"na",HLOOKUP($D733,Fractions!$C$1:$Z$2,2,0))</f>
        <v>SN</v>
      </c>
      <c r="I733" s="2" t="s">
        <v>34</v>
      </c>
      <c r="K733" s="17">
        <f>VLOOKUP(VLOOKUP(C727,Demands!$B$27:$E$125,4,0),Fractions!$A$3:$Z$43,INS_FRs!D733+2,0)</f>
        <v>2.625570776255708E-2</v>
      </c>
      <c r="L733" s="10" t="str">
        <f t="shared" si="256"/>
        <v>RSDELC,RSDLTHA1,RSDLTHA2,RSDLTHA3,RSDLTHA4,RSDGASNAT,RSDCOABIC,RSDCOABCO,RSDBIOLOG,RSDBIOPLT,RSDOILLPG, RSDOILDSL</v>
      </c>
      <c r="M733" s="10" t="s">
        <v>75</v>
      </c>
    </row>
    <row r="734" spans="3:13" s="2" customFormat="1" x14ac:dyDescent="0.25">
      <c r="C734" s="10"/>
      <c r="D734" s="10">
        <v>8</v>
      </c>
      <c r="F734" s="2" t="str">
        <f t="shared" si="276"/>
        <v>FLO_FR</v>
      </c>
      <c r="G734" s="2" t="str">
        <f t="shared" si="277"/>
        <v>RSD_APA4_WH</v>
      </c>
      <c r="H734" s="2" t="str">
        <f>IF(HLOOKUP($D734,Fractions!$C$1:$Z$2,2,0)=0,"na",HLOOKUP($D734,Fractions!$C$1:$Z$2,2,0))</f>
        <v>SL</v>
      </c>
      <c r="I734" s="2" t="s">
        <v>34</v>
      </c>
      <c r="K734" s="17">
        <f>VLOOKUP(VLOOKUP(C727,Demands!$B$27:$E$125,4,0),Fractions!$A$3:$Z$43,INS_FRs!D734+2,0)</f>
        <v>5.7762557077625579E-2</v>
      </c>
      <c r="L734" s="10" t="str">
        <f t="shared" si="256"/>
        <v>RSDELC,RSDLTHA1,RSDLTHA2,RSDLTHA3,RSDLTHA4,RSDGASNAT,RSDCOABIC,RSDCOABCO,RSDBIOLOG,RSDBIOPLT,RSDOILLPG, RSDOILDSL</v>
      </c>
      <c r="M734" s="10" t="s">
        <v>75</v>
      </c>
    </row>
    <row r="735" spans="3:13" s="2" customFormat="1" x14ac:dyDescent="0.25">
      <c r="C735" s="10"/>
      <c r="D735" s="10">
        <v>9</v>
      </c>
      <c r="F735" s="2" t="str">
        <f t="shared" si="276"/>
        <v>FLO_FR</v>
      </c>
      <c r="G735" s="2" t="str">
        <f t="shared" si="277"/>
        <v>RSD_APA4_WH</v>
      </c>
      <c r="H735" s="2" t="str">
        <f>IF(HLOOKUP($D735,Fractions!$C$1:$Z$2,2,0)=0,"na",HLOOKUP($D735,Fractions!$C$1:$Z$2,2,0))</f>
        <v>SM</v>
      </c>
      <c r="I735" s="2" t="s">
        <v>34</v>
      </c>
      <c r="K735" s="17">
        <f>VLOOKUP(VLOOKUP(C727,Demands!$B$27:$E$125,4,0),Fractions!$A$3:$Z$43,INS_FRs!D735+2,0)</f>
        <v>4.2009132420091327E-2</v>
      </c>
      <c r="L735" s="10" t="str">
        <f t="shared" si="256"/>
        <v>RSDELC,RSDLTHA1,RSDLTHA2,RSDLTHA3,RSDLTHA4,RSDGASNAT,RSDCOABIC,RSDCOABCO,RSDBIOLOG,RSDBIOPLT,RSDOILLPG, RSDOILDSL</v>
      </c>
      <c r="M735" s="10" t="s">
        <v>75</v>
      </c>
    </row>
    <row r="736" spans="3:13" s="2" customFormat="1" x14ac:dyDescent="0.25">
      <c r="C736" s="10"/>
      <c r="D736" s="10">
        <v>10</v>
      </c>
      <c r="F736" s="2" t="str">
        <f t="shared" si="276"/>
        <v>FLO_FR</v>
      </c>
      <c r="G736" s="2" t="str">
        <f t="shared" si="277"/>
        <v>RSD_APA4_WH</v>
      </c>
      <c r="H736" s="2" t="str">
        <f>IF(HLOOKUP($D736,Fractions!$C$1:$Z$2,2,0)=0,"na",HLOOKUP($D736,Fractions!$C$1:$Z$2,2,0))</f>
        <v>SD</v>
      </c>
      <c r="I736" s="2" t="s">
        <v>34</v>
      </c>
      <c r="K736" s="17">
        <f>VLOOKUP(VLOOKUP(C727,Demands!$B$27:$E$125,4,0),Fractions!$A$3:$Z$43,INS_FRs!D736+2,0)</f>
        <v>5.2511415525114159E-2</v>
      </c>
      <c r="L736" s="10" t="str">
        <f t="shared" si="256"/>
        <v>RSDELC,RSDLTHA1,RSDLTHA2,RSDLTHA3,RSDLTHA4,RSDGASNAT,RSDCOABIC,RSDCOABCO,RSDBIOLOG,RSDBIOPLT,RSDOILLPG, RSDOILDSL</v>
      </c>
      <c r="M736" s="10" t="s">
        <v>75</v>
      </c>
    </row>
    <row r="737" spans="3:13" s="2" customFormat="1" x14ac:dyDescent="0.25">
      <c r="C737" s="10"/>
      <c r="D737" s="10">
        <v>11</v>
      </c>
      <c r="F737" s="2" t="str">
        <f t="shared" si="276"/>
        <v>FLO_FR</v>
      </c>
      <c r="G737" s="2" t="str">
        <f t="shared" si="277"/>
        <v>RSD_APA4_WH</v>
      </c>
      <c r="H737" s="2" t="str">
        <f>IF(HLOOKUP($D737,Fractions!$C$1:$Z$2,2,0)=0,"na",HLOOKUP($D737,Fractions!$C$1:$Z$2,2,0))</f>
        <v>SA</v>
      </c>
      <c r="I737" s="2" t="s">
        <v>34</v>
      </c>
      <c r="K737" s="17">
        <f>VLOOKUP(VLOOKUP(C727,Demands!$B$27:$E$125,4,0),Fractions!$A$3:$Z$43,INS_FRs!D737+2,0)</f>
        <v>3.1506849315068496E-2</v>
      </c>
      <c r="L737" s="10" t="str">
        <f t="shared" si="256"/>
        <v>RSDELC,RSDLTHA1,RSDLTHA2,RSDLTHA3,RSDLTHA4,RSDGASNAT,RSDCOABIC,RSDCOABCO,RSDBIOLOG,RSDBIOPLT,RSDOILLPG, RSDOILDSL</v>
      </c>
      <c r="M737" s="10" t="s">
        <v>75</v>
      </c>
    </row>
    <row r="738" spans="3:13" s="2" customFormat="1" x14ac:dyDescent="0.25">
      <c r="C738" s="10"/>
      <c r="D738" s="10">
        <v>12</v>
      </c>
      <c r="F738" s="2" t="str">
        <f t="shared" si="276"/>
        <v>FLO_FR</v>
      </c>
      <c r="G738" s="2" t="str">
        <f t="shared" si="277"/>
        <v>RSD_APA4_WH</v>
      </c>
      <c r="H738" s="2" t="str">
        <f>IF(HLOOKUP($D738,Fractions!$C$1:$Z$2,2,0)=0,"na",HLOOKUP($D738,Fractions!$C$1:$Z$2,2,0))</f>
        <v>SE</v>
      </c>
      <c r="I738" s="2" t="s">
        <v>34</v>
      </c>
      <c r="K738" s="17">
        <f>VLOOKUP(VLOOKUP(C727,Demands!$B$27:$E$125,4,0),Fractions!$A$3:$Z$43,INS_FRs!D738+2,0)</f>
        <v>4.2009132420091327E-2</v>
      </c>
      <c r="L738" s="10" t="str">
        <f t="shared" si="256"/>
        <v>RSDELC,RSDLTHA1,RSDLTHA2,RSDLTHA3,RSDLTHA4,RSDGASNAT,RSDCOABIC,RSDCOABCO,RSDBIOLOG,RSDBIOPLT,RSDOILLPG, RSDOILDSL</v>
      </c>
      <c r="M738" s="10" t="s">
        <v>75</v>
      </c>
    </row>
    <row r="739" spans="3:13" s="2" customFormat="1" x14ac:dyDescent="0.25">
      <c r="C739" s="10"/>
      <c r="D739" s="10">
        <v>13</v>
      </c>
      <c r="F739" s="2" t="str">
        <f t="shared" si="276"/>
        <v>FLO_FR</v>
      </c>
      <c r="G739" s="2" t="str">
        <f t="shared" si="277"/>
        <v>RSD_APA4_WH</v>
      </c>
      <c r="H739" s="2" t="str">
        <f>IF(HLOOKUP($D739,Fractions!$C$1:$Z$2,2,0)=0,"na",HLOOKUP($D739,Fractions!$C$1:$Z$2,2,0))</f>
        <v>FN</v>
      </c>
      <c r="I739" s="2" t="s">
        <v>34</v>
      </c>
      <c r="K739" s="17">
        <f>VLOOKUP(VLOOKUP(C727,Demands!$B$27:$E$125,4,0),Fractions!$A$3:$Z$43,INS_FRs!D739+2,0)</f>
        <v>1.740867579908676E-2</v>
      </c>
      <c r="L739" s="10" t="str">
        <f t="shared" si="256"/>
        <v>RSDELC,RSDLTHA1,RSDLTHA2,RSDLTHA3,RSDLTHA4,RSDGASNAT,RSDCOABIC,RSDCOABCO,RSDBIOLOG,RSDBIOPLT,RSDOILLPG, RSDOILDSL</v>
      </c>
      <c r="M739" s="10" t="s">
        <v>75</v>
      </c>
    </row>
    <row r="740" spans="3:13" s="2" customFormat="1" x14ac:dyDescent="0.25">
      <c r="C740" s="10"/>
      <c r="D740" s="10">
        <v>14</v>
      </c>
      <c r="F740" s="2" t="str">
        <f t="shared" si="276"/>
        <v>FLO_FR</v>
      </c>
      <c r="G740" s="2" t="str">
        <f t="shared" si="277"/>
        <v>RSD_APA4_WH</v>
      </c>
      <c r="H740" s="2" t="str">
        <f>IF(HLOOKUP($D740,Fractions!$C$1:$Z$2,2,0)=0,"na",HLOOKUP($D740,Fractions!$C$1:$Z$2,2,0))</f>
        <v>FL</v>
      </c>
      <c r="I740" s="2" t="s">
        <v>34</v>
      </c>
      <c r="K740" s="17">
        <f>VLOOKUP(VLOOKUP(C727,Demands!$B$27:$E$125,4,0),Fractions!$A$3:$Z$43,INS_FRs!D740+2,0)</f>
        <v>3.8299086757990874E-2</v>
      </c>
      <c r="L740" s="10" t="str">
        <f t="shared" si="256"/>
        <v>RSDELC,RSDLTHA1,RSDLTHA2,RSDLTHA3,RSDLTHA4,RSDGASNAT,RSDCOABIC,RSDCOABCO,RSDBIOLOG,RSDBIOPLT,RSDOILLPG, RSDOILDSL</v>
      </c>
      <c r="M740" s="10" t="s">
        <v>75</v>
      </c>
    </row>
    <row r="741" spans="3:13" s="2" customFormat="1" x14ac:dyDescent="0.25">
      <c r="C741" s="10"/>
      <c r="D741" s="10">
        <v>15</v>
      </c>
      <c r="F741" s="2" t="str">
        <f t="shared" si="276"/>
        <v>FLO_FR</v>
      </c>
      <c r="G741" s="2" t="str">
        <f t="shared" si="277"/>
        <v>RSD_APA4_WH</v>
      </c>
      <c r="H741" s="2" t="str">
        <f>IF(HLOOKUP($D741,Fractions!$C$1:$Z$2,2,0)=0,"na",HLOOKUP($D741,Fractions!$C$1:$Z$2,2,0))</f>
        <v>FM</v>
      </c>
      <c r="I741" s="2" t="s">
        <v>34</v>
      </c>
      <c r="K741" s="17">
        <f>VLOOKUP(VLOOKUP(C727,Demands!$B$27:$E$125,4,0),Fractions!$A$3:$Z$43,INS_FRs!D741+2,0)</f>
        <v>2.7853881278538814E-2</v>
      </c>
      <c r="L741" s="10" t="str">
        <f t="shared" si="256"/>
        <v>RSDELC,RSDLTHA1,RSDLTHA2,RSDLTHA3,RSDLTHA4,RSDGASNAT,RSDCOABIC,RSDCOABCO,RSDBIOLOG,RSDBIOPLT,RSDOILLPG, RSDOILDSL</v>
      </c>
      <c r="M741" s="10" t="s">
        <v>75</v>
      </c>
    </row>
    <row r="742" spans="3:13" s="2" customFormat="1" x14ac:dyDescent="0.25">
      <c r="C742" s="10"/>
      <c r="D742" s="10">
        <v>16</v>
      </c>
      <c r="F742" s="2" t="str">
        <f t="shared" si="276"/>
        <v>FLO_FR</v>
      </c>
      <c r="G742" s="2" t="str">
        <f t="shared" si="277"/>
        <v>RSD_APA4_WH</v>
      </c>
      <c r="H742" s="2" t="str">
        <f>IF(HLOOKUP($D742,Fractions!$C$1:$Z$2,2,0)=0,"na",HLOOKUP($D742,Fractions!$C$1:$Z$2,2,0))</f>
        <v>FD</v>
      </c>
      <c r="I742" s="2" t="s">
        <v>34</v>
      </c>
      <c r="K742" s="17">
        <f>VLOOKUP(VLOOKUP(C727,Demands!$B$27:$E$125,4,0),Fractions!$A$3:$Z$43,INS_FRs!D742+2,0)</f>
        <v>3.4817351598173521E-2</v>
      </c>
      <c r="L742" s="10" t="str">
        <f t="shared" si="256"/>
        <v>RSDELC,RSDLTHA1,RSDLTHA2,RSDLTHA3,RSDLTHA4,RSDGASNAT,RSDCOABIC,RSDCOABCO,RSDBIOLOG,RSDBIOPLT,RSDOILLPG, RSDOILDSL</v>
      </c>
      <c r="M742" s="10" t="s">
        <v>75</v>
      </c>
    </row>
    <row r="743" spans="3:13" s="2" customFormat="1" x14ac:dyDescent="0.25">
      <c r="C743" s="10"/>
      <c r="D743" s="10">
        <v>17</v>
      </c>
      <c r="F743" s="2" t="str">
        <f t="shared" si="276"/>
        <v>FLO_FR</v>
      </c>
      <c r="G743" s="2" t="str">
        <f t="shared" si="277"/>
        <v>RSD_APA4_WH</v>
      </c>
      <c r="H743" s="2" t="str">
        <f>IF(HLOOKUP($D743,Fractions!$C$1:$Z$2,2,0)=0,"na",HLOOKUP($D743,Fractions!$C$1:$Z$2,2,0))</f>
        <v>FA</v>
      </c>
      <c r="I743" s="2" t="s">
        <v>34</v>
      </c>
      <c r="K743" s="17">
        <f>VLOOKUP(VLOOKUP(C727,Demands!$B$27:$E$125,4,0),Fractions!$A$3:$Z$43,INS_FRs!D743+2,0)</f>
        <v>2.0890410958904111E-2</v>
      </c>
      <c r="L743" s="10" t="str">
        <f t="shared" ref="L743:L774" si="278">L742</f>
        <v>RSDELC,RSDLTHA1,RSDLTHA2,RSDLTHA3,RSDLTHA4,RSDGASNAT,RSDCOABIC,RSDCOABCO,RSDBIOLOG,RSDBIOPLT,RSDOILLPG, RSDOILDSL</v>
      </c>
      <c r="M743" s="10" t="s">
        <v>75</v>
      </c>
    </row>
    <row r="744" spans="3:13" s="2" customFormat="1" x14ac:dyDescent="0.25">
      <c r="C744" s="10"/>
      <c r="D744" s="10">
        <v>18</v>
      </c>
      <c r="F744" s="2" t="str">
        <f t="shared" si="276"/>
        <v>FLO_FR</v>
      </c>
      <c r="G744" s="2" t="str">
        <f t="shared" si="277"/>
        <v>RSD_APA4_WH</v>
      </c>
      <c r="H744" s="2" t="str">
        <f>IF(HLOOKUP($D744,Fractions!$C$1:$Z$2,2,0)=0,"na",HLOOKUP($D744,Fractions!$C$1:$Z$2,2,0))</f>
        <v>FE</v>
      </c>
      <c r="I744" s="2" t="s">
        <v>34</v>
      </c>
      <c r="K744" s="17">
        <f>VLOOKUP(VLOOKUP(C727,Demands!$B$27:$E$125,4,0),Fractions!$A$3:$Z$43,INS_FRs!D744+2,0)</f>
        <v>2.7853881278538814E-2</v>
      </c>
      <c r="L744" s="10" t="str">
        <f t="shared" si="278"/>
        <v>RSDELC,RSDLTHA1,RSDLTHA2,RSDLTHA3,RSDLTHA4,RSDGASNAT,RSDCOABIC,RSDCOABCO,RSDBIOLOG,RSDBIOPLT,RSDOILLPG, RSDOILDSL</v>
      </c>
      <c r="M744" s="10" t="s">
        <v>75</v>
      </c>
    </row>
    <row r="745" spans="3:13" s="2" customFormat="1" x14ac:dyDescent="0.25">
      <c r="C745" s="10"/>
      <c r="D745" s="10">
        <v>19</v>
      </c>
      <c r="F745" s="2" t="str">
        <f t="shared" si="276"/>
        <v>FLO_FR</v>
      </c>
      <c r="G745" s="2" t="str">
        <f t="shared" si="277"/>
        <v>RSD_APA4_WH</v>
      </c>
      <c r="H745" s="2" t="str">
        <f>IF(HLOOKUP($D745,Fractions!$C$1:$Z$2,2,0)=0,"na",HLOOKUP($D745,Fractions!$C$1:$Z$2,2,0))</f>
        <v>WN</v>
      </c>
      <c r="I745" s="2" t="s">
        <v>34</v>
      </c>
      <c r="K745" s="17">
        <f>VLOOKUP(VLOOKUP(C727,Demands!$B$27:$E$125,4,0),Fractions!$A$3:$Z$43,INS_FRs!D745+2,0)</f>
        <v>4.3093607305936074E-2</v>
      </c>
      <c r="L745" s="10" t="str">
        <f t="shared" si="278"/>
        <v>RSDELC,RSDLTHA1,RSDLTHA2,RSDLTHA3,RSDLTHA4,RSDGASNAT,RSDCOABIC,RSDCOABCO,RSDBIOLOG,RSDBIOPLT,RSDOILLPG, RSDOILDSL</v>
      </c>
      <c r="M745" s="10" t="s">
        <v>75</v>
      </c>
    </row>
    <row r="746" spans="3:13" s="2" customFormat="1" x14ac:dyDescent="0.25">
      <c r="C746" s="10"/>
      <c r="D746" s="10">
        <v>20</v>
      </c>
      <c r="F746" s="2" t="str">
        <f t="shared" si="276"/>
        <v>FLO_FR</v>
      </c>
      <c r="G746" s="2" t="str">
        <f t="shared" si="277"/>
        <v>RSD_APA4_WH</v>
      </c>
      <c r="H746" s="2" t="str">
        <f>IF(HLOOKUP($D746,Fractions!$C$1:$Z$2,2,0)=0,"na",HLOOKUP($D746,Fractions!$C$1:$Z$2,2,0))</f>
        <v>WL</v>
      </c>
      <c r="I746" s="2" t="s">
        <v>34</v>
      </c>
      <c r="K746" s="17">
        <f>VLOOKUP(VLOOKUP(C727,Demands!$B$27:$E$125,4,0),Fractions!$A$3:$Z$43,INS_FRs!D746+2,0)</f>
        <v>9.4805936073059371E-2</v>
      </c>
      <c r="L746" s="10" t="str">
        <f t="shared" si="278"/>
        <v>RSDELC,RSDLTHA1,RSDLTHA2,RSDLTHA3,RSDLTHA4,RSDGASNAT,RSDCOABIC,RSDCOABCO,RSDBIOLOG,RSDBIOPLT,RSDOILLPG, RSDOILDSL</v>
      </c>
      <c r="M746" s="10" t="s">
        <v>75</v>
      </c>
    </row>
    <row r="747" spans="3:13" s="2" customFormat="1" x14ac:dyDescent="0.25">
      <c r="C747" s="10"/>
      <c r="D747" s="10">
        <v>21</v>
      </c>
      <c r="F747" s="2" t="str">
        <f t="shared" si="276"/>
        <v>FLO_FR</v>
      </c>
      <c r="G747" s="2" t="str">
        <f t="shared" si="277"/>
        <v>RSD_APA4_WH</v>
      </c>
      <c r="H747" s="2" t="str">
        <f>IF(HLOOKUP($D747,Fractions!$C$1:$Z$2,2,0)=0,"na",HLOOKUP($D747,Fractions!$C$1:$Z$2,2,0))</f>
        <v>WM</v>
      </c>
      <c r="I747" s="2" t="s">
        <v>34</v>
      </c>
      <c r="K747" s="17">
        <f>VLOOKUP(VLOOKUP(C727,Demands!$B$27:$E$125,4,0),Fractions!$A$3:$Z$43,INS_FRs!D747+2,0)</f>
        <v>6.8949771689497716E-2</v>
      </c>
      <c r="L747" s="10" t="str">
        <f t="shared" si="278"/>
        <v>RSDELC,RSDLTHA1,RSDLTHA2,RSDLTHA3,RSDLTHA4,RSDGASNAT,RSDCOABIC,RSDCOABCO,RSDBIOLOG,RSDBIOPLT,RSDOILLPG, RSDOILDSL</v>
      </c>
      <c r="M747" s="10" t="s">
        <v>75</v>
      </c>
    </row>
    <row r="748" spans="3:13" s="2" customFormat="1" x14ac:dyDescent="0.25">
      <c r="C748" s="10"/>
      <c r="D748" s="10">
        <v>22</v>
      </c>
      <c r="F748" s="2" t="str">
        <f t="shared" si="276"/>
        <v>FLO_FR</v>
      </c>
      <c r="G748" s="2" t="str">
        <f t="shared" si="277"/>
        <v>RSD_APA4_WH</v>
      </c>
      <c r="H748" s="2" t="str">
        <f>IF(HLOOKUP($D748,Fractions!$C$1:$Z$2,2,0)=0,"na",HLOOKUP($D748,Fractions!$C$1:$Z$2,2,0))</f>
        <v>WD</v>
      </c>
      <c r="I748" s="2" t="s">
        <v>34</v>
      </c>
      <c r="K748" s="17">
        <f>VLOOKUP(VLOOKUP(C727,Demands!$B$27:$E$125,4,0),Fractions!$A$3:$Z$43,INS_FRs!D748+2,0)</f>
        <v>8.6187214611872148E-2</v>
      </c>
      <c r="L748" s="10" t="str">
        <f t="shared" si="278"/>
        <v>RSDELC,RSDLTHA1,RSDLTHA2,RSDLTHA3,RSDLTHA4,RSDGASNAT,RSDCOABIC,RSDCOABCO,RSDBIOLOG,RSDBIOPLT,RSDOILLPG, RSDOILDSL</v>
      </c>
      <c r="M748" s="10" t="s">
        <v>75</v>
      </c>
    </row>
    <row r="749" spans="3:13" s="2" customFormat="1" x14ac:dyDescent="0.25">
      <c r="C749" s="10"/>
      <c r="D749" s="10">
        <v>23</v>
      </c>
      <c r="F749" s="12" t="str">
        <f t="shared" si="276"/>
        <v>FLO_FR</v>
      </c>
      <c r="G749" s="12" t="str">
        <f t="shared" si="277"/>
        <v>RSD_APA4_WH</v>
      </c>
      <c r="H749" s="12" t="str">
        <f>IF(HLOOKUP($D749,Fractions!$C$1:$Z$2,2,0)=0,"na",HLOOKUP($D749,Fractions!$C$1:$Z$2,2,0))</f>
        <v>WA</v>
      </c>
      <c r="I749" s="12" t="s">
        <v>34</v>
      </c>
      <c r="J749" s="12"/>
      <c r="K749" s="18">
        <f>VLOOKUP(VLOOKUP(C727,Demands!$B$27:$E$125,4,0),Fractions!$A$3:$Z$43,INS_FRs!D749+2,0)</f>
        <v>5.171232876712329E-2</v>
      </c>
      <c r="L749" s="10" t="str">
        <f t="shared" si="278"/>
        <v>RSDELC,RSDLTHA1,RSDLTHA2,RSDLTHA3,RSDLTHA4,RSDGASNAT,RSDCOABIC,RSDCOABCO,RSDBIOLOG,RSDBIOPLT,RSDOILLPG, RSDOILDSL</v>
      </c>
      <c r="M749" s="10" t="s">
        <v>75</v>
      </c>
    </row>
    <row r="750" spans="3:13" s="2" customFormat="1" x14ac:dyDescent="0.25">
      <c r="C750" s="10"/>
      <c r="D750" s="10">
        <v>24</v>
      </c>
      <c r="F750" s="19" t="str">
        <f t="shared" si="276"/>
        <v>FLO_FR</v>
      </c>
      <c r="G750" s="19" t="str">
        <f t="shared" si="277"/>
        <v>RSD_APA4_WH</v>
      </c>
      <c r="H750" s="19" t="str">
        <f>IF(HLOOKUP($D750,Fractions!$C$1:$Z$2,2,0)=0,"na",HLOOKUP($D750,Fractions!$C$1:$Z$2,2,0))</f>
        <v>WE</v>
      </c>
      <c r="I750" s="19" t="s">
        <v>34</v>
      </c>
      <c r="J750" s="19"/>
      <c r="K750" s="20">
        <f>VLOOKUP(VLOOKUP(C727,Demands!$B$27:$E$125,4,0),Fractions!$A$3:$Z$43,INS_FRs!D750+2,0)</f>
        <v>6.8949771689497716E-2</v>
      </c>
      <c r="L750" s="21" t="str">
        <f t="shared" si="278"/>
        <v>RSDELC,RSDLTHA1,RSDLTHA2,RSDLTHA3,RSDLTHA4,RSDGASNAT,RSDCOABIC,RSDCOABCO,RSDBIOLOG,RSDBIOPLT,RSDOILLPG, RSDOILDSL</v>
      </c>
      <c r="M750" s="21" t="s">
        <v>75</v>
      </c>
    </row>
    <row r="751" spans="3:13" s="2" customFormat="1" x14ac:dyDescent="0.25">
      <c r="C751" s="10"/>
      <c r="D751" s="10">
        <v>1</v>
      </c>
      <c r="F751" s="2" t="str">
        <f t="shared" si="276"/>
        <v>FLO_FR</v>
      </c>
      <c r="G751" s="2" t="str">
        <f t="shared" si="277"/>
        <v>RSD_APA4_WH</v>
      </c>
      <c r="H751" s="2" t="str">
        <f t="shared" ref="H751:J759" si="279">H727</f>
        <v>RN</v>
      </c>
      <c r="I751" s="2" t="str">
        <f t="shared" si="279"/>
        <v>UP</v>
      </c>
      <c r="J751" s="10">
        <f t="shared" si="279"/>
        <v>0</v>
      </c>
      <c r="K751" s="10">
        <v>3</v>
      </c>
      <c r="L751" s="10" t="str">
        <f t="shared" si="278"/>
        <v>RSDELC,RSDLTHA1,RSDLTHA2,RSDLTHA3,RSDLTHA4,RSDGASNAT,RSDCOABIC,RSDCOABCO,RSDBIOLOG,RSDBIOPLT,RSDOILLPG, RSDOILDSL</v>
      </c>
      <c r="M751" s="10" t="s">
        <v>75</v>
      </c>
    </row>
    <row r="752" spans="3:13" s="2" customFormat="1" x14ac:dyDescent="0.25">
      <c r="C752" s="10"/>
      <c r="D752" s="10">
        <v>2</v>
      </c>
      <c r="F752" s="2" t="str">
        <f t="shared" si="276"/>
        <v>FLO_FR</v>
      </c>
      <c r="G752" s="2" t="str">
        <f t="shared" si="277"/>
        <v>RSD_APA4_WH</v>
      </c>
      <c r="H752" s="2" t="str">
        <f t="shared" si="279"/>
        <v>RL</v>
      </c>
      <c r="I752" s="2" t="str">
        <f t="shared" si="279"/>
        <v>UP</v>
      </c>
      <c r="J752" s="10">
        <f t="shared" si="279"/>
        <v>0</v>
      </c>
      <c r="K752" s="10">
        <f>K751</f>
        <v>3</v>
      </c>
      <c r="L752" s="10" t="str">
        <f t="shared" si="278"/>
        <v>RSDELC,RSDLTHA1,RSDLTHA2,RSDLTHA3,RSDLTHA4,RSDGASNAT,RSDCOABIC,RSDCOABCO,RSDBIOLOG,RSDBIOPLT,RSDOILLPG, RSDOILDSL</v>
      </c>
      <c r="M752" s="10" t="s">
        <v>75</v>
      </c>
    </row>
    <row r="753" spans="3:13" s="2" customFormat="1" x14ac:dyDescent="0.25">
      <c r="C753" s="10"/>
      <c r="D753" s="10">
        <v>3</v>
      </c>
      <c r="F753" s="2" t="str">
        <f t="shared" si="276"/>
        <v>FLO_FR</v>
      </c>
      <c r="G753" s="2" t="str">
        <f t="shared" si="277"/>
        <v>RSD_APA4_WH</v>
      </c>
      <c r="H753" s="2" t="str">
        <f t="shared" si="279"/>
        <v>RM</v>
      </c>
      <c r="I753" s="2" t="str">
        <f t="shared" si="279"/>
        <v>UP</v>
      </c>
      <c r="J753" s="10">
        <f t="shared" si="279"/>
        <v>0</v>
      </c>
      <c r="K753" s="10">
        <f t="shared" ref="K753:K774" si="280">K752</f>
        <v>3</v>
      </c>
      <c r="L753" s="10" t="str">
        <f t="shared" si="278"/>
        <v>RSDELC,RSDLTHA1,RSDLTHA2,RSDLTHA3,RSDLTHA4,RSDGASNAT,RSDCOABIC,RSDCOABCO,RSDBIOLOG,RSDBIOPLT,RSDOILLPG, RSDOILDSL</v>
      </c>
      <c r="M753" s="10" t="s">
        <v>75</v>
      </c>
    </row>
    <row r="754" spans="3:13" s="2" customFormat="1" x14ac:dyDescent="0.25">
      <c r="C754" s="10"/>
      <c r="D754" s="10">
        <v>4</v>
      </c>
      <c r="F754" s="2" t="str">
        <f t="shared" si="276"/>
        <v>FLO_FR</v>
      </c>
      <c r="G754" s="2" t="str">
        <f t="shared" si="277"/>
        <v>RSD_APA4_WH</v>
      </c>
      <c r="H754" s="2" t="str">
        <f t="shared" si="279"/>
        <v>RD</v>
      </c>
      <c r="I754" s="2" t="str">
        <f t="shared" si="279"/>
        <v>UP</v>
      </c>
      <c r="J754" s="10">
        <f t="shared" si="279"/>
        <v>0</v>
      </c>
      <c r="K754" s="10">
        <f t="shared" si="280"/>
        <v>3</v>
      </c>
      <c r="L754" s="10" t="str">
        <f t="shared" si="278"/>
        <v>RSDELC,RSDLTHA1,RSDLTHA2,RSDLTHA3,RSDLTHA4,RSDGASNAT,RSDCOABIC,RSDCOABCO,RSDBIOLOG,RSDBIOPLT,RSDOILLPG, RSDOILDSL</v>
      </c>
      <c r="M754" s="10" t="s">
        <v>75</v>
      </c>
    </row>
    <row r="755" spans="3:13" s="2" customFormat="1" x14ac:dyDescent="0.25">
      <c r="C755" s="10"/>
      <c r="D755" s="10">
        <v>5</v>
      </c>
      <c r="F755" s="2" t="str">
        <f t="shared" si="276"/>
        <v>FLO_FR</v>
      </c>
      <c r="G755" s="2" t="str">
        <f t="shared" si="277"/>
        <v>RSD_APA4_WH</v>
      </c>
      <c r="H755" s="2" t="str">
        <f t="shared" si="279"/>
        <v>RA</v>
      </c>
      <c r="I755" s="2" t="str">
        <f t="shared" si="279"/>
        <v>UP</v>
      </c>
      <c r="J755" s="10">
        <f t="shared" si="279"/>
        <v>0</v>
      </c>
      <c r="K755" s="10">
        <f t="shared" si="280"/>
        <v>3</v>
      </c>
      <c r="L755" s="10" t="str">
        <f t="shared" si="278"/>
        <v>RSDELC,RSDLTHA1,RSDLTHA2,RSDLTHA3,RSDLTHA4,RSDGASNAT,RSDCOABIC,RSDCOABCO,RSDBIOLOG,RSDBIOPLT,RSDOILLPG, RSDOILDSL</v>
      </c>
      <c r="M755" s="10" t="s">
        <v>75</v>
      </c>
    </row>
    <row r="756" spans="3:13" s="2" customFormat="1" x14ac:dyDescent="0.25">
      <c r="C756" s="10"/>
      <c r="D756" s="10">
        <v>6</v>
      </c>
      <c r="F756" s="2" t="str">
        <f t="shared" si="276"/>
        <v>FLO_FR</v>
      </c>
      <c r="G756" s="2" t="str">
        <f t="shared" si="277"/>
        <v>RSD_APA4_WH</v>
      </c>
      <c r="H756" s="2" t="str">
        <f t="shared" si="279"/>
        <v>RE</v>
      </c>
      <c r="I756" s="2" t="str">
        <f t="shared" si="279"/>
        <v>UP</v>
      </c>
      <c r="J756" s="10">
        <f t="shared" si="279"/>
        <v>0</v>
      </c>
      <c r="K756" s="10">
        <f t="shared" si="280"/>
        <v>3</v>
      </c>
      <c r="L756" s="10" t="str">
        <f t="shared" si="278"/>
        <v>RSDELC,RSDLTHA1,RSDLTHA2,RSDLTHA3,RSDLTHA4,RSDGASNAT,RSDCOABIC,RSDCOABCO,RSDBIOLOG,RSDBIOPLT,RSDOILLPG, RSDOILDSL</v>
      </c>
      <c r="M756" s="10" t="s">
        <v>75</v>
      </c>
    </row>
    <row r="757" spans="3:13" s="2" customFormat="1" x14ac:dyDescent="0.25">
      <c r="C757" s="10"/>
      <c r="D757" s="10">
        <v>7</v>
      </c>
      <c r="F757" s="2" t="str">
        <f t="shared" si="276"/>
        <v>FLO_FR</v>
      </c>
      <c r="G757" s="2" t="str">
        <f t="shared" si="277"/>
        <v>RSD_APA4_WH</v>
      </c>
      <c r="H757" s="2" t="str">
        <f t="shared" si="279"/>
        <v>SN</v>
      </c>
      <c r="I757" s="2" t="str">
        <f t="shared" si="279"/>
        <v>UP</v>
      </c>
      <c r="J757" s="10">
        <f t="shared" si="279"/>
        <v>0</v>
      </c>
      <c r="K757" s="10">
        <f t="shared" si="280"/>
        <v>3</v>
      </c>
      <c r="L757" s="10" t="str">
        <f t="shared" si="278"/>
        <v>RSDELC,RSDLTHA1,RSDLTHA2,RSDLTHA3,RSDLTHA4,RSDGASNAT,RSDCOABIC,RSDCOABCO,RSDBIOLOG,RSDBIOPLT,RSDOILLPG, RSDOILDSL</v>
      </c>
      <c r="M757" s="10" t="s">
        <v>75</v>
      </c>
    </row>
    <row r="758" spans="3:13" s="2" customFormat="1" x14ac:dyDescent="0.25">
      <c r="C758" s="10"/>
      <c r="D758" s="10">
        <v>8</v>
      </c>
      <c r="F758" s="2" t="str">
        <f t="shared" si="276"/>
        <v>FLO_FR</v>
      </c>
      <c r="G758" s="2" t="str">
        <f t="shared" si="277"/>
        <v>RSD_APA4_WH</v>
      </c>
      <c r="H758" s="2" t="str">
        <f t="shared" si="279"/>
        <v>SL</v>
      </c>
      <c r="I758" s="2" t="str">
        <f t="shared" si="279"/>
        <v>UP</v>
      </c>
      <c r="J758" s="10">
        <f t="shared" si="279"/>
        <v>0</v>
      </c>
      <c r="K758" s="10">
        <f t="shared" si="280"/>
        <v>3</v>
      </c>
      <c r="L758" s="10" t="str">
        <f t="shared" si="278"/>
        <v>RSDELC,RSDLTHA1,RSDLTHA2,RSDLTHA3,RSDLTHA4,RSDGASNAT,RSDCOABIC,RSDCOABCO,RSDBIOLOG,RSDBIOPLT,RSDOILLPG, RSDOILDSL</v>
      </c>
      <c r="M758" s="10" t="s">
        <v>75</v>
      </c>
    </row>
    <row r="759" spans="3:13" s="2" customFormat="1" x14ac:dyDescent="0.25">
      <c r="C759" s="10"/>
      <c r="D759" s="10">
        <v>9</v>
      </c>
      <c r="F759" s="2" t="str">
        <f t="shared" si="276"/>
        <v>FLO_FR</v>
      </c>
      <c r="G759" s="2" t="str">
        <f t="shared" si="277"/>
        <v>RSD_APA4_WH</v>
      </c>
      <c r="H759" s="2" t="str">
        <f t="shared" si="279"/>
        <v>SM</v>
      </c>
      <c r="I759" s="2" t="str">
        <f t="shared" si="279"/>
        <v>UP</v>
      </c>
      <c r="J759" s="10">
        <f t="shared" si="279"/>
        <v>0</v>
      </c>
      <c r="K759" s="10">
        <f t="shared" si="280"/>
        <v>3</v>
      </c>
      <c r="L759" s="10" t="str">
        <f t="shared" si="278"/>
        <v>RSDELC,RSDLTHA1,RSDLTHA2,RSDLTHA3,RSDLTHA4,RSDGASNAT,RSDCOABIC,RSDCOABCO,RSDBIOLOG,RSDBIOPLT,RSDOILLPG, RSDOILDSL</v>
      </c>
      <c r="M759" s="10" t="s">
        <v>75</v>
      </c>
    </row>
    <row r="760" spans="3:13" s="2" customFormat="1" x14ac:dyDescent="0.25">
      <c r="C760" s="10"/>
      <c r="D760" s="10">
        <v>10</v>
      </c>
      <c r="F760" s="2" t="str">
        <f t="shared" si="276"/>
        <v>FLO_FR</v>
      </c>
      <c r="G760" s="2" t="str">
        <f t="shared" si="277"/>
        <v>RSD_APA4_WH</v>
      </c>
      <c r="H760" s="2" t="str">
        <f t="shared" ref="H760:H761" si="281">H736</f>
        <v>SD</v>
      </c>
      <c r="I760" s="2" t="str">
        <f>I736</f>
        <v>UP</v>
      </c>
      <c r="J760" s="10">
        <f>J736</f>
        <v>0</v>
      </c>
      <c r="K760" s="10">
        <f t="shared" si="280"/>
        <v>3</v>
      </c>
      <c r="L760" s="10" t="str">
        <f t="shared" si="278"/>
        <v>RSDELC,RSDLTHA1,RSDLTHA2,RSDLTHA3,RSDLTHA4,RSDGASNAT,RSDCOABIC,RSDCOABCO,RSDBIOLOG,RSDBIOPLT,RSDOILLPG, RSDOILDSL</v>
      </c>
      <c r="M760" s="10" t="s">
        <v>75</v>
      </c>
    </row>
    <row r="761" spans="3:13" s="2" customFormat="1" x14ac:dyDescent="0.25">
      <c r="C761" s="10"/>
      <c r="D761" s="10">
        <v>11</v>
      </c>
      <c r="F761" s="2" t="str">
        <f t="shared" si="276"/>
        <v>FLO_FR</v>
      </c>
      <c r="G761" s="2" t="str">
        <f t="shared" si="277"/>
        <v>RSD_APA4_WH</v>
      </c>
      <c r="H761" s="2" t="str">
        <f t="shared" si="281"/>
        <v>SA</v>
      </c>
      <c r="I761" s="2" t="str">
        <f>I737</f>
        <v>UP</v>
      </c>
      <c r="J761" s="10">
        <f>J737</f>
        <v>0</v>
      </c>
      <c r="K761" s="10">
        <f t="shared" si="280"/>
        <v>3</v>
      </c>
      <c r="L761" s="10" t="str">
        <f t="shared" si="278"/>
        <v>RSDELC,RSDLTHA1,RSDLTHA2,RSDLTHA3,RSDLTHA4,RSDGASNAT,RSDCOABIC,RSDCOABCO,RSDBIOLOG,RSDBIOPLT,RSDOILLPG, RSDOILDSL</v>
      </c>
      <c r="M761" s="10" t="s">
        <v>75</v>
      </c>
    </row>
    <row r="762" spans="3:13" s="2" customFormat="1" x14ac:dyDescent="0.25">
      <c r="C762" s="10"/>
      <c r="D762" s="10">
        <v>12</v>
      </c>
      <c r="F762" s="2" t="str">
        <f t="shared" si="276"/>
        <v>FLO_FR</v>
      </c>
      <c r="G762" s="2" t="str">
        <f t="shared" si="277"/>
        <v>RSD_APA4_WH</v>
      </c>
      <c r="H762" s="2" t="str">
        <f t="shared" ref="H762:I762" si="282">H738</f>
        <v>SE</v>
      </c>
      <c r="I762" s="2" t="str">
        <f t="shared" si="282"/>
        <v>UP</v>
      </c>
      <c r="J762" s="10">
        <f>J738</f>
        <v>0</v>
      </c>
      <c r="K762" s="10">
        <f t="shared" si="280"/>
        <v>3</v>
      </c>
      <c r="L762" s="10" t="str">
        <f t="shared" si="278"/>
        <v>RSDELC,RSDLTHA1,RSDLTHA2,RSDLTHA3,RSDLTHA4,RSDGASNAT,RSDCOABIC,RSDCOABCO,RSDBIOLOG,RSDBIOPLT,RSDOILLPG, RSDOILDSL</v>
      </c>
      <c r="M762" s="10" t="s">
        <v>75</v>
      </c>
    </row>
    <row r="763" spans="3:13" s="2" customFormat="1" x14ac:dyDescent="0.25">
      <c r="C763" s="10"/>
      <c r="D763" s="10">
        <v>13</v>
      </c>
      <c r="F763" s="2" t="str">
        <f t="shared" si="276"/>
        <v>FLO_FR</v>
      </c>
      <c r="G763" s="2" t="str">
        <f t="shared" si="277"/>
        <v>RSD_APA4_WH</v>
      </c>
      <c r="H763" s="2" t="str">
        <f t="shared" ref="H763:J763" si="283">H739</f>
        <v>FN</v>
      </c>
      <c r="I763" s="2" t="str">
        <f t="shared" si="283"/>
        <v>UP</v>
      </c>
      <c r="J763" s="10">
        <f t="shared" si="283"/>
        <v>0</v>
      </c>
      <c r="K763" s="10">
        <f t="shared" si="280"/>
        <v>3</v>
      </c>
      <c r="L763" s="10" t="str">
        <f t="shared" si="278"/>
        <v>RSDELC,RSDLTHA1,RSDLTHA2,RSDLTHA3,RSDLTHA4,RSDGASNAT,RSDCOABIC,RSDCOABCO,RSDBIOLOG,RSDBIOPLT,RSDOILLPG, RSDOILDSL</v>
      </c>
      <c r="M763" s="10" t="s">
        <v>75</v>
      </c>
    </row>
    <row r="764" spans="3:13" s="2" customFormat="1" x14ac:dyDescent="0.25">
      <c r="C764" s="10"/>
      <c r="D764" s="10">
        <v>14</v>
      </c>
      <c r="F764" s="2" t="str">
        <f t="shared" si="276"/>
        <v>FLO_FR</v>
      </c>
      <c r="G764" s="2" t="str">
        <f t="shared" si="277"/>
        <v>RSD_APA4_WH</v>
      </c>
      <c r="H764" s="2" t="str">
        <f t="shared" ref="H764:J764" si="284">H740</f>
        <v>FL</v>
      </c>
      <c r="I764" s="2" t="str">
        <f t="shared" si="284"/>
        <v>UP</v>
      </c>
      <c r="J764" s="10">
        <f t="shared" si="284"/>
        <v>0</v>
      </c>
      <c r="K764" s="10">
        <f t="shared" si="280"/>
        <v>3</v>
      </c>
      <c r="L764" s="10" t="str">
        <f t="shared" si="278"/>
        <v>RSDELC,RSDLTHA1,RSDLTHA2,RSDLTHA3,RSDLTHA4,RSDGASNAT,RSDCOABIC,RSDCOABCO,RSDBIOLOG,RSDBIOPLT,RSDOILLPG, RSDOILDSL</v>
      </c>
      <c r="M764" s="10" t="s">
        <v>75</v>
      </c>
    </row>
    <row r="765" spans="3:13" s="2" customFormat="1" x14ac:dyDescent="0.25">
      <c r="C765" s="10"/>
      <c r="D765" s="10">
        <v>15</v>
      </c>
      <c r="F765" s="2" t="str">
        <f t="shared" si="276"/>
        <v>FLO_FR</v>
      </c>
      <c r="G765" s="2" t="str">
        <f t="shared" si="277"/>
        <v>RSD_APA4_WH</v>
      </c>
      <c r="H765" s="2" t="str">
        <f t="shared" ref="H765:J765" si="285">H741</f>
        <v>FM</v>
      </c>
      <c r="I765" s="2" t="str">
        <f t="shared" si="285"/>
        <v>UP</v>
      </c>
      <c r="J765" s="10">
        <f t="shared" si="285"/>
        <v>0</v>
      </c>
      <c r="K765" s="10">
        <f t="shared" si="280"/>
        <v>3</v>
      </c>
      <c r="L765" s="10" t="str">
        <f t="shared" si="278"/>
        <v>RSDELC,RSDLTHA1,RSDLTHA2,RSDLTHA3,RSDLTHA4,RSDGASNAT,RSDCOABIC,RSDCOABCO,RSDBIOLOG,RSDBIOPLT,RSDOILLPG, RSDOILDSL</v>
      </c>
      <c r="M765" s="10" t="s">
        <v>75</v>
      </c>
    </row>
    <row r="766" spans="3:13" s="2" customFormat="1" x14ac:dyDescent="0.25">
      <c r="C766" s="10"/>
      <c r="D766" s="10">
        <v>16</v>
      </c>
      <c r="F766" s="2" t="str">
        <f t="shared" si="276"/>
        <v>FLO_FR</v>
      </c>
      <c r="G766" s="2" t="str">
        <f t="shared" si="277"/>
        <v>RSD_APA4_WH</v>
      </c>
      <c r="H766" s="2" t="str">
        <f t="shared" ref="H766:J766" si="286">H742</f>
        <v>FD</v>
      </c>
      <c r="I766" s="2" t="str">
        <f t="shared" si="286"/>
        <v>UP</v>
      </c>
      <c r="J766" s="10">
        <f t="shared" si="286"/>
        <v>0</v>
      </c>
      <c r="K766" s="10">
        <f t="shared" si="280"/>
        <v>3</v>
      </c>
      <c r="L766" s="10" t="str">
        <f t="shared" si="278"/>
        <v>RSDELC,RSDLTHA1,RSDLTHA2,RSDLTHA3,RSDLTHA4,RSDGASNAT,RSDCOABIC,RSDCOABCO,RSDBIOLOG,RSDBIOPLT,RSDOILLPG, RSDOILDSL</v>
      </c>
      <c r="M766" s="10" t="s">
        <v>75</v>
      </c>
    </row>
    <row r="767" spans="3:13" s="2" customFormat="1" x14ac:dyDescent="0.25">
      <c r="C767" s="10"/>
      <c r="D767" s="10">
        <v>17</v>
      </c>
      <c r="F767" s="2" t="str">
        <f t="shared" si="276"/>
        <v>FLO_FR</v>
      </c>
      <c r="G767" s="2" t="str">
        <f t="shared" si="277"/>
        <v>RSD_APA4_WH</v>
      </c>
      <c r="H767" s="2" t="str">
        <f t="shared" ref="H767:J767" si="287">H743</f>
        <v>FA</v>
      </c>
      <c r="I767" s="2" t="str">
        <f t="shared" si="287"/>
        <v>UP</v>
      </c>
      <c r="J767" s="10">
        <f t="shared" si="287"/>
        <v>0</v>
      </c>
      <c r="K767" s="10">
        <f t="shared" si="280"/>
        <v>3</v>
      </c>
      <c r="L767" s="10" t="str">
        <f t="shared" si="278"/>
        <v>RSDELC,RSDLTHA1,RSDLTHA2,RSDLTHA3,RSDLTHA4,RSDGASNAT,RSDCOABIC,RSDCOABCO,RSDBIOLOG,RSDBIOPLT,RSDOILLPG, RSDOILDSL</v>
      </c>
      <c r="M767" s="10" t="s">
        <v>75</v>
      </c>
    </row>
    <row r="768" spans="3:13" s="2" customFormat="1" x14ac:dyDescent="0.25">
      <c r="C768" s="10"/>
      <c r="D768" s="10">
        <v>18</v>
      </c>
      <c r="F768" s="2" t="str">
        <f t="shared" si="276"/>
        <v>FLO_FR</v>
      </c>
      <c r="G768" s="2" t="str">
        <f t="shared" si="277"/>
        <v>RSD_APA4_WH</v>
      </c>
      <c r="H768" s="2" t="str">
        <f t="shared" ref="H768:J768" si="288">H744</f>
        <v>FE</v>
      </c>
      <c r="I768" s="2" t="str">
        <f t="shared" si="288"/>
        <v>UP</v>
      </c>
      <c r="J768" s="10">
        <f t="shared" si="288"/>
        <v>0</v>
      </c>
      <c r="K768" s="10">
        <f t="shared" si="280"/>
        <v>3</v>
      </c>
      <c r="L768" s="10" t="str">
        <f t="shared" si="278"/>
        <v>RSDELC,RSDLTHA1,RSDLTHA2,RSDLTHA3,RSDLTHA4,RSDGASNAT,RSDCOABIC,RSDCOABCO,RSDBIOLOG,RSDBIOPLT,RSDOILLPG, RSDOILDSL</v>
      </c>
      <c r="M768" s="10" t="s">
        <v>75</v>
      </c>
    </row>
    <row r="769" spans="3:13" s="2" customFormat="1" x14ac:dyDescent="0.25">
      <c r="C769" s="10"/>
      <c r="D769" s="10">
        <v>19</v>
      </c>
      <c r="F769" s="2" t="str">
        <f t="shared" si="276"/>
        <v>FLO_FR</v>
      </c>
      <c r="G769" s="2" t="str">
        <f t="shared" si="277"/>
        <v>RSD_APA4_WH</v>
      </c>
      <c r="H769" s="2" t="str">
        <f t="shared" ref="H769:J769" si="289">H745</f>
        <v>WN</v>
      </c>
      <c r="I769" s="2" t="str">
        <f t="shared" si="289"/>
        <v>UP</v>
      </c>
      <c r="J769" s="10">
        <f t="shared" si="289"/>
        <v>0</v>
      </c>
      <c r="K769" s="10">
        <f t="shared" si="280"/>
        <v>3</v>
      </c>
      <c r="L769" s="10" t="str">
        <f t="shared" si="278"/>
        <v>RSDELC,RSDLTHA1,RSDLTHA2,RSDLTHA3,RSDLTHA4,RSDGASNAT,RSDCOABIC,RSDCOABCO,RSDBIOLOG,RSDBIOPLT,RSDOILLPG, RSDOILDSL</v>
      </c>
      <c r="M769" s="10" t="s">
        <v>75</v>
      </c>
    </row>
    <row r="770" spans="3:13" s="2" customFormat="1" x14ac:dyDescent="0.25">
      <c r="C770" s="10"/>
      <c r="D770" s="10">
        <v>20</v>
      </c>
      <c r="F770" s="2" t="str">
        <f t="shared" si="276"/>
        <v>FLO_FR</v>
      </c>
      <c r="G770" s="2" t="str">
        <f t="shared" si="277"/>
        <v>RSD_APA4_WH</v>
      </c>
      <c r="H770" s="2" t="str">
        <f t="shared" ref="H770:J770" si="290">H746</f>
        <v>WL</v>
      </c>
      <c r="I770" s="2" t="str">
        <f t="shared" si="290"/>
        <v>UP</v>
      </c>
      <c r="J770" s="10">
        <f t="shared" si="290"/>
        <v>0</v>
      </c>
      <c r="K770" s="10">
        <f t="shared" si="280"/>
        <v>3</v>
      </c>
      <c r="L770" s="10" t="str">
        <f t="shared" si="278"/>
        <v>RSDELC,RSDLTHA1,RSDLTHA2,RSDLTHA3,RSDLTHA4,RSDGASNAT,RSDCOABIC,RSDCOABCO,RSDBIOLOG,RSDBIOPLT,RSDOILLPG, RSDOILDSL</v>
      </c>
      <c r="M770" s="10" t="s">
        <v>75</v>
      </c>
    </row>
    <row r="771" spans="3:13" s="2" customFormat="1" x14ac:dyDescent="0.25">
      <c r="C771" s="10"/>
      <c r="D771" s="10">
        <v>21</v>
      </c>
      <c r="F771" s="2" t="str">
        <f t="shared" si="276"/>
        <v>FLO_FR</v>
      </c>
      <c r="G771" s="2" t="str">
        <f t="shared" si="277"/>
        <v>RSD_APA4_WH</v>
      </c>
      <c r="H771" s="2" t="str">
        <f t="shared" ref="H771:J771" si="291">H747</f>
        <v>WM</v>
      </c>
      <c r="I771" s="2" t="str">
        <f t="shared" si="291"/>
        <v>UP</v>
      </c>
      <c r="J771" s="10">
        <f t="shared" si="291"/>
        <v>0</v>
      </c>
      <c r="K771" s="10">
        <f t="shared" si="280"/>
        <v>3</v>
      </c>
      <c r="L771" s="10" t="str">
        <f t="shared" si="278"/>
        <v>RSDELC,RSDLTHA1,RSDLTHA2,RSDLTHA3,RSDLTHA4,RSDGASNAT,RSDCOABIC,RSDCOABCO,RSDBIOLOG,RSDBIOPLT,RSDOILLPG, RSDOILDSL</v>
      </c>
      <c r="M771" s="10" t="s">
        <v>75</v>
      </c>
    </row>
    <row r="772" spans="3:13" s="2" customFormat="1" x14ac:dyDescent="0.25">
      <c r="C772" s="10"/>
      <c r="D772" s="10">
        <v>22</v>
      </c>
      <c r="F772" s="2" t="str">
        <f t="shared" si="276"/>
        <v>FLO_FR</v>
      </c>
      <c r="G772" s="2" t="str">
        <f t="shared" si="277"/>
        <v>RSD_APA4_WH</v>
      </c>
      <c r="H772" s="2" t="str">
        <f t="shared" ref="H772:J772" si="292">H748</f>
        <v>WD</v>
      </c>
      <c r="I772" s="2" t="str">
        <f t="shared" si="292"/>
        <v>UP</v>
      </c>
      <c r="J772" s="10">
        <f t="shared" si="292"/>
        <v>0</v>
      </c>
      <c r="K772" s="10">
        <f t="shared" si="280"/>
        <v>3</v>
      </c>
      <c r="L772" s="10" t="str">
        <f t="shared" si="278"/>
        <v>RSDELC,RSDLTHA1,RSDLTHA2,RSDLTHA3,RSDLTHA4,RSDGASNAT,RSDCOABIC,RSDCOABCO,RSDBIOLOG,RSDBIOPLT,RSDOILLPG, RSDOILDSL</v>
      </c>
      <c r="M772" s="10" t="s">
        <v>75</v>
      </c>
    </row>
    <row r="773" spans="3:13" s="2" customFormat="1" x14ac:dyDescent="0.25">
      <c r="C773" s="10"/>
      <c r="D773" s="10">
        <v>23</v>
      </c>
      <c r="F773" s="12" t="str">
        <f t="shared" si="276"/>
        <v>FLO_FR</v>
      </c>
      <c r="G773" s="12" t="str">
        <f t="shared" si="277"/>
        <v>RSD_APA4_WH</v>
      </c>
      <c r="H773" s="12" t="str">
        <f t="shared" ref="H773:J773" si="293">H749</f>
        <v>WA</v>
      </c>
      <c r="I773" s="12" t="str">
        <f t="shared" si="293"/>
        <v>UP</v>
      </c>
      <c r="J773" s="4">
        <f t="shared" si="293"/>
        <v>0</v>
      </c>
      <c r="K773" s="4">
        <f t="shared" si="280"/>
        <v>3</v>
      </c>
      <c r="L773" s="10" t="str">
        <f t="shared" si="278"/>
        <v>RSDELC,RSDLTHA1,RSDLTHA2,RSDLTHA3,RSDLTHA4,RSDGASNAT,RSDCOABIC,RSDCOABCO,RSDBIOLOG,RSDBIOPLT,RSDOILLPG, RSDOILDSL</v>
      </c>
      <c r="M773" s="10" t="s">
        <v>75</v>
      </c>
    </row>
    <row r="774" spans="3:13" s="2" customFormat="1" x14ac:dyDescent="0.25">
      <c r="C774" s="10"/>
      <c r="D774" s="10">
        <v>24</v>
      </c>
      <c r="F774" s="19" t="str">
        <f t="shared" si="276"/>
        <v>FLO_FR</v>
      </c>
      <c r="G774" s="19" t="str">
        <f t="shared" si="277"/>
        <v>RSD_APA4_WH</v>
      </c>
      <c r="H774" s="19" t="str">
        <f t="shared" ref="H774:J774" si="294">H750</f>
        <v>WE</v>
      </c>
      <c r="I774" s="19" t="str">
        <f t="shared" si="294"/>
        <v>UP</v>
      </c>
      <c r="J774" s="21">
        <f t="shared" si="294"/>
        <v>0</v>
      </c>
      <c r="K774" s="21">
        <f t="shared" si="280"/>
        <v>3</v>
      </c>
      <c r="L774" s="21" t="str">
        <f t="shared" si="278"/>
        <v>RSDELC,RSDLTHA1,RSDLTHA2,RSDLTHA3,RSDLTHA4,RSDGASNAT,RSDCOABIC,RSDCOABCO,RSDBIOLOG,RSDBIOPLT,RSDOILLPG, RSDOILDSL</v>
      </c>
      <c r="M774" s="21" t="s">
        <v>75</v>
      </c>
    </row>
    <row r="775" spans="3:13" s="2" customFormat="1" x14ac:dyDescent="0.25">
      <c r="C775" s="10">
        <f>C727+1</f>
        <v>17</v>
      </c>
      <c r="D775" s="10">
        <v>1</v>
      </c>
      <c r="F775" s="2" t="str">
        <f>IF(H775="NA","\I: Ignore","FLO_FR")</f>
        <v>FLO_FR</v>
      </c>
      <c r="G775" s="9" t="str">
        <f>VLOOKUP(C775,Demands!$B$27:$C$125,2,0)</f>
        <v>RSD_DTA1_SC</v>
      </c>
      <c r="H775" s="2" t="str">
        <f>IF(HLOOKUP($D775,Fractions!$C$1:$Z$2,2,0)=0,"na",HLOOKUP($D775,Fractions!$C$1:$Z$2,2,0))</f>
        <v>RN</v>
      </c>
      <c r="I775" s="2" t="s">
        <v>34</v>
      </c>
      <c r="K775" s="11">
        <f>VLOOKUP(VLOOKUP(C775,Demands!$B$27:$E$125,4,0),Fractions!$A$3:$Z$43,INS_FRs!D775+2,0)</f>
        <v>0</v>
      </c>
      <c r="L775" s="10" t="str">
        <f>LEFT(G775,3)&amp;"ELC"</f>
        <v>RSDELC</v>
      </c>
      <c r="M775" s="10" t="s">
        <v>75</v>
      </c>
    </row>
    <row r="776" spans="3:13" s="2" customFormat="1" x14ac:dyDescent="0.25">
      <c r="C776" s="10"/>
      <c r="D776" s="10">
        <v>2</v>
      </c>
      <c r="F776" s="2" t="str">
        <f t="shared" ref="F776:F822" si="295">IF(H776="NA","\I: Ignore","FLO_FR")</f>
        <v>FLO_FR</v>
      </c>
      <c r="G776" s="2" t="str">
        <f>G775</f>
        <v>RSD_DTA1_SC</v>
      </c>
      <c r="H776" s="2" t="str">
        <f>IF(HLOOKUP($D776,Fractions!$C$1:$Z$2,2,0)=0,"na",HLOOKUP($D776,Fractions!$C$1:$Z$2,2,0))</f>
        <v>RL</v>
      </c>
      <c r="I776" s="2" t="s">
        <v>34</v>
      </c>
      <c r="K776" s="17">
        <f>VLOOKUP(VLOOKUP(C775,Demands!$B$27:$E$125,4,0),Fractions!$A$3:$Z$43,INS_FRs!D776+2,0)</f>
        <v>2.7853881278538817E-2</v>
      </c>
      <c r="L776" s="10" t="str">
        <f t="shared" ref="L776:L839" si="296">LEFT(G776,3)&amp;"ELC"</f>
        <v>RSDELC</v>
      </c>
      <c r="M776" s="10" t="s">
        <v>75</v>
      </c>
    </row>
    <row r="777" spans="3:13" s="2" customFormat="1" x14ac:dyDescent="0.25">
      <c r="C777" s="10"/>
      <c r="D777" s="10">
        <v>3</v>
      </c>
      <c r="F777" s="2" t="str">
        <f t="shared" si="295"/>
        <v>FLO_FR</v>
      </c>
      <c r="G777" s="2" t="str">
        <f t="shared" ref="G777:G822" si="297">G776</f>
        <v>RSD_DTA1_SC</v>
      </c>
      <c r="H777" s="2" t="str">
        <f>IF(HLOOKUP($D777,Fractions!$C$1:$Z$2,2,0)=0,"na",HLOOKUP($D777,Fractions!$C$1:$Z$2,2,0))</f>
        <v>RM</v>
      </c>
      <c r="I777" s="2" t="s">
        <v>34</v>
      </c>
      <c r="K777" s="17">
        <f>VLOOKUP(VLOOKUP(C775,Demands!$B$27:$E$125,4,0),Fractions!$A$3:$Z$43,INS_FRs!D777+2,0)</f>
        <v>3.4817351598173514E-2</v>
      </c>
      <c r="L777" s="10" t="str">
        <f t="shared" si="296"/>
        <v>RSDELC</v>
      </c>
      <c r="M777" s="10" t="s">
        <v>75</v>
      </c>
    </row>
    <row r="778" spans="3:13" s="2" customFormat="1" x14ac:dyDescent="0.25">
      <c r="C778" s="10"/>
      <c r="D778" s="10">
        <v>4</v>
      </c>
      <c r="F778" s="2" t="str">
        <f t="shared" si="295"/>
        <v>FLO_FR</v>
      </c>
      <c r="G778" s="2" t="str">
        <f t="shared" si="297"/>
        <v>RSD_DTA1_SC</v>
      </c>
      <c r="H778" s="2" t="str">
        <f>IF(HLOOKUP($D778,Fractions!$C$1:$Z$2,2,0)=0,"na",HLOOKUP($D778,Fractions!$C$1:$Z$2,2,0))</f>
        <v>RD</v>
      </c>
      <c r="I778" s="2" t="s">
        <v>34</v>
      </c>
      <c r="K778" s="17">
        <f>VLOOKUP(VLOOKUP(C775,Demands!$B$27:$E$125,4,0),Fractions!$A$3:$Z$43,INS_FRs!D778+2,0)</f>
        <v>4.1780821917808221E-2</v>
      </c>
      <c r="L778" s="10" t="str">
        <f t="shared" si="296"/>
        <v>RSDELC</v>
      </c>
      <c r="M778" s="10" t="s">
        <v>75</v>
      </c>
    </row>
    <row r="779" spans="3:13" s="2" customFormat="1" x14ac:dyDescent="0.25">
      <c r="C779" s="10"/>
      <c r="D779" s="10">
        <v>5</v>
      </c>
      <c r="F779" s="2" t="str">
        <f t="shared" si="295"/>
        <v>FLO_FR</v>
      </c>
      <c r="G779" s="2" t="str">
        <f t="shared" si="297"/>
        <v>RSD_DTA1_SC</v>
      </c>
      <c r="H779" s="2" t="str">
        <f>IF(HLOOKUP($D779,Fractions!$C$1:$Z$2,2,0)=0,"na",HLOOKUP($D779,Fractions!$C$1:$Z$2,2,0))</f>
        <v>RA</v>
      </c>
      <c r="I779" s="2" t="s">
        <v>34</v>
      </c>
      <c r="K779" s="17">
        <f>VLOOKUP(VLOOKUP(C775,Demands!$B$27:$E$125,4,0),Fractions!$A$3:$Z$43,INS_FRs!D779+2,0)</f>
        <v>2.7853881278538817E-2</v>
      </c>
      <c r="L779" s="10" t="str">
        <f t="shared" si="296"/>
        <v>RSDELC</v>
      </c>
      <c r="M779" s="10" t="s">
        <v>75</v>
      </c>
    </row>
    <row r="780" spans="3:13" s="2" customFormat="1" x14ac:dyDescent="0.25">
      <c r="C780" s="10"/>
      <c r="D780" s="10">
        <v>6</v>
      </c>
      <c r="F780" s="2" t="str">
        <f t="shared" si="295"/>
        <v>FLO_FR</v>
      </c>
      <c r="G780" s="2" t="str">
        <f t="shared" si="297"/>
        <v>RSD_DTA1_SC</v>
      </c>
      <c r="H780" s="2" t="str">
        <f>IF(HLOOKUP($D780,Fractions!$C$1:$Z$2,2,0)=0,"na",HLOOKUP($D780,Fractions!$C$1:$Z$2,2,0))</f>
        <v>RE</v>
      </c>
      <c r="I780" s="2" t="s">
        <v>34</v>
      </c>
      <c r="K780" s="17">
        <f>VLOOKUP(VLOOKUP(C775,Demands!$B$27:$E$125,4,0),Fractions!$A$3:$Z$43,INS_FRs!D780+2,0)</f>
        <v>3.4817351598173514E-2</v>
      </c>
      <c r="L780" s="10" t="str">
        <f t="shared" si="296"/>
        <v>RSDELC</v>
      </c>
      <c r="M780" s="10" t="s">
        <v>75</v>
      </c>
    </row>
    <row r="781" spans="3:13" s="2" customFormat="1" x14ac:dyDescent="0.25">
      <c r="C781" s="10"/>
      <c r="D781" s="10">
        <v>7</v>
      </c>
      <c r="F781" s="2" t="str">
        <f t="shared" si="295"/>
        <v>FLO_FR</v>
      </c>
      <c r="G781" s="2" t="str">
        <f t="shared" si="297"/>
        <v>RSD_DTA1_SC</v>
      </c>
      <c r="H781" s="2" t="str">
        <f>IF(HLOOKUP($D781,Fractions!$C$1:$Z$2,2,0)=0,"na",HLOOKUP($D781,Fractions!$C$1:$Z$2,2,0))</f>
        <v>SN</v>
      </c>
      <c r="I781" s="2" t="s">
        <v>34</v>
      </c>
      <c r="K781" s="17">
        <f>VLOOKUP(VLOOKUP(C775,Demands!$B$27:$E$125,4,0),Fractions!$A$3:$Z$43,INS_FRs!D781+2,0)</f>
        <v>0</v>
      </c>
      <c r="L781" s="10" t="str">
        <f t="shared" si="296"/>
        <v>RSDELC</v>
      </c>
      <c r="M781" s="10" t="s">
        <v>75</v>
      </c>
    </row>
    <row r="782" spans="3:13" s="2" customFormat="1" x14ac:dyDescent="0.25">
      <c r="C782" s="10"/>
      <c r="D782" s="10">
        <v>8</v>
      </c>
      <c r="F782" s="2" t="str">
        <f t="shared" si="295"/>
        <v>FLO_FR</v>
      </c>
      <c r="G782" s="2" t="str">
        <f t="shared" si="297"/>
        <v>RSD_DTA1_SC</v>
      </c>
      <c r="H782" s="2" t="str">
        <f>IF(HLOOKUP($D782,Fractions!$C$1:$Z$2,2,0)=0,"na",HLOOKUP($D782,Fractions!$C$1:$Z$2,2,0))</f>
        <v>SL</v>
      </c>
      <c r="I782" s="2" t="s">
        <v>34</v>
      </c>
      <c r="K782" s="17">
        <f>VLOOKUP(VLOOKUP(C775,Demands!$B$27:$E$125,4,0),Fractions!$A$3:$Z$43,INS_FRs!D782+2,0)</f>
        <v>0.11095890410958906</v>
      </c>
      <c r="L782" s="10" t="str">
        <f t="shared" si="296"/>
        <v>RSDELC</v>
      </c>
      <c r="M782" s="10" t="s">
        <v>75</v>
      </c>
    </row>
    <row r="783" spans="3:13" s="2" customFormat="1" x14ac:dyDescent="0.25">
      <c r="C783" s="10"/>
      <c r="D783" s="10">
        <v>9</v>
      </c>
      <c r="F783" s="2" t="str">
        <f t="shared" si="295"/>
        <v>FLO_FR</v>
      </c>
      <c r="G783" s="2" t="str">
        <f t="shared" si="297"/>
        <v>RSD_DTA1_SC</v>
      </c>
      <c r="H783" s="2" t="str">
        <f>IF(HLOOKUP($D783,Fractions!$C$1:$Z$2,2,0)=0,"na",HLOOKUP($D783,Fractions!$C$1:$Z$2,2,0))</f>
        <v>SM</v>
      </c>
      <c r="I783" s="2" t="s">
        <v>34</v>
      </c>
      <c r="K783" s="17">
        <f>VLOOKUP(VLOOKUP(C775,Demands!$B$27:$E$125,4,0),Fractions!$A$3:$Z$43,INS_FRs!D783+2,0)</f>
        <v>0.1386986301369863</v>
      </c>
      <c r="L783" s="10" t="str">
        <f t="shared" si="296"/>
        <v>RSDELC</v>
      </c>
      <c r="M783" s="10" t="s">
        <v>75</v>
      </c>
    </row>
    <row r="784" spans="3:13" s="2" customFormat="1" x14ac:dyDescent="0.25">
      <c r="C784" s="10"/>
      <c r="D784" s="10">
        <v>10</v>
      </c>
      <c r="F784" s="2" t="str">
        <f t="shared" si="295"/>
        <v>FLO_FR</v>
      </c>
      <c r="G784" s="2" t="str">
        <f t="shared" si="297"/>
        <v>RSD_DTA1_SC</v>
      </c>
      <c r="H784" s="2" t="str">
        <f>IF(HLOOKUP($D784,Fractions!$C$1:$Z$2,2,0)=0,"na",HLOOKUP($D784,Fractions!$C$1:$Z$2,2,0))</f>
        <v>SD</v>
      </c>
      <c r="I784" s="2" t="s">
        <v>34</v>
      </c>
      <c r="K784" s="17">
        <f>VLOOKUP(VLOOKUP(C775,Demands!$B$27:$E$125,4,0),Fractions!$A$3:$Z$43,INS_FRs!D784+2,0)</f>
        <v>0.16643835616438357</v>
      </c>
      <c r="L784" s="10" t="str">
        <f t="shared" si="296"/>
        <v>RSDELC</v>
      </c>
      <c r="M784" s="10" t="s">
        <v>75</v>
      </c>
    </row>
    <row r="785" spans="3:13" s="2" customFormat="1" x14ac:dyDescent="0.25">
      <c r="C785" s="10"/>
      <c r="D785" s="10">
        <v>11</v>
      </c>
      <c r="F785" s="2" t="str">
        <f t="shared" si="295"/>
        <v>FLO_FR</v>
      </c>
      <c r="G785" s="2" t="str">
        <f t="shared" si="297"/>
        <v>RSD_DTA1_SC</v>
      </c>
      <c r="H785" s="2" t="str">
        <f>IF(HLOOKUP($D785,Fractions!$C$1:$Z$2,2,0)=0,"na",HLOOKUP($D785,Fractions!$C$1:$Z$2,2,0))</f>
        <v>SA</v>
      </c>
      <c r="I785" s="2" t="s">
        <v>34</v>
      </c>
      <c r="K785" s="17">
        <f>VLOOKUP(VLOOKUP(C775,Demands!$B$27:$E$125,4,0),Fractions!$A$3:$Z$43,INS_FRs!D785+2,0)</f>
        <v>0.11095890410958906</v>
      </c>
      <c r="L785" s="10" t="str">
        <f t="shared" si="296"/>
        <v>RSDELC</v>
      </c>
      <c r="M785" s="10" t="s">
        <v>75</v>
      </c>
    </row>
    <row r="786" spans="3:13" s="2" customFormat="1" x14ac:dyDescent="0.25">
      <c r="C786" s="10"/>
      <c r="D786" s="10">
        <v>12</v>
      </c>
      <c r="F786" s="2" t="str">
        <f t="shared" si="295"/>
        <v>FLO_FR</v>
      </c>
      <c r="G786" s="2" t="str">
        <f t="shared" si="297"/>
        <v>RSD_DTA1_SC</v>
      </c>
      <c r="H786" s="2" t="str">
        <f>IF(HLOOKUP($D786,Fractions!$C$1:$Z$2,2,0)=0,"na",HLOOKUP($D786,Fractions!$C$1:$Z$2,2,0))</f>
        <v>SE</v>
      </c>
      <c r="I786" s="2" t="s">
        <v>34</v>
      </c>
      <c r="K786" s="17">
        <f>VLOOKUP(VLOOKUP(C775,Demands!$B$27:$E$125,4,0),Fractions!$A$3:$Z$43,INS_FRs!D786+2,0)</f>
        <v>0.1386986301369863</v>
      </c>
      <c r="L786" s="10" t="str">
        <f t="shared" si="296"/>
        <v>RSDELC</v>
      </c>
      <c r="M786" s="10" t="s">
        <v>75</v>
      </c>
    </row>
    <row r="787" spans="3:13" s="2" customFormat="1" x14ac:dyDescent="0.25">
      <c r="C787" s="10"/>
      <c r="D787" s="10">
        <v>13</v>
      </c>
      <c r="F787" s="2" t="str">
        <f t="shared" si="295"/>
        <v>FLO_FR</v>
      </c>
      <c r="G787" s="2" t="str">
        <f t="shared" si="297"/>
        <v>RSD_DTA1_SC</v>
      </c>
      <c r="H787" s="2" t="str">
        <f>IF(HLOOKUP($D787,Fractions!$C$1:$Z$2,2,0)=0,"na",HLOOKUP($D787,Fractions!$C$1:$Z$2,2,0))</f>
        <v>FN</v>
      </c>
      <c r="I787" s="2" t="s">
        <v>34</v>
      </c>
      <c r="K787" s="17">
        <f>VLOOKUP(VLOOKUP(C775,Demands!$B$27:$E$125,4,0),Fractions!$A$3:$Z$43,INS_FRs!D787+2,0)</f>
        <v>0</v>
      </c>
      <c r="L787" s="10" t="str">
        <f t="shared" si="296"/>
        <v>RSDELC</v>
      </c>
      <c r="M787" s="10" t="s">
        <v>75</v>
      </c>
    </row>
    <row r="788" spans="3:13" s="2" customFormat="1" x14ac:dyDescent="0.25">
      <c r="C788" s="10"/>
      <c r="D788" s="10">
        <v>14</v>
      </c>
      <c r="F788" s="2" t="str">
        <f t="shared" si="295"/>
        <v>FLO_FR</v>
      </c>
      <c r="G788" s="2" t="str">
        <f t="shared" si="297"/>
        <v>RSD_DTA1_SC</v>
      </c>
      <c r="H788" s="2" t="str">
        <f>IF(HLOOKUP($D788,Fractions!$C$1:$Z$2,2,0)=0,"na",HLOOKUP($D788,Fractions!$C$1:$Z$2,2,0))</f>
        <v>FL</v>
      </c>
      <c r="I788" s="2" t="s">
        <v>34</v>
      </c>
      <c r="K788" s="17">
        <f>VLOOKUP(VLOOKUP(C775,Demands!$B$27:$E$125,4,0),Fractions!$A$3:$Z$43,INS_FRs!D788+2,0)</f>
        <v>2.7853881278538817E-2</v>
      </c>
      <c r="L788" s="10" t="str">
        <f t="shared" si="296"/>
        <v>RSDELC</v>
      </c>
      <c r="M788" s="10" t="s">
        <v>75</v>
      </c>
    </row>
    <row r="789" spans="3:13" s="2" customFormat="1" x14ac:dyDescent="0.25">
      <c r="C789" s="10"/>
      <c r="D789" s="10">
        <v>15</v>
      </c>
      <c r="F789" s="2" t="str">
        <f t="shared" si="295"/>
        <v>FLO_FR</v>
      </c>
      <c r="G789" s="2" t="str">
        <f t="shared" si="297"/>
        <v>RSD_DTA1_SC</v>
      </c>
      <c r="H789" s="2" t="str">
        <f>IF(HLOOKUP($D789,Fractions!$C$1:$Z$2,2,0)=0,"na",HLOOKUP($D789,Fractions!$C$1:$Z$2,2,0))</f>
        <v>FM</v>
      </c>
      <c r="I789" s="2" t="s">
        <v>34</v>
      </c>
      <c r="K789" s="17">
        <f>VLOOKUP(VLOOKUP(C775,Demands!$B$27:$E$125,4,0),Fractions!$A$3:$Z$43,INS_FRs!D789+2,0)</f>
        <v>3.4817351598173514E-2</v>
      </c>
      <c r="L789" s="10" t="str">
        <f t="shared" si="296"/>
        <v>RSDELC</v>
      </c>
      <c r="M789" s="10" t="s">
        <v>75</v>
      </c>
    </row>
    <row r="790" spans="3:13" s="2" customFormat="1" x14ac:dyDescent="0.25">
      <c r="C790" s="10"/>
      <c r="D790" s="10">
        <v>16</v>
      </c>
      <c r="F790" s="2" t="str">
        <f t="shared" si="295"/>
        <v>FLO_FR</v>
      </c>
      <c r="G790" s="2" t="str">
        <f t="shared" si="297"/>
        <v>RSD_DTA1_SC</v>
      </c>
      <c r="H790" s="2" t="str">
        <f>IF(HLOOKUP($D790,Fractions!$C$1:$Z$2,2,0)=0,"na",HLOOKUP($D790,Fractions!$C$1:$Z$2,2,0))</f>
        <v>FD</v>
      </c>
      <c r="I790" s="2" t="s">
        <v>34</v>
      </c>
      <c r="K790" s="17">
        <f>VLOOKUP(VLOOKUP(C775,Demands!$B$27:$E$125,4,0),Fractions!$A$3:$Z$43,INS_FRs!D790+2,0)</f>
        <v>4.1780821917808221E-2</v>
      </c>
      <c r="L790" s="10" t="str">
        <f t="shared" si="296"/>
        <v>RSDELC</v>
      </c>
      <c r="M790" s="10" t="s">
        <v>75</v>
      </c>
    </row>
    <row r="791" spans="3:13" s="2" customFormat="1" x14ac:dyDescent="0.25">
      <c r="C791" s="10"/>
      <c r="D791" s="10">
        <v>17</v>
      </c>
      <c r="F791" s="2" t="str">
        <f t="shared" si="295"/>
        <v>FLO_FR</v>
      </c>
      <c r="G791" s="2" t="str">
        <f t="shared" si="297"/>
        <v>RSD_DTA1_SC</v>
      </c>
      <c r="H791" s="2" t="str">
        <f>IF(HLOOKUP($D791,Fractions!$C$1:$Z$2,2,0)=0,"na",HLOOKUP($D791,Fractions!$C$1:$Z$2,2,0))</f>
        <v>FA</v>
      </c>
      <c r="I791" s="2" t="s">
        <v>34</v>
      </c>
      <c r="K791" s="17">
        <f>VLOOKUP(VLOOKUP(C775,Demands!$B$27:$E$125,4,0),Fractions!$A$3:$Z$43,INS_FRs!D791+2,0)</f>
        <v>2.7853881278538817E-2</v>
      </c>
      <c r="L791" s="10" t="str">
        <f t="shared" si="296"/>
        <v>RSDELC</v>
      </c>
      <c r="M791" s="10" t="s">
        <v>75</v>
      </c>
    </row>
    <row r="792" spans="3:13" s="2" customFormat="1" x14ac:dyDescent="0.25">
      <c r="C792" s="10"/>
      <c r="D792" s="10">
        <v>18</v>
      </c>
      <c r="F792" s="2" t="str">
        <f t="shared" si="295"/>
        <v>FLO_FR</v>
      </c>
      <c r="G792" s="2" t="str">
        <f t="shared" si="297"/>
        <v>RSD_DTA1_SC</v>
      </c>
      <c r="H792" s="2" t="str">
        <f>IF(HLOOKUP($D792,Fractions!$C$1:$Z$2,2,0)=0,"na",HLOOKUP($D792,Fractions!$C$1:$Z$2,2,0))</f>
        <v>FE</v>
      </c>
      <c r="I792" s="2" t="s">
        <v>34</v>
      </c>
      <c r="K792" s="17">
        <f>VLOOKUP(VLOOKUP(C775,Demands!$B$27:$E$125,4,0),Fractions!$A$3:$Z$43,INS_FRs!D792+2,0)</f>
        <v>3.4817351598173514E-2</v>
      </c>
      <c r="L792" s="10" t="str">
        <f t="shared" si="296"/>
        <v>RSDELC</v>
      </c>
      <c r="M792" s="10" t="s">
        <v>75</v>
      </c>
    </row>
    <row r="793" spans="3:13" s="2" customFormat="1" x14ac:dyDescent="0.25">
      <c r="C793" s="10"/>
      <c r="D793" s="10">
        <v>19</v>
      </c>
      <c r="F793" s="2" t="str">
        <f t="shared" si="295"/>
        <v>FLO_FR</v>
      </c>
      <c r="G793" s="2" t="str">
        <f t="shared" si="297"/>
        <v>RSD_DTA1_SC</v>
      </c>
      <c r="H793" s="2" t="str">
        <f>IF(HLOOKUP($D793,Fractions!$C$1:$Z$2,2,0)=0,"na",HLOOKUP($D793,Fractions!$C$1:$Z$2,2,0))</f>
        <v>WN</v>
      </c>
      <c r="I793" s="2" t="s">
        <v>34</v>
      </c>
      <c r="K793" s="17">
        <f>VLOOKUP(VLOOKUP(C775,Demands!$B$27:$E$125,4,0),Fractions!$A$3:$Z$43,INS_FRs!D793+2,0)</f>
        <v>0</v>
      </c>
      <c r="L793" s="10" t="str">
        <f t="shared" si="296"/>
        <v>RSDELC</v>
      </c>
      <c r="M793" s="10" t="s">
        <v>75</v>
      </c>
    </row>
    <row r="794" spans="3:13" s="2" customFormat="1" x14ac:dyDescent="0.25">
      <c r="C794" s="10"/>
      <c r="D794" s="10">
        <v>20</v>
      </c>
      <c r="F794" s="2" t="str">
        <f t="shared" si="295"/>
        <v>FLO_FR</v>
      </c>
      <c r="G794" s="2" t="str">
        <f t="shared" si="297"/>
        <v>RSD_DTA1_SC</v>
      </c>
      <c r="H794" s="2" t="str">
        <f>IF(HLOOKUP($D794,Fractions!$C$1:$Z$2,2,0)=0,"na",HLOOKUP($D794,Fractions!$C$1:$Z$2,2,0))</f>
        <v>WL</v>
      </c>
      <c r="I794" s="2" t="s">
        <v>34</v>
      </c>
      <c r="K794" s="17">
        <f>VLOOKUP(VLOOKUP(C775,Demands!$B$27:$E$125,4,0),Fractions!$A$3:$Z$43,INS_FRs!D794+2,0)</f>
        <v>0</v>
      </c>
      <c r="L794" s="10" t="str">
        <f t="shared" si="296"/>
        <v>RSDELC</v>
      </c>
      <c r="M794" s="10" t="s">
        <v>75</v>
      </c>
    </row>
    <row r="795" spans="3:13" s="2" customFormat="1" x14ac:dyDescent="0.25">
      <c r="C795" s="10"/>
      <c r="D795" s="10">
        <v>21</v>
      </c>
      <c r="F795" s="2" t="str">
        <f t="shared" si="295"/>
        <v>FLO_FR</v>
      </c>
      <c r="G795" s="2" t="str">
        <f t="shared" si="297"/>
        <v>RSD_DTA1_SC</v>
      </c>
      <c r="H795" s="2" t="str">
        <f>IF(HLOOKUP($D795,Fractions!$C$1:$Z$2,2,0)=0,"na",HLOOKUP($D795,Fractions!$C$1:$Z$2,2,0))</f>
        <v>WM</v>
      </c>
      <c r="I795" s="2" t="s">
        <v>34</v>
      </c>
      <c r="K795" s="17">
        <f>VLOOKUP(VLOOKUP(C775,Demands!$B$27:$E$125,4,0),Fractions!$A$3:$Z$43,INS_FRs!D795+2,0)</f>
        <v>0</v>
      </c>
      <c r="L795" s="10" t="str">
        <f t="shared" si="296"/>
        <v>RSDELC</v>
      </c>
      <c r="M795" s="10" t="s">
        <v>75</v>
      </c>
    </row>
    <row r="796" spans="3:13" s="2" customFormat="1" x14ac:dyDescent="0.25">
      <c r="C796" s="10"/>
      <c r="D796" s="10">
        <v>22</v>
      </c>
      <c r="F796" s="2" t="str">
        <f t="shared" si="295"/>
        <v>FLO_FR</v>
      </c>
      <c r="G796" s="2" t="str">
        <f t="shared" si="297"/>
        <v>RSD_DTA1_SC</v>
      </c>
      <c r="H796" s="2" t="str">
        <f>IF(HLOOKUP($D796,Fractions!$C$1:$Z$2,2,0)=0,"na",HLOOKUP($D796,Fractions!$C$1:$Z$2,2,0))</f>
        <v>WD</v>
      </c>
      <c r="I796" s="2" t="s">
        <v>34</v>
      </c>
      <c r="K796" s="17">
        <f>VLOOKUP(VLOOKUP(C775,Demands!$B$27:$E$125,4,0),Fractions!$A$3:$Z$43,INS_FRs!D796+2,0)</f>
        <v>0</v>
      </c>
      <c r="L796" s="10" t="str">
        <f t="shared" si="296"/>
        <v>RSDELC</v>
      </c>
      <c r="M796" s="10" t="s">
        <v>75</v>
      </c>
    </row>
    <row r="797" spans="3:13" s="2" customFormat="1" x14ac:dyDescent="0.25">
      <c r="C797" s="10"/>
      <c r="D797" s="10">
        <v>23</v>
      </c>
      <c r="F797" s="12" t="str">
        <f t="shared" si="295"/>
        <v>FLO_FR</v>
      </c>
      <c r="G797" s="12" t="str">
        <f t="shared" si="297"/>
        <v>RSD_DTA1_SC</v>
      </c>
      <c r="H797" s="12" t="str">
        <f>IF(HLOOKUP($D797,Fractions!$C$1:$Z$2,2,0)=0,"na",HLOOKUP($D797,Fractions!$C$1:$Z$2,2,0))</f>
        <v>WA</v>
      </c>
      <c r="I797" s="12" t="s">
        <v>34</v>
      </c>
      <c r="J797" s="12"/>
      <c r="K797" s="18">
        <f>VLOOKUP(VLOOKUP(C775,Demands!$B$27:$E$125,4,0),Fractions!$A$3:$Z$43,INS_FRs!D797+2,0)</f>
        <v>0</v>
      </c>
      <c r="L797" s="10" t="str">
        <f t="shared" si="296"/>
        <v>RSDELC</v>
      </c>
      <c r="M797" s="10" t="s">
        <v>75</v>
      </c>
    </row>
    <row r="798" spans="3:13" s="2" customFormat="1" x14ac:dyDescent="0.25">
      <c r="C798" s="10"/>
      <c r="D798" s="10">
        <v>24</v>
      </c>
      <c r="F798" s="19" t="str">
        <f t="shared" si="295"/>
        <v>FLO_FR</v>
      </c>
      <c r="G798" s="19" t="str">
        <f t="shared" si="297"/>
        <v>RSD_DTA1_SC</v>
      </c>
      <c r="H798" s="19" t="str">
        <f>IF(HLOOKUP($D798,Fractions!$C$1:$Z$2,2,0)=0,"na",HLOOKUP($D798,Fractions!$C$1:$Z$2,2,0))</f>
        <v>WE</v>
      </c>
      <c r="I798" s="19" t="s">
        <v>34</v>
      </c>
      <c r="J798" s="19"/>
      <c r="K798" s="20">
        <f>VLOOKUP(VLOOKUP(C775,Demands!$B$27:$E$125,4,0),Fractions!$A$3:$Z$43,INS_FRs!D798+2,0)</f>
        <v>0</v>
      </c>
      <c r="L798" s="21" t="str">
        <f t="shared" si="296"/>
        <v>RSDELC</v>
      </c>
      <c r="M798" s="21" t="s">
        <v>75</v>
      </c>
    </row>
    <row r="799" spans="3:13" s="2" customFormat="1" x14ac:dyDescent="0.25">
      <c r="C799" s="10"/>
      <c r="D799" s="10">
        <v>1</v>
      </c>
      <c r="F799" s="2" t="str">
        <f t="shared" si="295"/>
        <v>FLO_FR</v>
      </c>
      <c r="G799" s="2" t="str">
        <f t="shared" si="297"/>
        <v>RSD_DTA1_SC</v>
      </c>
      <c r="H799" s="2" t="str">
        <f t="shared" ref="H799:J807" si="298">H775</f>
        <v>RN</v>
      </c>
      <c r="I799" s="2" t="str">
        <f t="shared" si="298"/>
        <v>UP</v>
      </c>
      <c r="J799" s="10">
        <f t="shared" si="298"/>
        <v>0</v>
      </c>
      <c r="K799" s="10">
        <v>3</v>
      </c>
      <c r="L799" s="10" t="str">
        <f t="shared" si="296"/>
        <v>RSDELC</v>
      </c>
      <c r="M799" s="10" t="s">
        <v>75</v>
      </c>
    </row>
    <row r="800" spans="3:13" s="2" customFormat="1" x14ac:dyDescent="0.25">
      <c r="C800" s="10"/>
      <c r="D800" s="10">
        <v>2</v>
      </c>
      <c r="F800" s="2" t="str">
        <f t="shared" si="295"/>
        <v>FLO_FR</v>
      </c>
      <c r="G800" s="2" t="str">
        <f t="shared" si="297"/>
        <v>RSD_DTA1_SC</v>
      </c>
      <c r="H800" s="2" t="str">
        <f t="shared" si="298"/>
        <v>RL</v>
      </c>
      <c r="I800" s="2" t="str">
        <f t="shared" si="298"/>
        <v>UP</v>
      </c>
      <c r="J800" s="10">
        <f t="shared" si="298"/>
        <v>0</v>
      </c>
      <c r="K800" s="10">
        <f>K799</f>
        <v>3</v>
      </c>
      <c r="L800" s="10" t="str">
        <f t="shared" si="296"/>
        <v>RSDELC</v>
      </c>
      <c r="M800" s="10" t="s">
        <v>75</v>
      </c>
    </row>
    <row r="801" spans="3:13" s="2" customFormat="1" x14ac:dyDescent="0.25">
      <c r="C801" s="10"/>
      <c r="D801" s="10">
        <v>3</v>
      </c>
      <c r="F801" s="2" t="str">
        <f t="shared" si="295"/>
        <v>FLO_FR</v>
      </c>
      <c r="G801" s="2" t="str">
        <f t="shared" si="297"/>
        <v>RSD_DTA1_SC</v>
      </c>
      <c r="H801" s="2" t="str">
        <f t="shared" si="298"/>
        <v>RM</v>
      </c>
      <c r="I801" s="2" t="str">
        <f t="shared" si="298"/>
        <v>UP</v>
      </c>
      <c r="J801" s="10">
        <f t="shared" si="298"/>
        <v>0</v>
      </c>
      <c r="K801" s="10">
        <f t="shared" ref="K801:K822" si="299">K800</f>
        <v>3</v>
      </c>
      <c r="L801" s="10" t="str">
        <f t="shared" si="296"/>
        <v>RSDELC</v>
      </c>
      <c r="M801" s="10" t="s">
        <v>75</v>
      </c>
    </row>
    <row r="802" spans="3:13" s="2" customFormat="1" x14ac:dyDescent="0.25">
      <c r="C802" s="10"/>
      <c r="D802" s="10">
        <v>4</v>
      </c>
      <c r="F802" s="2" t="str">
        <f t="shared" si="295"/>
        <v>FLO_FR</v>
      </c>
      <c r="G802" s="2" t="str">
        <f t="shared" si="297"/>
        <v>RSD_DTA1_SC</v>
      </c>
      <c r="H802" s="2" t="str">
        <f t="shared" si="298"/>
        <v>RD</v>
      </c>
      <c r="I802" s="2" t="str">
        <f t="shared" si="298"/>
        <v>UP</v>
      </c>
      <c r="J802" s="10">
        <f t="shared" si="298"/>
        <v>0</v>
      </c>
      <c r="K802" s="10">
        <f t="shared" si="299"/>
        <v>3</v>
      </c>
      <c r="L802" s="10" t="str">
        <f t="shared" si="296"/>
        <v>RSDELC</v>
      </c>
      <c r="M802" s="10" t="s">
        <v>75</v>
      </c>
    </row>
    <row r="803" spans="3:13" s="2" customFormat="1" x14ac:dyDescent="0.25">
      <c r="C803" s="10"/>
      <c r="D803" s="10">
        <v>5</v>
      </c>
      <c r="F803" s="2" t="str">
        <f t="shared" si="295"/>
        <v>FLO_FR</v>
      </c>
      <c r="G803" s="2" t="str">
        <f t="shared" si="297"/>
        <v>RSD_DTA1_SC</v>
      </c>
      <c r="H803" s="2" t="str">
        <f t="shared" si="298"/>
        <v>RA</v>
      </c>
      <c r="I803" s="2" t="str">
        <f t="shared" si="298"/>
        <v>UP</v>
      </c>
      <c r="J803" s="10">
        <f t="shared" si="298"/>
        <v>0</v>
      </c>
      <c r="K803" s="10">
        <f t="shared" si="299"/>
        <v>3</v>
      </c>
      <c r="L803" s="10" t="str">
        <f t="shared" si="296"/>
        <v>RSDELC</v>
      </c>
      <c r="M803" s="10" t="s">
        <v>75</v>
      </c>
    </row>
    <row r="804" spans="3:13" s="2" customFormat="1" x14ac:dyDescent="0.25">
      <c r="C804" s="10"/>
      <c r="D804" s="10">
        <v>6</v>
      </c>
      <c r="F804" s="2" t="str">
        <f t="shared" si="295"/>
        <v>FLO_FR</v>
      </c>
      <c r="G804" s="2" t="str">
        <f t="shared" si="297"/>
        <v>RSD_DTA1_SC</v>
      </c>
      <c r="H804" s="2" t="str">
        <f t="shared" si="298"/>
        <v>RE</v>
      </c>
      <c r="I804" s="2" t="str">
        <f t="shared" si="298"/>
        <v>UP</v>
      </c>
      <c r="J804" s="10">
        <f t="shared" si="298"/>
        <v>0</v>
      </c>
      <c r="K804" s="10">
        <f t="shared" si="299"/>
        <v>3</v>
      </c>
      <c r="L804" s="10" t="str">
        <f t="shared" si="296"/>
        <v>RSDELC</v>
      </c>
      <c r="M804" s="10" t="s">
        <v>75</v>
      </c>
    </row>
    <row r="805" spans="3:13" s="2" customFormat="1" x14ac:dyDescent="0.25">
      <c r="C805" s="10"/>
      <c r="D805" s="10">
        <v>7</v>
      </c>
      <c r="F805" s="2" t="str">
        <f t="shared" si="295"/>
        <v>FLO_FR</v>
      </c>
      <c r="G805" s="2" t="str">
        <f t="shared" si="297"/>
        <v>RSD_DTA1_SC</v>
      </c>
      <c r="H805" s="2" t="str">
        <f t="shared" si="298"/>
        <v>SN</v>
      </c>
      <c r="I805" s="2" t="str">
        <f t="shared" si="298"/>
        <v>UP</v>
      </c>
      <c r="J805" s="10">
        <f t="shared" si="298"/>
        <v>0</v>
      </c>
      <c r="K805" s="10">
        <f t="shared" si="299"/>
        <v>3</v>
      </c>
      <c r="L805" s="10" t="str">
        <f t="shared" si="296"/>
        <v>RSDELC</v>
      </c>
      <c r="M805" s="10" t="s">
        <v>75</v>
      </c>
    </row>
    <row r="806" spans="3:13" s="2" customFormat="1" x14ac:dyDescent="0.25">
      <c r="C806" s="10"/>
      <c r="D806" s="10">
        <v>8</v>
      </c>
      <c r="F806" s="2" t="str">
        <f t="shared" si="295"/>
        <v>FLO_FR</v>
      </c>
      <c r="G806" s="2" t="str">
        <f t="shared" si="297"/>
        <v>RSD_DTA1_SC</v>
      </c>
      <c r="H806" s="2" t="str">
        <f t="shared" si="298"/>
        <v>SL</v>
      </c>
      <c r="I806" s="2" t="str">
        <f t="shared" si="298"/>
        <v>UP</v>
      </c>
      <c r="J806" s="10">
        <f t="shared" si="298"/>
        <v>0</v>
      </c>
      <c r="K806" s="10">
        <f t="shared" si="299"/>
        <v>3</v>
      </c>
      <c r="L806" s="10" t="str">
        <f t="shared" si="296"/>
        <v>RSDELC</v>
      </c>
      <c r="M806" s="10" t="s">
        <v>75</v>
      </c>
    </row>
    <row r="807" spans="3:13" s="2" customFormat="1" x14ac:dyDescent="0.25">
      <c r="C807" s="10"/>
      <c r="D807" s="10">
        <v>9</v>
      </c>
      <c r="F807" s="2" t="str">
        <f t="shared" si="295"/>
        <v>FLO_FR</v>
      </c>
      <c r="G807" s="2" t="str">
        <f t="shared" si="297"/>
        <v>RSD_DTA1_SC</v>
      </c>
      <c r="H807" s="2" t="str">
        <f t="shared" si="298"/>
        <v>SM</v>
      </c>
      <c r="I807" s="2" t="str">
        <f t="shared" si="298"/>
        <v>UP</v>
      </c>
      <c r="J807" s="10">
        <f t="shared" si="298"/>
        <v>0</v>
      </c>
      <c r="K807" s="10">
        <f t="shared" si="299"/>
        <v>3</v>
      </c>
      <c r="L807" s="10" t="str">
        <f t="shared" si="296"/>
        <v>RSDELC</v>
      </c>
      <c r="M807" s="10" t="s">
        <v>75</v>
      </c>
    </row>
    <row r="808" spans="3:13" s="2" customFormat="1" x14ac:dyDescent="0.25">
      <c r="C808" s="10"/>
      <c r="D808" s="10">
        <v>10</v>
      </c>
      <c r="F808" s="2" t="str">
        <f t="shared" si="295"/>
        <v>FLO_FR</v>
      </c>
      <c r="G808" s="2" t="str">
        <f t="shared" si="297"/>
        <v>RSD_DTA1_SC</v>
      </c>
      <c r="H808" s="2" t="str">
        <f t="shared" ref="H808" si="300">H784</f>
        <v>SD</v>
      </c>
      <c r="I808" s="2" t="str">
        <f>I784</f>
        <v>UP</v>
      </c>
      <c r="J808" s="10">
        <f>J784</f>
        <v>0</v>
      </c>
      <c r="K808" s="10">
        <f t="shared" si="299"/>
        <v>3</v>
      </c>
      <c r="L808" s="10" t="str">
        <f t="shared" si="296"/>
        <v>RSDELC</v>
      </c>
      <c r="M808" s="10" t="s">
        <v>75</v>
      </c>
    </row>
    <row r="809" spans="3:13" s="2" customFormat="1" x14ac:dyDescent="0.25">
      <c r="C809" s="10"/>
      <c r="D809" s="10">
        <v>11</v>
      </c>
      <c r="F809" s="2" t="str">
        <f t="shared" si="295"/>
        <v>FLO_FR</v>
      </c>
      <c r="G809" s="2" t="str">
        <f t="shared" si="297"/>
        <v>RSD_DTA1_SC</v>
      </c>
      <c r="H809" s="2" t="str">
        <f t="shared" ref="H809" si="301">H785</f>
        <v>SA</v>
      </c>
      <c r="I809" s="2" t="str">
        <f>I785</f>
        <v>UP</v>
      </c>
      <c r="J809" s="10">
        <f>J785</f>
        <v>0</v>
      </c>
      <c r="K809" s="10">
        <f t="shared" si="299"/>
        <v>3</v>
      </c>
      <c r="L809" s="10" t="str">
        <f t="shared" si="296"/>
        <v>RSDELC</v>
      </c>
      <c r="M809" s="10" t="s">
        <v>75</v>
      </c>
    </row>
    <row r="810" spans="3:13" s="2" customFormat="1" x14ac:dyDescent="0.25">
      <c r="C810" s="10"/>
      <c r="D810" s="10">
        <v>12</v>
      </c>
      <c r="F810" s="2" t="str">
        <f t="shared" si="295"/>
        <v>FLO_FR</v>
      </c>
      <c r="G810" s="2" t="str">
        <f t="shared" si="297"/>
        <v>RSD_DTA1_SC</v>
      </c>
      <c r="H810" s="2" t="str">
        <f t="shared" ref="H810:I810" si="302">H786</f>
        <v>SE</v>
      </c>
      <c r="I810" s="2" t="str">
        <f t="shared" si="302"/>
        <v>UP</v>
      </c>
      <c r="J810" s="10">
        <f>J786</f>
        <v>0</v>
      </c>
      <c r="K810" s="10">
        <f t="shared" si="299"/>
        <v>3</v>
      </c>
      <c r="L810" s="10" t="str">
        <f t="shared" si="296"/>
        <v>RSDELC</v>
      </c>
      <c r="M810" s="10" t="s">
        <v>75</v>
      </c>
    </row>
    <row r="811" spans="3:13" s="2" customFormat="1" x14ac:dyDescent="0.25">
      <c r="C811" s="10"/>
      <c r="D811" s="10">
        <v>13</v>
      </c>
      <c r="F811" s="2" t="str">
        <f t="shared" si="295"/>
        <v>FLO_FR</v>
      </c>
      <c r="G811" s="2" t="str">
        <f t="shared" si="297"/>
        <v>RSD_DTA1_SC</v>
      </c>
      <c r="H811" s="2" t="str">
        <f t="shared" ref="H811:J811" si="303">H787</f>
        <v>FN</v>
      </c>
      <c r="I811" s="2" t="str">
        <f t="shared" si="303"/>
        <v>UP</v>
      </c>
      <c r="J811" s="10">
        <f t="shared" si="303"/>
        <v>0</v>
      </c>
      <c r="K811" s="10">
        <f t="shared" si="299"/>
        <v>3</v>
      </c>
      <c r="L811" s="10" t="str">
        <f t="shared" si="296"/>
        <v>RSDELC</v>
      </c>
      <c r="M811" s="10" t="s">
        <v>75</v>
      </c>
    </row>
    <row r="812" spans="3:13" s="2" customFormat="1" x14ac:dyDescent="0.25">
      <c r="C812" s="10"/>
      <c r="D812" s="10">
        <v>14</v>
      </c>
      <c r="F812" s="2" t="str">
        <f t="shared" si="295"/>
        <v>FLO_FR</v>
      </c>
      <c r="G812" s="2" t="str">
        <f t="shared" si="297"/>
        <v>RSD_DTA1_SC</v>
      </c>
      <c r="H812" s="2" t="str">
        <f t="shared" ref="H812:J812" si="304">H788</f>
        <v>FL</v>
      </c>
      <c r="I812" s="2" t="str">
        <f t="shared" si="304"/>
        <v>UP</v>
      </c>
      <c r="J812" s="10">
        <f t="shared" si="304"/>
        <v>0</v>
      </c>
      <c r="K812" s="10">
        <f t="shared" si="299"/>
        <v>3</v>
      </c>
      <c r="L812" s="10" t="str">
        <f t="shared" si="296"/>
        <v>RSDELC</v>
      </c>
      <c r="M812" s="10" t="s">
        <v>75</v>
      </c>
    </row>
    <row r="813" spans="3:13" s="2" customFormat="1" x14ac:dyDescent="0.25">
      <c r="C813" s="10"/>
      <c r="D813" s="10">
        <v>15</v>
      </c>
      <c r="F813" s="2" t="str">
        <f t="shared" si="295"/>
        <v>FLO_FR</v>
      </c>
      <c r="G813" s="2" t="str">
        <f t="shared" si="297"/>
        <v>RSD_DTA1_SC</v>
      </c>
      <c r="H813" s="2" t="str">
        <f t="shared" ref="H813:J813" si="305">H789</f>
        <v>FM</v>
      </c>
      <c r="I813" s="2" t="str">
        <f t="shared" si="305"/>
        <v>UP</v>
      </c>
      <c r="J813" s="10">
        <f t="shared" si="305"/>
        <v>0</v>
      </c>
      <c r="K813" s="10">
        <f t="shared" si="299"/>
        <v>3</v>
      </c>
      <c r="L813" s="10" t="str">
        <f t="shared" si="296"/>
        <v>RSDELC</v>
      </c>
      <c r="M813" s="10" t="s">
        <v>75</v>
      </c>
    </row>
    <row r="814" spans="3:13" s="2" customFormat="1" x14ac:dyDescent="0.25">
      <c r="C814" s="10"/>
      <c r="D814" s="10">
        <v>16</v>
      </c>
      <c r="F814" s="2" t="str">
        <f t="shared" si="295"/>
        <v>FLO_FR</v>
      </c>
      <c r="G814" s="2" t="str">
        <f t="shared" si="297"/>
        <v>RSD_DTA1_SC</v>
      </c>
      <c r="H814" s="2" t="str">
        <f t="shared" ref="H814:J814" si="306">H790</f>
        <v>FD</v>
      </c>
      <c r="I814" s="2" t="str">
        <f t="shared" si="306"/>
        <v>UP</v>
      </c>
      <c r="J814" s="10">
        <f t="shared" si="306"/>
        <v>0</v>
      </c>
      <c r="K814" s="10">
        <f t="shared" si="299"/>
        <v>3</v>
      </c>
      <c r="L814" s="10" t="str">
        <f t="shared" si="296"/>
        <v>RSDELC</v>
      </c>
      <c r="M814" s="10" t="s">
        <v>75</v>
      </c>
    </row>
    <row r="815" spans="3:13" s="2" customFormat="1" x14ac:dyDescent="0.25">
      <c r="C815" s="10"/>
      <c r="D815" s="10">
        <v>17</v>
      </c>
      <c r="F815" s="2" t="str">
        <f t="shared" si="295"/>
        <v>FLO_FR</v>
      </c>
      <c r="G815" s="2" t="str">
        <f t="shared" si="297"/>
        <v>RSD_DTA1_SC</v>
      </c>
      <c r="H815" s="2" t="str">
        <f t="shared" ref="H815:J815" si="307">H791</f>
        <v>FA</v>
      </c>
      <c r="I815" s="2" t="str">
        <f t="shared" si="307"/>
        <v>UP</v>
      </c>
      <c r="J815" s="10">
        <f t="shared" si="307"/>
        <v>0</v>
      </c>
      <c r="K815" s="10">
        <f t="shared" si="299"/>
        <v>3</v>
      </c>
      <c r="L815" s="10" t="str">
        <f t="shared" si="296"/>
        <v>RSDELC</v>
      </c>
      <c r="M815" s="10" t="s">
        <v>75</v>
      </c>
    </row>
    <row r="816" spans="3:13" s="2" customFormat="1" x14ac:dyDescent="0.25">
      <c r="C816" s="10"/>
      <c r="D816" s="10">
        <v>18</v>
      </c>
      <c r="F816" s="2" t="str">
        <f t="shared" si="295"/>
        <v>FLO_FR</v>
      </c>
      <c r="G816" s="2" t="str">
        <f t="shared" si="297"/>
        <v>RSD_DTA1_SC</v>
      </c>
      <c r="H816" s="2" t="str">
        <f t="shared" ref="H816:J816" si="308">H792</f>
        <v>FE</v>
      </c>
      <c r="I816" s="2" t="str">
        <f t="shared" si="308"/>
        <v>UP</v>
      </c>
      <c r="J816" s="10">
        <f t="shared" si="308"/>
        <v>0</v>
      </c>
      <c r="K816" s="10">
        <f t="shared" si="299"/>
        <v>3</v>
      </c>
      <c r="L816" s="10" t="str">
        <f t="shared" si="296"/>
        <v>RSDELC</v>
      </c>
      <c r="M816" s="10" t="s">
        <v>75</v>
      </c>
    </row>
    <row r="817" spans="3:13" s="2" customFormat="1" x14ac:dyDescent="0.25">
      <c r="C817" s="10"/>
      <c r="D817" s="10">
        <v>19</v>
      </c>
      <c r="F817" s="2" t="str">
        <f t="shared" si="295"/>
        <v>FLO_FR</v>
      </c>
      <c r="G817" s="2" t="str">
        <f t="shared" si="297"/>
        <v>RSD_DTA1_SC</v>
      </c>
      <c r="H817" s="2" t="str">
        <f t="shared" ref="H817:J817" si="309">H793</f>
        <v>WN</v>
      </c>
      <c r="I817" s="2" t="str">
        <f t="shared" si="309"/>
        <v>UP</v>
      </c>
      <c r="J817" s="10">
        <f t="shared" si="309"/>
        <v>0</v>
      </c>
      <c r="K817" s="10">
        <f t="shared" si="299"/>
        <v>3</v>
      </c>
      <c r="L817" s="10" t="str">
        <f t="shared" si="296"/>
        <v>RSDELC</v>
      </c>
      <c r="M817" s="10" t="s">
        <v>75</v>
      </c>
    </row>
    <row r="818" spans="3:13" s="2" customFormat="1" x14ac:dyDescent="0.25">
      <c r="C818" s="10"/>
      <c r="D818" s="10">
        <v>20</v>
      </c>
      <c r="F818" s="2" t="str">
        <f t="shared" si="295"/>
        <v>FLO_FR</v>
      </c>
      <c r="G818" s="2" t="str">
        <f t="shared" si="297"/>
        <v>RSD_DTA1_SC</v>
      </c>
      <c r="H818" s="2" t="str">
        <f t="shared" ref="H818:J818" si="310">H794</f>
        <v>WL</v>
      </c>
      <c r="I818" s="2" t="str">
        <f t="shared" si="310"/>
        <v>UP</v>
      </c>
      <c r="J818" s="10">
        <f t="shared" si="310"/>
        <v>0</v>
      </c>
      <c r="K818" s="10">
        <f t="shared" si="299"/>
        <v>3</v>
      </c>
      <c r="L818" s="10" t="str">
        <f t="shared" si="296"/>
        <v>RSDELC</v>
      </c>
      <c r="M818" s="10" t="s">
        <v>75</v>
      </c>
    </row>
    <row r="819" spans="3:13" s="2" customFormat="1" x14ac:dyDescent="0.25">
      <c r="C819" s="10"/>
      <c r="D819" s="10">
        <v>21</v>
      </c>
      <c r="F819" s="2" t="str">
        <f t="shared" si="295"/>
        <v>FLO_FR</v>
      </c>
      <c r="G819" s="2" t="str">
        <f t="shared" si="297"/>
        <v>RSD_DTA1_SC</v>
      </c>
      <c r="H819" s="2" t="str">
        <f t="shared" ref="H819:J819" si="311">H795</f>
        <v>WM</v>
      </c>
      <c r="I819" s="2" t="str">
        <f t="shared" si="311"/>
        <v>UP</v>
      </c>
      <c r="J819" s="10">
        <f t="shared" si="311"/>
        <v>0</v>
      </c>
      <c r="K819" s="10">
        <f t="shared" si="299"/>
        <v>3</v>
      </c>
      <c r="L819" s="10" t="str">
        <f t="shared" si="296"/>
        <v>RSDELC</v>
      </c>
      <c r="M819" s="10" t="s">
        <v>75</v>
      </c>
    </row>
    <row r="820" spans="3:13" s="2" customFormat="1" x14ac:dyDescent="0.25">
      <c r="C820" s="10"/>
      <c r="D820" s="10">
        <v>22</v>
      </c>
      <c r="F820" s="2" t="str">
        <f t="shared" si="295"/>
        <v>FLO_FR</v>
      </c>
      <c r="G820" s="2" t="str">
        <f t="shared" si="297"/>
        <v>RSD_DTA1_SC</v>
      </c>
      <c r="H820" s="2" t="str">
        <f t="shared" ref="H820:J820" si="312">H796</f>
        <v>WD</v>
      </c>
      <c r="I820" s="2" t="str">
        <f t="shared" si="312"/>
        <v>UP</v>
      </c>
      <c r="J820" s="10">
        <f t="shared" si="312"/>
        <v>0</v>
      </c>
      <c r="K820" s="10">
        <f t="shared" si="299"/>
        <v>3</v>
      </c>
      <c r="L820" s="10" t="str">
        <f t="shared" si="296"/>
        <v>RSDELC</v>
      </c>
      <c r="M820" s="10" t="s">
        <v>75</v>
      </c>
    </row>
    <row r="821" spans="3:13" s="2" customFormat="1" x14ac:dyDescent="0.25">
      <c r="C821" s="10"/>
      <c r="D821" s="10">
        <v>23</v>
      </c>
      <c r="F821" s="12" t="str">
        <f t="shared" si="295"/>
        <v>FLO_FR</v>
      </c>
      <c r="G821" s="12" t="str">
        <f t="shared" si="297"/>
        <v>RSD_DTA1_SC</v>
      </c>
      <c r="H821" s="12" t="str">
        <f t="shared" ref="H821:J821" si="313">H797</f>
        <v>WA</v>
      </c>
      <c r="I821" s="12" t="str">
        <f t="shared" si="313"/>
        <v>UP</v>
      </c>
      <c r="J821" s="4">
        <f t="shared" si="313"/>
        <v>0</v>
      </c>
      <c r="K821" s="4">
        <f t="shared" si="299"/>
        <v>3</v>
      </c>
      <c r="L821" s="10" t="str">
        <f t="shared" si="296"/>
        <v>RSDELC</v>
      </c>
      <c r="M821" s="10" t="s">
        <v>75</v>
      </c>
    </row>
    <row r="822" spans="3:13" s="2" customFormat="1" x14ac:dyDescent="0.25">
      <c r="C822" s="10"/>
      <c r="D822" s="10">
        <v>24</v>
      </c>
      <c r="F822" s="19" t="str">
        <f t="shared" si="295"/>
        <v>FLO_FR</v>
      </c>
      <c r="G822" s="19" t="str">
        <f t="shared" si="297"/>
        <v>RSD_DTA1_SC</v>
      </c>
      <c r="H822" s="19" t="str">
        <f t="shared" ref="H822:J822" si="314">H798</f>
        <v>WE</v>
      </c>
      <c r="I822" s="19" t="str">
        <f t="shared" si="314"/>
        <v>UP</v>
      </c>
      <c r="J822" s="21">
        <f t="shared" si="314"/>
        <v>0</v>
      </c>
      <c r="K822" s="21">
        <f t="shared" si="299"/>
        <v>3</v>
      </c>
      <c r="L822" s="21" t="str">
        <f t="shared" si="296"/>
        <v>RSDELC</v>
      </c>
      <c r="M822" s="21" t="s">
        <v>75</v>
      </c>
    </row>
    <row r="823" spans="3:13" s="2" customFormat="1" x14ac:dyDescent="0.25">
      <c r="C823" s="10">
        <f>C775+1</f>
        <v>18</v>
      </c>
      <c r="D823" s="10">
        <v>1</v>
      </c>
      <c r="F823" s="2" t="str">
        <f>IF(H823="NA","\I: Ignore","FLO_FR")</f>
        <v>FLO_FR</v>
      </c>
      <c r="G823" s="9" t="str">
        <f>VLOOKUP(C823,Demands!$B$27:$C$125,2,0)</f>
        <v>RSD_APA1_SC</v>
      </c>
      <c r="H823" s="2" t="str">
        <f>IF(HLOOKUP($D823,Fractions!$C$1:$Z$2,2,0)=0,"na",HLOOKUP($D823,Fractions!$C$1:$Z$2,2,0))</f>
        <v>RN</v>
      </c>
      <c r="I823" s="2" t="s">
        <v>34</v>
      </c>
      <c r="K823" s="11">
        <f>VLOOKUP(VLOOKUP(C823,Demands!$B$27:$E$125,4,0),Fractions!$A$3:$Z$43,INS_FRs!D823+2,0)</f>
        <v>0</v>
      </c>
      <c r="L823" s="10" t="str">
        <f t="shared" si="296"/>
        <v>RSDELC</v>
      </c>
      <c r="M823" s="10" t="s">
        <v>75</v>
      </c>
    </row>
    <row r="824" spans="3:13" s="2" customFormat="1" x14ac:dyDescent="0.25">
      <c r="C824" s="10"/>
      <c r="D824" s="10">
        <v>2</v>
      </c>
      <c r="F824" s="2" t="str">
        <f t="shared" ref="F824:F834" si="315">IF(H824="NA","\I: Ignore","FLO_FR")</f>
        <v>FLO_FR</v>
      </c>
      <c r="G824" s="2" t="str">
        <f>G823</f>
        <v>RSD_APA1_SC</v>
      </c>
      <c r="H824" s="2" t="str">
        <f>IF(HLOOKUP($D824,Fractions!$C$1:$Z$2,2,0)=0,"na",HLOOKUP($D824,Fractions!$C$1:$Z$2,2,0))</f>
        <v>RL</v>
      </c>
      <c r="I824" s="2" t="s">
        <v>34</v>
      </c>
      <c r="K824" s="17">
        <f>VLOOKUP(VLOOKUP(C823,Demands!$B$27:$E$125,4,0),Fractions!$A$3:$Z$43,INS_FRs!D824+2,0)</f>
        <v>2.7853881278538817E-2</v>
      </c>
      <c r="L824" s="10" t="str">
        <f t="shared" si="296"/>
        <v>RSDELC</v>
      </c>
      <c r="M824" s="10" t="s">
        <v>75</v>
      </c>
    </row>
    <row r="825" spans="3:13" s="2" customFormat="1" x14ac:dyDescent="0.25">
      <c r="C825" s="10"/>
      <c r="D825" s="10">
        <v>3</v>
      </c>
      <c r="F825" s="2" t="str">
        <f t="shared" si="315"/>
        <v>FLO_FR</v>
      </c>
      <c r="G825" s="2" t="str">
        <f t="shared" ref="G825:G832" si="316">G824</f>
        <v>RSD_APA1_SC</v>
      </c>
      <c r="H825" s="2" t="str">
        <f>IF(HLOOKUP($D825,Fractions!$C$1:$Z$2,2,0)=0,"na",HLOOKUP($D825,Fractions!$C$1:$Z$2,2,0))</f>
        <v>RM</v>
      </c>
      <c r="I825" s="2" t="s">
        <v>34</v>
      </c>
      <c r="K825" s="17">
        <f>VLOOKUP(VLOOKUP(C823,Demands!$B$27:$E$125,4,0),Fractions!$A$3:$Z$43,INS_FRs!D825+2,0)</f>
        <v>3.4817351598173514E-2</v>
      </c>
      <c r="L825" s="10" t="str">
        <f t="shared" si="296"/>
        <v>RSDELC</v>
      </c>
      <c r="M825" s="10" t="s">
        <v>75</v>
      </c>
    </row>
    <row r="826" spans="3:13" s="2" customFormat="1" x14ac:dyDescent="0.25">
      <c r="C826" s="10"/>
      <c r="D826" s="10">
        <v>4</v>
      </c>
      <c r="F826" s="2" t="str">
        <f t="shared" si="315"/>
        <v>FLO_FR</v>
      </c>
      <c r="G826" s="2" t="str">
        <f t="shared" si="316"/>
        <v>RSD_APA1_SC</v>
      </c>
      <c r="H826" s="2" t="str">
        <f>IF(HLOOKUP($D826,Fractions!$C$1:$Z$2,2,0)=0,"na",HLOOKUP($D826,Fractions!$C$1:$Z$2,2,0))</f>
        <v>RD</v>
      </c>
      <c r="I826" s="2" t="s">
        <v>34</v>
      </c>
      <c r="K826" s="17">
        <f>VLOOKUP(VLOOKUP(C823,Demands!$B$27:$E$125,4,0),Fractions!$A$3:$Z$43,INS_FRs!D826+2,0)</f>
        <v>4.1780821917808221E-2</v>
      </c>
      <c r="L826" s="10" t="str">
        <f t="shared" si="296"/>
        <v>RSDELC</v>
      </c>
      <c r="M826" s="10" t="s">
        <v>75</v>
      </c>
    </row>
    <row r="827" spans="3:13" s="2" customFormat="1" x14ac:dyDescent="0.25">
      <c r="C827" s="10"/>
      <c r="D827" s="10">
        <v>5</v>
      </c>
      <c r="F827" s="2" t="str">
        <f t="shared" si="315"/>
        <v>FLO_FR</v>
      </c>
      <c r="G827" s="2" t="str">
        <f t="shared" si="316"/>
        <v>RSD_APA1_SC</v>
      </c>
      <c r="H827" s="2" t="str">
        <f>IF(HLOOKUP($D827,Fractions!$C$1:$Z$2,2,0)=0,"na",HLOOKUP($D827,Fractions!$C$1:$Z$2,2,0))</f>
        <v>RA</v>
      </c>
      <c r="I827" s="2" t="s">
        <v>34</v>
      </c>
      <c r="K827" s="17">
        <f>VLOOKUP(VLOOKUP(C823,Demands!$B$27:$E$125,4,0),Fractions!$A$3:$Z$43,INS_FRs!D827+2,0)</f>
        <v>2.7853881278538817E-2</v>
      </c>
      <c r="L827" s="10" t="str">
        <f t="shared" si="296"/>
        <v>RSDELC</v>
      </c>
      <c r="M827" s="10" t="s">
        <v>75</v>
      </c>
    </row>
    <row r="828" spans="3:13" s="2" customFormat="1" x14ac:dyDescent="0.25">
      <c r="C828" s="10"/>
      <c r="D828" s="10">
        <v>6</v>
      </c>
      <c r="F828" s="2" t="str">
        <f t="shared" si="315"/>
        <v>FLO_FR</v>
      </c>
      <c r="G828" s="2" t="str">
        <f t="shared" si="316"/>
        <v>RSD_APA1_SC</v>
      </c>
      <c r="H828" s="2" t="str">
        <f>IF(HLOOKUP($D828,Fractions!$C$1:$Z$2,2,0)=0,"na",HLOOKUP($D828,Fractions!$C$1:$Z$2,2,0))</f>
        <v>RE</v>
      </c>
      <c r="I828" s="2" t="s">
        <v>34</v>
      </c>
      <c r="K828" s="17">
        <f>VLOOKUP(VLOOKUP(C823,Demands!$B$27:$E$125,4,0),Fractions!$A$3:$Z$43,INS_FRs!D828+2,0)</f>
        <v>3.4817351598173514E-2</v>
      </c>
      <c r="L828" s="10" t="str">
        <f t="shared" si="296"/>
        <v>RSDELC</v>
      </c>
      <c r="M828" s="10" t="s">
        <v>75</v>
      </c>
    </row>
    <row r="829" spans="3:13" s="2" customFormat="1" x14ac:dyDescent="0.25">
      <c r="C829" s="10"/>
      <c r="D829" s="10">
        <v>7</v>
      </c>
      <c r="F829" s="2" t="str">
        <f t="shared" si="315"/>
        <v>FLO_FR</v>
      </c>
      <c r="G829" s="2" t="str">
        <f t="shared" si="316"/>
        <v>RSD_APA1_SC</v>
      </c>
      <c r="H829" s="2" t="str">
        <f>IF(HLOOKUP($D829,Fractions!$C$1:$Z$2,2,0)=0,"na",HLOOKUP($D829,Fractions!$C$1:$Z$2,2,0))</f>
        <v>SN</v>
      </c>
      <c r="I829" s="2" t="s">
        <v>34</v>
      </c>
      <c r="K829" s="17">
        <f>VLOOKUP(VLOOKUP(C823,Demands!$B$27:$E$125,4,0),Fractions!$A$3:$Z$43,INS_FRs!D829+2,0)</f>
        <v>0</v>
      </c>
      <c r="L829" s="10" t="str">
        <f t="shared" si="296"/>
        <v>RSDELC</v>
      </c>
      <c r="M829" s="10" t="s">
        <v>75</v>
      </c>
    </row>
    <row r="830" spans="3:13" s="2" customFormat="1" x14ac:dyDescent="0.25">
      <c r="C830" s="10"/>
      <c r="D830" s="10">
        <v>8</v>
      </c>
      <c r="F830" s="2" t="str">
        <f t="shared" si="315"/>
        <v>FLO_FR</v>
      </c>
      <c r="G830" s="2" t="str">
        <f t="shared" si="316"/>
        <v>RSD_APA1_SC</v>
      </c>
      <c r="H830" s="2" t="str">
        <f>IF(HLOOKUP($D830,Fractions!$C$1:$Z$2,2,0)=0,"na",HLOOKUP($D830,Fractions!$C$1:$Z$2,2,0))</f>
        <v>SL</v>
      </c>
      <c r="I830" s="2" t="s">
        <v>34</v>
      </c>
      <c r="K830" s="17">
        <f>VLOOKUP(VLOOKUP(C823,Demands!$B$27:$E$125,4,0),Fractions!$A$3:$Z$43,INS_FRs!D830+2,0)</f>
        <v>0.11095890410958906</v>
      </c>
      <c r="L830" s="10" t="str">
        <f t="shared" si="296"/>
        <v>RSDELC</v>
      </c>
      <c r="M830" s="10" t="s">
        <v>75</v>
      </c>
    </row>
    <row r="831" spans="3:13" s="2" customFormat="1" x14ac:dyDescent="0.25">
      <c r="C831" s="10"/>
      <c r="D831" s="10">
        <v>9</v>
      </c>
      <c r="F831" s="2" t="str">
        <f t="shared" si="315"/>
        <v>FLO_FR</v>
      </c>
      <c r="G831" s="2" t="str">
        <f t="shared" si="316"/>
        <v>RSD_APA1_SC</v>
      </c>
      <c r="H831" s="2" t="str">
        <f>IF(HLOOKUP($D831,Fractions!$C$1:$Z$2,2,0)=0,"na",HLOOKUP($D831,Fractions!$C$1:$Z$2,2,0))</f>
        <v>SM</v>
      </c>
      <c r="I831" s="2" t="s">
        <v>34</v>
      </c>
      <c r="K831" s="17">
        <f>VLOOKUP(VLOOKUP(C823,Demands!$B$27:$E$125,4,0),Fractions!$A$3:$Z$43,INS_FRs!D831+2,0)</f>
        <v>0.1386986301369863</v>
      </c>
      <c r="L831" s="10" t="str">
        <f t="shared" si="296"/>
        <v>RSDELC</v>
      </c>
      <c r="M831" s="10" t="s">
        <v>75</v>
      </c>
    </row>
    <row r="832" spans="3:13" s="2" customFormat="1" x14ac:dyDescent="0.25">
      <c r="C832" s="10"/>
      <c r="D832" s="10">
        <v>10</v>
      </c>
      <c r="F832" s="2" t="str">
        <f t="shared" si="315"/>
        <v>FLO_FR</v>
      </c>
      <c r="G832" s="2" t="str">
        <f t="shared" si="316"/>
        <v>RSD_APA1_SC</v>
      </c>
      <c r="H832" s="2" t="str">
        <f>IF(HLOOKUP($D832,Fractions!$C$1:$Z$2,2,0)=0,"na",HLOOKUP($D832,Fractions!$C$1:$Z$2,2,0))</f>
        <v>SD</v>
      </c>
      <c r="I832" s="2" t="s">
        <v>34</v>
      </c>
      <c r="K832" s="17">
        <f>VLOOKUP(VLOOKUP(C823,Demands!$B$27:$E$125,4,0),Fractions!$A$3:$Z$43,INS_FRs!D832+2,0)</f>
        <v>0.16643835616438357</v>
      </c>
      <c r="L832" s="10" t="str">
        <f t="shared" si="296"/>
        <v>RSDELC</v>
      </c>
      <c r="M832" s="10" t="s">
        <v>75</v>
      </c>
    </row>
    <row r="833" spans="3:13" s="2" customFormat="1" x14ac:dyDescent="0.25">
      <c r="C833" s="10"/>
      <c r="D833" s="10">
        <v>11</v>
      </c>
      <c r="F833" s="2" t="str">
        <f t="shared" si="315"/>
        <v>FLO_FR</v>
      </c>
      <c r="G833" s="2" t="str">
        <f t="shared" ref="G833:G851" si="317">G832</f>
        <v>RSD_APA1_SC</v>
      </c>
      <c r="H833" s="2" t="str">
        <f>IF(HLOOKUP($D833,Fractions!$C$1:$Z$2,2,0)=0,"na",HLOOKUP($D833,Fractions!$C$1:$Z$2,2,0))</f>
        <v>SA</v>
      </c>
      <c r="I833" s="2" t="s">
        <v>34</v>
      </c>
      <c r="K833" s="17">
        <f>VLOOKUP(VLOOKUP(C823,Demands!$B$27:$E$125,4,0),Fractions!$A$3:$Z$43,INS_FRs!D833+2,0)</f>
        <v>0.11095890410958906</v>
      </c>
      <c r="L833" s="10" t="str">
        <f t="shared" si="296"/>
        <v>RSDELC</v>
      </c>
      <c r="M833" s="10" t="s">
        <v>75</v>
      </c>
    </row>
    <row r="834" spans="3:13" s="2" customFormat="1" x14ac:dyDescent="0.25">
      <c r="C834" s="10"/>
      <c r="D834" s="10">
        <v>12</v>
      </c>
      <c r="F834" s="2" t="str">
        <f t="shared" si="315"/>
        <v>FLO_FR</v>
      </c>
      <c r="G834" s="2" t="str">
        <f t="shared" si="317"/>
        <v>RSD_APA1_SC</v>
      </c>
      <c r="H834" s="2" t="str">
        <f>IF(HLOOKUP($D834,Fractions!$C$1:$Z$2,2,0)=0,"na",HLOOKUP($D834,Fractions!$C$1:$Z$2,2,0))</f>
        <v>SE</v>
      </c>
      <c r="I834" s="2" t="s">
        <v>34</v>
      </c>
      <c r="K834" s="17">
        <f>VLOOKUP(VLOOKUP(C823,Demands!$B$27:$E$125,4,0),Fractions!$A$3:$Z$43,INS_FRs!D834+2,0)</f>
        <v>0.1386986301369863</v>
      </c>
      <c r="L834" s="10" t="str">
        <f t="shared" si="296"/>
        <v>RSDELC</v>
      </c>
      <c r="M834" s="10" t="s">
        <v>75</v>
      </c>
    </row>
    <row r="835" spans="3:13" s="2" customFormat="1" x14ac:dyDescent="0.25">
      <c r="C835" s="10"/>
      <c r="D835" s="10">
        <v>13</v>
      </c>
      <c r="F835" s="2" t="str">
        <f t="shared" ref="F835:F852" si="318">IF(H835="NA","\I: Ignore","FLO_FR")</f>
        <v>FLO_FR</v>
      </c>
      <c r="G835" s="2" t="str">
        <f t="shared" si="317"/>
        <v>RSD_APA1_SC</v>
      </c>
      <c r="H835" s="2" t="str">
        <f>IF(HLOOKUP($D835,Fractions!$C$1:$Z$2,2,0)=0,"na",HLOOKUP($D835,Fractions!$C$1:$Z$2,2,0))</f>
        <v>FN</v>
      </c>
      <c r="I835" s="2" t="s">
        <v>34</v>
      </c>
      <c r="K835" s="17">
        <f>VLOOKUP(VLOOKUP(C823,Demands!$B$27:$E$125,4,0),Fractions!$A$3:$Z$43,INS_FRs!D835+2,0)</f>
        <v>0</v>
      </c>
      <c r="L835" s="10" t="str">
        <f t="shared" si="296"/>
        <v>RSDELC</v>
      </c>
      <c r="M835" s="10" t="s">
        <v>75</v>
      </c>
    </row>
    <row r="836" spans="3:13" s="2" customFormat="1" x14ac:dyDescent="0.25">
      <c r="C836" s="10"/>
      <c r="D836" s="10">
        <v>14</v>
      </c>
      <c r="F836" s="2" t="str">
        <f t="shared" si="318"/>
        <v>FLO_FR</v>
      </c>
      <c r="G836" s="2" t="str">
        <f t="shared" si="317"/>
        <v>RSD_APA1_SC</v>
      </c>
      <c r="H836" s="2" t="str">
        <f>IF(HLOOKUP($D836,Fractions!$C$1:$Z$2,2,0)=0,"na",HLOOKUP($D836,Fractions!$C$1:$Z$2,2,0))</f>
        <v>FL</v>
      </c>
      <c r="I836" s="2" t="s">
        <v>34</v>
      </c>
      <c r="K836" s="17">
        <f>VLOOKUP(VLOOKUP(C823,Demands!$B$27:$E$125,4,0),Fractions!$A$3:$Z$43,INS_FRs!D836+2,0)</f>
        <v>2.7853881278538817E-2</v>
      </c>
      <c r="L836" s="10" t="str">
        <f t="shared" si="296"/>
        <v>RSDELC</v>
      </c>
      <c r="M836" s="10" t="s">
        <v>75</v>
      </c>
    </row>
    <row r="837" spans="3:13" s="2" customFormat="1" x14ac:dyDescent="0.25">
      <c r="C837" s="10"/>
      <c r="D837" s="10">
        <v>15</v>
      </c>
      <c r="F837" s="2" t="str">
        <f t="shared" si="318"/>
        <v>FLO_FR</v>
      </c>
      <c r="G837" s="2" t="str">
        <f t="shared" si="317"/>
        <v>RSD_APA1_SC</v>
      </c>
      <c r="H837" s="2" t="str">
        <f>IF(HLOOKUP($D837,Fractions!$C$1:$Z$2,2,0)=0,"na",HLOOKUP($D837,Fractions!$C$1:$Z$2,2,0))</f>
        <v>FM</v>
      </c>
      <c r="I837" s="2" t="s">
        <v>34</v>
      </c>
      <c r="K837" s="17">
        <f>VLOOKUP(VLOOKUP(C823,Demands!$B$27:$E$125,4,0),Fractions!$A$3:$Z$43,INS_FRs!D837+2,0)</f>
        <v>3.4817351598173514E-2</v>
      </c>
      <c r="L837" s="10" t="str">
        <f t="shared" si="296"/>
        <v>RSDELC</v>
      </c>
      <c r="M837" s="10" t="s">
        <v>75</v>
      </c>
    </row>
    <row r="838" spans="3:13" s="2" customFormat="1" x14ac:dyDescent="0.25">
      <c r="C838" s="10"/>
      <c r="D838" s="10">
        <v>16</v>
      </c>
      <c r="F838" s="2" t="str">
        <f t="shared" si="318"/>
        <v>FLO_FR</v>
      </c>
      <c r="G838" s="2" t="str">
        <f t="shared" si="317"/>
        <v>RSD_APA1_SC</v>
      </c>
      <c r="H838" s="2" t="str">
        <f>IF(HLOOKUP($D838,Fractions!$C$1:$Z$2,2,0)=0,"na",HLOOKUP($D838,Fractions!$C$1:$Z$2,2,0))</f>
        <v>FD</v>
      </c>
      <c r="I838" s="2" t="s">
        <v>34</v>
      </c>
      <c r="K838" s="17">
        <f>VLOOKUP(VLOOKUP(C823,Demands!$B$27:$E$125,4,0),Fractions!$A$3:$Z$43,INS_FRs!D838+2,0)</f>
        <v>4.1780821917808221E-2</v>
      </c>
      <c r="L838" s="10" t="str">
        <f t="shared" si="296"/>
        <v>RSDELC</v>
      </c>
      <c r="M838" s="10" t="s">
        <v>75</v>
      </c>
    </row>
    <row r="839" spans="3:13" s="2" customFormat="1" x14ac:dyDescent="0.25">
      <c r="C839" s="10"/>
      <c r="D839" s="10">
        <v>17</v>
      </c>
      <c r="F839" s="2" t="str">
        <f t="shared" si="318"/>
        <v>FLO_FR</v>
      </c>
      <c r="G839" s="2" t="str">
        <f t="shared" si="317"/>
        <v>RSD_APA1_SC</v>
      </c>
      <c r="H839" s="2" t="str">
        <f>IF(HLOOKUP($D839,Fractions!$C$1:$Z$2,2,0)=0,"na",HLOOKUP($D839,Fractions!$C$1:$Z$2,2,0))</f>
        <v>FA</v>
      </c>
      <c r="I839" s="2" t="s">
        <v>34</v>
      </c>
      <c r="K839" s="17">
        <f>VLOOKUP(VLOOKUP(C823,Demands!$B$27:$E$125,4,0),Fractions!$A$3:$Z$43,INS_FRs!D839+2,0)</f>
        <v>2.7853881278538817E-2</v>
      </c>
      <c r="L839" s="10" t="str">
        <f t="shared" si="296"/>
        <v>RSDELC</v>
      </c>
      <c r="M839" s="10" t="s">
        <v>75</v>
      </c>
    </row>
    <row r="840" spans="3:13" s="2" customFormat="1" x14ac:dyDescent="0.25">
      <c r="C840" s="10"/>
      <c r="D840" s="10">
        <v>18</v>
      </c>
      <c r="F840" s="2" t="str">
        <f t="shared" si="318"/>
        <v>FLO_FR</v>
      </c>
      <c r="G840" s="2" t="str">
        <f t="shared" si="317"/>
        <v>RSD_APA1_SC</v>
      </c>
      <c r="H840" s="2" t="str">
        <f>IF(HLOOKUP($D840,Fractions!$C$1:$Z$2,2,0)=0,"na",HLOOKUP($D840,Fractions!$C$1:$Z$2,2,0))</f>
        <v>FE</v>
      </c>
      <c r="I840" s="2" t="s">
        <v>34</v>
      </c>
      <c r="K840" s="17">
        <f>VLOOKUP(VLOOKUP(C823,Demands!$B$27:$E$125,4,0),Fractions!$A$3:$Z$43,INS_FRs!D840+2,0)</f>
        <v>3.4817351598173514E-2</v>
      </c>
      <c r="L840" s="10" t="str">
        <f t="shared" ref="L840:L903" si="319">LEFT(G840,3)&amp;"ELC"</f>
        <v>RSDELC</v>
      </c>
      <c r="M840" s="10" t="s">
        <v>75</v>
      </c>
    </row>
    <row r="841" spans="3:13" s="2" customFormat="1" x14ac:dyDescent="0.25">
      <c r="C841" s="10"/>
      <c r="D841" s="10">
        <v>19</v>
      </c>
      <c r="F841" s="2" t="str">
        <f t="shared" si="318"/>
        <v>FLO_FR</v>
      </c>
      <c r="G841" s="2" t="str">
        <f t="shared" si="317"/>
        <v>RSD_APA1_SC</v>
      </c>
      <c r="H841" s="2" t="str">
        <f>IF(HLOOKUP($D841,Fractions!$C$1:$Z$2,2,0)=0,"na",HLOOKUP($D841,Fractions!$C$1:$Z$2,2,0))</f>
        <v>WN</v>
      </c>
      <c r="I841" s="2" t="s">
        <v>34</v>
      </c>
      <c r="K841" s="17">
        <f>VLOOKUP(VLOOKUP(C823,Demands!$B$27:$E$125,4,0),Fractions!$A$3:$Z$43,INS_FRs!D841+2,0)</f>
        <v>0</v>
      </c>
      <c r="L841" s="10" t="str">
        <f t="shared" si="319"/>
        <v>RSDELC</v>
      </c>
      <c r="M841" s="10" t="s">
        <v>75</v>
      </c>
    </row>
    <row r="842" spans="3:13" s="2" customFormat="1" x14ac:dyDescent="0.25">
      <c r="C842" s="10"/>
      <c r="D842" s="10">
        <v>20</v>
      </c>
      <c r="F842" s="2" t="str">
        <f t="shared" si="318"/>
        <v>FLO_FR</v>
      </c>
      <c r="G842" s="2" t="str">
        <f t="shared" si="317"/>
        <v>RSD_APA1_SC</v>
      </c>
      <c r="H842" s="2" t="str">
        <f>IF(HLOOKUP($D842,Fractions!$C$1:$Z$2,2,0)=0,"na",HLOOKUP($D842,Fractions!$C$1:$Z$2,2,0))</f>
        <v>WL</v>
      </c>
      <c r="I842" s="2" t="s">
        <v>34</v>
      </c>
      <c r="K842" s="17">
        <f>VLOOKUP(VLOOKUP(C823,Demands!$B$27:$E$125,4,0),Fractions!$A$3:$Z$43,INS_FRs!D842+2,0)</f>
        <v>0</v>
      </c>
      <c r="L842" s="10" t="str">
        <f t="shared" si="319"/>
        <v>RSDELC</v>
      </c>
      <c r="M842" s="10" t="s">
        <v>75</v>
      </c>
    </row>
    <row r="843" spans="3:13" s="2" customFormat="1" x14ac:dyDescent="0.25">
      <c r="C843" s="10"/>
      <c r="D843" s="10">
        <v>21</v>
      </c>
      <c r="F843" s="2" t="str">
        <f t="shared" si="318"/>
        <v>FLO_FR</v>
      </c>
      <c r="G843" s="2" t="str">
        <f t="shared" si="317"/>
        <v>RSD_APA1_SC</v>
      </c>
      <c r="H843" s="2" t="str">
        <f>IF(HLOOKUP($D843,Fractions!$C$1:$Z$2,2,0)=0,"na",HLOOKUP($D843,Fractions!$C$1:$Z$2,2,0))</f>
        <v>WM</v>
      </c>
      <c r="I843" s="2" t="s">
        <v>34</v>
      </c>
      <c r="K843" s="17">
        <f>VLOOKUP(VLOOKUP(C823,Demands!$B$27:$E$125,4,0),Fractions!$A$3:$Z$43,INS_FRs!D843+2,0)</f>
        <v>0</v>
      </c>
      <c r="L843" s="10" t="str">
        <f t="shared" si="319"/>
        <v>RSDELC</v>
      </c>
      <c r="M843" s="10" t="s">
        <v>75</v>
      </c>
    </row>
    <row r="844" spans="3:13" s="2" customFormat="1" x14ac:dyDescent="0.25">
      <c r="C844" s="10"/>
      <c r="D844" s="10">
        <v>22</v>
      </c>
      <c r="F844" s="2" t="str">
        <f t="shared" si="318"/>
        <v>FLO_FR</v>
      </c>
      <c r="G844" s="2" t="str">
        <f t="shared" si="317"/>
        <v>RSD_APA1_SC</v>
      </c>
      <c r="H844" s="2" t="str">
        <f>IF(HLOOKUP($D844,Fractions!$C$1:$Z$2,2,0)=0,"na",HLOOKUP($D844,Fractions!$C$1:$Z$2,2,0))</f>
        <v>WD</v>
      </c>
      <c r="I844" s="2" t="s">
        <v>34</v>
      </c>
      <c r="K844" s="17">
        <f>VLOOKUP(VLOOKUP(C823,Demands!$B$27:$E$125,4,0),Fractions!$A$3:$Z$43,INS_FRs!D844+2,0)</f>
        <v>0</v>
      </c>
      <c r="L844" s="10" t="str">
        <f t="shared" si="319"/>
        <v>RSDELC</v>
      </c>
      <c r="M844" s="10" t="s">
        <v>75</v>
      </c>
    </row>
    <row r="845" spans="3:13" s="2" customFormat="1" x14ac:dyDescent="0.25">
      <c r="C845" s="10"/>
      <c r="D845" s="10">
        <v>23</v>
      </c>
      <c r="F845" s="12" t="str">
        <f t="shared" si="318"/>
        <v>FLO_FR</v>
      </c>
      <c r="G845" s="12" t="str">
        <f t="shared" si="317"/>
        <v>RSD_APA1_SC</v>
      </c>
      <c r="H845" s="12" t="str">
        <f>IF(HLOOKUP($D845,Fractions!$C$1:$Z$2,2,0)=0,"na",HLOOKUP($D845,Fractions!$C$1:$Z$2,2,0))</f>
        <v>WA</v>
      </c>
      <c r="I845" s="12" t="s">
        <v>34</v>
      </c>
      <c r="J845" s="12"/>
      <c r="K845" s="18">
        <f>VLOOKUP(VLOOKUP(C823,Demands!$B$27:$E$125,4,0),Fractions!$A$3:$Z$43,INS_FRs!D845+2,0)</f>
        <v>0</v>
      </c>
      <c r="L845" s="10" t="str">
        <f t="shared" si="319"/>
        <v>RSDELC</v>
      </c>
      <c r="M845" s="10" t="s">
        <v>75</v>
      </c>
    </row>
    <row r="846" spans="3:13" s="2" customFormat="1" x14ac:dyDescent="0.25">
      <c r="C846" s="10"/>
      <c r="D846" s="10">
        <v>24</v>
      </c>
      <c r="F846" s="19" t="str">
        <f t="shared" si="318"/>
        <v>FLO_FR</v>
      </c>
      <c r="G846" s="19" t="str">
        <f t="shared" si="317"/>
        <v>RSD_APA1_SC</v>
      </c>
      <c r="H846" s="19" t="str">
        <f>IF(HLOOKUP($D846,Fractions!$C$1:$Z$2,2,0)=0,"na",HLOOKUP($D846,Fractions!$C$1:$Z$2,2,0))</f>
        <v>WE</v>
      </c>
      <c r="I846" s="19" t="s">
        <v>34</v>
      </c>
      <c r="J846" s="19"/>
      <c r="K846" s="20">
        <f>VLOOKUP(VLOOKUP(C823,Demands!$B$27:$E$125,4,0),Fractions!$A$3:$Z$43,INS_FRs!D846+2,0)</f>
        <v>0</v>
      </c>
      <c r="L846" s="21" t="str">
        <f t="shared" si="319"/>
        <v>RSDELC</v>
      </c>
      <c r="M846" s="21" t="s">
        <v>75</v>
      </c>
    </row>
    <row r="847" spans="3:13" s="2" customFormat="1" x14ac:dyDescent="0.25">
      <c r="C847" s="10"/>
      <c r="D847" s="10">
        <v>1</v>
      </c>
      <c r="F847" s="2" t="str">
        <f t="shared" si="318"/>
        <v>FLO_FR</v>
      </c>
      <c r="G847" s="2" t="str">
        <f t="shared" si="317"/>
        <v>RSD_APA1_SC</v>
      </c>
      <c r="H847" s="2" t="str">
        <f t="shared" ref="H847:J855" si="320">H823</f>
        <v>RN</v>
      </c>
      <c r="I847" s="2" t="str">
        <f t="shared" si="320"/>
        <v>UP</v>
      </c>
      <c r="J847" s="10">
        <f t="shared" si="320"/>
        <v>0</v>
      </c>
      <c r="K847" s="10">
        <v>3</v>
      </c>
      <c r="L847" s="10" t="str">
        <f t="shared" si="319"/>
        <v>RSDELC</v>
      </c>
      <c r="M847" s="10" t="s">
        <v>75</v>
      </c>
    </row>
    <row r="848" spans="3:13" s="2" customFormat="1" x14ac:dyDescent="0.25">
      <c r="C848" s="10"/>
      <c r="D848" s="10">
        <v>2</v>
      </c>
      <c r="F848" s="2" t="str">
        <f t="shared" si="318"/>
        <v>FLO_FR</v>
      </c>
      <c r="G848" s="2" t="str">
        <f t="shared" si="317"/>
        <v>RSD_APA1_SC</v>
      </c>
      <c r="H848" s="2" t="str">
        <f t="shared" si="320"/>
        <v>RL</v>
      </c>
      <c r="I848" s="2" t="str">
        <f t="shared" si="320"/>
        <v>UP</v>
      </c>
      <c r="J848" s="10">
        <f t="shared" si="320"/>
        <v>0</v>
      </c>
      <c r="K848" s="10">
        <f>K847</f>
        <v>3</v>
      </c>
      <c r="L848" s="10" t="str">
        <f t="shared" si="319"/>
        <v>RSDELC</v>
      </c>
      <c r="M848" s="10" t="s">
        <v>75</v>
      </c>
    </row>
    <row r="849" spans="3:13" s="2" customFormat="1" x14ac:dyDescent="0.25">
      <c r="C849" s="10"/>
      <c r="D849" s="10">
        <v>3</v>
      </c>
      <c r="F849" s="2" t="str">
        <f t="shared" si="318"/>
        <v>FLO_FR</v>
      </c>
      <c r="G849" s="2" t="str">
        <f t="shared" si="317"/>
        <v>RSD_APA1_SC</v>
      </c>
      <c r="H849" s="2" t="str">
        <f t="shared" si="320"/>
        <v>RM</v>
      </c>
      <c r="I849" s="2" t="str">
        <f t="shared" si="320"/>
        <v>UP</v>
      </c>
      <c r="J849" s="10">
        <f t="shared" si="320"/>
        <v>0</v>
      </c>
      <c r="K849" s="10">
        <f t="shared" ref="K849:K870" si="321">K848</f>
        <v>3</v>
      </c>
      <c r="L849" s="10" t="str">
        <f t="shared" si="319"/>
        <v>RSDELC</v>
      </c>
      <c r="M849" s="10" t="s">
        <v>75</v>
      </c>
    </row>
    <row r="850" spans="3:13" s="2" customFormat="1" x14ac:dyDescent="0.25">
      <c r="C850" s="10"/>
      <c r="D850" s="10">
        <v>4</v>
      </c>
      <c r="F850" s="2" t="str">
        <f t="shared" si="318"/>
        <v>FLO_FR</v>
      </c>
      <c r="G850" s="2" t="str">
        <f t="shared" si="317"/>
        <v>RSD_APA1_SC</v>
      </c>
      <c r="H850" s="2" t="str">
        <f t="shared" si="320"/>
        <v>RD</v>
      </c>
      <c r="I850" s="2" t="str">
        <f t="shared" si="320"/>
        <v>UP</v>
      </c>
      <c r="J850" s="10">
        <f t="shared" si="320"/>
        <v>0</v>
      </c>
      <c r="K850" s="10">
        <f t="shared" si="321"/>
        <v>3</v>
      </c>
      <c r="L850" s="10" t="str">
        <f t="shared" si="319"/>
        <v>RSDELC</v>
      </c>
      <c r="M850" s="10" t="s">
        <v>75</v>
      </c>
    </row>
    <row r="851" spans="3:13" s="2" customFormat="1" x14ac:dyDescent="0.25">
      <c r="C851" s="10"/>
      <c r="D851" s="10">
        <v>5</v>
      </c>
      <c r="F851" s="2" t="str">
        <f t="shared" si="318"/>
        <v>FLO_FR</v>
      </c>
      <c r="G851" s="2" t="str">
        <f t="shared" si="317"/>
        <v>RSD_APA1_SC</v>
      </c>
      <c r="H851" s="2" t="str">
        <f t="shared" si="320"/>
        <v>RA</v>
      </c>
      <c r="I851" s="2" t="str">
        <f t="shared" si="320"/>
        <v>UP</v>
      </c>
      <c r="J851" s="10">
        <f t="shared" si="320"/>
        <v>0</v>
      </c>
      <c r="K851" s="10">
        <f t="shared" si="321"/>
        <v>3</v>
      </c>
      <c r="L851" s="10" t="str">
        <f t="shared" si="319"/>
        <v>RSDELC</v>
      </c>
      <c r="M851" s="10" t="s">
        <v>75</v>
      </c>
    </row>
    <row r="852" spans="3:13" s="2" customFormat="1" x14ac:dyDescent="0.25">
      <c r="C852" s="10"/>
      <c r="D852" s="10">
        <v>6</v>
      </c>
      <c r="F852" s="2" t="str">
        <f t="shared" si="318"/>
        <v>FLO_FR</v>
      </c>
      <c r="G852" s="2" t="str">
        <f t="shared" ref="G852:G870" si="322">G851</f>
        <v>RSD_APA1_SC</v>
      </c>
      <c r="H852" s="2" t="str">
        <f t="shared" si="320"/>
        <v>RE</v>
      </c>
      <c r="I852" s="2" t="str">
        <f t="shared" si="320"/>
        <v>UP</v>
      </c>
      <c r="J852" s="10">
        <f t="shared" si="320"/>
        <v>0</v>
      </c>
      <c r="K852" s="10">
        <f t="shared" si="321"/>
        <v>3</v>
      </c>
      <c r="L852" s="10" t="str">
        <f t="shared" si="319"/>
        <v>RSDELC</v>
      </c>
      <c r="M852" s="10" t="s">
        <v>75</v>
      </c>
    </row>
    <row r="853" spans="3:13" s="2" customFormat="1" x14ac:dyDescent="0.25">
      <c r="C853" s="10"/>
      <c r="D853" s="10">
        <v>7</v>
      </c>
      <c r="F853" s="2" t="str">
        <f t="shared" ref="F853:F870" si="323">IF(H853="NA","\I: Ignore","FLO_FR")</f>
        <v>FLO_FR</v>
      </c>
      <c r="G853" s="2" t="str">
        <f t="shared" si="322"/>
        <v>RSD_APA1_SC</v>
      </c>
      <c r="H853" s="2" t="str">
        <f t="shared" si="320"/>
        <v>SN</v>
      </c>
      <c r="I853" s="2" t="str">
        <f t="shared" si="320"/>
        <v>UP</v>
      </c>
      <c r="J853" s="10">
        <f t="shared" si="320"/>
        <v>0</v>
      </c>
      <c r="K853" s="10">
        <f t="shared" si="321"/>
        <v>3</v>
      </c>
      <c r="L853" s="10" t="str">
        <f t="shared" si="319"/>
        <v>RSDELC</v>
      </c>
      <c r="M853" s="10" t="s">
        <v>75</v>
      </c>
    </row>
    <row r="854" spans="3:13" s="2" customFormat="1" x14ac:dyDescent="0.25">
      <c r="C854" s="10"/>
      <c r="D854" s="10">
        <v>8</v>
      </c>
      <c r="F854" s="2" t="str">
        <f t="shared" si="323"/>
        <v>FLO_FR</v>
      </c>
      <c r="G854" s="2" t="str">
        <f t="shared" si="322"/>
        <v>RSD_APA1_SC</v>
      </c>
      <c r="H854" s="2" t="str">
        <f t="shared" si="320"/>
        <v>SL</v>
      </c>
      <c r="I854" s="2" t="str">
        <f t="shared" si="320"/>
        <v>UP</v>
      </c>
      <c r="J854" s="10">
        <f t="shared" si="320"/>
        <v>0</v>
      </c>
      <c r="K854" s="10">
        <f t="shared" si="321"/>
        <v>3</v>
      </c>
      <c r="L854" s="10" t="str">
        <f t="shared" si="319"/>
        <v>RSDELC</v>
      </c>
      <c r="M854" s="10" t="s">
        <v>75</v>
      </c>
    </row>
    <row r="855" spans="3:13" s="2" customFormat="1" x14ac:dyDescent="0.25">
      <c r="C855" s="10"/>
      <c r="D855" s="10">
        <v>9</v>
      </c>
      <c r="F855" s="2" t="str">
        <f t="shared" si="323"/>
        <v>FLO_FR</v>
      </c>
      <c r="G855" s="2" t="str">
        <f t="shared" si="322"/>
        <v>RSD_APA1_SC</v>
      </c>
      <c r="H855" s="2" t="str">
        <f t="shared" si="320"/>
        <v>SM</v>
      </c>
      <c r="I855" s="2" t="str">
        <f t="shared" si="320"/>
        <v>UP</v>
      </c>
      <c r="J855" s="10">
        <f t="shared" si="320"/>
        <v>0</v>
      </c>
      <c r="K855" s="10">
        <f t="shared" si="321"/>
        <v>3</v>
      </c>
      <c r="L855" s="10" t="str">
        <f t="shared" si="319"/>
        <v>RSDELC</v>
      </c>
      <c r="M855" s="10" t="s">
        <v>75</v>
      </c>
    </row>
    <row r="856" spans="3:13" s="2" customFormat="1" x14ac:dyDescent="0.25">
      <c r="C856" s="10"/>
      <c r="D856" s="10">
        <v>10</v>
      </c>
      <c r="F856" s="2" t="str">
        <f t="shared" si="323"/>
        <v>FLO_FR</v>
      </c>
      <c r="G856" s="2" t="str">
        <f t="shared" si="322"/>
        <v>RSD_APA1_SC</v>
      </c>
      <c r="H856" s="2" t="str">
        <f t="shared" ref="H856:I858" si="324">H832</f>
        <v>SD</v>
      </c>
      <c r="I856" s="2" t="str">
        <f>I832</f>
        <v>UP</v>
      </c>
      <c r="J856" s="10">
        <f>J832</f>
        <v>0</v>
      </c>
      <c r="K856" s="10">
        <f t="shared" si="321"/>
        <v>3</v>
      </c>
      <c r="L856" s="10" t="str">
        <f t="shared" si="319"/>
        <v>RSDELC</v>
      </c>
      <c r="M856" s="10" t="s">
        <v>75</v>
      </c>
    </row>
    <row r="857" spans="3:13" s="2" customFormat="1" x14ac:dyDescent="0.25">
      <c r="C857" s="10"/>
      <c r="D857" s="10">
        <v>11</v>
      </c>
      <c r="F857" s="2" t="str">
        <f t="shared" si="323"/>
        <v>FLO_FR</v>
      </c>
      <c r="G857" s="2" t="str">
        <f t="shared" si="322"/>
        <v>RSD_APA1_SC</v>
      </c>
      <c r="H857" s="2" t="str">
        <f t="shared" si="324"/>
        <v>SA</v>
      </c>
      <c r="I857" s="2" t="str">
        <f>I833</f>
        <v>UP</v>
      </c>
      <c r="J857" s="10">
        <f>J833</f>
        <v>0</v>
      </c>
      <c r="K857" s="10">
        <f t="shared" si="321"/>
        <v>3</v>
      </c>
      <c r="L857" s="10" t="str">
        <f t="shared" si="319"/>
        <v>RSDELC</v>
      </c>
      <c r="M857" s="10" t="s">
        <v>75</v>
      </c>
    </row>
    <row r="858" spans="3:13" s="2" customFormat="1" x14ac:dyDescent="0.25">
      <c r="C858" s="10"/>
      <c r="D858" s="10">
        <v>12</v>
      </c>
      <c r="F858" s="2" t="str">
        <f t="shared" si="323"/>
        <v>FLO_FR</v>
      </c>
      <c r="G858" s="2" t="str">
        <f t="shared" si="322"/>
        <v>RSD_APA1_SC</v>
      </c>
      <c r="H858" s="2" t="str">
        <f t="shared" si="324"/>
        <v>SE</v>
      </c>
      <c r="I858" s="2" t="str">
        <f t="shared" si="324"/>
        <v>UP</v>
      </c>
      <c r="J858" s="10">
        <f>J834</f>
        <v>0</v>
      </c>
      <c r="K858" s="10">
        <f t="shared" si="321"/>
        <v>3</v>
      </c>
      <c r="L858" s="10" t="str">
        <f t="shared" si="319"/>
        <v>RSDELC</v>
      </c>
      <c r="M858" s="10" t="s">
        <v>75</v>
      </c>
    </row>
    <row r="859" spans="3:13" s="2" customFormat="1" x14ac:dyDescent="0.25">
      <c r="C859" s="10"/>
      <c r="D859" s="10">
        <v>13</v>
      </c>
      <c r="F859" s="2" t="str">
        <f t="shared" si="323"/>
        <v>FLO_FR</v>
      </c>
      <c r="G859" s="2" t="str">
        <f t="shared" si="322"/>
        <v>RSD_APA1_SC</v>
      </c>
      <c r="H859" s="2" t="str">
        <f t="shared" ref="H859:J859" si="325">H835</f>
        <v>FN</v>
      </c>
      <c r="I859" s="2" t="str">
        <f t="shared" si="325"/>
        <v>UP</v>
      </c>
      <c r="J859" s="10">
        <f t="shared" si="325"/>
        <v>0</v>
      </c>
      <c r="K859" s="10">
        <f t="shared" si="321"/>
        <v>3</v>
      </c>
      <c r="L859" s="10" t="str">
        <f t="shared" si="319"/>
        <v>RSDELC</v>
      </c>
      <c r="M859" s="10" t="s">
        <v>75</v>
      </c>
    </row>
    <row r="860" spans="3:13" s="2" customFormat="1" x14ac:dyDescent="0.25">
      <c r="C860" s="10"/>
      <c r="D860" s="10">
        <v>14</v>
      </c>
      <c r="F860" s="2" t="str">
        <f t="shared" si="323"/>
        <v>FLO_FR</v>
      </c>
      <c r="G860" s="2" t="str">
        <f t="shared" si="322"/>
        <v>RSD_APA1_SC</v>
      </c>
      <c r="H860" s="2" t="str">
        <f t="shared" ref="H860:J860" si="326">H836</f>
        <v>FL</v>
      </c>
      <c r="I860" s="2" t="str">
        <f t="shared" si="326"/>
        <v>UP</v>
      </c>
      <c r="J860" s="10">
        <f t="shared" si="326"/>
        <v>0</v>
      </c>
      <c r="K860" s="10">
        <f t="shared" si="321"/>
        <v>3</v>
      </c>
      <c r="L860" s="10" t="str">
        <f t="shared" si="319"/>
        <v>RSDELC</v>
      </c>
      <c r="M860" s="10" t="s">
        <v>75</v>
      </c>
    </row>
    <row r="861" spans="3:13" s="2" customFormat="1" x14ac:dyDescent="0.25">
      <c r="C861" s="10"/>
      <c r="D861" s="10">
        <v>15</v>
      </c>
      <c r="F861" s="2" t="str">
        <f t="shared" si="323"/>
        <v>FLO_FR</v>
      </c>
      <c r="G861" s="2" t="str">
        <f t="shared" si="322"/>
        <v>RSD_APA1_SC</v>
      </c>
      <c r="H861" s="2" t="str">
        <f t="shared" ref="H861:J861" si="327">H837</f>
        <v>FM</v>
      </c>
      <c r="I861" s="2" t="str">
        <f t="shared" si="327"/>
        <v>UP</v>
      </c>
      <c r="J861" s="10">
        <f t="shared" si="327"/>
        <v>0</v>
      </c>
      <c r="K861" s="10">
        <f t="shared" si="321"/>
        <v>3</v>
      </c>
      <c r="L861" s="10" t="str">
        <f t="shared" si="319"/>
        <v>RSDELC</v>
      </c>
      <c r="M861" s="10" t="s">
        <v>75</v>
      </c>
    </row>
    <row r="862" spans="3:13" s="2" customFormat="1" x14ac:dyDescent="0.25">
      <c r="C862" s="10"/>
      <c r="D862" s="10">
        <v>16</v>
      </c>
      <c r="F862" s="2" t="str">
        <f t="shared" si="323"/>
        <v>FLO_FR</v>
      </c>
      <c r="G862" s="2" t="str">
        <f t="shared" si="322"/>
        <v>RSD_APA1_SC</v>
      </c>
      <c r="H862" s="2" t="str">
        <f t="shared" ref="H862:J862" si="328">H838</f>
        <v>FD</v>
      </c>
      <c r="I862" s="2" t="str">
        <f t="shared" si="328"/>
        <v>UP</v>
      </c>
      <c r="J862" s="10">
        <f t="shared" si="328"/>
        <v>0</v>
      </c>
      <c r="K862" s="10">
        <f t="shared" si="321"/>
        <v>3</v>
      </c>
      <c r="L862" s="10" t="str">
        <f t="shared" si="319"/>
        <v>RSDELC</v>
      </c>
      <c r="M862" s="10" t="s">
        <v>75</v>
      </c>
    </row>
    <row r="863" spans="3:13" s="2" customFormat="1" x14ac:dyDescent="0.25">
      <c r="C863" s="10"/>
      <c r="D863" s="10">
        <v>17</v>
      </c>
      <c r="F863" s="2" t="str">
        <f t="shared" si="323"/>
        <v>FLO_FR</v>
      </c>
      <c r="G863" s="2" t="str">
        <f t="shared" si="322"/>
        <v>RSD_APA1_SC</v>
      </c>
      <c r="H863" s="2" t="str">
        <f t="shared" ref="H863:J863" si="329">H839</f>
        <v>FA</v>
      </c>
      <c r="I863" s="2" t="str">
        <f t="shared" si="329"/>
        <v>UP</v>
      </c>
      <c r="J863" s="10">
        <f t="shared" si="329"/>
        <v>0</v>
      </c>
      <c r="K863" s="10">
        <f t="shared" si="321"/>
        <v>3</v>
      </c>
      <c r="L863" s="10" t="str">
        <f t="shared" si="319"/>
        <v>RSDELC</v>
      </c>
      <c r="M863" s="10" t="s">
        <v>75</v>
      </c>
    </row>
    <row r="864" spans="3:13" s="2" customFormat="1" x14ac:dyDescent="0.25">
      <c r="C864" s="10"/>
      <c r="D864" s="10">
        <v>18</v>
      </c>
      <c r="F864" s="2" t="str">
        <f t="shared" si="323"/>
        <v>FLO_FR</v>
      </c>
      <c r="G864" s="2" t="str">
        <f t="shared" si="322"/>
        <v>RSD_APA1_SC</v>
      </c>
      <c r="H864" s="2" t="str">
        <f t="shared" ref="H864:J864" si="330">H840</f>
        <v>FE</v>
      </c>
      <c r="I864" s="2" t="str">
        <f t="shared" si="330"/>
        <v>UP</v>
      </c>
      <c r="J864" s="10">
        <f t="shared" si="330"/>
        <v>0</v>
      </c>
      <c r="K864" s="10">
        <f t="shared" si="321"/>
        <v>3</v>
      </c>
      <c r="L864" s="10" t="str">
        <f t="shared" si="319"/>
        <v>RSDELC</v>
      </c>
      <c r="M864" s="10" t="s">
        <v>75</v>
      </c>
    </row>
    <row r="865" spans="3:13" s="2" customFormat="1" x14ac:dyDescent="0.25">
      <c r="C865" s="10"/>
      <c r="D865" s="10">
        <v>19</v>
      </c>
      <c r="F865" s="2" t="str">
        <f t="shared" si="323"/>
        <v>FLO_FR</v>
      </c>
      <c r="G865" s="2" t="str">
        <f t="shared" si="322"/>
        <v>RSD_APA1_SC</v>
      </c>
      <c r="H865" s="2" t="str">
        <f t="shared" ref="H865:J865" si="331">H841</f>
        <v>WN</v>
      </c>
      <c r="I865" s="2" t="str">
        <f t="shared" si="331"/>
        <v>UP</v>
      </c>
      <c r="J865" s="10">
        <f t="shared" si="331"/>
        <v>0</v>
      </c>
      <c r="K865" s="10">
        <f t="shared" si="321"/>
        <v>3</v>
      </c>
      <c r="L865" s="10" t="str">
        <f t="shared" si="319"/>
        <v>RSDELC</v>
      </c>
      <c r="M865" s="10" t="s">
        <v>75</v>
      </c>
    </row>
    <row r="866" spans="3:13" s="2" customFormat="1" x14ac:dyDescent="0.25">
      <c r="C866" s="10"/>
      <c r="D866" s="10">
        <v>20</v>
      </c>
      <c r="F866" s="2" t="str">
        <f t="shared" si="323"/>
        <v>FLO_FR</v>
      </c>
      <c r="G866" s="2" t="str">
        <f t="shared" si="322"/>
        <v>RSD_APA1_SC</v>
      </c>
      <c r="H866" s="2" t="str">
        <f t="shared" ref="H866:J866" si="332">H842</f>
        <v>WL</v>
      </c>
      <c r="I866" s="2" t="str">
        <f t="shared" si="332"/>
        <v>UP</v>
      </c>
      <c r="J866" s="10">
        <f t="shared" si="332"/>
        <v>0</v>
      </c>
      <c r="K866" s="10">
        <f t="shared" si="321"/>
        <v>3</v>
      </c>
      <c r="L866" s="10" t="str">
        <f t="shared" si="319"/>
        <v>RSDELC</v>
      </c>
      <c r="M866" s="10" t="s">
        <v>75</v>
      </c>
    </row>
    <row r="867" spans="3:13" s="2" customFormat="1" x14ac:dyDescent="0.25">
      <c r="C867" s="10"/>
      <c r="D867" s="10">
        <v>21</v>
      </c>
      <c r="F867" s="2" t="str">
        <f t="shared" si="323"/>
        <v>FLO_FR</v>
      </c>
      <c r="G867" s="2" t="str">
        <f t="shared" si="322"/>
        <v>RSD_APA1_SC</v>
      </c>
      <c r="H867" s="2" t="str">
        <f t="shared" ref="H867:J867" si="333">H843</f>
        <v>WM</v>
      </c>
      <c r="I867" s="2" t="str">
        <f t="shared" si="333"/>
        <v>UP</v>
      </c>
      <c r="J867" s="10">
        <f t="shared" si="333"/>
        <v>0</v>
      </c>
      <c r="K867" s="10">
        <f t="shared" si="321"/>
        <v>3</v>
      </c>
      <c r="L867" s="10" t="str">
        <f t="shared" si="319"/>
        <v>RSDELC</v>
      </c>
      <c r="M867" s="10" t="s">
        <v>75</v>
      </c>
    </row>
    <row r="868" spans="3:13" s="2" customFormat="1" x14ac:dyDescent="0.25">
      <c r="C868" s="10"/>
      <c r="D868" s="10">
        <v>22</v>
      </c>
      <c r="F868" s="2" t="str">
        <f t="shared" si="323"/>
        <v>FLO_FR</v>
      </c>
      <c r="G868" s="2" t="str">
        <f t="shared" si="322"/>
        <v>RSD_APA1_SC</v>
      </c>
      <c r="H868" s="2" t="str">
        <f t="shared" ref="H868:J868" si="334">H844</f>
        <v>WD</v>
      </c>
      <c r="I868" s="2" t="str">
        <f t="shared" si="334"/>
        <v>UP</v>
      </c>
      <c r="J868" s="10">
        <f t="shared" si="334"/>
        <v>0</v>
      </c>
      <c r="K868" s="10">
        <f t="shared" si="321"/>
        <v>3</v>
      </c>
      <c r="L868" s="10" t="str">
        <f t="shared" si="319"/>
        <v>RSDELC</v>
      </c>
      <c r="M868" s="10" t="s">
        <v>75</v>
      </c>
    </row>
    <row r="869" spans="3:13" s="2" customFormat="1" x14ac:dyDescent="0.25">
      <c r="C869" s="10"/>
      <c r="D869" s="10">
        <v>23</v>
      </c>
      <c r="F869" s="12" t="str">
        <f t="shared" si="323"/>
        <v>FLO_FR</v>
      </c>
      <c r="G869" s="12" t="str">
        <f t="shared" si="322"/>
        <v>RSD_APA1_SC</v>
      </c>
      <c r="H869" s="12" t="str">
        <f t="shared" ref="H869:J869" si="335">H845</f>
        <v>WA</v>
      </c>
      <c r="I869" s="12" t="str">
        <f t="shared" si="335"/>
        <v>UP</v>
      </c>
      <c r="J869" s="4">
        <f t="shared" si="335"/>
        <v>0</v>
      </c>
      <c r="K869" s="4">
        <f t="shared" si="321"/>
        <v>3</v>
      </c>
      <c r="L869" s="10" t="str">
        <f t="shared" si="319"/>
        <v>RSDELC</v>
      </c>
      <c r="M869" s="10" t="s">
        <v>75</v>
      </c>
    </row>
    <row r="870" spans="3:13" s="2" customFormat="1" x14ac:dyDescent="0.25">
      <c r="C870" s="10"/>
      <c r="D870" s="10">
        <v>24</v>
      </c>
      <c r="F870" s="19" t="str">
        <f t="shared" si="323"/>
        <v>FLO_FR</v>
      </c>
      <c r="G870" s="19" t="str">
        <f t="shared" si="322"/>
        <v>RSD_APA1_SC</v>
      </c>
      <c r="H870" s="19" t="str">
        <f t="shared" ref="H870:J870" si="336">H846</f>
        <v>WE</v>
      </c>
      <c r="I870" s="19" t="str">
        <f t="shared" si="336"/>
        <v>UP</v>
      </c>
      <c r="J870" s="21">
        <f t="shared" si="336"/>
        <v>0</v>
      </c>
      <c r="K870" s="21">
        <f t="shared" si="321"/>
        <v>3</v>
      </c>
      <c r="L870" s="21" t="str">
        <f t="shared" si="319"/>
        <v>RSDELC</v>
      </c>
      <c r="M870" s="21" t="s">
        <v>75</v>
      </c>
    </row>
    <row r="871" spans="3:13" s="2" customFormat="1" x14ac:dyDescent="0.25">
      <c r="C871" s="10">
        <f>C823+1</f>
        <v>19</v>
      </c>
      <c r="D871" s="10">
        <v>1</v>
      </c>
      <c r="F871" s="2" t="str">
        <f>IF(H871="NA","\I: Ignore","FLO_FR")</f>
        <v>FLO_FR</v>
      </c>
      <c r="G871" s="9" t="str">
        <f>VLOOKUP(C871,Demands!$B$27:$C$125,2,0)</f>
        <v>RSD_DTA2_SC</v>
      </c>
      <c r="H871" s="2" t="str">
        <f>IF(HLOOKUP($D871,Fractions!$C$1:$Z$2,2,0)=0,"na",HLOOKUP($D871,Fractions!$C$1:$Z$2,2,0))</f>
        <v>RN</v>
      </c>
      <c r="I871" s="2" t="s">
        <v>34</v>
      </c>
      <c r="K871" s="17">
        <f>VLOOKUP(VLOOKUP(C871,Demands!$B$27:$E$125,4,0),Fractions!$A$3:$Z$43,INS_FRs!D871+2,0)</f>
        <v>0</v>
      </c>
      <c r="L871" s="10" t="str">
        <f t="shared" si="319"/>
        <v>RSDELC</v>
      </c>
      <c r="M871" s="10" t="s">
        <v>75</v>
      </c>
    </row>
    <row r="872" spans="3:13" s="2" customFormat="1" x14ac:dyDescent="0.25">
      <c r="C872" s="10"/>
      <c r="D872" s="10">
        <v>2</v>
      </c>
      <c r="F872" s="2" t="str">
        <f t="shared" ref="F872:F882" si="337">IF(H872="NA","\I: Ignore","FLO_FR")</f>
        <v>FLO_FR</v>
      </c>
      <c r="G872" s="2" t="str">
        <f>G871</f>
        <v>RSD_DTA2_SC</v>
      </c>
      <c r="H872" s="2" t="str">
        <f>IF(HLOOKUP($D872,Fractions!$C$1:$Z$2,2,0)=0,"na",HLOOKUP($D872,Fractions!$C$1:$Z$2,2,0))</f>
        <v>RL</v>
      </c>
      <c r="I872" s="2" t="s">
        <v>34</v>
      </c>
      <c r="K872" s="17">
        <f>VLOOKUP(VLOOKUP(C871,Demands!$B$27:$E$125,4,0),Fractions!$A$3:$Z$43,INS_FRs!D872+2,0)</f>
        <v>2.7853881278538817E-2</v>
      </c>
      <c r="L872" s="10" t="str">
        <f t="shared" si="319"/>
        <v>RSDELC</v>
      </c>
      <c r="M872" s="10" t="s">
        <v>75</v>
      </c>
    </row>
    <row r="873" spans="3:13" s="2" customFormat="1" x14ac:dyDescent="0.25">
      <c r="C873" s="10"/>
      <c r="D873" s="10">
        <v>3</v>
      </c>
      <c r="F873" s="2" t="str">
        <f t="shared" si="337"/>
        <v>FLO_FR</v>
      </c>
      <c r="G873" s="2" t="str">
        <f t="shared" ref="G873:G880" si="338">G872</f>
        <v>RSD_DTA2_SC</v>
      </c>
      <c r="H873" s="2" t="str">
        <f>IF(HLOOKUP($D873,Fractions!$C$1:$Z$2,2,0)=0,"na",HLOOKUP($D873,Fractions!$C$1:$Z$2,2,0))</f>
        <v>RM</v>
      </c>
      <c r="I873" s="2" t="s">
        <v>34</v>
      </c>
      <c r="K873" s="17">
        <f>VLOOKUP(VLOOKUP(C871,Demands!$B$27:$E$125,4,0),Fractions!$A$3:$Z$43,INS_FRs!D873+2,0)</f>
        <v>3.4817351598173514E-2</v>
      </c>
      <c r="L873" s="10" t="str">
        <f t="shared" si="319"/>
        <v>RSDELC</v>
      </c>
      <c r="M873" s="10" t="s">
        <v>75</v>
      </c>
    </row>
    <row r="874" spans="3:13" s="2" customFormat="1" x14ac:dyDescent="0.25">
      <c r="C874" s="10"/>
      <c r="D874" s="10">
        <v>4</v>
      </c>
      <c r="F874" s="2" t="str">
        <f t="shared" si="337"/>
        <v>FLO_FR</v>
      </c>
      <c r="G874" s="2" t="str">
        <f t="shared" si="338"/>
        <v>RSD_DTA2_SC</v>
      </c>
      <c r="H874" s="2" t="str">
        <f>IF(HLOOKUP($D874,Fractions!$C$1:$Z$2,2,0)=0,"na",HLOOKUP($D874,Fractions!$C$1:$Z$2,2,0))</f>
        <v>RD</v>
      </c>
      <c r="I874" s="2" t="s">
        <v>34</v>
      </c>
      <c r="K874" s="17">
        <f>VLOOKUP(VLOOKUP(C871,Demands!$B$27:$E$125,4,0),Fractions!$A$3:$Z$43,INS_FRs!D874+2,0)</f>
        <v>4.1780821917808221E-2</v>
      </c>
      <c r="L874" s="10" t="str">
        <f t="shared" si="319"/>
        <v>RSDELC</v>
      </c>
      <c r="M874" s="10" t="s">
        <v>75</v>
      </c>
    </row>
    <row r="875" spans="3:13" s="2" customFormat="1" x14ac:dyDescent="0.25">
      <c r="C875" s="10"/>
      <c r="D875" s="10">
        <v>5</v>
      </c>
      <c r="F875" s="2" t="str">
        <f t="shared" si="337"/>
        <v>FLO_FR</v>
      </c>
      <c r="G875" s="2" t="str">
        <f t="shared" si="338"/>
        <v>RSD_DTA2_SC</v>
      </c>
      <c r="H875" s="2" t="str">
        <f>IF(HLOOKUP($D875,Fractions!$C$1:$Z$2,2,0)=0,"na",HLOOKUP($D875,Fractions!$C$1:$Z$2,2,0))</f>
        <v>RA</v>
      </c>
      <c r="I875" s="2" t="s">
        <v>34</v>
      </c>
      <c r="K875" s="17">
        <f>VLOOKUP(VLOOKUP(C871,Demands!$B$27:$E$125,4,0),Fractions!$A$3:$Z$43,INS_FRs!D875+2,0)</f>
        <v>2.7853881278538817E-2</v>
      </c>
      <c r="L875" s="10" t="str">
        <f t="shared" si="319"/>
        <v>RSDELC</v>
      </c>
      <c r="M875" s="10" t="s">
        <v>75</v>
      </c>
    </row>
    <row r="876" spans="3:13" s="2" customFormat="1" x14ac:dyDescent="0.25">
      <c r="C876" s="10"/>
      <c r="D876" s="10">
        <v>6</v>
      </c>
      <c r="F876" s="2" t="str">
        <f t="shared" si="337"/>
        <v>FLO_FR</v>
      </c>
      <c r="G876" s="2" t="str">
        <f t="shared" si="338"/>
        <v>RSD_DTA2_SC</v>
      </c>
      <c r="H876" s="2" t="str">
        <f>IF(HLOOKUP($D876,Fractions!$C$1:$Z$2,2,0)=0,"na",HLOOKUP($D876,Fractions!$C$1:$Z$2,2,0))</f>
        <v>RE</v>
      </c>
      <c r="I876" s="2" t="s">
        <v>34</v>
      </c>
      <c r="K876" s="17">
        <f>VLOOKUP(VLOOKUP(C871,Demands!$B$27:$E$125,4,0),Fractions!$A$3:$Z$43,INS_FRs!D876+2,0)</f>
        <v>3.4817351598173514E-2</v>
      </c>
      <c r="L876" s="10" t="str">
        <f t="shared" si="319"/>
        <v>RSDELC</v>
      </c>
      <c r="M876" s="10" t="s">
        <v>75</v>
      </c>
    </row>
    <row r="877" spans="3:13" s="2" customFormat="1" x14ac:dyDescent="0.25">
      <c r="C877" s="10"/>
      <c r="D877" s="10">
        <v>7</v>
      </c>
      <c r="F877" s="2" t="str">
        <f t="shared" si="337"/>
        <v>FLO_FR</v>
      </c>
      <c r="G877" s="2" t="str">
        <f t="shared" si="338"/>
        <v>RSD_DTA2_SC</v>
      </c>
      <c r="H877" s="2" t="str">
        <f>IF(HLOOKUP($D877,Fractions!$C$1:$Z$2,2,0)=0,"na",HLOOKUP($D877,Fractions!$C$1:$Z$2,2,0))</f>
        <v>SN</v>
      </c>
      <c r="I877" s="2" t="s">
        <v>34</v>
      </c>
      <c r="K877" s="17">
        <f>VLOOKUP(VLOOKUP(C871,Demands!$B$27:$E$125,4,0),Fractions!$A$3:$Z$43,INS_FRs!D877+2,0)</f>
        <v>0</v>
      </c>
      <c r="L877" s="10" t="str">
        <f t="shared" si="319"/>
        <v>RSDELC</v>
      </c>
      <c r="M877" s="10" t="s">
        <v>75</v>
      </c>
    </row>
    <row r="878" spans="3:13" s="2" customFormat="1" x14ac:dyDescent="0.25">
      <c r="C878" s="10"/>
      <c r="D878" s="10">
        <v>8</v>
      </c>
      <c r="F878" s="2" t="str">
        <f t="shared" si="337"/>
        <v>FLO_FR</v>
      </c>
      <c r="G878" s="2" t="str">
        <f t="shared" si="338"/>
        <v>RSD_DTA2_SC</v>
      </c>
      <c r="H878" s="2" t="str">
        <f>IF(HLOOKUP($D878,Fractions!$C$1:$Z$2,2,0)=0,"na",HLOOKUP($D878,Fractions!$C$1:$Z$2,2,0))</f>
        <v>SL</v>
      </c>
      <c r="I878" s="2" t="s">
        <v>34</v>
      </c>
      <c r="K878" s="17">
        <f>VLOOKUP(VLOOKUP(C871,Demands!$B$27:$E$125,4,0),Fractions!$A$3:$Z$43,INS_FRs!D878+2,0)</f>
        <v>0.11095890410958906</v>
      </c>
      <c r="L878" s="10" t="str">
        <f t="shared" si="319"/>
        <v>RSDELC</v>
      </c>
      <c r="M878" s="10" t="s">
        <v>75</v>
      </c>
    </row>
    <row r="879" spans="3:13" s="2" customFormat="1" x14ac:dyDescent="0.25">
      <c r="C879" s="10"/>
      <c r="D879" s="10">
        <v>9</v>
      </c>
      <c r="F879" s="2" t="str">
        <f t="shared" si="337"/>
        <v>FLO_FR</v>
      </c>
      <c r="G879" s="2" t="str">
        <f t="shared" si="338"/>
        <v>RSD_DTA2_SC</v>
      </c>
      <c r="H879" s="2" t="str">
        <f>IF(HLOOKUP($D879,Fractions!$C$1:$Z$2,2,0)=0,"na",HLOOKUP($D879,Fractions!$C$1:$Z$2,2,0))</f>
        <v>SM</v>
      </c>
      <c r="I879" s="2" t="s">
        <v>34</v>
      </c>
      <c r="K879" s="17">
        <f>VLOOKUP(VLOOKUP(C871,Demands!$B$27:$E$125,4,0),Fractions!$A$3:$Z$43,INS_FRs!D879+2,0)</f>
        <v>0.1386986301369863</v>
      </c>
      <c r="L879" s="10" t="str">
        <f t="shared" si="319"/>
        <v>RSDELC</v>
      </c>
      <c r="M879" s="10" t="s">
        <v>75</v>
      </c>
    </row>
    <row r="880" spans="3:13" s="2" customFormat="1" x14ac:dyDescent="0.25">
      <c r="C880" s="10"/>
      <c r="D880" s="10">
        <v>10</v>
      </c>
      <c r="F880" s="2" t="str">
        <f t="shared" si="337"/>
        <v>FLO_FR</v>
      </c>
      <c r="G880" s="2" t="str">
        <f t="shared" si="338"/>
        <v>RSD_DTA2_SC</v>
      </c>
      <c r="H880" s="2" t="str">
        <f>IF(HLOOKUP($D880,Fractions!$C$1:$Z$2,2,0)=0,"na",HLOOKUP($D880,Fractions!$C$1:$Z$2,2,0))</f>
        <v>SD</v>
      </c>
      <c r="I880" s="2" t="s">
        <v>34</v>
      </c>
      <c r="K880" s="17">
        <f>VLOOKUP(VLOOKUP(C871,Demands!$B$27:$E$125,4,0),Fractions!$A$3:$Z$43,INS_FRs!D880+2,0)</f>
        <v>0.16643835616438357</v>
      </c>
      <c r="L880" s="10" t="str">
        <f t="shared" si="319"/>
        <v>RSDELC</v>
      </c>
      <c r="M880" s="10" t="s">
        <v>75</v>
      </c>
    </row>
    <row r="881" spans="3:13" s="2" customFormat="1" x14ac:dyDescent="0.25">
      <c r="C881" s="10"/>
      <c r="D881" s="10">
        <v>11</v>
      </c>
      <c r="F881" s="2" t="str">
        <f t="shared" si="337"/>
        <v>FLO_FR</v>
      </c>
      <c r="G881" s="2" t="str">
        <f t="shared" ref="G881:G899" si="339">G880</f>
        <v>RSD_DTA2_SC</v>
      </c>
      <c r="H881" s="2" t="str">
        <f>IF(HLOOKUP($D881,Fractions!$C$1:$Z$2,2,0)=0,"na",HLOOKUP($D881,Fractions!$C$1:$Z$2,2,0))</f>
        <v>SA</v>
      </c>
      <c r="I881" s="2" t="s">
        <v>34</v>
      </c>
      <c r="K881" s="17">
        <f>VLOOKUP(VLOOKUP(C871,Demands!$B$27:$E$125,4,0),Fractions!$A$3:$Z$43,INS_FRs!D881+2,0)</f>
        <v>0.11095890410958906</v>
      </c>
      <c r="L881" s="10" t="str">
        <f t="shared" si="319"/>
        <v>RSDELC</v>
      </c>
      <c r="M881" s="10" t="s">
        <v>75</v>
      </c>
    </row>
    <row r="882" spans="3:13" s="2" customFormat="1" x14ac:dyDescent="0.25">
      <c r="C882" s="10"/>
      <c r="D882" s="10">
        <v>12</v>
      </c>
      <c r="F882" s="2" t="str">
        <f t="shared" si="337"/>
        <v>FLO_FR</v>
      </c>
      <c r="G882" s="2" t="str">
        <f t="shared" si="339"/>
        <v>RSD_DTA2_SC</v>
      </c>
      <c r="H882" s="2" t="str">
        <f>IF(HLOOKUP($D882,Fractions!$C$1:$Z$2,2,0)=0,"na",HLOOKUP($D882,Fractions!$C$1:$Z$2,2,0))</f>
        <v>SE</v>
      </c>
      <c r="I882" s="2" t="s">
        <v>34</v>
      </c>
      <c r="K882" s="17">
        <f>VLOOKUP(VLOOKUP(C871,Demands!$B$27:$E$125,4,0),Fractions!$A$3:$Z$43,INS_FRs!D882+2,0)</f>
        <v>0.1386986301369863</v>
      </c>
      <c r="L882" s="10" t="str">
        <f t="shared" si="319"/>
        <v>RSDELC</v>
      </c>
      <c r="M882" s="10" t="s">
        <v>75</v>
      </c>
    </row>
    <row r="883" spans="3:13" s="2" customFormat="1" x14ac:dyDescent="0.25">
      <c r="C883" s="10"/>
      <c r="D883" s="10">
        <v>13</v>
      </c>
      <c r="F883" s="2" t="str">
        <f t="shared" ref="F883:F900" si="340">IF(H883="NA","\I: Ignore","FLO_FR")</f>
        <v>FLO_FR</v>
      </c>
      <c r="G883" s="2" t="str">
        <f t="shared" si="339"/>
        <v>RSD_DTA2_SC</v>
      </c>
      <c r="H883" s="2" t="str">
        <f>IF(HLOOKUP($D883,Fractions!$C$1:$Z$2,2,0)=0,"na",HLOOKUP($D883,Fractions!$C$1:$Z$2,2,0))</f>
        <v>FN</v>
      </c>
      <c r="I883" s="2" t="s">
        <v>34</v>
      </c>
      <c r="K883" s="17">
        <f>VLOOKUP(VLOOKUP(C871,Demands!$B$27:$E$125,4,0),Fractions!$A$3:$Z$43,INS_FRs!D883+2,0)</f>
        <v>0</v>
      </c>
      <c r="L883" s="10" t="str">
        <f t="shared" si="319"/>
        <v>RSDELC</v>
      </c>
      <c r="M883" s="10" t="s">
        <v>75</v>
      </c>
    </row>
    <row r="884" spans="3:13" s="2" customFormat="1" x14ac:dyDescent="0.25">
      <c r="C884" s="10"/>
      <c r="D884" s="10">
        <v>14</v>
      </c>
      <c r="F884" s="2" t="str">
        <f t="shared" si="340"/>
        <v>FLO_FR</v>
      </c>
      <c r="G884" s="2" t="str">
        <f t="shared" si="339"/>
        <v>RSD_DTA2_SC</v>
      </c>
      <c r="H884" s="2" t="str">
        <f>IF(HLOOKUP($D884,Fractions!$C$1:$Z$2,2,0)=0,"na",HLOOKUP($D884,Fractions!$C$1:$Z$2,2,0))</f>
        <v>FL</v>
      </c>
      <c r="I884" s="2" t="s">
        <v>34</v>
      </c>
      <c r="K884" s="17">
        <f>VLOOKUP(VLOOKUP(C871,Demands!$B$27:$E$125,4,0),Fractions!$A$3:$Z$43,INS_FRs!D884+2,0)</f>
        <v>2.7853881278538817E-2</v>
      </c>
      <c r="L884" s="10" t="str">
        <f t="shared" si="319"/>
        <v>RSDELC</v>
      </c>
      <c r="M884" s="10" t="s">
        <v>75</v>
      </c>
    </row>
    <row r="885" spans="3:13" s="2" customFormat="1" x14ac:dyDescent="0.25">
      <c r="C885" s="10"/>
      <c r="D885" s="10">
        <v>15</v>
      </c>
      <c r="F885" s="2" t="str">
        <f t="shared" si="340"/>
        <v>FLO_FR</v>
      </c>
      <c r="G885" s="2" t="str">
        <f t="shared" si="339"/>
        <v>RSD_DTA2_SC</v>
      </c>
      <c r="H885" s="2" t="str">
        <f>IF(HLOOKUP($D885,Fractions!$C$1:$Z$2,2,0)=0,"na",HLOOKUP($D885,Fractions!$C$1:$Z$2,2,0))</f>
        <v>FM</v>
      </c>
      <c r="I885" s="2" t="s">
        <v>34</v>
      </c>
      <c r="K885" s="17">
        <f>VLOOKUP(VLOOKUP(C871,Demands!$B$27:$E$125,4,0),Fractions!$A$3:$Z$43,INS_FRs!D885+2,0)</f>
        <v>3.4817351598173514E-2</v>
      </c>
      <c r="L885" s="10" t="str">
        <f t="shared" si="319"/>
        <v>RSDELC</v>
      </c>
      <c r="M885" s="10" t="s">
        <v>75</v>
      </c>
    </row>
    <row r="886" spans="3:13" s="2" customFormat="1" x14ac:dyDescent="0.25">
      <c r="C886" s="10"/>
      <c r="D886" s="10">
        <v>16</v>
      </c>
      <c r="F886" s="2" t="str">
        <f t="shared" si="340"/>
        <v>FLO_FR</v>
      </c>
      <c r="G886" s="2" t="str">
        <f t="shared" si="339"/>
        <v>RSD_DTA2_SC</v>
      </c>
      <c r="H886" s="2" t="str">
        <f>IF(HLOOKUP($D886,Fractions!$C$1:$Z$2,2,0)=0,"na",HLOOKUP($D886,Fractions!$C$1:$Z$2,2,0))</f>
        <v>FD</v>
      </c>
      <c r="I886" s="2" t="s">
        <v>34</v>
      </c>
      <c r="K886" s="17">
        <f>VLOOKUP(VLOOKUP(C871,Demands!$B$27:$E$125,4,0),Fractions!$A$3:$Z$43,INS_FRs!D886+2,0)</f>
        <v>4.1780821917808221E-2</v>
      </c>
      <c r="L886" s="10" t="str">
        <f t="shared" si="319"/>
        <v>RSDELC</v>
      </c>
      <c r="M886" s="10" t="s">
        <v>75</v>
      </c>
    </row>
    <row r="887" spans="3:13" s="2" customFormat="1" x14ac:dyDescent="0.25">
      <c r="C887" s="10"/>
      <c r="D887" s="10">
        <v>17</v>
      </c>
      <c r="F887" s="2" t="str">
        <f t="shared" si="340"/>
        <v>FLO_FR</v>
      </c>
      <c r="G887" s="2" t="str">
        <f t="shared" si="339"/>
        <v>RSD_DTA2_SC</v>
      </c>
      <c r="H887" s="2" t="str">
        <f>IF(HLOOKUP($D887,Fractions!$C$1:$Z$2,2,0)=0,"na",HLOOKUP($D887,Fractions!$C$1:$Z$2,2,0))</f>
        <v>FA</v>
      </c>
      <c r="I887" s="2" t="s">
        <v>34</v>
      </c>
      <c r="K887" s="17">
        <f>VLOOKUP(VLOOKUP(C871,Demands!$B$27:$E$125,4,0),Fractions!$A$3:$Z$43,INS_FRs!D887+2,0)</f>
        <v>2.7853881278538817E-2</v>
      </c>
      <c r="L887" s="10" t="str">
        <f t="shared" si="319"/>
        <v>RSDELC</v>
      </c>
      <c r="M887" s="10" t="s">
        <v>75</v>
      </c>
    </row>
    <row r="888" spans="3:13" s="2" customFormat="1" x14ac:dyDescent="0.25">
      <c r="C888" s="10"/>
      <c r="D888" s="10">
        <v>18</v>
      </c>
      <c r="F888" s="2" t="str">
        <f t="shared" si="340"/>
        <v>FLO_FR</v>
      </c>
      <c r="G888" s="2" t="str">
        <f t="shared" si="339"/>
        <v>RSD_DTA2_SC</v>
      </c>
      <c r="H888" s="2" t="str">
        <f>IF(HLOOKUP($D888,Fractions!$C$1:$Z$2,2,0)=0,"na",HLOOKUP($D888,Fractions!$C$1:$Z$2,2,0))</f>
        <v>FE</v>
      </c>
      <c r="I888" s="2" t="s">
        <v>34</v>
      </c>
      <c r="K888" s="17">
        <f>VLOOKUP(VLOOKUP(C871,Demands!$B$27:$E$125,4,0),Fractions!$A$3:$Z$43,INS_FRs!D888+2,0)</f>
        <v>3.4817351598173514E-2</v>
      </c>
      <c r="L888" s="10" t="str">
        <f t="shared" si="319"/>
        <v>RSDELC</v>
      </c>
      <c r="M888" s="10" t="s">
        <v>75</v>
      </c>
    </row>
    <row r="889" spans="3:13" s="2" customFormat="1" x14ac:dyDescent="0.25">
      <c r="C889" s="10"/>
      <c r="D889" s="10">
        <v>19</v>
      </c>
      <c r="F889" s="2" t="str">
        <f t="shared" si="340"/>
        <v>FLO_FR</v>
      </c>
      <c r="G889" s="2" t="str">
        <f t="shared" si="339"/>
        <v>RSD_DTA2_SC</v>
      </c>
      <c r="H889" s="2" t="str">
        <f>IF(HLOOKUP($D889,Fractions!$C$1:$Z$2,2,0)=0,"na",HLOOKUP($D889,Fractions!$C$1:$Z$2,2,0))</f>
        <v>WN</v>
      </c>
      <c r="I889" s="2" t="s">
        <v>34</v>
      </c>
      <c r="K889" s="17">
        <f>VLOOKUP(VLOOKUP(C871,Demands!$B$27:$E$125,4,0),Fractions!$A$3:$Z$43,INS_FRs!D889+2,0)</f>
        <v>0</v>
      </c>
      <c r="L889" s="10" t="str">
        <f t="shared" si="319"/>
        <v>RSDELC</v>
      </c>
      <c r="M889" s="10" t="s">
        <v>75</v>
      </c>
    </row>
    <row r="890" spans="3:13" s="2" customFormat="1" x14ac:dyDescent="0.25">
      <c r="C890" s="10"/>
      <c r="D890" s="10">
        <v>20</v>
      </c>
      <c r="F890" s="2" t="str">
        <f t="shared" si="340"/>
        <v>FLO_FR</v>
      </c>
      <c r="G890" s="2" t="str">
        <f t="shared" si="339"/>
        <v>RSD_DTA2_SC</v>
      </c>
      <c r="H890" s="2" t="str">
        <f>IF(HLOOKUP($D890,Fractions!$C$1:$Z$2,2,0)=0,"na",HLOOKUP($D890,Fractions!$C$1:$Z$2,2,0))</f>
        <v>WL</v>
      </c>
      <c r="I890" s="2" t="s">
        <v>34</v>
      </c>
      <c r="K890" s="17">
        <f>VLOOKUP(VLOOKUP(C871,Demands!$B$27:$E$125,4,0),Fractions!$A$3:$Z$43,INS_FRs!D890+2,0)</f>
        <v>0</v>
      </c>
      <c r="L890" s="10" t="str">
        <f t="shared" si="319"/>
        <v>RSDELC</v>
      </c>
      <c r="M890" s="10" t="s">
        <v>75</v>
      </c>
    </row>
    <row r="891" spans="3:13" s="2" customFormat="1" x14ac:dyDescent="0.25">
      <c r="C891" s="10"/>
      <c r="D891" s="10">
        <v>21</v>
      </c>
      <c r="F891" s="2" t="str">
        <f t="shared" si="340"/>
        <v>FLO_FR</v>
      </c>
      <c r="G891" s="2" t="str">
        <f t="shared" si="339"/>
        <v>RSD_DTA2_SC</v>
      </c>
      <c r="H891" s="2" t="str">
        <f>IF(HLOOKUP($D891,Fractions!$C$1:$Z$2,2,0)=0,"na",HLOOKUP($D891,Fractions!$C$1:$Z$2,2,0))</f>
        <v>WM</v>
      </c>
      <c r="I891" s="2" t="s">
        <v>34</v>
      </c>
      <c r="K891" s="17">
        <f>VLOOKUP(VLOOKUP(C871,Demands!$B$27:$E$125,4,0),Fractions!$A$3:$Z$43,INS_FRs!D891+2,0)</f>
        <v>0</v>
      </c>
      <c r="L891" s="10" t="str">
        <f t="shared" si="319"/>
        <v>RSDELC</v>
      </c>
      <c r="M891" s="10" t="s">
        <v>75</v>
      </c>
    </row>
    <row r="892" spans="3:13" s="2" customFormat="1" x14ac:dyDescent="0.25">
      <c r="C892" s="10"/>
      <c r="D892" s="10">
        <v>22</v>
      </c>
      <c r="F892" s="2" t="str">
        <f t="shared" si="340"/>
        <v>FLO_FR</v>
      </c>
      <c r="G892" s="2" t="str">
        <f t="shared" si="339"/>
        <v>RSD_DTA2_SC</v>
      </c>
      <c r="H892" s="2" t="str">
        <f>IF(HLOOKUP($D892,Fractions!$C$1:$Z$2,2,0)=0,"na",HLOOKUP($D892,Fractions!$C$1:$Z$2,2,0))</f>
        <v>WD</v>
      </c>
      <c r="I892" s="2" t="s">
        <v>34</v>
      </c>
      <c r="K892" s="17">
        <f>VLOOKUP(VLOOKUP(C871,Demands!$B$27:$E$125,4,0),Fractions!$A$3:$Z$43,INS_FRs!D892+2,0)</f>
        <v>0</v>
      </c>
      <c r="L892" s="10" t="str">
        <f t="shared" si="319"/>
        <v>RSDELC</v>
      </c>
      <c r="M892" s="10" t="s">
        <v>75</v>
      </c>
    </row>
    <row r="893" spans="3:13" s="2" customFormat="1" x14ac:dyDescent="0.25">
      <c r="C893" s="10"/>
      <c r="D893" s="10">
        <v>23</v>
      </c>
      <c r="F893" s="12" t="str">
        <f t="shared" si="340"/>
        <v>FLO_FR</v>
      </c>
      <c r="G893" s="12" t="str">
        <f t="shared" si="339"/>
        <v>RSD_DTA2_SC</v>
      </c>
      <c r="H893" s="12" t="str">
        <f>IF(HLOOKUP($D893,Fractions!$C$1:$Z$2,2,0)=0,"na",HLOOKUP($D893,Fractions!$C$1:$Z$2,2,0))</f>
        <v>WA</v>
      </c>
      <c r="I893" s="12" t="s">
        <v>34</v>
      </c>
      <c r="J893" s="12"/>
      <c r="K893" s="18">
        <f>VLOOKUP(VLOOKUP(C871,Demands!$B$27:$E$125,4,0),Fractions!$A$3:$Z$43,INS_FRs!D893+2,0)</f>
        <v>0</v>
      </c>
      <c r="L893" s="10" t="str">
        <f t="shared" si="319"/>
        <v>RSDELC</v>
      </c>
      <c r="M893" s="10" t="s">
        <v>75</v>
      </c>
    </row>
    <row r="894" spans="3:13" s="2" customFormat="1" x14ac:dyDescent="0.25">
      <c r="C894" s="10"/>
      <c r="D894" s="10">
        <v>24</v>
      </c>
      <c r="F894" s="19" t="str">
        <f t="shared" si="340"/>
        <v>FLO_FR</v>
      </c>
      <c r="G894" s="19" t="str">
        <f t="shared" si="339"/>
        <v>RSD_DTA2_SC</v>
      </c>
      <c r="H894" s="19" t="str">
        <f>IF(HLOOKUP($D894,Fractions!$C$1:$Z$2,2,0)=0,"na",HLOOKUP($D894,Fractions!$C$1:$Z$2,2,0))</f>
        <v>WE</v>
      </c>
      <c r="I894" s="19" t="s">
        <v>34</v>
      </c>
      <c r="J894" s="19"/>
      <c r="K894" s="20">
        <f>VLOOKUP(VLOOKUP(C871,Demands!$B$27:$E$125,4,0),Fractions!$A$3:$Z$43,INS_FRs!D894+2,0)</f>
        <v>0</v>
      </c>
      <c r="L894" s="21" t="str">
        <f t="shared" si="319"/>
        <v>RSDELC</v>
      </c>
      <c r="M894" s="21" t="s">
        <v>75</v>
      </c>
    </row>
    <row r="895" spans="3:13" s="2" customFormat="1" x14ac:dyDescent="0.25">
      <c r="C895" s="10"/>
      <c r="D895" s="10">
        <v>1</v>
      </c>
      <c r="F895" s="2" t="str">
        <f t="shared" si="340"/>
        <v>FLO_FR</v>
      </c>
      <c r="G895" s="2" t="str">
        <f t="shared" si="339"/>
        <v>RSD_DTA2_SC</v>
      </c>
      <c r="H895" s="2" t="str">
        <f t="shared" ref="H895:J903" si="341">H871</f>
        <v>RN</v>
      </c>
      <c r="I895" s="2" t="str">
        <f t="shared" si="341"/>
        <v>UP</v>
      </c>
      <c r="J895" s="10">
        <f t="shared" si="341"/>
        <v>0</v>
      </c>
      <c r="K895" s="10">
        <v>3</v>
      </c>
      <c r="L895" s="10" t="str">
        <f t="shared" si="319"/>
        <v>RSDELC</v>
      </c>
      <c r="M895" s="10" t="s">
        <v>75</v>
      </c>
    </row>
    <row r="896" spans="3:13" s="2" customFormat="1" x14ac:dyDescent="0.25">
      <c r="C896" s="10"/>
      <c r="D896" s="10">
        <v>2</v>
      </c>
      <c r="F896" s="2" t="str">
        <f t="shared" si="340"/>
        <v>FLO_FR</v>
      </c>
      <c r="G896" s="2" t="str">
        <f t="shared" si="339"/>
        <v>RSD_DTA2_SC</v>
      </c>
      <c r="H896" s="2" t="str">
        <f t="shared" si="341"/>
        <v>RL</v>
      </c>
      <c r="I896" s="2" t="str">
        <f t="shared" si="341"/>
        <v>UP</v>
      </c>
      <c r="J896" s="10">
        <f t="shared" si="341"/>
        <v>0</v>
      </c>
      <c r="K896" s="10">
        <f>K895</f>
        <v>3</v>
      </c>
      <c r="L896" s="10" t="str">
        <f t="shared" si="319"/>
        <v>RSDELC</v>
      </c>
      <c r="M896" s="10" t="s">
        <v>75</v>
      </c>
    </row>
    <row r="897" spans="3:13" s="2" customFormat="1" x14ac:dyDescent="0.25">
      <c r="C897" s="10"/>
      <c r="D897" s="10">
        <v>3</v>
      </c>
      <c r="F897" s="2" t="str">
        <f t="shared" si="340"/>
        <v>FLO_FR</v>
      </c>
      <c r="G897" s="2" t="str">
        <f t="shared" si="339"/>
        <v>RSD_DTA2_SC</v>
      </c>
      <c r="H897" s="2" t="str">
        <f t="shared" si="341"/>
        <v>RM</v>
      </c>
      <c r="I897" s="2" t="str">
        <f t="shared" si="341"/>
        <v>UP</v>
      </c>
      <c r="J897" s="10">
        <f t="shared" si="341"/>
        <v>0</v>
      </c>
      <c r="K897" s="10">
        <f t="shared" ref="K897:K918" si="342">K896</f>
        <v>3</v>
      </c>
      <c r="L897" s="10" t="str">
        <f t="shared" si="319"/>
        <v>RSDELC</v>
      </c>
      <c r="M897" s="10" t="s">
        <v>75</v>
      </c>
    </row>
    <row r="898" spans="3:13" s="2" customFormat="1" x14ac:dyDescent="0.25">
      <c r="C898" s="10"/>
      <c r="D898" s="10">
        <v>4</v>
      </c>
      <c r="F898" s="2" t="str">
        <f t="shared" si="340"/>
        <v>FLO_FR</v>
      </c>
      <c r="G898" s="2" t="str">
        <f t="shared" si="339"/>
        <v>RSD_DTA2_SC</v>
      </c>
      <c r="H898" s="2" t="str">
        <f t="shared" si="341"/>
        <v>RD</v>
      </c>
      <c r="I898" s="2" t="str">
        <f t="shared" si="341"/>
        <v>UP</v>
      </c>
      <c r="J898" s="10">
        <f t="shared" si="341"/>
        <v>0</v>
      </c>
      <c r="K898" s="10">
        <f t="shared" si="342"/>
        <v>3</v>
      </c>
      <c r="L898" s="10" t="str">
        <f t="shared" si="319"/>
        <v>RSDELC</v>
      </c>
      <c r="M898" s="10" t="s">
        <v>75</v>
      </c>
    </row>
    <row r="899" spans="3:13" s="2" customFormat="1" x14ac:dyDescent="0.25">
      <c r="C899" s="10"/>
      <c r="D899" s="10">
        <v>5</v>
      </c>
      <c r="F899" s="2" t="str">
        <f t="shared" si="340"/>
        <v>FLO_FR</v>
      </c>
      <c r="G899" s="2" t="str">
        <f t="shared" si="339"/>
        <v>RSD_DTA2_SC</v>
      </c>
      <c r="H899" s="2" t="str">
        <f t="shared" si="341"/>
        <v>RA</v>
      </c>
      <c r="I899" s="2" t="str">
        <f t="shared" si="341"/>
        <v>UP</v>
      </c>
      <c r="J899" s="10">
        <f t="shared" si="341"/>
        <v>0</v>
      </c>
      <c r="K899" s="10">
        <f t="shared" si="342"/>
        <v>3</v>
      </c>
      <c r="L899" s="10" t="str">
        <f t="shared" si="319"/>
        <v>RSDELC</v>
      </c>
      <c r="M899" s="10" t="s">
        <v>75</v>
      </c>
    </row>
    <row r="900" spans="3:13" s="2" customFormat="1" x14ac:dyDescent="0.25">
      <c r="C900" s="10"/>
      <c r="D900" s="10">
        <v>6</v>
      </c>
      <c r="F900" s="2" t="str">
        <f t="shared" si="340"/>
        <v>FLO_FR</v>
      </c>
      <c r="G900" s="2" t="str">
        <f t="shared" ref="G900:G918" si="343">G899</f>
        <v>RSD_DTA2_SC</v>
      </c>
      <c r="H900" s="2" t="str">
        <f t="shared" si="341"/>
        <v>RE</v>
      </c>
      <c r="I900" s="2" t="str">
        <f t="shared" si="341"/>
        <v>UP</v>
      </c>
      <c r="J900" s="10">
        <f t="shared" si="341"/>
        <v>0</v>
      </c>
      <c r="K900" s="10">
        <f t="shared" si="342"/>
        <v>3</v>
      </c>
      <c r="L900" s="10" t="str">
        <f t="shared" si="319"/>
        <v>RSDELC</v>
      </c>
      <c r="M900" s="10" t="s">
        <v>75</v>
      </c>
    </row>
    <row r="901" spans="3:13" s="2" customFormat="1" x14ac:dyDescent="0.25">
      <c r="C901" s="10"/>
      <c r="D901" s="10">
        <v>7</v>
      </c>
      <c r="F901" s="2" t="str">
        <f t="shared" ref="F901:F918" si="344">IF(H901="NA","\I: Ignore","FLO_FR")</f>
        <v>FLO_FR</v>
      </c>
      <c r="G901" s="2" t="str">
        <f t="shared" si="343"/>
        <v>RSD_DTA2_SC</v>
      </c>
      <c r="H901" s="2" t="str">
        <f t="shared" si="341"/>
        <v>SN</v>
      </c>
      <c r="I901" s="2" t="str">
        <f t="shared" si="341"/>
        <v>UP</v>
      </c>
      <c r="J901" s="10">
        <f t="shared" si="341"/>
        <v>0</v>
      </c>
      <c r="K901" s="10">
        <f t="shared" si="342"/>
        <v>3</v>
      </c>
      <c r="L901" s="10" t="str">
        <f t="shared" si="319"/>
        <v>RSDELC</v>
      </c>
      <c r="M901" s="10" t="s">
        <v>75</v>
      </c>
    </row>
    <row r="902" spans="3:13" s="2" customFormat="1" x14ac:dyDescent="0.25">
      <c r="C902" s="10"/>
      <c r="D902" s="10">
        <v>8</v>
      </c>
      <c r="F902" s="2" t="str">
        <f t="shared" si="344"/>
        <v>FLO_FR</v>
      </c>
      <c r="G902" s="2" t="str">
        <f t="shared" si="343"/>
        <v>RSD_DTA2_SC</v>
      </c>
      <c r="H902" s="2" t="str">
        <f t="shared" si="341"/>
        <v>SL</v>
      </c>
      <c r="I902" s="2" t="str">
        <f t="shared" si="341"/>
        <v>UP</v>
      </c>
      <c r="J902" s="10">
        <f t="shared" si="341"/>
        <v>0</v>
      </c>
      <c r="K902" s="10">
        <f t="shared" si="342"/>
        <v>3</v>
      </c>
      <c r="L902" s="10" t="str">
        <f t="shared" si="319"/>
        <v>RSDELC</v>
      </c>
      <c r="M902" s="10" t="s">
        <v>75</v>
      </c>
    </row>
    <row r="903" spans="3:13" s="2" customFormat="1" x14ac:dyDescent="0.25">
      <c r="C903" s="10"/>
      <c r="D903" s="10">
        <v>9</v>
      </c>
      <c r="F903" s="2" t="str">
        <f t="shared" si="344"/>
        <v>FLO_FR</v>
      </c>
      <c r="G903" s="2" t="str">
        <f t="shared" si="343"/>
        <v>RSD_DTA2_SC</v>
      </c>
      <c r="H903" s="2" t="str">
        <f t="shared" si="341"/>
        <v>SM</v>
      </c>
      <c r="I903" s="2" t="str">
        <f t="shared" si="341"/>
        <v>UP</v>
      </c>
      <c r="J903" s="10">
        <f t="shared" si="341"/>
        <v>0</v>
      </c>
      <c r="K903" s="10">
        <f t="shared" si="342"/>
        <v>3</v>
      </c>
      <c r="L903" s="10" t="str">
        <f t="shared" si="319"/>
        <v>RSDELC</v>
      </c>
      <c r="M903" s="10" t="s">
        <v>75</v>
      </c>
    </row>
    <row r="904" spans="3:13" s="2" customFormat="1" x14ac:dyDescent="0.25">
      <c r="C904" s="10"/>
      <c r="D904" s="10">
        <v>10</v>
      </c>
      <c r="F904" s="2" t="str">
        <f t="shared" si="344"/>
        <v>FLO_FR</v>
      </c>
      <c r="G904" s="2" t="str">
        <f t="shared" si="343"/>
        <v>RSD_DTA2_SC</v>
      </c>
      <c r="H904" s="2" t="str">
        <f t="shared" ref="H904" si="345">H880</f>
        <v>SD</v>
      </c>
      <c r="I904" s="2" t="str">
        <f>I880</f>
        <v>UP</v>
      </c>
      <c r="J904" s="10">
        <f>J880</f>
        <v>0</v>
      </c>
      <c r="K904" s="10">
        <f t="shared" si="342"/>
        <v>3</v>
      </c>
      <c r="L904" s="10" t="str">
        <f t="shared" ref="L904:L967" si="346">LEFT(G904,3)&amp;"ELC"</f>
        <v>RSDELC</v>
      </c>
      <c r="M904" s="10" t="s">
        <v>75</v>
      </c>
    </row>
    <row r="905" spans="3:13" s="2" customFormat="1" x14ac:dyDescent="0.25">
      <c r="C905" s="10"/>
      <c r="D905" s="10">
        <v>11</v>
      </c>
      <c r="F905" s="2" t="str">
        <f t="shared" si="344"/>
        <v>FLO_FR</v>
      </c>
      <c r="G905" s="2" t="str">
        <f t="shared" si="343"/>
        <v>RSD_DTA2_SC</v>
      </c>
      <c r="H905" s="2" t="str">
        <f t="shared" ref="H905" si="347">H881</f>
        <v>SA</v>
      </c>
      <c r="I905" s="2" t="str">
        <f>I881</f>
        <v>UP</v>
      </c>
      <c r="J905" s="10">
        <f>J881</f>
        <v>0</v>
      </c>
      <c r="K905" s="10">
        <f t="shared" si="342"/>
        <v>3</v>
      </c>
      <c r="L905" s="10" t="str">
        <f t="shared" si="346"/>
        <v>RSDELC</v>
      </c>
      <c r="M905" s="10" t="s">
        <v>75</v>
      </c>
    </row>
    <row r="906" spans="3:13" s="2" customFormat="1" x14ac:dyDescent="0.25">
      <c r="C906" s="10"/>
      <c r="D906" s="10">
        <v>12</v>
      </c>
      <c r="F906" s="2" t="str">
        <f t="shared" si="344"/>
        <v>FLO_FR</v>
      </c>
      <c r="G906" s="2" t="str">
        <f t="shared" si="343"/>
        <v>RSD_DTA2_SC</v>
      </c>
      <c r="H906" s="2" t="str">
        <f t="shared" ref="H906:I906" si="348">H882</f>
        <v>SE</v>
      </c>
      <c r="I906" s="2" t="str">
        <f t="shared" si="348"/>
        <v>UP</v>
      </c>
      <c r="J906" s="10">
        <f>J882</f>
        <v>0</v>
      </c>
      <c r="K906" s="10">
        <f t="shared" si="342"/>
        <v>3</v>
      </c>
      <c r="L906" s="10" t="str">
        <f t="shared" si="346"/>
        <v>RSDELC</v>
      </c>
      <c r="M906" s="10" t="s">
        <v>75</v>
      </c>
    </row>
    <row r="907" spans="3:13" s="2" customFormat="1" x14ac:dyDescent="0.25">
      <c r="C907" s="10"/>
      <c r="D907" s="10">
        <v>13</v>
      </c>
      <c r="F907" s="2" t="str">
        <f t="shared" si="344"/>
        <v>FLO_FR</v>
      </c>
      <c r="G907" s="2" t="str">
        <f t="shared" si="343"/>
        <v>RSD_DTA2_SC</v>
      </c>
      <c r="H907" s="2" t="str">
        <f t="shared" ref="H907:J907" si="349">H883</f>
        <v>FN</v>
      </c>
      <c r="I907" s="2" t="str">
        <f t="shared" si="349"/>
        <v>UP</v>
      </c>
      <c r="J907" s="10">
        <f t="shared" si="349"/>
        <v>0</v>
      </c>
      <c r="K907" s="10">
        <f t="shared" si="342"/>
        <v>3</v>
      </c>
      <c r="L907" s="10" t="str">
        <f t="shared" si="346"/>
        <v>RSDELC</v>
      </c>
      <c r="M907" s="10" t="s">
        <v>75</v>
      </c>
    </row>
    <row r="908" spans="3:13" s="2" customFormat="1" x14ac:dyDescent="0.25">
      <c r="C908" s="10"/>
      <c r="D908" s="10">
        <v>14</v>
      </c>
      <c r="F908" s="2" t="str">
        <f t="shared" si="344"/>
        <v>FLO_FR</v>
      </c>
      <c r="G908" s="2" t="str">
        <f t="shared" si="343"/>
        <v>RSD_DTA2_SC</v>
      </c>
      <c r="H908" s="2" t="str">
        <f t="shared" ref="H908:J908" si="350">H884</f>
        <v>FL</v>
      </c>
      <c r="I908" s="2" t="str">
        <f t="shared" si="350"/>
        <v>UP</v>
      </c>
      <c r="J908" s="10">
        <f t="shared" si="350"/>
        <v>0</v>
      </c>
      <c r="K908" s="10">
        <f t="shared" si="342"/>
        <v>3</v>
      </c>
      <c r="L908" s="10" t="str">
        <f t="shared" si="346"/>
        <v>RSDELC</v>
      </c>
      <c r="M908" s="10" t="s">
        <v>75</v>
      </c>
    </row>
    <row r="909" spans="3:13" s="2" customFormat="1" x14ac:dyDescent="0.25">
      <c r="C909" s="10"/>
      <c r="D909" s="10">
        <v>15</v>
      </c>
      <c r="F909" s="2" t="str">
        <f t="shared" si="344"/>
        <v>FLO_FR</v>
      </c>
      <c r="G909" s="2" t="str">
        <f t="shared" si="343"/>
        <v>RSD_DTA2_SC</v>
      </c>
      <c r="H909" s="2" t="str">
        <f t="shared" ref="H909:J909" si="351">H885</f>
        <v>FM</v>
      </c>
      <c r="I909" s="2" t="str">
        <f t="shared" si="351"/>
        <v>UP</v>
      </c>
      <c r="J909" s="10">
        <f t="shared" si="351"/>
        <v>0</v>
      </c>
      <c r="K909" s="10">
        <f t="shared" si="342"/>
        <v>3</v>
      </c>
      <c r="L909" s="10" t="str">
        <f t="shared" si="346"/>
        <v>RSDELC</v>
      </c>
      <c r="M909" s="10" t="s">
        <v>75</v>
      </c>
    </row>
    <row r="910" spans="3:13" s="2" customFormat="1" x14ac:dyDescent="0.25">
      <c r="C910" s="10"/>
      <c r="D910" s="10">
        <v>16</v>
      </c>
      <c r="F910" s="2" t="str">
        <f t="shared" si="344"/>
        <v>FLO_FR</v>
      </c>
      <c r="G910" s="2" t="str">
        <f t="shared" si="343"/>
        <v>RSD_DTA2_SC</v>
      </c>
      <c r="H910" s="2" t="str">
        <f t="shared" ref="H910:J910" si="352">H886</f>
        <v>FD</v>
      </c>
      <c r="I910" s="2" t="str">
        <f t="shared" si="352"/>
        <v>UP</v>
      </c>
      <c r="J910" s="10">
        <f t="shared" si="352"/>
        <v>0</v>
      </c>
      <c r="K910" s="10">
        <f t="shared" si="342"/>
        <v>3</v>
      </c>
      <c r="L910" s="10" t="str">
        <f t="shared" si="346"/>
        <v>RSDELC</v>
      </c>
      <c r="M910" s="10" t="s">
        <v>75</v>
      </c>
    </row>
    <row r="911" spans="3:13" s="2" customFormat="1" x14ac:dyDescent="0.25">
      <c r="C911" s="10"/>
      <c r="D911" s="10">
        <v>17</v>
      </c>
      <c r="F911" s="2" t="str">
        <f t="shared" si="344"/>
        <v>FLO_FR</v>
      </c>
      <c r="G911" s="2" t="str">
        <f t="shared" si="343"/>
        <v>RSD_DTA2_SC</v>
      </c>
      <c r="H911" s="2" t="str">
        <f t="shared" ref="H911:J911" si="353">H887</f>
        <v>FA</v>
      </c>
      <c r="I911" s="2" t="str">
        <f t="shared" si="353"/>
        <v>UP</v>
      </c>
      <c r="J911" s="10">
        <f t="shared" si="353"/>
        <v>0</v>
      </c>
      <c r="K911" s="10">
        <f t="shared" si="342"/>
        <v>3</v>
      </c>
      <c r="L911" s="10" t="str">
        <f t="shared" si="346"/>
        <v>RSDELC</v>
      </c>
      <c r="M911" s="10" t="s">
        <v>75</v>
      </c>
    </row>
    <row r="912" spans="3:13" s="2" customFormat="1" x14ac:dyDescent="0.25">
      <c r="C912" s="10"/>
      <c r="D912" s="10">
        <v>18</v>
      </c>
      <c r="F912" s="2" t="str">
        <f t="shared" si="344"/>
        <v>FLO_FR</v>
      </c>
      <c r="G912" s="2" t="str">
        <f t="shared" si="343"/>
        <v>RSD_DTA2_SC</v>
      </c>
      <c r="H912" s="2" t="str">
        <f t="shared" ref="H912:J912" si="354">H888</f>
        <v>FE</v>
      </c>
      <c r="I912" s="2" t="str">
        <f t="shared" si="354"/>
        <v>UP</v>
      </c>
      <c r="J912" s="10">
        <f t="shared" si="354"/>
        <v>0</v>
      </c>
      <c r="K912" s="10">
        <f t="shared" si="342"/>
        <v>3</v>
      </c>
      <c r="L912" s="10" t="str">
        <f t="shared" si="346"/>
        <v>RSDELC</v>
      </c>
      <c r="M912" s="10" t="s">
        <v>75</v>
      </c>
    </row>
    <row r="913" spans="3:13" s="2" customFormat="1" x14ac:dyDescent="0.25">
      <c r="C913" s="10"/>
      <c r="D913" s="10">
        <v>19</v>
      </c>
      <c r="F913" s="2" t="str">
        <f t="shared" si="344"/>
        <v>FLO_FR</v>
      </c>
      <c r="G913" s="2" t="str">
        <f t="shared" si="343"/>
        <v>RSD_DTA2_SC</v>
      </c>
      <c r="H913" s="2" t="str">
        <f t="shared" ref="H913:J913" si="355">H889</f>
        <v>WN</v>
      </c>
      <c r="I913" s="2" t="str">
        <f t="shared" si="355"/>
        <v>UP</v>
      </c>
      <c r="J913" s="10">
        <f t="shared" si="355"/>
        <v>0</v>
      </c>
      <c r="K913" s="10">
        <f t="shared" si="342"/>
        <v>3</v>
      </c>
      <c r="L913" s="10" t="str">
        <f t="shared" si="346"/>
        <v>RSDELC</v>
      </c>
      <c r="M913" s="10" t="s">
        <v>75</v>
      </c>
    </row>
    <row r="914" spans="3:13" s="2" customFormat="1" x14ac:dyDescent="0.25">
      <c r="C914" s="10"/>
      <c r="D914" s="10">
        <v>20</v>
      </c>
      <c r="F914" s="2" t="str">
        <f t="shared" si="344"/>
        <v>FLO_FR</v>
      </c>
      <c r="G914" s="2" t="str">
        <f t="shared" si="343"/>
        <v>RSD_DTA2_SC</v>
      </c>
      <c r="H914" s="2" t="str">
        <f t="shared" ref="H914:J914" si="356">H890</f>
        <v>WL</v>
      </c>
      <c r="I914" s="2" t="str">
        <f t="shared" si="356"/>
        <v>UP</v>
      </c>
      <c r="J914" s="10">
        <f t="shared" si="356"/>
        <v>0</v>
      </c>
      <c r="K914" s="10">
        <f t="shared" si="342"/>
        <v>3</v>
      </c>
      <c r="L914" s="10" t="str">
        <f t="shared" si="346"/>
        <v>RSDELC</v>
      </c>
      <c r="M914" s="10" t="s">
        <v>75</v>
      </c>
    </row>
    <row r="915" spans="3:13" s="2" customFormat="1" x14ac:dyDescent="0.25">
      <c r="C915" s="10"/>
      <c r="D915" s="10">
        <v>21</v>
      </c>
      <c r="F915" s="2" t="str">
        <f t="shared" si="344"/>
        <v>FLO_FR</v>
      </c>
      <c r="G915" s="2" t="str">
        <f t="shared" si="343"/>
        <v>RSD_DTA2_SC</v>
      </c>
      <c r="H915" s="2" t="str">
        <f t="shared" ref="H915:J915" si="357">H891</f>
        <v>WM</v>
      </c>
      <c r="I915" s="2" t="str">
        <f t="shared" si="357"/>
        <v>UP</v>
      </c>
      <c r="J915" s="10">
        <f t="shared" si="357"/>
        <v>0</v>
      </c>
      <c r="K915" s="10">
        <f t="shared" si="342"/>
        <v>3</v>
      </c>
      <c r="L915" s="10" t="str">
        <f t="shared" si="346"/>
        <v>RSDELC</v>
      </c>
      <c r="M915" s="10" t="s">
        <v>75</v>
      </c>
    </row>
    <row r="916" spans="3:13" s="2" customFormat="1" x14ac:dyDescent="0.25">
      <c r="C916" s="10"/>
      <c r="D916" s="10">
        <v>22</v>
      </c>
      <c r="F916" s="2" t="str">
        <f t="shared" si="344"/>
        <v>FLO_FR</v>
      </c>
      <c r="G916" s="2" t="str">
        <f t="shared" si="343"/>
        <v>RSD_DTA2_SC</v>
      </c>
      <c r="H916" s="2" t="str">
        <f t="shared" ref="H916:J916" si="358">H892</f>
        <v>WD</v>
      </c>
      <c r="I916" s="2" t="str">
        <f t="shared" si="358"/>
        <v>UP</v>
      </c>
      <c r="J916" s="10">
        <f t="shared" si="358"/>
        <v>0</v>
      </c>
      <c r="K916" s="10">
        <f t="shared" si="342"/>
        <v>3</v>
      </c>
      <c r="L916" s="10" t="str">
        <f t="shared" si="346"/>
        <v>RSDELC</v>
      </c>
      <c r="M916" s="10" t="s">
        <v>75</v>
      </c>
    </row>
    <row r="917" spans="3:13" s="2" customFormat="1" x14ac:dyDescent="0.25">
      <c r="C917" s="10"/>
      <c r="D917" s="10">
        <v>23</v>
      </c>
      <c r="F917" s="12" t="str">
        <f t="shared" si="344"/>
        <v>FLO_FR</v>
      </c>
      <c r="G917" s="12" t="str">
        <f t="shared" si="343"/>
        <v>RSD_DTA2_SC</v>
      </c>
      <c r="H917" s="12" t="str">
        <f t="shared" ref="H917:J917" si="359">H893</f>
        <v>WA</v>
      </c>
      <c r="I917" s="12" t="str">
        <f t="shared" si="359"/>
        <v>UP</v>
      </c>
      <c r="J917" s="4">
        <f t="shared" si="359"/>
        <v>0</v>
      </c>
      <c r="K917" s="4">
        <f t="shared" si="342"/>
        <v>3</v>
      </c>
      <c r="L917" s="10" t="str">
        <f t="shared" si="346"/>
        <v>RSDELC</v>
      </c>
      <c r="M917" s="10" t="s">
        <v>75</v>
      </c>
    </row>
    <row r="918" spans="3:13" s="2" customFormat="1" x14ac:dyDescent="0.25">
      <c r="C918" s="10"/>
      <c r="D918" s="10">
        <v>24</v>
      </c>
      <c r="F918" s="19" t="str">
        <f t="shared" si="344"/>
        <v>FLO_FR</v>
      </c>
      <c r="G918" s="19" t="str">
        <f t="shared" si="343"/>
        <v>RSD_DTA2_SC</v>
      </c>
      <c r="H918" s="19" t="str">
        <f t="shared" ref="H918:J918" si="360">H894</f>
        <v>WE</v>
      </c>
      <c r="I918" s="19" t="str">
        <f t="shared" si="360"/>
        <v>UP</v>
      </c>
      <c r="J918" s="21">
        <f t="shared" si="360"/>
        <v>0</v>
      </c>
      <c r="K918" s="21">
        <f t="shared" si="342"/>
        <v>3</v>
      </c>
      <c r="L918" s="21" t="str">
        <f t="shared" si="346"/>
        <v>RSDELC</v>
      </c>
      <c r="M918" s="21" t="s">
        <v>75</v>
      </c>
    </row>
    <row r="919" spans="3:13" s="2" customFormat="1" x14ac:dyDescent="0.25">
      <c r="C919" s="10">
        <f>C871+1</f>
        <v>20</v>
      </c>
      <c r="D919" s="10">
        <v>1</v>
      </c>
      <c r="F919" s="2" t="str">
        <f>IF(H919="NA","\I: Ignore","FLO_FR")</f>
        <v>FLO_FR</v>
      </c>
      <c r="G919" s="9" t="str">
        <f>VLOOKUP(C919,Demands!$B$27:$C$125,2,0)</f>
        <v>RSD_APA2_SC</v>
      </c>
      <c r="H919" s="2" t="str">
        <f>IF(HLOOKUP($D919,Fractions!$C$1:$Z$2,2,0)=0,"na",HLOOKUP($D919,Fractions!$C$1:$Z$2,2,0))</f>
        <v>RN</v>
      </c>
      <c r="I919" s="2" t="s">
        <v>34</v>
      </c>
      <c r="K919" s="17">
        <f>VLOOKUP(VLOOKUP(C919,Demands!$B$27:$E$125,4,0),Fractions!$A$3:$Z$43,INS_FRs!D919+2,0)</f>
        <v>0</v>
      </c>
      <c r="L919" s="10" t="str">
        <f t="shared" si="346"/>
        <v>RSDELC</v>
      </c>
      <c r="M919" s="10" t="s">
        <v>75</v>
      </c>
    </row>
    <row r="920" spans="3:13" s="2" customFormat="1" x14ac:dyDescent="0.25">
      <c r="C920" s="10"/>
      <c r="D920" s="10">
        <v>2</v>
      </c>
      <c r="F920" s="2" t="str">
        <f t="shared" ref="F920:F930" si="361">IF(H920="NA","\I: Ignore","FLO_FR")</f>
        <v>FLO_FR</v>
      </c>
      <c r="G920" s="2" t="str">
        <f>G919</f>
        <v>RSD_APA2_SC</v>
      </c>
      <c r="H920" s="2" t="str">
        <f>IF(HLOOKUP($D920,Fractions!$C$1:$Z$2,2,0)=0,"na",HLOOKUP($D920,Fractions!$C$1:$Z$2,2,0))</f>
        <v>RL</v>
      </c>
      <c r="I920" s="2" t="s">
        <v>34</v>
      </c>
      <c r="K920" s="17">
        <f>VLOOKUP(VLOOKUP(C919,Demands!$B$27:$E$125,4,0),Fractions!$A$3:$Z$43,INS_FRs!D920+2,0)</f>
        <v>2.7853881278538817E-2</v>
      </c>
      <c r="L920" s="10" t="str">
        <f t="shared" si="346"/>
        <v>RSDELC</v>
      </c>
      <c r="M920" s="10" t="s">
        <v>75</v>
      </c>
    </row>
    <row r="921" spans="3:13" s="2" customFormat="1" x14ac:dyDescent="0.25">
      <c r="C921" s="10"/>
      <c r="D921" s="10">
        <v>3</v>
      </c>
      <c r="F921" s="2" t="str">
        <f t="shared" si="361"/>
        <v>FLO_FR</v>
      </c>
      <c r="G921" s="2" t="str">
        <f t="shared" ref="G921:G928" si="362">G920</f>
        <v>RSD_APA2_SC</v>
      </c>
      <c r="H921" s="2" t="str">
        <f>IF(HLOOKUP($D921,Fractions!$C$1:$Z$2,2,0)=0,"na",HLOOKUP($D921,Fractions!$C$1:$Z$2,2,0))</f>
        <v>RM</v>
      </c>
      <c r="I921" s="2" t="s">
        <v>34</v>
      </c>
      <c r="K921" s="17">
        <f>VLOOKUP(VLOOKUP(C919,Demands!$B$27:$E$125,4,0),Fractions!$A$3:$Z$43,INS_FRs!D921+2,0)</f>
        <v>3.4817351598173514E-2</v>
      </c>
      <c r="L921" s="10" t="str">
        <f t="shared" si="346"/>
        <v>RSDELC</v>
      </c>
      <c r="M921" s="10" t="s">
        <v>75</v>
      </c>
    </row>
    <row r="922" spans="3:13" s="2" customFormat="1" x14ac:dyDescent="0.25">
      <c r="C922" s="10"/>
      <c r="D922" s="10">
        <v>4</v>
      </c>
      <c r="F922" s="2" t="str">
        <f t="shared" si="361"/>
        <v>FLO_FR</v>
      </c>
      <c r="G922" s="2" t="str">
        <f t="shared" si="362"/>
        <v>RSD_APA2_SC</v>
      </c>
      <c r="H922" s="2" t="str">
        <f>IF(HLOOKUP($D922,Fractions!$C$1:$Z$2,2,0)=0,"na",HLOOKUP($D922,Fractions!$C$1:$Z$2,2,0))</f>
        <v>RD</v>
      </c>
      <c r="I922" s="2" t="s">
        <v>34</v>
      </c>
      <c r="K922" s="17">
        <f>VLOOKUP(VLOOKUP(C919,Demands!$B$27:$E$125,4,0),Fractions!$A$3:$Z$43,INS_FRs!D922+2,0)</f>
        <v>4.1780821917808221E-2</v>
      </c>
      <c r="L922" s="10" t="str">
        <f t="shared" si="346"/>
        <v>RSDELC</v>
      </c>
      <c r="M922" s="10" t="s">
        <v>75</v>
      </c>
    </row>
    <row r="923" spans="3:13" s="2" customFormat="1" x14ac:dyDescent="0.25">
      <c r="C923" s="10"/>
      <c r="D923" s="10">
        <v>5</v>
      </c>
      <c r="F923" s="2" t="str">
        <f t="shared" si="361"/>
        <v>FLO_FR</v>
      </c>
      <c r="G923" s="2" t="str">
        <f t="shared" si="362"/>
        <v>RSD_APA2_SC</v>
      </c>
      <c r="H923" s="2" t="str">
        <f>IF(HLOOKUP($D923,Fractions!$C$1:$Z$2,2,0)=0,"na",HLOOKUP($D923,Fractions!$C$1:$Z$2,2,0))</f>
        <v>RA</v>
      </c>
      <c r="I923" s="2" t="s">
        <v>34</v>
      </c>
      <c r="K923" s="17">
        <f>VLOOKUP(VLOOKUP(C919,Demands!$B$27:$E$125,4,0),Fractions!$A$3:$Z$43,INS_FRs!D923+2,0)</f>
        <v>2.7853881278538817E-2</v>
      </c>
      <c r="L923" s="10" t="str">
        <f t="shared" si="346"/>
        <v>RSDELC</v>
      </c>
      <c r="M923" s="10" t="s">
        <v>75</v>
      </c>
    </row>
    <row r="924" spans="3:13" s="2" customFormat="1" x14ac:dyDescent="0.25">
      <c r="C924" s="10"/>
      <c r="D924" s="10">
        <v>6</v>
      </c>
      <c r="F924" s="2" t="str">
        <f t="shared" si="361"/>
        <v>FLO_FR</v>
      </c>
      <c r="G924" s="2" t="str">
        <f t="shared" si="362"/>
        <v>RSD_APA2_SC</v>
      </c>
      <c r="H924" s="2" t="str">
        <f>IF(HLOOKUP($D924,Fractions!$C$1:$Z$2,2,0)=0,"na",HLOOKUP($D924,Fractions!$C$1:$Z$2,2,0))</f>
        <v>RE</v>
      </c>
      <c r="I924" s="2" t="s">
        <v>34</v>
      </c>
      <c r="K924" s="17">
        <f>VLOOKUP(VLOOKUP(C919,Demands!$B$27:$E$125,4,0),Fractions!$A$3:$Z$43,INS_FRs!D924+2,0)</f>
        <v>3.4817351598173514E-2</v>
      </c>
      <c r="L924" s="10" t="str">
        <f t="shared" si="346"/>
        <v>RSDELC</v>
      </c>
      <c r="M924" s="10" t="s">
        <v>75</v>
      </c>
    </row>
    <row r="925" spans="3:13" s="2" customFormat="1" x14ac:dyDescent="0.25">
      <c r="C925" s="10"/>
      <c r="D925" s="10">
        <v>7</v>
      </c>
      <c r="F925" s="2" t="str">
        <f t="shared" si="361"/>
        <v>FLO_FR</v>
      </c>
      <c r="G925" s="2" t="str">
        <f t="shared" si="362"/>
        <v>RSD_APA2_SC</v>
      </c>
      <c r="H925" s="2" t="str">
        <f>IF(HLOOKUP($D925,Fractions!$C$1:$Z$2,2,0)=0,"na",HLOOKUP($D925,Fractions!$C$1:$Z$2,2,0))</f>
        <v>SN</v>
      </c>
      <c r="I925" s="2" t="s">
        <v>34</v>
      </c>
      <c r="K925" s="17">
        <f>VLOOKUP(VLOOKUP(C919,Demands!$B$27:$E$125,4,0),Fractions!$A$3:$Z$43,INS_FRs!D925+2,0)</f>
        <v>0</v>
      </c>
      <c r="L925" s="10" t="str">
        <f t="shared" si="346"/>
        <v>RSDELC</v>
      </c>
      <c r="M925" s="10" t="s">
        <v>75</v>
      </c>
    </row>
    <row r="926" spans="3:13" s="2" customFormat="1" x14ac:dyDescent="0.25">
      <c r="C926" s="10"/>
      <c r="D926" s="10">
        <v>8</v>
      </c>
      <c r="F926" s="2" t="str">
        <f t="shared" si="361"/>
        <v>FLO_FR</v>
      </c>
      <c r="G926" s="2" t="str">
        <f t="shared" si="362"/>
        <v>RSD_APA2_SC</v>
      </c>
      <c r="H926" s="2" t="str">
        <f>IF(HLOOKUP($D926,Fractions!$C$1:$Z$2,2,0)=0,"na",HLOOKUP($D926,Fractions!$C$1:$Z$2,2,0))</f>
        <v>SL</v>
      </c>
      <c r="I926" s="2" t="s">
        <v>34</v>
      </c>
      <c r="K926" s="17">
        <f>VLOOKUP(VLOOKUP(C919,Demands!$B$27:$E$125,4,0),Fractions!$A$3:$Z$43,INS_FRs!D926+2,0)</f>
        <v>0.11095890410958906</v>
      </c>
      <c r="L926" s="10" t="str">
        <f t="shared" si="346"/>
        <v>RSDELC</v>
      </c>
      <c r="M926" s="10" t="s">
        <v>75</v>
      </c>
    </row>
    <row r="927" spans="3:13" s="2" customFormat="1" x14ac:dyDescent="0.25">
      <c r="C927" s="10"/>
      <c r="D927" s="10">
        <v>9</v>
      </c>
      <c r="F927" s="2" t="str">
        <f t="shared" si="361"/>
        <v>FLO_FR</v>
      </c>
      <c r="G927" s="2" t="str">
        <f t="shared" si="362"/>
        <v>RSD_APA2_SC</v>
      </c>
      <c r="H927" s="2" t="str">
        <f>IF(HLOOKUP($D927,Fractions!$C$1:$Z$2,2,0)=0,"na",HLOOKUP($D927,Fractions!$C$1:$Z$2,2,0))</f>
        <v>SM</v>
      </c>
      <c r="I927" s="2" t="s">
        <v>34</v>
      </c>
      <c r="K927" s="17">
        <f>VLOOKUP(VLOOKUP(C919,Demands!$B$27:$E$125,4,0),Fractions!$A$3:$Z$43,INS_FRs!D927+2,0)</f>
        <v>0.1386986301369863</v>
      </c>
      <c r="L927" s="10" t="str">
        <f t="shared" si="346"/>
        <v>RSDELC</v>
      </c>
      <c r="M927" s="10" t="s">
        <v>75</v>
      </c>
    </row>
    <row r="928" spans="3:13" s="2" customFormat="1" x14ac:dyDescent="0.25">
      <c r="C928" s="10"/>
      <c r="D928" s="10">
        <v>10</v>
      </c>
      <c r="F928" s="2" t="str">
        <f t="shared" si="361"/>
        <v>FLO_FR</v>
      </c>
      <c r="G928" s="2" t="str">
        <f t="shared" si="362"/>
        <v>RSD_APA2_SC</v>
      </c>
      <c r="H928" s="2" t="str">
        <f>IF(HLOOKUP($D928,Fractions!$C$1:$Z$2,2,0)=0,"na",HLOOKUP($D928,Fractions!$C$1:$Z$2,2,0))</f>
        <v>SD</v>
      </c>
      <c r="I928" s="2" t="s">
        <v>34</v>
      </c>
      <c r="K928" s="17">
        <f>VLOOKUP(VLOOKUP(C919,Demands!$B$27:$E$125,4,0),Fractions!$A$3:$Z$43,INS_FRs!D928+2,0)</f>
        <v>0.16643835616438357</v>
      </c>
      <c r="L928" s="10" t="str">
        <f t="shared" si="346"/>
        <v>RSDELC</v>
      </c>
      <c r="M928" s="10" t="s">
        <v>75</v>
      </c>
    </row>
    <row r="929" spans="3:13" s="2" customFormat="1" x14ac:dyDescent="0.25">
      <c r="C929" s="10"/>
      <c r="D929" s="10">
        <v>11</v>
      </c>
      <c r="F929" s="2" t="str">
        <f t="shared" si="361"/>
        <v>FLO_FR</v>
      </c>
      <c r="G929" s="2" t="str">
        <f t="shared" ref="G929:G947" si="363">G928</f>
        <v>RSD_APA2_SC</v>
      </c>
      <c r="H929" s="2" t="str">
        <f>IF(HLOOKUP($D929,Fractions!$C$1:$Z$2,2,0)=0,"na",HLOOKUP($D929,Fractions!$C$1:$Z$2,2,0))</f>
        <v>SA</v>
      </c>
      <c r="I929" s="2" t="s">
        <v>34</v>
      </c>
      <c r="K929" s="17">
        <f>VLOOKUP(VLOOKUP(C919,Demands!$B$27:$E$125,4,0),Fractions!$A$3:$Z$43,INS_FRs!D929+2,0)</f>
        <v>0.11095890410958906</v>
      </c>
      <c r="L929" s="10" t="str">
        <f t="shared" si="346"/>
        <v>RSDELC</v>
      </c>
      <c r="M929" s="10" t="s">
        <v>75</v>
      </c>
    </row>
    <row r="930" spans="3:13" s="2" customFormat="1" x14ac:dyDescent="0.25">
      <c r="C930" s="10"/>
      <c r="D930" s="10">
        <v>12</v>
      </c>
      <c r="F930" s="2" t="str">
        <f t="shared" si="361"/>
        <v>FLO_FR</v>
      </c>
      <c r="G930" s="2" t="str">
        <f t="shared" si="363"/>
        <v>RSD_APA2_SC</v>
      </c>
      <c r="H930" s="2" t="str">
        <f>IF(HLOOKUP($D930,Fractions!$C$1:$Z$2,2,0)=0,"na",HLOOKUP($D930,Fractions!$C$1:$Z$2,2,0))</f>
        <v>SE</v>
      </c>
      <c r="I930" s="2" t="s">
        <v>34</v>
      </c>
      <c r="K930" s="17">
        <f>VLOOKUP(VLOOKUP(C919,Demands!$B$27:$E$125,4,0),Fractions!$A$3:$Z$43,INS_FRs!D930+2,0)</f>
        <v>0.1386986301369863</v>
      </c>
      <c r="L930" s="10" t="str">
        <f t="shared" si="346"/>
        <v>RSDELC</v>
      </c>
      <c r="M930" s="10" t="s">
        <v>75</v>
      </c>
    </row>
    <row r="931" spans="3:13" s="2" customFormat="1" x14ac:dyDescent="0.25">
      <c r="C931" s="10"/>
      <c r="D931" s="10">
        <v>13</v>
      </c>
      <c r="F931" s="2" t="str">
        <f t="shared" ref="F931:F948" si="364">IF(H931="NA","\I: Ignore","FLO_FR")</f>
        <v>FLO_FR</v>
      </c>
      <c r="G931" s="2" t="str">
        <f t="shared" si="363"/>
        <v>RSD_APA2_SC</v>
      </c>
      <c r="H931" s="2" t="str">
        <f>IF(HLOOKUP($D931,Fractions!$C$1:$Z$2,2,0)=0,"na",HLOOKUP($D931,Fractions!$C$1:$Z$2,2,0))</f>
        <v>FN</v>
      </c>
      <c r="I931" s="2" t="s">
        <v>34</v>
      </c>
      <c r="K931" s="17">
        <f>VLOOKUP(VLOOKUP(C919,Demands!$B$27:$E$125,4,0),Fractions!$A$3:$Z$43,INS_FRs!D931+2,0)</f>
        <v>0</v>
      </c>
      <c r="L931" s="10" t="str">
        <f t="shared" si="346"/>
        <v>RSDELC</v>
      </c>
      <c r="M931" s="10" t="s">
        <v>75</v>
      </c>
    </row>
    <row r="932" spans="3:13" s="2" customFormat="1" x14ac:dyDescent="0.25">
      <c r="C932" s="10"/>
      <c r="D932" s="10">
        <v>14</v>
      </c>
      <c r="F932" s="2" t="str">
        <f t="shared" si="364"/>
        <v>FLO_FR</v>
      </c>
      <c r="G932" s="2" t="str">
        <f t="shared" si="363"/>
        <v>RSD_APA2_SC</v>
      </c>
      <c r="H932" s="2" t="str">
        <f>IF(HLOOKUP($D932,Fractions!$C$1:$Z$2,2,0)=0,"na",HLOOKUP($D932,Fractions!$C$1:$Z$2,2,0))</f>
        <v>FL</v>
      </c>
      <c r="I932" s="2" t="s">
        <v>34</v>
      </c>
      <c r="K932" s="17">
        <f>VLOOKUP(VLOOKUP(C919,Demands!$B$27:$E$125,4,0),Fractions!$A$3:$Z$43,INS_FRs!D932+2,0)</f>
        <v>2.7853881278538817E-2</v>
      </c>
      <c r="L932" s="10" t="str">
        <f t="shared" si="346"/>
        <v>RSDELC</v>
      </c>
      <c r="M932" s="10" t="s">
        <v>75</v>
      </c>
    </row>
    <row r="933" spans="3:13" s="2" customFormat="1" x14ac:dyDescent="0.25">
      <c r="C933" s="10"/>
      <c r="D933" s="10">
        <v>15</v>
      </c>
      <c r="F933" s="2" t="str">
        <f t="shared" si="364"/>
        <v>FLO_FR</v>
      </c>
      <c r="G933" s="2" t="str">
        <f t="shared" si="363"/>
        <v>RSD_APA2_SC</v>
      </c>
      <c r="H933" s="2" t="str">
        <f>IF(HLOOKUP($D933,Fractions!$C$1:$Z$2,2,0)=0,"na",HLOOKUP($D933,Fractions!$C$1:$Z$2,2,0))</f>
        <v>FM</v>
      </c>
      <c r="I933" s="2" t="s">
        <v>34</v>
      </c>
      <c r="K933" s="17">
        <f>VLOOKUP(VLOOKUP(C919,Demands!$B$27:$E$125,4,0),Fractions!$A$3:$Z$43,INS_FRs!D933+2,0)</f>
        <v>3.4817351598173514E-2</v>
      </c>
      <c r="L933" s="10" t="str">
        <f t="shared" si="346"/>
        <v>RSDELC</v>
      </c>
      <c r="M933" s="10" t="s">
        <v>75</v>
      </c>
    </row>
    <row r="934" spans="3:13" s="2" customFormat="1" x14ac:dyDescent="0.25">
      <c r="C934" s="10"/>
      <c r="D934" s="10">
        <v>16</v>
      </c>
      <c r="F934" s="2" t="str">
        <f t="shared" si="364"/>
        <v>FLO_FR</v>
      </c>
      <c r="G934" s="2" t="str">
        <f t="shared" si="363"/>
        <v>RSD_APA2_SC</v>
      </c>
      <c r="H934" s="2" t="str">
        <f>IF(HLOOKUP($D934,Fractions!$C$1:$Z$2,2,0)=0,"na",HLOOKUP($D934,Fractions!$C$1:$Z$2,2,0))</f>
        <v>FD</v>
      </c>
      <c r="I934" s="2" t="s">
        <v>34</v>
      </c>
      <c r="K934" s="17">
        <f>VLOOKUP(VLOOKUP(C919,Demands!$B$27:$E$125,4,0),Fractions!$A$3:$Z$43,INS_FRs!D934+2,0)</f>
        <v>4.1780821917808221E-2</v>
      </c>
      <c r="L934" s="10" t="str">
        <f t="shared" si="346"/>
        <v>RSDELC</v>
      </c>
      <c r="M934" s="10" t="s">
        <v>75</v>
      </c>
    </row>
    <row r="935" spans="3:13" s="2" customFormat="1" x14ac:dyDescent="0.25">
      <c r="C935" s="10"/>
      <c r="D935" s="10">
        <v>17</v>
      </c>
      <c r="F935" s="2" t="str">
        <f t="shared" si="364"/>
        <v>FLO_FR</v>
      </c>
      <c r="G935" s="2" t="str">
        <f t="shared" si="363"/>
        <v>RSD_APA2_SC</v>
      </c>
      <c r="H935" s="2" t="str">
        <f>IF(HLOOKUP($D935,Fractions!$C$1:$Z$2,2,0)=0,"na",HLOOKUP($D935,Fractions!$C$1:$Z$2,2,0))</f>
        <v>FA</v>
      </c>
      <c r="I935" s="2" t="s">
        <v>34</v>
      </c>
      <c r="K935" s="17">
        <f>VLOOKUP(VLOOKUP(C919,Demands!$B$27:$E$125,4,0),Fractions!$A$3:$Z$43,INS_FRs!D935+2,0)</f>
        <v>2.7853881278538817E-2</v>
      </c>
      <c r="L935" s="10" t="str">
        <f t="shared" si="346"/>
        <v>RSDELC</v>
      </c>
      <c r="M935" s="10" t="s">
        <v>75</v>
      </c>
    </row>
    <row r="936" spans="3:13" s="2" customFormat="1" x14ac:dyDescent="0.25">
      <c r="C936" s="10"/>
      <c r="D936" s="10">
        <v>18</v>
      </c>
      <c r="F936" s="2" t="str">
        <f t="shared" si="364"/>
        <v>FLO_FR</v>
      </c>
      <c r="G936" s="2" t="str">
        <f t="shared" si="363"/>
        <v>RSD_APA2_SC</v>
      </c>
      <c r="H936" s="2" t="str">
        <f>IF(HLOOKUP($D936,Fractions!$C$1:$Z$2,2,0)=0,"na",HLOOKUP($D936,Fractions!$C$1:$Z$2,2,0))</f>
        <v>FE</v>
      </c>
      <c r="I936" s="2" t="s">
        <v>34</v>
      </c>
      <c r="K936" s="17">
        <f>VLOOKUP(VLOOKUP(C919,Demands!$B$27:$E$125,4,0),Fractions!$A$3:$Z$43,INS_FRs!D936+2,0)</f>
        <v>3.4817351598173514E-2</v>
      </c>
      <c r="L936" s="10" t="str">
        <f t="shared" si="346"/>
        <v>RSDELC</v>
      </c>
      <c r="M936" s="10" t="s">
        <v>75</v>
      </c>
    </row>
    <row r="937" spans="3:13" s="2" customFormat="1" x14ac:dyDescent="0.25">
      <c r="C937" s="10"/>
      <c r="D937" s="10">
        <v>19</v>
      </c>
      <c r="F937" s="2" t="str">
        <f t="shared" si="364"/>
        <v>FLO_FR</v>
      </c>
      <c r="G937" s="2" t="str">
        <f t="shared" si="363"/>
        <v>RSD_APA2_SC</v>
      </c>
      <c r="H937" s="2" t="str">
        <f>IF(HLOOKUP($D937,Fractions!$C$1:$Z$2,2,0)=0,"na",HLOOKUP($D937,Fractions!$C$1:$Z$2,2,0))</f>
        <v>WN</v>
      </c>
      <c r="I937" s="2" t="s">
        <v>34</v>
      </c>
      <c r="K937" s="17">
        <f>VLOOKUP(VLOOKUP(C919,Demands!$B$27:$E$125,4,0),Fractions!$A$3:$Z$43,INS_FRs!D937+2,0)</f>
        <v>0</v>
      </c>
      <c r="L937" s="10" t="str">
        <f t="shared" si="346"/>
        <v>RSDELC</v>
      </c>
      <c r="M937" s="10" t="s">
        <v>75</v>
      </c>
    </row>
    <row r="938" spans="3:13" s="2" customFormat="1" x14ac:dyDescent="0.25">
      <c r="C938" s="10"/>
      <c r="D938" s="10">
        <v>20</v>
      </c>
      <c r="F938" s="2" t="str">
        <f t="shared" si="364"/>
        <v>FLO_FR</v>
      </c>
      <c r="G938" s="2" t="str">
        <f t="shared" si="363"/>
        <v>RSD_APA2_SC</v>
      </c>
      <c r="H938" s="2" t="str">
        <f>IF(HLOOKUP($D938,Fractions!$C$1:$Z$2,2,0)=0,"na",HLOOKUP($D938,Fractions!$C$1:$Z$2,2,0))</f>
        <v>WL</v>
      </c>
      <c r="I938" s="2" t="s">
        <v>34</v>
      </c>
      <c r="K938" s="17">
        <f>VLOOKUP(VLOOKUP(C919,Demands!$B$27:$E$125,4,0),Fractions!$A$3:$Z$43,INS_FRs!D938+2,0)</f>
        <v>0</v>
      </c>
      <c r="L938" s="10" t="str">
        <f t="shared" si="346"/>
        <v>RSDELC</v>
      </c>
      <c r="M938" s="10" t="s">
        <v>75</v>
      </c>
    </row>
    <row r="939" spans="3:13" s="2" customFormat="1" x14ac:dyDescent="0.25">
      <c r="C939" s="10"/>
      <c r="D939" s="10">
        <v>21</v>
      </c>
      <c r="F939" s="2" t="str">
        <f t="shared" si="364"/>
        <v>FLO_FR</v>
      </c>
      <c r="G939" s="2" t="str">
        <f t="shared" si="363"/>
        <v>RSD_APA2_SC</v>
      </c>
      <c r="H939" s="2" t="str">
        <f>IF(HLOOKUP($D939,Fractions!$C$1:$Z$2,2,0)=0,"na",HLOOKUP($D939,Fractions!$C$1:$Z$2,2,0))</f>
        <v>WM</v>
      </c>
      <c r="I939" s="2" t="s">
        <v>34</v>
      </c>
      <c r="K939" s="17">
        <f>VLOOKUP(VLOOKUP(C919,Demands!$B$27:$E$125,4,0),Fractions!$A$3:$Z$43,INS_FRs!D939+2,0)</f>
        <v>0</v>
      </c>
      <c r="L939" s="10" t="str">
        <f t="shared" si="346"/>
        <v>RSDELC</v>
      </c>
      <c r="M939" s="10" t="s">
        <v>75</v>
      </c>
    </row>
    <row r="940" spans="3:13" s="2" customFormat="1" x14ac:dyDescent="0.25">
      <c r="C940" s="10"/>
      <c r="D940" s="10">
        <v>22</v>
      </c>
      <c r="F940" s="2" t="str">
        <f t="shared" si="364"/>
        <v>FLO_FR</v>
      </c>
      <c r="G940" s="2" t="str">
        <f t="shared" si="363"/>
        <v>RSD_APA2_SC</v>
      </c>
      <c r="H940" s="2" t="str">
        <f>IF(HLOOKUP($D940,Fractions!$C$1:$Z$2,2,0)=0,"na",HLOOKUP($D940,Fractions!$C$1:$Z$2,2,0))</f>
        <v>WD</v>
      </c>
      <c r="I940" s="2" t="s">
        <v>34</v>
      </c>
      <c r="K940" s="17">
        <f>VLOOKUP(VLOOKUP(C919,Demands!$B$27:$E$125,4,0),Fractions!$A$3:$Z$43,INS_FRs!D940+2,0)</f>
        <v>0</v>
      </c>
      <c r="L940" s="10" t="str">
        <f t="shared" si="346"/>
        <v>RSDELC</v>
      </c>
      <c r="M940" s="10" t="s">
        <v>75</v>
      </c>
    </row>
    <row r="941" spans="3:13" s="2" customFormat="1" x14ac:dyDescent="0.25">
      <c r="C941" s="10"/>
      <c r="D941" s="10">
        <v>23</v>
      </c>
      <c r="F941" s="12" t="str">
        <f t="shared" si="364"/>
        <v>FLO_FR</v>
      </c>
      <c r="G941" s="12" t="str">
        <f t="shared" si="363"/>
        <v>RSD_APA2_SC</v>
      </c>
      <c r="H941" s="12" t="str">
        <f>IF(HLOOKUP($D941,Fractions!$C$1:$Z$2,2,0)=0,"na",HLOOKUP($D941,Fractions!$C$1:$Z$2,2,0))</f>
        <v>WA</v>
      </c>
      <c r="I941" s="12" t="s">
        <v>34</v>
      </c>
      <c r="J941" s="12"/>
      <c r="K941" s="18">
        <f>VLOOKUP(VLOOKUP(C919,Demands!$B$27:$E$125,4,0),Fractions!$A$3:$Z$43,INS_FRs!D941+2,0)</f>
        <v>0</v>
      </c>
      <c r="L941" s="10" t="str">
        <f t="shared" si="346"/>
        <v>RSDELC</v>
      </c>
      <c r="M941" s="10" t="s">
        <v>75</v>
      </c>
    </row>
    <row r="942" spans="3:13" s="2" customFormat="1" x14ac:dyDescent="0.25">
      <c r="C942" s="10"/>
      <c r="D942" s="10">
        <v>24</v>
      </c>
      <c r="F942" s="19" t="str">
        <f t="shared" si="364"/>
        <v>FLO_FR</v>
      </c>
      <c r="G942" s="19" t="str">
        <f t="shared" si="363"/>
        <v>RSD_APA2_SC</v>
      </c>
      <c r="H942" s="19" t="str">
        <f>IF(HLOOKUP($D942,Fractions!$C$1:$Z$2,2,0)=0,"na",HLOOKUP($D942,Fractions!$C$1:$Z$2,2,0))</f>
        <v>WE</v>
      </c>
      <c r="I942" s="19" t="s">
        <v>34</v>
      </c>
      <c r="J942" s="19"/>
      <c r="K942" s="20">
        <f>VLOOKUP(VLOOKUP(C919,Demands!$B$27:$E$125,4,0),Fractions!$A$3:$Z$43,INS_FRs!D942+2,0)</f>
        <v>0</v>
      </c>
      <c r="L942" s="21" t="str">
        <f t="shared" si="346"/>
        <v>RSDELC</v>
      </c>
      <c r="M942" s="21" t="s">
        <v>75</v>
      </c>
    </row>
    <row r="943" spans="3:13" s="2" customFormat="1" x14ac:dyDescent="0.25">
      <c r="C943" s="10"/>
      <c r="D943" s="10">
        <v>1</v>
      </c>
      <c r="F943" s="2" t="str">
        <f t="shared" si="364"/>
        <v>FLO_FR</v>
      </c>
      <c r="G943" s="2" t="str">
        <f t="shared" si="363"/>
        <v>RSD_APA2_SC</v>
      </c>
      <c r="H943" s="2" t="str">
        <f t="shared" ref="H943:J951" si="365">H919</f>
        <v>RN</v>
      </c>
      <c r="I943" s="2" t="str">
        <f t="shared" si="365"/>
        <v>UP</v>
      </c>
      <c r="J943" s="10">
        <f t="shared" si="365"/>
        <v>0</v>
      </c>
      <c r="K943" s="10">
        <v>3</v>
      </c>
      <c r="L943" s="10" t="str">
        <f t="shared" si="346"/>
        <v>RSDELC</v>
      </c>
      <c r="M943" s="10" t="s">
        <v>75</v>
      </c>
    </row>
    <row r="944" spans="3:13" s="2" customFormat="1" x14ac:dyDescent="0.25">
      <c r="C944" s="10"/>
      <c r="D944" s="10">
        <v>2</v>
      </c>
      <c r="F944" s="2" t="str">
        <f t="shared" si="364"/>
        <v>FLO_FR</v>
      </c>
      <c r="G944" s="2" t="str">
        <f t="shared" si="363"/>
        <v>RSD_APA2_SC</v>
      </c>
      <c r="H944" s="2" t="str">
        <f t="shared" si="365"/>
        <v>RL</v>
      </c>
      <c r="I944" s="2" t="str">
        <f t="shared" si="365"/>
        <v>UP</v>
      </c>
      <c r="J944" s="10">
        <f t="shared" si="365"/>
        <v>0</v>
      </c>
      <c r="K944" s="10">
        <f>K943</f>
        <v>3</v>
      </c>
      <c r="L944" s="10" t="str">
        <f t="shared" si="346"/>
        <v>RSDELC</v>
      </c>
      <c r="M944" s="10" t="s">
        <v>75</v>
      </c>
    </row>
    <row r="945" spans="3:13" s="2" customFormat="1" x14ac:dyDescent="0.25">
      <c r="C945" s="10"/>
      <c r="D945" s="10">
        <v>3</v>
      </c>
      <c r="F945" s="2" t="str">
        <f t="shared" si="364"/>
        <v>FLO_FR</v>
      </c>
      <c r="G945" s="2" t="str">
        <f t="shared" si="363"/>
        <v>RSD_APA2_SC</v>
      </c>
      <c r="H945" s="2" t="str">
        <f t="shared" si="365"/>
        <v>RM</v>
      </c>
      <c r="I945" s="2" t="str">
        <f t="shared" si="365"/>
        <v>UP</v>
      </c>
      <c r="J945" s="10">
        <f t="shared" si="365"/>
        <v>0</v>
      </c>
      <c r="K945" s="10">
        <f t="shared" ref="K945:K966" si="366">K944</f>
        <v>3</v>
      </c>
      <c r="L945" s="10" t="str">
        <f t="shared" si="346"/>
        <v>RSDELC</v>
      </c>
      <c r="M945" s="10" t="s">
        <v>75</v>
      </c>
    </row>
    <row r="946" spans="3:13" s="2" customFormat="1" x14ac:dyDescent="0.25">
      <c r="C946" s="10"/>
      <c r="D946" s="10">
        <v>4</v>
      </c>
      <c r="F946" s="2" t="str">
        <f t="shared" si="364"/>
        <v>FLO_FR</v>
      </c>
      <c r="G946" s="2" t="str">
        <f t="shared" si="363"/>
        <v>RSD_APA2_SC</v>
      </c>
      <c r="H946" s="2" t="str">
        <f t="shared" si="365"/>
        <v>RD</v>
      </c>
      <c r="I946" s="2" t="str">
        <f t="shared" si="365"/>
        <v>UP</v>
      </c>
      <c r="J946" s="10">
        <f t="shared" si="365"/>
        <v>0</v>
      </c>
      <c r="K946" s="10">
        <f t="shared" si="366"/>
        <v>3</v>
      </c>
      <c r="L946" s="10" t="str">
        <f t="shared" si="346"/>
        <v>RSDELC</v>
      </c>
      <c r="M946" s="10" t="s">
        <v>75</v>
      </c>
    </row>
    <row r="947" spans="3:13" s="2" customFormat="1" x14ac:dyDescent="0.25">
      <c r="C947" s="10"/>
      <c r="D947" s="10">
        <v>5</v>
      </c>
      <c r="F947" s="2" t="str">
        <f t="shared" si="364"/>
        <v>FLO_FR</v>
      </c>
      <c r="G947" s="2" t="str">
        <f t="shared" si="363"/>
        <v>RSD_APA2_SC</v>
      </c>
      <c r="H947" s="2" t="str">
        <f t="shared" si="365"/>
        <v>RA</v>
      </c>
      <c r="I947" s="2" t="str">
        <f t="shared" si="365"/>
        <v>UP</v>
      </c>
      <c r="J947" s="10">
        <f t="shared" si="365"/>
        <v>0</v>
      </c>
      <c r="K947" s="10">
        <f t="shared" si="366"/>
        <v>3</v>
      </c>
      <c r="L947" s="10" t="str">
        <f t="shared" si="346"/>
        <v>RSDELC</v>
      </c>
      <c r="M947" s="10" t="s">
        <v>75</v>
      </c>
    </row>
    <row r="948" spans="3:13" s="2" customFormat="1" x14ac:dyDescent="0.25">
      <c r="C948" s="10"/>
      <c r="D948" s="10">
        <v>6</v>
      </c>
      <c r="F948" s="2" t="str">
        <f t="shared" si="364"/>
        <v>FLO_FR</v>
      </c>
      <c r="G948" s="2" t="str">
        <f t="shared" ref="G948:G966" si="367">G947</f>
        <v>RSD_APA2_SC</v>
      </c>
      <c r="H948" s="2" t="str">
        <f t="shared" si="365"/>
        <v>RE</v>
      </c>
      <c r="I948" s="2" t="str">
        <f t="shared" si="365"/>
        <v>UP</v>
      </c>
      <c r="J948" s="10">
        <f t="shared" si="365"/>
        <v>0</v>
      </c>
      <c r="K948" s="10">
        <f t="shared" si="366"/>
        <v>3</v>
      </c>
      <c r="L948" s="10" t="str">
        <f t="shared" si="346"/>
        <v>RSDELC</v>
      </c>
      <c r="M948" s="10" t="s">
        <v>75</v>
      </c>
    </row>
    <row r="949" spans="3:13" s="2" customFormat="1" x14ac:dyDescent="0.25">
      <c r="C949" s="10"/>
      <c r="D949" s="10">
        <v>7</v>
      </c>
      <c r="F949" s="2" t="str">
        <f t="shared" ref="F949:F966" si="368">IF(H949="NA","\I: Ignore","FLO_FR")</f>
        <v>FLO_FR</v>
      </c>
      <c r="G949" s="2" t="str">
        <f t="shared" si="367"/>
        <v>RSD_APA2_SC</v>
      </c>
      <c r="H949" s="2" t="str">
        <f t="shared" si="365"/>
        <v>SN</v>
      </c>
      <c r="I949" s="2" t="str">
        <f t="shared" si="365"/>
        <v>UP</v>
      </c>
      <c r="J949" s="10">
        <f t="shared" si="365"/>
        <v>0</v>
      </c>
      <c r="K949" s="10">
        <f t="shared" si="366"/>
        <v>3</v>
      </c>
      <c r="L949" s="10" t="str">
        <f t="shared" si="346"/>
        <v>RSDELC</v>
      </c>
      <c r="M949" s="10" t="s">
        <v>75</v>
      </c>
    </row>
    <row r="950" spans="3:13" s="2" customFormat="1" x14ac:dyDescent="0.25">
      <c r="C950" s="10"/>
      <c r="D950" s="10">
        <v>8</v>
      </c>
      <c r="F950" s="2" t="str">
        <f t="shared" si="368"/>
        <v>FLO_FR</v>
      </c>
      <c r="G950" s="2" t="str">
        <f t="shared" si="367"/>
        <v>RSD_APA2_SC</v>
      </c>
      <c r="H950" s="2" t="str">
        <f t="shared" si="365"/>
        <v>SL</v>
      </c>
      <c r="I950" s="2" t="str">
        <f t="shared" si="365"/>
        <v>UP</v>
      </c>
      <c r="J950" s="10">
        <f t="shared" si="365"/>
        <v>0</v>
      </c>
      <c r="K950" s="10">
        <f t="shared" si="366"/>
        <v>3</v>
      </c>
      <c r="L950" s="10" t="str">
        <f t="shared" si="346"/>
        <v>RSDELC</v>
      </c>
      <c r="M950" s="10" t="s">
        <v>75</v>
      </c>
    </row>
    <row r="951" spans="3:13" s="2" customFormat="1" x14ac:dyDescent="0.25">
      <c r="C951" s="10"/>
      <c r="D951" s="10">
        <v>9</v>
      </c>
      <c r="F951" s="2" t="str">
        <f t="shared" si="368"/>
        <v>FLO_FR</v>
      </c>
      <c r="G951" s="2" t="str">
        <f t="shared" si="367"/>
        <v>RSD_APA2_SC</v>
      </c>
      <c r="H951" s="2" t="str">
        <f t="shared" si="365"/>
        <v>SM</v>
      </c>
      <c r="I951" s="2" t="str">
        <f t="shared" si="365"/>
        <v>UP</v>
      </c>
      <c r="J951" s="10">
        <f t="shared" si="365"/>
        <v>0</v>
      </c>
      <c r="K951" s="10">
        <f t="shared" si="366"/>
        <v>3</v>
      </c>
      <c r="L951" s="10" t="str">
        <f t="shared" si="346"/>
        <v>RSDELC</v>
      </c>
      <c r="M951" s="10" t="s">
        <v>75</v>
      </c>
    </row>
    <row r="952" spans="3:13" s="2" customFormat="1" x14ac:dyDescent="0.25">
      <c r="C952" s="10"/>
      <c r="D952" s="10">
        <v>10</v>
      </c>
      <c r="F952" s="2" t="str">
        <f t="shared" si="368"/>
        <v>FLO_FR</v>
      </c>
      <c r="G952" s="2" t="str">
        <f t="shared" si="367"/>
        <v>RSD_APA2_SC</v>
      </c>
      <c r="H952" s="2" t="str">
        <f t="shared" ref="H952:I954" si="369">H928</f>
        <v>SD</v>
      </c>
      <c r="I952" s="2" t="str">
        <f>I928</f>
        <v>UP</v>
      </c>
      <c r="J952" s="10">
        <f>J928</f>
        <v>0</v>
      </c>
      <c r="K952" s="10">
        <f t="shared" si="366"/>
        <v>3</v>
      </c>
      <c r="L952" s="10" t="str">
        <f t="shared" si="346"/>
        <v>RSDELC</v>
      </c>
      <c r="M952" s="10" t="s">
        <v>75</v>
      </c>
    </row>
    <row r="953" spans="3:13" s="2" customFormat="1" x14ac:dyDescent="0.25">
      <c r="C953" s="10"/>
      <c r="D953" s="10">
        <v>11</v>
      </c>
      <c r="F953" s="2" t="str">
        <f t="shared" si="368"/>
        <v>FLO_FR</v>
      </c>
      <c r="G953" s="2" t="str">
        <f t="shared" si="367"/>
        <v>RSD_APA2_SC</v>
      </c>
      <c r="H953" s="2" t="str">
        <f t="shared" si="369"/>
        <v>SA</v>
      </c>
      <c r="I953" s="2" t="str">
        <f>I929</f>
        <v>UP</v>
      </c>
      <c r="J953" s="10">
        <f>J929</f>
        <v>0</v>
      </c>
      <c r="K953" s="10">
        <f t="shared" si="366"/>
        <v>3</v>
      </c>
      <c r="L953" s="10" t="str">
        <f t="shared" si="346"/>
        <v>RSDELC</v>
      </c>
      <c r="M953" s="10" t="s">
        <v>75</v>
      </c>
    </row>
    <row r="954" spans="3:13" s="2" customFormat="1" x14ac:dyDescent="0.25">
      <c r="C954" s="10"/>
      <c r="D954" s="10">
        <v>12</v>
      </c>
      <c r="F954" s="2" t="str">
        <f t="shared" si="368"/>
        <v>FLO_FR</v>
      </c>
      <c r="G954" s="2" t="str">
        <f t="shared" si="367"/>
        <v>RSD_APA2_SC</v>
      </c>
      <c r="H954" s="2" t="str">
        <f t="shared" si="369"/>
        <v>SE</v>
      </c>
      <c r="I954" s="2" t="str">
        <f t="shared" si="369"/>
        <v>UP</v>
      </c>
      <c r="J954" s="10">
        <f>J930</f>
        <v>0</v>
      </c>
      <c r="K954" s="10">
        <f t="shared" si="366"/>
        <v>3</v>
      </c>
      <c r="L954" s="10" t="str">
        <f t="shared" si="346"/>
        <v>RSDELC</v>
      </c>
      <c r="M954" s="10" t="s">
        <v>75</v>
      </c>
    </row>
    <row r="955" spans="3:13" s="2" customFormat="1" x14ac:dyDescent="0.25">
      <c r="C955" s="10"/>
      <c r="D955" s="10">
        <v>13</v>
      </c>
      <c r="F955" s="2" t="str">
        <f t="shared" si="368"/>
        <v>FLO_FR</v>
      </c>
      <c r="G955" s="2" t="str">
        <f t="shared" si="367"/>
        <v>RSD_APA2_SC</v>
      </c>
      <c r="H955" s="2" t="str">
        <f t="shared" ref="H955:J955" si="370">H931</f>
        <v>FN</v>
      </c>
      <c r="I955" s="2" t="str">
        <f t="shared" si="370"/>
        <v>UP</v>
      </c>
      <c r="J955" s="10">
        <f t="shared" si="370"/>
        <v>0</v>
      </c>
      <c r="K955" s="10">
        <f t="shared" si="366"/>
        <v>3</v>
      </c>
      <c r="L955" s="10" t="str">
        <f t="shared" si="346"/>
        <v>RSDELC</v>
      </c>
      <c r="M955" s="10" t="s">
        <v>75</v>
      </c>
    </row>
    <row r="956" spans="3:13" s="2" customFormat="1" x14ac:dyDescent="0.25">
      <c r="C956" s="10"/>
      <c r="D956" s="10">
        <v>14</v>
      </c>
      <c r="F956" s="2" t="str">
        <f t="shared" si="368"/>
        <v>FLO_FR</v>
      </c>
      <c r="G956" s="2" t="str">
        <f t="shared" si="367"/>
        <v>RSD_APA2_SC</v>
      </c>
      <c r="H956" s="2" t="str">
        <f t="shared" ref="H956:J956" si="371">H932</f>
        <v>FL</v>
      </c>
      <c r="I956" s="2" t="str">
        <f t="shared" si="371"/>
        <v>UP</v>
      </c>
      <c r="J956" s="10">
        <f t="shared" si="371"/>
        <v>0</v>
      </c>
      <c r="K956" s="10">
        <f t="shared" si="366"/>
        <v>3</v>
      </c>
      <c r="L956" s="10" t="str">
        <f t="shared" si="346"/>
        <v>RSDELC</v>
      </c>
      <c r="M956" s="10" t="s">
        <v>75</v>
      </c>
    </row>
    <row r="957" spans="3:13" s="2" customFormat="1" x14ac:dyDescent="0.25">
      <c r="C957" s="10"/>
      <c r="D957" s="10">
        <v>15</v>
      </c>
      <c r="F957" s="2" t="str">
        <f t="shared" si="368"/>
        <v>FLO_FR</v>
      </c>
      <c r="G957" s="2" t="str">
        <f t="shared" si="367"/>
        <v>RSD_APA2_SC</v>
      </c>
      <c r="H957" s="2" t="str">
        <f t="shared" ref="H957:J957" si="372">H933</f>
        <v>FM</v>
      </c>
      <c r="I957" s="2" t="str">
        <f t="shared" si="372"/>
        <v>UP</v>
      </c>
      <c r="J957" s="10">
        <f t="shared" si="372"/>
        <v>0</v>
      </c>
      <c r="K957" s="10">
        <f t="shared" si="366"/>
        <v>3</v>
      </c>
      <c r="L957" s="10" t="str">
        <f t="shared" si="346"/>
        <v>RSDELC</v>
      </c>
      <c r="M957" s="10" t="s">
        <v>75</v>
      </c>
    </row>
    <row r="958" spans="3:13" s="2" customFormat="1" x14ac:dyDescent="0.25">
      <c r="C958" s="10"/>
      <c r="D958" s="10">
        <v>16</v>
      </c>
      <c r="F958" s="2" t="str">
        <f t="shared" si="368"/>
        <v>FLO_FR</v>
      </c>
      <c r="G958" s="2" t="str">
        <f t="shared" si="367"/>
        <v>RSD_APA2_SC</v>
      </c>
      <c r="H958" s="2" t="str">
        <f t="shared" ref="H958:J958" si="373">H934</f>
        <v>FD</v>
      </c>
      <c r="I958" s="2" t="str">
        <f t="shared" si="373"/>
        <v>UP</v>
      </c>
      <c r="J958" s="10">
        <f t="shared" si="373"/>
        <v>0</v>
      </c>
      <c r="K958" s="10">
        <f t="shared" si="366"/>
        <v>3</v>
      </c>
      <c r="L958" s="10" t="str">
        <f t="shared" si="346"/>
        <v>RSDELC</v>
      </c>
      <c r="M958" s="10" t="s">
        <v>75</v>
      </c>
    </row>
    <row r="959" spans="3:13" s="2" customFormat="1" x14ac:dyDescent="0.25">
      <c r="C959" s="10"/>
      <c r="D959" s="10">
        <v>17</v>
      </c>
      <c r="F959" s="2" t="str">
        <f t="shared" si="368"/>
        <v>FLO_FR</v>
      </c>
      <c r="G959" s="2" t="str">
        <f t="shared" si="367"/>
        <v>RSD_APA2_SC</v>
      </c>
      <c r="H959" s="2" t="str">
        <f t="shared" ref="H959:J959" si="374">H935</f>
        <v>FA</v>
      </c>
      <c r="I959" s="2" t="str">
        <f t="shared" si="374"/>
        <v>UP</v>
      </c>
      <c r="J959" s="10">
        <f t="shared" si="374"/>
        <v>0</v>
      </c>
      <c r="K959" s="10">
        <f t="shared" si="366"/>
        <v>3</v>
      </c>
      <c r="L959" s="10" t="str">
        <f t="shared" si="346"/>
        <v>RSDELC</v>
      </c>
      <c r="M959" s="10" t="s">
        <v>75</v>
      </c>
    </row>
    <row r="960" spans="3:13" s="2" customFormat="1" x14ac:dyDescent="0.25">
      <c r="C960" s="10"/>
      <c r="D960" s="10">
        <v>18</v>
      </c>
      <c r="F960" s="2" t="str">
        <f t="shared" si="368"/>
        <v>FLO_FR</v>
      </c>
      <c r="G960" s="2" t="str">
        <f t="shared" si="367"/>
        <v>RSD_APA2_SC</v>
      </c>
      <c r="H960" s="2" t="str">
        <f t="shared" ref="H960:J960" si="375">H936</f>
        <v>FE</v>
      </c>
      <c r="I960" s="2" t="str">
        <f t="shared" si="375"/>
        <v>UP</v>
      </c>
      <c r="J960" s="10">
        <f t="shared" si="375"/>
        <v>0</v>
      </c>
      <c r="K960" s="10">
        <f t="shared" si="366"/>
        <v>3</v>
      </c>
      <c r="L960" s="10" t="str">
        <f t="shared" si="346"/>
        <v>RSDELC</v>
      </c>
      <c r="M960" s="10" t="s">
        <v>75</v>
      </c>
    </row>
    <row r="961" spans="3:13" s="2" customFormat="1" x14ac:dyDescent="0.25">
      <c r="C961" s="10"/>
      <c r="D961" s="10">
        <v>19</v>
      </c>
      <c r="F961" s="2" t="str">
        <f t="shared" si="368"/>
        <v>FLO_FR</v>
      </c>
      <c r="G961" s="2" t="str">
        <f t="shared" si="367"/>
        <v>RSD_APA2_SC</v>
      </c>
      <c r="H961" s="2" t="str">
        <f t="shared" ref="H961:J961" si="376">H937</f>
        <v>WN</v>
      </c>
      <c r="I961" s="2" t="str">
        <f t="shared" si="376"/>
        <v>UP</v>
      </c>
      <c r="J961" s="10">
        <f t="shared" si="376"/>
        <v>0</v>
      </c>
      <c r="K961" s="10">
        <f t="shared" si="366"/>
        <v>3</v>
      </c>
      <c r="L961" s="10" t="str">
        <f t="shared" si="346"/>
        <v>RSDELC</v>
      </c>
      <c r="M961" s="10" t="s">
        <v>75</v>
      </c>
    </row>
    <row r="962" spans="3:13" s="2" customFormat="1" x14ac:dyDescent="0.25">
      <c r="C962" s="10"/>
      <c r="D962" s="10">
        <v>20</v>
      </c>
      <c r="F962" s="2" t="str">
        <f t="shared" si="368"/>
        <v>FLO_FR</v>
      </c>
      <c r="G962" s="2" t="str">
        <f t="shared" si="367"/>
        <v>RSD_APA2_SC</v>
      </c>
      <c r="H962" s="2" t="str">
        <f t="shared" ref="H962:J962" si="377">H938</f>
        <v>WL</v>
      </c>
      <c r="I962" s="2" t="str">
        <f t="shared" si="377"/>
        <v>UP</v>
      </c>
      <c r="J962" s="10">
        <f t="shared" si="377"/>
        <v>0</v>
      </c>
      <c r="K962" s="10">
        <f t="shared" si="366"/>
        <v>3</v>
      </c>
      <c r="L962" s="10" t="str">
        <f t="shared" si="346"/>
        <v>RSDELC</v>
      </c>
      <c r="M962" s="10" t="s">
        <v>75</v>
      </c>
    </row>
    <row r="963" spans="3:13" s="2" customFormat="1" x14ac:dyDescent="0.25">
      <c r="C963" s="10"/>
      <c r="D963" s="10">
        <v>21</v>
      </c>
      <c r="F963" s="2" t="str">
        <f t="shared" si="368"/>
        <v>FLO_FR</v>
      </c>
      <c r="G963" s="2" t="str">
        <f t="shared" si="367"/>
        <v>RSD_APA2_SC</v>
      </c>
      <c r="H963" s="2" t="str">
        <f t="shared" ref="H963:J963" si="378">H939</f>
        <v>WM</v>
      </c>
      <c r="I963" s="2" t="str">
        <f t="shared" si="378"/>
        <v>UP</v>
      </c>
      <c r="J963" s="10">
        <f t="shared" si="378"/>
        <v>0</v>
      </c>
      <c r="K963" s="10">
        <f t="shared" si="366"/>
        <v>3</v>
      </c>
      <c r="L963" s="10" t="str">
        <f t="shared" si="346"/>
        <v>RSDELC</v>
      </c>
      <c r="M963" s="10" t="s">
        <v>75</v>
      </c>
    </row>
    <row r="964" spans="3:13" s="2" customFormat="1" x14ac:dyDescent="0.25">
      <c r="C964" s="10"/>
      <c r="D964" s="10">
        <v>22</v>
      </c>
      <c r="F964" s="2" t="str">
        <f t="shared" si="368"/>
        <v>FLO_FR</v>
      </c>
      <c r="G964" s="2" t="str">
        <f t="shared" si="367"/>
        <v>RSD_APA2_SC</v>
      </c>
      <c r="H964" s="2" t="str">
        <f t="shared" ref="H964:J964" si="379">H940</f>
        <v>WD</v>
      </c>
      <c r="I964" s="2" t="str">
        <f t="shared" si="379"/>
        <v>UP</v>
      </c>
      <c r="J964" s="10">
        <f t="shared" si="379"/>
        <v>0</v>
      </c>
      <c r="K964" s="10">
        <f t="shared" si="366"/>
        <v>3</v>
      </c>
      <c r="L964" s="10" t="str">
        <f t="shared" si="346"/>
        <v>RSDELC</v>
      </c>
      <c r="M964" s="10" t="s">
        <v>75</v>
      </c>
    </row>
    <row r="965" spans="3:13" s="2" customFormat="1" x14ac:dyDescent="0.25">
      <c r="C965" s="10"/>
      <c r="D965" s="10">
        <v>23</v>
      </c>
      <c r="F965" s="12" t="str">
        <f t="shared" si="368"/>
        <v>FLO_FR</v>
      </c>
      <c r="G965" s="12" t="str">
        <f t="shared" si="367"/>
        <v>RSD_APA2_SC</v>
      </c>
      <c r="H965" s="12" t="str">
        <f t="shared" ref="H965:J965" si="380">H941</f>
        <v>WA</v>
      </c>
      <c r="I965" s="12" t="str">
        <f t="shared" si="380"/>
        <v>UP</v>
      </c>
      <c r="J965" s="4">
        <f t="shared" si="380"/>
        <v>0</v>
      </c>
      <c r="K965" s="4">
        <f t="shared" si="366"/>
        <v>3</v>
      </c>
      <c r="L965" s="10" t="str">
        <f t="shared" si="346"/>
        <v>RSDELC</v>
      </c>
      <c r="M965" s="10" t="s">
        <v>75</v>
      </c>
    </row>
    <row r="966" spans="3:13" s="2" customFormat="1" x14ac:dyDescent="0.25">
      <c r="C966" s="10"/>
      <c r="D966" s="10">
        <v>24</v>
      </c>
      <c r="F966" s="19" t="str">
        <f t="shared" si="368"/>
        <v>FLO_FR</v>
      </c>
      <c r="G966" s="19" t="str">
        <f t="shared" si="367"/>
        <v>RSD_APA2_SC</v>
      </c>
      <c r="H966" s="19" t="str">
        <f t="shared" ref="H966:J966" si="381">H942</f>
        <v>WE</v>
      </c>
      <c r="I966" s="19" t="str">
        <f t="shared" si="381"/>
        <v>UP</v>
      </c>
      <c r="J966" s="21">
        <f t="shared" si="381"/>
        <v>0</v>
      </c>
      <c r="K966" s="21">
        <f t="shared" si="366"/>
        <v>3</v>
      </c>
      <c r="L966" s="21" t="str">
        <f t="shared" si="346"/>
        <v>RSDELC</v>
      </c>
      <c r="M966" s="21" t="s">
        <v>75</v>
      </c>
    </row>
    <row r="967" spans="3:13" s="2" customFormat="1" x14ac:dyDescent="0.25">
      <c r="C967" s="10">
        <f>C919+1</f>
        <v>21</v>
      </c>
      <c r="D967" s="10">
        <v>1</v>
      </c>
      <c r="F967" s="2" t="str">
        <f>IF(H967="NA","\I: Ignore","FLO_FR")</f>
        <v>FLO_FR</v>
      </c>
      <c r="G967" s="9" t="str">
        <f>VLOOKUP(C967,Demands!$B$27:$C$125,2,0)</f>
        <v>RSD_DTA3_SC</v>
      </c>
      <c r="H967" s="2" t="str">
        <f>IF(HLOOKUP($D967,Fractions!$C$1:$Z$2,2,0)=0,"na",HLOOKUP($D967,Fractions!$C$1:$Z$2,2,0))</f>
        <v>RN</v>
      </c>
      <c r="I967" s="2" t="s">
        <v>34</v>
      </c>
      <c r="K967" s="17">
        <f>VLOOKUP(VLOOKUP(C967,Demands!$B$27:$E$125,4,0),Fractions!$A$3:$Z$43,INS_FRs!D967+2,0)</f>
        <v>0</v>
      </c>
      <c r="L967" s="10" t="str">
        <f t="shared" si="346"/>
        <v>RSDELC</v>
      </c>
      <c r="M967" s="10" t="s">
        <v>75</v>
      </c>
    </row>
    <row r="968" spans="3:13" s="2" customFormat="1" x14ac:dyDescent="0.25">
      <c r="C968" s="10"/>
      <c r="D968" s="10">
        <v>2</v>
      </c>
      <c r="F968" s="2" t="str">
        <f t="shared" ref="F968:F978" si="382">IF(H968="NA","\I: Ignore","FLO_FR")</f>
        <v>FLO_FR</v>
      </c>
      <c r="G968" s="2" t="str">
        <f>G967</f>
        <v>RSD_DTA3_SC</v>
      </c>
      <c r="H968" s="2" t="str">
        <f>IF(HLOOKUP($D968,Fractions!$C$1:$Z$2,2,0)=0,"na",HLOOKUP($D968,Fractions!$C$1:$Z$2,2,0))</f>
        <v>RL</v>
      </c>
      <c r="I968" s="2" t="s">
        <v>34</v>
      </c>
      <c r="K968" s="17">
        <f>VLOOKUP(VLOOKUP(C967,Demands!$B$27:$E$125,4,0),Fractions!$A$3:$Z$43,INS_FRs!D968+2,0)</f>
        <v>2.7853881278538817E-2</v>
      </c>
      <c r="L968" s="10" t="str">
        <f t="shared" ref="L968:L1031" si="383">LEFT(G968,3)&amp;"ELC"</f>
        <v>RSDELC</v>
      </c>
      <c r="M968" s="10" t="s">
        <v>75</v>
      </c>
    </row>
    <row r="969" spans="3:13" s="2" customFormat="1" x14ac:dyDescent="0.25">
      <c r="C969" s="10"/>
      <c r="D969" s="10">
        <v>3</v>
      </c>
      <c r="F969" s="2" t="str">
        <f t="shared" si="382"/>
        <v>FLO_FR</v>
      </c>
      <c r="G969" s="2" t="str">
        <f t="shared" ref="G969:G976" si="384">G968</f>
        <v>RSD_DTA3_SC</v>
      </c>
      <c r="H969" s="2" t="str">
        <f>IF(HLOOKUP($D969,Fractions!$C$1:$Z$2,2,0)=0,"na",HLOOKUP($D969,Fractions!$C$1:$Z$2,2,0))</f>
        <v>RM</v>
      </c>
      <c r="I969" s="2" t="s">
        <v>34</v>
      </c>
      <c r="K969" s="17">
        <f>VLOOKUP(VLOOKUP(C967,Demands!$B$27:$E$125,4,0),Fractions!$A$3:$Z$43,INS_FRs!D969+2,0)</f>
        <v>3.4817351598173514E-2</v>
      </c>
      <c r="L969" s="10" t="str">
        <f t="shared" si="383"/>
        <v>RSDELC</v>
      </c>
      <c r="M969" s="10" t="s">
        <v>75</v>
      </c>
    </row>
    <row r="970" spans="3:13" s="2" customFormat="1" x14ac:dyDescent="0.25">
      <c r="C970" s="10"/>
      <c r="D970" s="10">
        <v>4</v>
      </c>
      <c r="F970" s="2" t="str">
        <f t="shared" si="382"/>
        <v>FLO_FR</v>
      </c>
      <c r="G970" s="2" t="str">
        <f t="shared" si="384"/>
        <v>RSD_DTA3_SC</v>
      </c>
      <c r="H970" s="2" t="str">
        <f>IF(HLOOKUP($D970,Fractions!$C$1:$Z$2,2,0)=0,"na",HLOOKUP($D970,Fractions!$C$1:$Z$2,2,0))</f>
        <v>RD</v>
      </c>
      <c r="I970" s="2" t="s">
        <v>34</v>
      </c>
      <c r="K970" s="17">
        <f>VLOOKUP(VLOOKUP(C967,Demands!$B$27:$E$125,4,0),Fractions!$A$3:$Z$43,INS_FRs!D970+2,0)</f>
        <v>4.1780821917808221E-2</v>
      </c>
      <c r="L970" s="10" t="str">
        <f t="shared" si="383"/>
        <v>RSDELC</v>
      </c>
      <c r="M970" s="10" t="s">
        <v>75</v>
      </c>
    </row>
    <row r="971" spans="3:13" s="2" customFormat="1" x14ac:dyDescent="0.25">
      <c r="C971" s="10"/>
      <c r="D971" s="10">
        <v>5</v>
      </c>
      <c r="F971" s="2" t="str">
        <f t="shared" si="382"/>
        <v>FLO_FR</v>
      </c>
      <c r="G971" s="2" t="str">
        <f t="shared" si="384"/>
        <v>RSD_DTA3_SC</v>
      </c>
      <c r="H971" s="2" t="str">
        <f>IF(HLOOKUP($D971,Fractions!$C$1:$Z$2,2,0)=0,"na",HLOOKUP($D971,Fractions!$C$1:$Z$2,2,0))</f>
        <v>RA</v>
      </c>
      <c r="I971" s="2" t="s">
        <v>34</v>
      </c>
      <c r="K971" s="17">
        <f>VLOOKUP(VLOOKUP(C967,Demands!$B$27:$E$125,4,0),Fractions!$A$3:$Z$43,INS_FRs!D971+2,0)</f>
        <v>2.7853881278538817E-2</v>
      </c>
      <c r="L971" s="10" t="str">
        <f t="shared" si="383"/>
        <v>RSDELC</v>
      </c>
      <c r="M971" s="10" t="s">
        <v>75</v>
      </c>
    </row>
    <row r="972" spans="3:13" s="2" customFormat="1" x14ac:dyDescent="0.25">
      <c r="C972" s="10"/>
      <c r="D972" s="10">
        <v>6</v>
      </c>
      <c r="F972" s="2" t="str">
        <f t="shared" si="382"/>
        <v>FLO_FR</v>
      </c>
      <c r="G972" s="2" t="str">
        <f t="shared" si="384"/>
        <v>RSD_DTA3_SC</v>
      </c>
      <c r="H972" s="2" t="str">
        <f>IF(HLOOKUP($D972,Fractions!$C$1:$Z$2,2,0)=0,"na",HLOOKUP($D972,Fractions!$C$1:$Z$2,2,0))</f>
        <v>RE</v>
      </c>
      <c r="I972" s="2" t="s">
        <v>34</v>
      </c>
      <c r="K972" s="17">
        <f>VLOOKUP(VLOOKUP(C967,Demands!$B$27:$E$125,4,0),Fractions!$A$3:$Z$43,INS_FRs!D972+2,0)</f>
        <v>3.4817351598173514E-2</v>
      </c>
      <c r="L972" s="10" t="str">
        <f t="shared" si="383"/>
        <v>RSDELC</v>
      </c>
      <c r="M972" s="10" t="s">
        <v>75</v>
      </c>
    </row>
    <row r="973" spans="3:13" s="2" customFormat="1" x14ac:dyDescent="0.25">
      <c r="C973" s="10"/>
      <c r="D973" s="10">
        <v>7</v>
      </c>
      <c r="F973" s="2" t="str">
        <f t="shared" si="382"/>
        <v>FLO_FR</v>
      </c>
      <c r="G973" s="2" t="str">
        <f t="shared" si="384"/>
        <v>RSD_DTA3_SC</v>
      </c>
      <c r="H973" s="2" t="str">
        <f>IF(HLOOKUP($D973,Fractions!$C$1:$Z$2,2,0)=0,"na",HLOOKUP($D973,Fractions!$C$1:$Z$2,2,0))</f>
        <v>SN</v>
      </c>
      <c r="I973" s="2" t="s">
        <v>34</v>
      </c>
      <c r="K973" s="17">
        <f>VLOOKUP(VLOOKUP(C967,Demands!$B$27:$E$125,4,0),Fractions!$A$3:$Z$43,INS_FRs!D973+2,0)</f>
        <v>0</v>
      </c>
      <c r="L973" s="10" t="str">
        <f t="shared" si="383"/>
        <v>RSDELC</v>
      </c>
      <c r="M973" s="10" t="s">
        <v>75</v>
      </c>
    </row>
    <row r="974" spans="3:13" s="2" customFormat="1" x14ac:dyDescent="0.25">
      <c r="C974" s="10"/>
      <c r="D974" s="10">
        <v>8</v>
      </c>
      <c r="F974" s="2" t="str">
        <f t="shared" si="382"/>
        <v>FLO_FR</v>
      </c>
      <c r="G974" s="2" t="str">
        <f t="shared" si="384"/>
        <v>RSD_DTA3_SC</v>
      </c>
      <c r="H974" s="2" t="str">
        <f>IF(HLOOKUP($D974,Fractions!$C$1:$Z$2,2,0)=0,"na",HLOOKUP($D974,Fractions!$C$1:$Z$2,2,0))</f>
        <v>SL</v>
      </c>
      <c r="I974" s="2" t="s">
        <v>34</v>
      </c>
      <c r="K974" s="17">
        <f>VLOOKUP(VLOOKUP(C967,Demands!$B$27:$E$125,4,0),Fractions!$A$3:$Z$43,INS_FRs!D974+2,0)</f>
        <v>0.11095890410958906</v>
      </c>
      <c r="L974" s="10" t="str">
        <f t="shared" si="383"/>
        <v>RSDELC</v>
      </c>
      <c r="M974" s="10" t="s">
        <v>75</v>
      </c>
    </row>
    <row r="975" spans="3:13" s="2" customFormat="1" x14ac:dyDescent="0.25">
      <c r="C975" s="10"/>
      <c r="D975" s="10">
        <v>9</v>
      </c>
      <c r="F975" s="2" t="str">
        <f t="shared" si="382"/>
        <v>FLO_FR</v>
      </c>
      <c r="G975" s="2" t="str">
        <f t="shared" si="384"/>
        <v>RSD_DTA3_SC</v>
      </c>
      <c r="H975" s="2" t="str">
        <f>IF(HLOOKUP($D975,Fractions!$C$1:$Z$2,2,0)=0,"na",HLOOKUP($D975,Fractions!$C$1:$Z$2,2,0))</f>
        <v>SM</v>
      </c>
      <c r="I975" s="2" t="s">
        <v>34</v>
      </c>
      <c r="K975" s="17">
        <f>VLOOKUP(VLOOKUP(C967,Demands!$B$27:$E$125,4,0),Fractions!$A$3:$Z$43,INS_FRs!D975+2,0)</f>
        <v>0.1386986301369863</v>
      </c>
      <c r="L975" s="10" t="str">
        <f t="shared" si="383"/>
        <v>RSDELC</v>
      </c>
      <c r="M975" s="10" t="s">
        <v>75</v>
      </c>
    </row>
    <row r="976" spans="3:13" s="2" customFormat="1" x14ac:dyDescent="0.25">
      <c r="C976" s="10"/>
      <c r="D976" s="10">
        <v>10</v>
      </c>
      <c r="F976" s="2" t="str">
        <f t="shared" si="382"/>
        <v>FLO_FR</v>
      </c>
      <c r="G976" s="2" t="str">
        <f t="shared" si="384"/>
        <v>RSD_DTA3_SC</v>
      </c>
      <c r="H976" s="2" t="str">
        <f>IF(HLOOKUP($D976,Fractions!$C$1:$Z$2,2,0)=0,"na",HLOOKUP($D976,Fractions!$C$1:$Z$2,2,0))</f>
        <v>SD</v>
      </c>
      <c r="I976" s="2" t="s">
        <v>34</v>
      </c>
      <c r="K976" s="17">
        <f>VLOOKUP(VLOOKUP(C967,Demands!$B$27:$E$125,4,0),Fractions!$A$3:$Z$43,INS_FRs!D976+2,0)</f>
        <v>0.16643835616438357</v>
      </c>
      <c r="L976" s="10" t="str">
        <f t="shared" si="383"/>
        <v>RSDELC</v>
      </c>
      <c r="M976" s="10" t="s">
        <v>75</v>
      </c>
    </row>
    <row r="977" spans="3:13" s="2" customFormat="1" x14ac:dyDescent="0.25">
      <c r="C977" s="10"/>
      <c r="D977" s="10">
        <v>11</v>
      </c>
      <c r="F977" s="2" t="str">
        <f t="shared" si="382"/>
        <v>FLO_FR</v>
      </c>
      <c r="G977" s="2" t="str">
        <f t="shared" ref="G977:G995" si="385">G976</f>
        <v>RSD_DTA3_SC</v>
      </c>
      <c r="H977" s="2" t="str">
        <f>IF(HLOOKUP($D977,Fractions!$C$1:$Z$2,2,0)=0,"na",HLOOKUP($D977,Fractions!$C$1:$Z$2,2,0))</f>
        <v>SA</v>
      </c>
      <c r="I977" s="2" t="s">
        <v>34</v>
      </c>
      <c r="K977" s="17">
        <f>VLOOKUP(VLOOKUP(C967,Demands!$B$27:$E$125,4,0),Fractions!$A$3:$Z$43,INS_FRs!D977+2,0)</f>
        <v>0.11095890410958906</v>
      </c>
      <c r="L977" s="10" t="str">
        <f t="shared" si="383"/>
        <v>RSDELC</v>
      </c>
      <c r="M977" s="10" t="s">
        <v>75</v>
      </c>
    </row>
    <row r="978" spans="3:13" s="2" customFormat="1" x14ac:dyDescent="0.25">
      <c r="C978" s="10"/>
      <c r="D978" s="10">
        <v>12</v>
      </c>
      <c r="F978" s="2" t="str">
        <f t="shared" si="382"/>
        <v>FLO_FR</v>
      </c>
      <c r="G978" s="2" t="str">
        <f t="shared" si="385"/>
        <v>RSD_DTA3_SC</v>
      </c>
      <c r="H978" s="2" t="str">
        <f>IF(HLOOKUP($D978,Fractions!$C$1:$Z$2,2,0)=0,"na",HLOOKUP($D978,Fractions!$C$1:$Z$2,2,0))</f>
        <v>SE</v>
      </c>
      <c r="I978" s="2" t="s">
        <v>34</v>
      </c>
      <c r="K978" s="17">
        <f>VLOOKUP(VLOOKUP(C967,Demands!$B$27:$E$125,4,0),Fractions!$A$3:$Z$43,INS_FRs!D978+2,0)</f>
        <v>0.1386986301369863</v>
      </c>
      <c r="L978" s="10" t="str">
        <f t="shared" si="383"/>
        <v>RSDELC</v>
      </c>
      <c r="M978" s="10" t="s">
        <v>75</v>
      </c>
    </row>
    <row r="979" spans="3:13" s="2" customFormat="1" x14ac:dyDescent="0.25">
      <c r="C979" s="10"/>
      <c r="D979" s="10">
        <v>13</v>
      </c>
      <c r="F979" s="2" t="str">
        <f t="shared" ref="F979:F996" si="386">IF(H979="NA","\I: Ignore","FLO_FR")</f>
        <v>FLO_FR</v>
      </c>
      <c r="G979" s="2" t="str">
        <f t="shared" si="385"/>
        <v>RSD_DTA3_SC</v>
      </c>
      <c r="H979" s="2" t="str">
        <f>IF(HLOOKUP($D979,Fractions!$C$1:$Z$2,2,0)=0,"na",HLOOKUP($D979,Fractions!$C$1:$Z$2,2,0))</f>
        <v>FN</v>
      </c>
      <c r="I979" s="2" t="s">
        <v>34</v>
      </c>
      <c r="K979" s="17">
        <f>VLOOKUP(VLOOKUP(C967,Demands!$B$27:$E$125,4,0),Fractions!$A$3:$Z$43,INS_FRs!D979+2,0)</f>
        <v>0</v>
      </c>
      <c r="L979" s="10" t="str">
        <f t="shared" si="383"/>
        <v>RSDELC</v>
      </c>
      <c r="M979" s="10" t="s">
        <v>75</v>
      </c>
    </row>
    <row r="980" spans="3:13" s="2" customFormat="1" x14ac:dyDescent="0.25">
      <c r="C980" s="10"/>
      <c r="D980" s="10">
        <v>14</v>
      </c>
      <c r="F980" s="2" t="str">
        <f t="shared" si="386"/>
        <v>FLO_FR</v>
      </c>
      <c r="G980" s="2" t="str">
        <f t="shared" si="385"/>
        <v>RSD_DTA3_SC</v>
      </c>
      <c r="H980" s="2" t="str">
        <f>IF(HLOOKUP($D980,Fractions!$C$1:$Z$2,2,0)=0,"na",HLOOKUP($D980,Fractions!$C$1:$Z$2,2,0))</f>
        <v>FL</v>
      </c>
      <c r="I980" s="2" t="s">
        <v>34</v>
      </c>
      <c r="K980" s="17">
        <f>VLOOKUP(VLOOKUP(C967,Demands!$B$27:$E$125,4,0),Fractions!$A$3:$Z$43,INS_FRs!D980+2,0)</f>
        <v>2.7853881278538817E-2</v>
      </c>
      <c r="L980" s="10" t="str">
        <f t="shared" si="383"/>
        <v>RSDELC</v>
      </c>
      <c r="M980" s="10" t="s">
        <v>75</v>
      </c>
    </row>
    <row r="981" spans="3:13" s="2" customFormat="1" x14ac:dyDescent="0.25">
      <c r="C981" s="10"/>
      <c r="D981" s="10">
        <v>15</v>
      </c>
      <c r="F981" s="2" t="str">
        <f t="shared" si="386"/>
        <v>FLO_FR</v>
      </c>
      <c r="G981" s="2" t="str">
        <f t="shared" si="385"/>
        <v>RSD_DTA3_SC</v>
      </c>
      <c r="H981" s="2" t="str">
        <f>IF(HLOOKUP($D981,Fractions!$C$1:$Z$2,2,0)=0,"na",HLOOKUP($D981,Fractions!$C$1:$Z$2,2,0))</f>
        <v>FM</v>
      </c>
      <c r="I981" s="2" t="s">
        <v>34</v>
      </c>
      <c r="K981" s="17">
        <f>VLOOKUP(VLOOKUP(C967,Demands!$B$27:$E$125,4,0),Fractions!$A$3:$Z$43,INS_FRs!D981+2,0)</f>
        <v>3.4817351598173514E-2</v>
      </c>
      <c r="L981" s="10" t="str">
        <f t="shared" si="383"/>
        <v>RSDELC</v>
      </c>
      <c r="M981" s="10" t="s">
        <v>75</v>
      </c>
    </row>
    <row r="982" spans="3:13" s="2" customFormat="1" x14ac:dyDescent="0.25">
      <c r="C982" s="10"/>
      <c r="D982" s="10">
        <v>16</v>
      </c>
      <c r="F982" s="2" t="str">
        <f t="shared" si="386"/>
        <v>FLO_FR</v>
      </c>
      <c r="G982" s="2" t="str">
        <f t="shared" si="385"/>
        <v>RSD_DTA3_SC</v>
      </c>
      <c r="H982" s="2" t="str">
        <f>IF(HLOOKUP($D982,Fractions!$C$1:$Z$2,2,0)=0,"na",HLOOKUP($D982,Fractions!$C$1:$Z$2,2,0))</f>
        <v>FD</v>
      </c>
      <c r="I982" s="2" t="s">
        <v>34</v>
      </c>
      <c r="K982" s="17">
        <f>VLOOKUP(VLOOKUP(C967,Demands!$B$27:$E$125,4,0),Fractions!$A$3:$Z$43,INS_FRs!D982+2,0)</f>
        <v>4.1780821917808221E-2</v>
      </c>
      <c r="L982" s="10" t="str">
        <f t="shared" si="383"/>
        <v>RSDELC</v>
      </c>
      <c r="M982" s="10" t="s">
        <v>75</v>
      </c>
    </row>
    <row r="983" spans="3:13" s="2" customFormat="1" x14ac:dyDescent="0.25">
      <c r="C983" s="10"/>
      <c r="D983" s="10">
        <v>17</v>
      </c>
      <c r="F983" s="2" t="str">
        <f t="shared" si="386"/>
        <v>FLO_FR</v>
      </c>
      <c r="G983" s="2" t="str">
        <f t="shared" si="385"/>
        <v>RSD_DTA3_SC</v>
      </c>
      <c r="H983" s="2" t="str">
        <f>IF(HLOOKUP($D983,Fractions!$C$1:$Z$2,2,0)=0,"na",HLOOKUP($D983,Fractions!$C$1:$Z$2,2,0))</f>
        <v>FA</v>
      </c>
      <c r="I983" s="2" t="s">
        <v>34</v>
      </c>
      <c r="K983" s="17">
        <f>VLOOKUP(VLOOKUP(C967,Demands!$B$27:$E$125,4,0),Fractions!$A$3:$Z$43,INS_FRs!D983+2,0)</f>
        <v>2.7853881278538817E-2</v>
      </c>
      <c r="L983" s="10" t="str">
        <f t="shared" si="383"/>
        <v>RSDELC</v>
      </c>
      <c r="M983" s="10" t="s">
        <v>75</v>
      </c>
    </row>
    <row r="984" spans="3:13" s="2" customFormat="1" x14ac:dyDescent="0.25">
      <c r="C984" s="10"/>
      <c r="D984" s="10">
        <v>18</v>
      </c>
      <c r="F984" s="2" t="str">
        <f t="shared" si="386"/>
        <v>FLO_FR</v>
      </c>
      <c r="G984" s="2" t="str">
        <f t="shared" si="385"/>
        <v>RSD_DTA3_SC</v>
      </c>
      <c r="H984" s="2" t="str">
        <f>IF(HLOOKUP($D984,Fractions!$C$1:$Z$2,2,0)=0,"na",HLOOKUP($D984,Fractions!$C$1:$Z$2,2,0))</f>
        <v>FE</v>
      </c>
      <c r="I984" s="2" t="s">
        <v>34</v>
      </c>
      <c r="K984" s="17">
        <f>VLOOKUP(VLOOKUP(C967,Demands!$B$27:$E$125,4,0),Fractions!$A$3:$Z$43,INS_FRs!D984+2,0)</f>
        <v>3.4817351598173514E-2</v>
      </c>
      <c r="L984" s="10" t="str">
        <f t="shared" si="383"/>
        <v>RSDELC</v>
      </c>
      <c r="M984" s="10" t="s">
        <v>75</v>
      </c>
    </row>
    <row r="985" spans="3:13" s="2" customFormat="1" x14ac:dyDescent="0.25">
      <c r="C985" s="10"/>
      <c r="D985" s="10">
        <v>19</v>
      </c>
      <c r="F985" s="2" t="str">
        <f t="shared" si="386"/>
        <v>FLO_FR</v>
      </c>
      <c r="G985" s="2" t="str">
        <f t="shared" si="385"/>
        <v>RSD_DTA3_SC</v>
      </c>
      <c r="H985" s="2" t="str">
        <f>IF(HLOOKUP($D985,Fractions!$C$1:$Z$2,2,0)=0,"na",HLOOKUP($D985,Fractions!$C$1:$Z$2,2,0))</f>
        <v>WN</v>
      </c>
      <c r="I985" s="2" t="s">
        <v>34</v>
      </c>
      <c r="K985" s="17">
        <f>VLOOKUP(VLOOKUP(C967,Demands!$B$27:$E$125,4,0),Fractions!$A$3:$Z$43,INS_FRs!D985+2,0)</f>
        <v>0</v>
      </c>
      <c r="L985" s="10" t="str">
        <f t="shared" si="383"/>
        <v>RSDELC</v>
      </c>
      <c r="M985" s="10" t="s">
        <v>75</v>
      </c>
    </row>
    <row r="986" spans="3:13" s="2" customFormat="1" x14ac:dyDescent="0.25">
      <c r="C986" s="10"/>
      <c r="D986" s="10">
        <v>20</v>
      </c>
      <c r="F986" s="2" t="str">
        <f t="shared" si="386"/>
        <v>FLO_FR</v>
      </c>
      <c r="G986" s="2" t="str">
        <f t="shared" si="385"/>
        <v>RSD_DTA3_SC</v>
      </c>
      <c r="H986" s="2" t="str">
        <f>IF(HLOOKUP($D986,Fractions!$C$1:$Z$2,2,0)=0,"na",HLOOKUP($D986,Fractions!$C$1:$Z$2,2,0))</f>
        <v>WL</v>
      </c>
      <c r="I986" s="2" t="s">
        <v>34</v>
      </c>
      <c r="K986" s="17">
        <f>VLOOKUP(VLOOKUP(C967,Demands!$B$27:$E$125,4,0),Fractions!$A$3:$Z$43,INS_FRs!D986+2,0)</f>
        <v>0</v>
      </c>
      <c r="L986" s="10" t="str">
        <f t="shared" si="383"/>
        <v>RSDELC</v>
      </c>
      <c r="M986" s="10" t="s">
        <v>75</v>
      </c>
    </row>
    <row r="987" spans="3:13" s="2" customFormat="1" x14ac:dyDescent="0.25">
      <c r="C987" s="10"/>
      <c r="D987" s="10">
        <v>21</v>
      </c>
      <c r="F987" s="2" t="str">
        <f t="shared" si="386"/>
        <v>FLO_FR</v>
      </c>
      <c r="G987" s="2" t="str">
        <f t="shared" si="385"/>
        <v>RSD_DTA3_SC</v>
      </c>
      <c r="H987" s="2" t="str">
        <f>IF(HLOOKUP($D987,Fractions!$C$1:$Z$2,2,0)=0,"na",HLOOKUP($D987,Fractions!$C$1:$Z$2,2,0))</f>
        <v>WM</v>
      </c>
      <c r="I987" s="2" t="s">
        <v>34</v>
      </c>
      <c r="K987" s="17">
        <f>VLOOKUP(VLOOKUP(C967,Demands!$B$27:$E$125,4,0),Fractions!$A$3:$Z$43,INS_FRs!D987+2,0)</f>
        <v>0</v>
      </c>
      <c r="L987" s="10" t="str">
        <f t="shared" si="383"/>
        <v>RSDELC</v>
      </c>
      <c r="M987" s="10" t="s">
        <v>75</v>
      </c>
    </row>
    <row r="988" spans="3:13" s="2" customFormat="1" x14ac:dyDescent="0.25">
      <c r="C988" s="10"/>
      <c r="D988" s="10">
        <v>22</v>
      </c>
      <c r="F988" s="2" t="str">
        <f t="shared" si="386"/>
        <v>FLO_FR</v>
      </c>
      <c r="G988" s="2" t="str">
        <f t="shared" si="385"/>
        <v>RSD_DTA3_SC</v>
      </c>
      <c r="H988" s="2" t="str">
        <f>IF(HLOOKUP($D988,Fractions!$C$1:$Z$2,2,0)=0,"na",HLOOKUP($D988,Fractions!$C$1:$Z$2,2,0))</f>
        <v>WD</v>
      </c>
      <c r="I988" s="2" t="s">
        <v>34</v>
      </c>
      <c r="K988" s="17">
        <f>VLOOKUP(VLOOKUP(C967,Demands!$B$27:$E$125,4,0),Fractions!$A$3:$Z$43,INS_FRs!D988+2,0)</f>
        <v>0</v>
      </c>
      <c r="L988" s="10" t="str">
        <f t="shared" si="383"/>
        <v>RSDELC</v>
      </c>
      <c r="M988" s="10" t="s">
        <v>75</v>
      </c>
    </row>
    <row r="989" spans="3:13" s="2" customFormat="1" x14ac:dyDescent="0.25">
      <c r="C989" s="10"/>
      <c r="D989" s="10">
        <v>23</v>
      </c>
      <c r="F989" s="12" t="str">
        <f t="shared" si="386"/>
        <v>FLO_FR</v>
      </c>
      <c r="G989" s="12" t="str">
        <f t="shared" si="385"/>
        <v>RSD_DTA3_SC</v>
      </c>
      <c r="H989" s="12" t="str">
        <f>IF(HLOOKUP($D989,Fractions!$C$1:$Z$2,2,0)=0,"na",HLOOKUP($D989,Fractions!$C$1:$Z$2,2,0))</f>
        <v>WA</v>
      </c>
      <c r="I989" s="12" t="s">
        <v>34</v>
      </c>
      <c r="J989" s="12"/>
      <c r="K989" s="18">
        <f>VLOOKUP(VLOOKUP(C967,Demands!$B$27:$E$125,4,0),Fractions!$A$3:$Z$43,INS_FRs!D989+2,0)</f>
        <v>0</v>
      </c>
      <c r="L989" s="10" t="str">
        <f t="shared" si="383"/>
        <v>RSDELC</v>
      </c>
      <c r="M989" s="10" t="s">
        <v>75</v>
      </c>
    </row>
    <row r="990" spans="3:13" s="2" customFormat="1" x14ac:dyDescent="0.25">
      <c r="C990" s="10"/>
      <c r="D990" s="10">
        <v>24</v>
      </c>
      <c r="F990" s="19" t="str">
        <f t="shared" si="386"/>
        <v>FLO_FR</v>
      </c>
      <c r="G990" s="19" t="str">
        <f t="shared" si="385"/>
        <v>RSD_DTA3_SC</v>
      </c>
      <c r="H990" s="19" t="str">
        <f>IF(HLOOKUP($D990,Fractions!$C$1:$Z$2,2,0)=0,"na",HLOOKUP($D990,Fractions!$C$1:$Z$2,2,0))</f>
        <v>WE</v>
      </c>
      <c r="I990" s="19" t="s">
        <v>34</v>
      </c>
      <c r="J990" s="19"/>
      <c r="K990" s="20">
        <f>VLOOKUP(VLOOKUP(C967,Demands!$B$27:$E$125,4,0),Fractions!$A$3:$Z$43,INS_FRs!D990+2,0)</f>
        <v>0</v>
      </c>
      <c r="L990" s="21" t="str">
        <f t="shared" si="383"/>
        <v>RSDELC</v>
      </c>
      <c r="M990" s="21" t="s">
        <v>75</v>
      </c>
    </row>
    <row r="991" spans="3:13" s="2" customFormat="1" x14ac:dyDescent="0.25">
      <c r="C991" s="10"/>
      <c r="D991" s="10">
        <v>1</v>
      </c>
      <c r="F991" s="2" t="str">
        <f t="shared" si="386"/>
        <v>FLO_FR</v>
      </c>
      <c r="G991" s="2" t="str">
        <f t="shared" si="385"/>
        <v>RSD_DTA3_SC</v>
      </c>
      <c r="H991" s="2" t="str">
        <f t="shared" ref="H991:J999" si="387">H967</f>
        <v>RN</v>
      </c>
      <c r="I991" s="2" t="str">
        <f t="shared" si="387"/>
        <v>UP</v>
      </c>
      <c r="J991" s="10">
        <f t="shared" si="387"/>
        <v>0</v>
      </c>
      <c r="K991" s="10">
        <v>3</v>
      </c>
      <c r="L991" s="10" t="str">
        <f t="shared" si="383"/>
        <v>RSDELC</v>
      </c>
      <c r="M991" s="10" t="s">
        <v>75</v>
      </c>
    </row>
    <row r="992" spans="3:13" s="2" customFormat="1" x14ac:dyDescent="0.25">
      <c r="C992" s="10"/>
      <c r="D992" s="10">
        <v>2</v>
      </c>
      <c r="F992" s="2" t="str">
        <f t="shared" si="386"/>
        <v>FLO_FR</v>
      </c>
      <c r="G992" s="2" t="str">
        <f t="shared" si="385"/>
        <v>RSD_DTA3_SC</v>
      </c>
      <c r="H992" s="2" t="str">
        <f t="shared" si="387"/>
        <v>RL</v>
      </c>
      <c r="I992" s="2" t="str">
        <f t="shared" si="387"/>
        <v>UP</v>
      </c>
      <c r="J992" s="10">
        <f t="shared" si="387"/>
        <v>0</v>
      </c>
      <c r="K992" s="10">
        <f>K991</f>
        <v>3</v>
      </c>
      <c r="L992" s="10" t="str">
        <f t="shared" si="383"/>
        <v>RSDELC</v>
      </c>
      <c r="M992" s="10" t="s">
        <v>75</v>
      </c>
    </row>
    <row r="993" spans="3:13" s="2" customFormat="1" x14ac:dyDescent="0.25">
      <c r="C993" s="10"/>
      <c r="D993" s="10">
        <v>3</v>
      </c>
      <c r="F993" s="2" t="str">
        <f t="shared" si="386"/>
        <v>FLO_FR</v>
      </c>
      <c r="G993" s="2" t="str">
        <f t="shared" si="385"/>
        <v>RSD_DTA3_SC</v>
      </c>
      <c r="H993" s="2" t="str">
        <f t="shared" si="387"/>
        <v>RM</v>
      </c>
      <c r="I993" s="2" t="str">
        <f t="shared" si="387"/>
        <v>UP</v>
      </c>
      <c r="J993" s="10">
        <f t="shared" si="387"/>
        <v>0</v>
      </c>
      <c r="K993" s="10">
        <f t="shared" ref="K993:K1014" si="388">K992</f>
        <v>3</v>
      </c>
      <c r="L993" s="10" t="str">
        <f t="shared" si="383"/>
        <v>RSDELC</v>
      </c>
      <c r="M993" s="10" t="s">
        <v>75</v>
      </c>
    </row>
    <row r="994" spans="3:13" s="2" customFormat="1" x14ac:dyDescent="0.25">
      <c r="C994" s="10"/>
      <c r="D994" s="10">
        <v>4</v>
      </c>
      <c r="F994" s="2" t="str">
        <f t="shared" si="386"/>
        <v>FLO_FR</v>
      </c>
      <c r="G994" s="2" t="str">
        <f t="shared" si="385"/>
        <v>RSD_DTA3_SC</v>
      </c>
      <c r="H994" s="2" t="str">
        <f t="shared" si="387"/>
        <v>RD</v>
      </c>
      <c r="I994" s="2" t="str">
        <f t="shared" si="387"/>
        <v>UP</v>
      </c>
      <c r="J994" s="10">
        <f t="shared" si="387"/>
        <v>0</v>
      </c>
      <c r="K994" s="10">
        <f t="shared" si="388"/>
        <v>3</v>
      </c>
      <c r="L994" s="10" t="str">
        <f t="shared" si="383"/>
        <v>RSDELC</v>
      </c>
      <c r="M994" s="10" t="s">
        <v>75</v>
      </c>
    </row>
    <row r="995" spans="3:13" s="2" customFormat="1" x14ac:dyDescent="0.25">
      <c r="C995" s="10"/>
      <c r="D995" s="10">
        <v>5</v>
      </c>
      <c r="F995" s="2" t="str">
        <f t="shared" si="386"/>
        <v>FLO_FR</v>
      </c>
      <c r="G995" s="2" t="str">
        <f t="shared" si="385"/>
        <v>RSD_DTA3_SC</v>
      </c>
      <c r="H995" s="2" t="str">
        <f t="shared" si="387"/>
        <v>RA</v>
      </c>
      <c r="I995" s="2" t="str">
        <f t="shared" si="387"/>
        <v>UP</v>
      </c>
      <c r="J995" s="10">
        <f t="shared" si="387"/>
        <v>0</v>
      </c>
      <c r="K995" s="10">
        <f t="shared" si="388"/>
        <v>3</v>
      </c>
      <c r="L995" s="10" t="str">
        <f t="shared" si="383"/>
        <v>RSDELC</v>
      </c>
      <c r="M995" s="10" t="s">
        <v>75</v>
      </c>
    </row>
    <row r="996" spans="3:13" s="2" customFormat="1" x14ac:dyDescent="0.25">
      <c r="C996" s="10"/>
      <c r="D996" s="10">
        <v>6</v>
      </c>
      <c r="F996" s="2" t="str">
        <f t="shared" si="386"/>
        <v>FLO_FR</v>
      </c>
      <c r="G996" s="2" t="str">
        <f t="shared" ref="G996:G1014" si="389">G995</f>
        <v>RSD_DTA3_SC</v>
      </c>
      <c r="H996" s="2" t="str">
        <f t="shared" si="387"/>
        <v>RE</v>
      </c>
      <c r="I996" s="2" t="str">
        <f t="shared" si="387"/>
        <v>UP</v>
      </c>
      <c r="J996" s="10">
        <f t="shared" si="387"/>
        <v>0</v>
      </c>
      <c r="K996" s="10">
        <f t="shared" si="388"/>
        <v>3</v>
      </c>
      <c r="L996" s="10" t="str">
        <f t="shared" si="383"/>
        <v>RSDELC</v>
      </c>
      <c r="M996" s="10" t="s">
        <v>75</v>
      </c>
    </row>
    <row r="997" spans="3:13" s="2" customFormat="1" x14ac:dyDescent="0.25">
      <c r="C997" s="10"/>
      <c r="D997" s="10">
        <v>7</v>
      </c>
      <c r="F997" s="2" t="str">
        <f t="shared" ref="F997:F1014" si="390">IF(H997="NA","\I: Ignore","FLO_FR")</f>
        <v>FLO_FR</v>
      </c>
      <c r="G997" s="2" t="str">
        <f t="shared" si="389"/>
        <v>RSD_DTA3_SC</v>
      </c>
      <c r="H997" s="2" t="str">
        <f t="shared" si="387"/>
        <v>SN</v>
      </c>
      <c r="I997" s="2" t="str">
        <f t="shared" si="387"/>
        <v>UP</v>
      </c>
      <c r="J997" s="10">
        <f t="shared" si="387"/>
        <v>0</v>
      </c>
      <c r="K997" s="10">
        <f t="shared" si="388"/>
        <v>3</v>
      </c>
      <c r="L997" s="10" t="str">
        <f t="shared" si="383"/>
        <v>RSDELC</v>
      </c>
      <c r="M997" s="10" t="s">
        <v>75</v>
      </c>
    </row>
    <row r="998" spans="3:13" s="2" customFormat="1" x14ac:dyDescent="0.25">
      <c r="C998" s="10"/>
      <c r="D998" s="10">
        <v>8</v>
      </c>
      <c r="F998" s="2" t="str">
        <f t="shared" si="390"/>
        <v>FLO_FR</v>
      </c>
      <c r="G998" s="2" t="str">
        <f t="shared" si="389"/>
        <v>RSD_DTA3_SC</v>
      </c>
      <c r="H998" s="2" t="str">
        <f t="shared" si="387"/>
        <v>SL</v>
      </c>
      <c r="I998" s="2" t="str">
        <f t="shared" si="387"/>
        <v>UP</v>
      </c>
      <c r="J998" s="10">
        <f t="shared" si="387"/>
        <v>0</v>
      </c>
      <c r="K998" s="10">
        <f t="shared" si="388"/>
        <v>3</v>
      </c>
      <c r="L998" s="10" t="str">
        <f t="shared" si="383"/>
        <v>RSDELC</v>
      </c>
      <c r="M998" s="10" t="s">
        <v>75</v>
      </c>
    </row>
    <row r="999" spans="3:13" s="2" customFormat="1" x14ac:dyDescent="0.25">
      <c r="C999" s="10"/>
      <c r="D999" s="10">
        <v>9</v>
      </c>
      <c r="F999" s="2" t="str">
        <f t="shared" si="390"/>
        <v>FLO_FR</v>
      </c>
      <c r="G999" s="2" t="str">
        <f t="shared" si="389"/>
        <v>RSD_DTA3_SC</v>
      </c>
      <c r="H999" s="2" t="str">
        <f t="shared" si="387"/>
        <v>SM</v>
      </c>
      <c r="I999" s="2" t="str">
        <f t="shared" si="387"/>
        <v>UP</v>
      </c>
      <c r="J999" s="10">
        <f t="shared" si="387"/>
        <v>0</v>
      </c>
      <c r="K999" s="10">
        <f t="shared" si="388"/>
        <v>3</v>
      </c>
      <c r="L999" s="10" t="str">
        <f t="shared" si="383"/>
        <v>RSDELC</v>
      </c>
      <c r="M999" s="10" t="s">
        <v>75</v>
      </c>
    </row>
    <row r="1000" spans="3:13" s="2" customFormat="1" x14ac:dyDescent="0.25">
      <c r="C1000" s="10"/>
      <c r="D1000" s="10">
        <v>10</v>
      </c>
      <c r="F1000" s="2" t="str">
        <f t="shared" si="390"/>
        <v>FLO_FR</v>
      </c>
      <c r="G1000" s="2" t="str">
        <f t="shared" si="389"/>
        <v>RSD_DTA3_SC</v>
      </c>
      <c r="H1000" s="2" t="str">
        <f t="shared" ref="H1000" si="391">H976</f>
        <v>SD</v>
      </c>
      <c r="I1000" s="2" t="str">
        <f>I976</f>
        <v>UP</v>
      </c>
      <c r="J1000" s="10">
        <f>J976</f>
        <v>0</v>
      </c>
      <c r="K1000" s="10">
        <f t="shared" si="388"/>
        <v>3</v>
      </c>
      <c r="L1000" s="10" t="str">
        <f t="shared" si="383"/>
        <v>RSDELC</v>
      </c>
      <c r="M1000" s="10" t="s">
        <v>75</v>
      </c>
    </row>
    <row r="1001" spans="3:13" s="2" customFormat="1" x14ac:dyDescent="0.25">
      <c r="C1001" s="10"/>
      <c r="D1001" s="10">
        <v>11</v>
      </c>
      <c r="F1001" s="2" t="str">
        <f t="shared" si="390"/>
        <v>FLO_FR</v>
      </c>
      <c r="G1001" s="2" t="str">
        <f t="shared" si="389"/>
        <v>RSD_DTA3_SC</v>
      </c>
      <c r="H1001" s="2" t="str">
        <f t="shared" ref="H1001" si="392">H977</f>
        <v>SA</v>
      </c>
      <c r="I1001" s="2" t="str">
        <f>I977</f>
        <v>UP</v>
      </c>
      <c r="J1001" s="10">
        <f>J977</f>
        <v>0</v>
      </c>
      <c r="K1001" s="10">
        <f t="shared" si="388"/>
        <v>3</v>
      </c>
      <c r="L1001" s="10" t="str">
        <f t="shared" si="383"/>
        <v>RSDELC</v>
      </c>
      <c r="M1001" s="10" t="s">
        <v>75</v>
      </c>
    </row>
    <row r="1002" spans="3:13" s="2" customFormat="1" x14ac:dyDescent="0.25">
      <c r="C1002" s="10"/>
      <c r="D1002" s="10">
        <v>12</v>
      </c>
      <c r="F1002" s="2" t="str">
        <f t="shared" si="390"/>
        <v>FLO_FR</v>
      </c>
      <c r="G1002" s="2" t="str">
        <f t="shared" si="389"/>
        <v>RSD_DTA3_SC</v>
      </c>
      <c r="H1002" s="2" t="str">
        <f t="shared" ref="H1002:I1002" si="393">H978</f>
        <v>SE</v>
      </c>
      <c r="I1002" s="2" t="str">
        <f t="shared" si="393"/>
        <v>UP</v>
      </c>
      <c r="J1002" s="10">
        <f>J978</f>
        <v>0</v>
      </c>
      <c r="K1002" s="10">
        <f t="shared" si="388"/>
        <v>3</v>
      </c>
      <c r="L1002" s="10" t="str">
        <f t="shared" si="383"/>
        <v>RSDELC</v>
      </c>
      <c r="M1002" s="10" t="s">
        <v>75</v>
      </c>
    </row>
    <row r="1003" spans="3:13" s="2" customFormat="1" x14ac:dyDescent="0.25">
      <c r="C1003" s="10"/>
      <c r="D1003" s="10">
        <v>13</v>
      </c>
      <c r="F1003" s="2" t="str">
        <f t="shared" si="390"/>
        <v>FLO_FR</v>
      </c>
      <c r="G1003" s="2" t="str">
        <f t="shared" si="389"/>
        <v>RSD_DTA3_SC</v>
      </c>
      <c r="H1003" s="2" t="str">
        <f t="shared" ref="H1003:J1003" si="394">H979</f>
        <v>FN</v>
      </c>
      <c r="I1003" s="2" t="str">
        <f t="shared" si="394"/>
        <v>UP</v>
      </c>
      <c r="J1003" s="10">
        <f t="shared" si="394"/>
        <v>0</v>
      </c>
      <c r="K1003" s="10">
        <f t="shared" si="388"/>
        <v>3</v>
      </c>
      <c r="L1003" s="10" t="str">
        <f t="shared" si="383"/>
        <v>RSDELC</v>
      </c>
      <c r="M1003" s="10" t="s">
        <v>75</v>
      </c>
    </row>
    <row r="1004" spans="3:13" s="2" customFormat="1" x14ac:dyDescent="0.25">
      <c r="C1004" s="10"/>
      <c r="D1004" s="10">
        <v>14</v>
      </c>
      <c r="F1004" s="2" t="str">
        <f t="shared" si="390"/>
        <v>FLO_FR</v>
      </c>
      <c r="G1004" s="2" t="str">
        <f t="shared" si="389"/>
        <v>RSD_DTA3_SC</v>
      </c>
      <c r="H1004" s="2" t="str">
        <f t="shared" ref="H1004:J1004" si="395">H980</f>
        <v>FL</v>
      </c>
      <c r="I1004" s="2" t="str">
        <f t="shared" si="395"/>
        <v>UP</v>
      </c>
      <c r="J1004" s="10">
        <f t="shared" si="395"/>
        <v>0</v>
      </c>
      <c r="K1004" s="10">
        <f t="shared" si="388"/>
        <v>3</v>
      </c>
      <c r="L1004" s="10" t="str">
        <f t="shared" si="383"/>
        <v>RSDELC</v>
      </c>
      <c r="M1004" s="10" t="s">
        <v>75</v>
      </c>
    </row>
    <row r="1005" spans="3:13" s="2" customFormat="1" x14ac:dyDescent="0.25">
      <c r="C1005" s="10"/>
      <c r="D1005" s="10">
        <v>15</v>
      </c>
      <c r="F1005" s="2" t="str">
        <f t="shared" si="390"/>
        <v>FLO_FR</v>
      </c>
      <c r="G1005" s="2" t="str">
        <f t="shared" si="389"/>
        <v>RSD_DTA3_SC</v>
      </c>
      <c r="H1005" s="2" t="str">
        <f t="shared" ref="H1005:J1005" si="396">H981</f>
        <v>FM</v>
      </c>
      <c r="I1005" s="2" t="str">
        <f t="shared" si="396"/>
        <v>UP</v>
      </c>
      <c r="J1005" s="10">
        <f t="shared" si="396"/>
        <v>0</v>
      </c>
      <c r="K1005" s="10">
        <f t="shared" si="388"/>
        <v>3</v>
      </c>
      <c r="L1005" s="10" t="str">
        <f t="shared" si="383"/>
        <v>RSDELC</v>
      </c>
      <c r="M1005" s="10" t="s">
        <v>75</v>
      </c>
    </row>
    <row r="1006" spans="3:13" s="2" customFormat="1" x14ac:dyDescent="0.25">
      <c r="C1006" s="10"/>
      <c r="D1006" s="10">
        <v>16</v>
      </c>
      <c r="F1006" s="2" t="str">
        <f t="shared" si="390"/>
        <v>FLO_FR</v>
      </c>
      <c r="G1006" s="2" t="str">
        <f t="shared" si="389"/>
        <v>RSD_DTA3_SC</v>
      </c>
      <c r="H1006" s="2" t="str">
        <f t="shared" ref="H1006:J1006" si="397">H982</f>
        <v>FD</v>
      </c>
      <c r="I1006" s="2" t="str">
        <f t="shared" si="397"/>
        <v>UP</v>
      </c>
      <c r="J1006" s="10">
        <f t="shared" si="397"/>
        <v>0</v>
      </c>
      <c r="K1006" s="10">
        <f t="shared" si="388"/>
        <v>3</v>
      </c>
      <c r="L1006" s="10" t="str">
        <f t="shared" si="383"/>
        <v>RSDELC</v>
      </c>
      <c r="M1006" s="10" t="s">
        <v>75</v>
      </c>
    </row>
    <row r="1007" spans="3:13" s="2" customFormat="1" x14ac:dyDescent="0.25">
      <c r="C1007" s="10"/>
      <c r="D1007" s="10">
        <v>17</v>
      </c>
      <c r="F1007" s="2" t="str">
        <f t="shared" si="390"/>
        <v>FLO_FR</v>
      </c>
      <c r="G1007" s="2" t="str">
        <f t="shared" si="389"/>
        <v>RSD_DTA3_SC</v>
      </c>
      <c r="H1007" s="2" t="str">
        <f t="shared" ref="H1007:J1007" si="398">H983</f>
        <v>FA</v>
      </c>
      <c r="I1007" s="2" t="str">
        <f t="shared" si="398"/>
        <v>UP</v>
      </c>
      <c r="J1007" s="10">
        <f t="shared" si="398"/>
        <v>0</v>
      </c>
      <c r="K1007" s="10">
        <f t="shared" si="388"/>
        <v>3</v>
      </c>
      <c r="L1007" s="10" t="str">
        <f t="shared" si="383"/>
        <v>RSDELC</v>
      </c>
      <c r="M1007" s="10" t="s">
        <v>75</v>
      </c>
    </row>
    <row r="1008" spans="3:13" s="2" customFormat="1" x14ac:dyDescent="0.25">
      <c r="C1008" s="10"/>
      <c r="D1008" s="10">
        <v>18</v>
      </c>
      <c r="F1008" s="2" t="str">
        <f t="shared" si="390"/>
        <v>FLO_FR</v>
      </c>
      <c r="G1008" s="2" t="str">
        <f t="shared" si="389"/>
        <v>RSD_DTA3_SC</v>
      </c>
      <c r="H1008" s="2" t="str">
        <f t="shared" ref="H1008:J1008" si="399">H984</f>
        <v>FE</v>
      </c>
      <c r="I1008" s="2" t="str">
        <f t="shared" si="399"/>
        <v>UP</v>
      </c>
      <c r="J1008" s="10">
        <f t="shared" si="399"/>
        <v>0</v>
      </c>
      <c r="K1008" s="10">
        <f t="shared" si="388"/>
        <v>3</v>
      </c>
      <c r="L1008" s="10" t="str">
        <f t="shared" si="383"/>
        <v>RSDELC</v>
      </c>
      <c r="M1008" s="10" t="s">
        <v>75</v>
      </c>
    </row>
    <row r="1009" spans="3:13" s="2" customFormat="1" x14ac:dyDescent="0.25">
      <c r="C1009" s="10"/>
      <c r="D1009" s="10">
        <v>19</v>
      </c>
      <c r="F1009" s="2" t="str">
        <f t="shared" si="390"/>
        <v>FLO_FR</v>
      </c>
      <c r="G1009" s="2" t="str">
        <f t="shared" si="389"/>
        <v>RSD_DTA3_SC</v>
      </c>
      <c r="H1009" s="2" t="str">
        <f t="shared" ref="H1009:J1009" si="400">H985</f>
        <v>WN</v>
      </c>
      <c r="I1009" s="2" t="str">
        <f t="shared" si="400"/>
        <v>UP</v>
      </c>
      <c r="J1009" s="10">
        <f t="shared" si="400"/>
        <v>0</v>
      </c>
      <c r="K1009" s="10">
        <f t="shared" si="388"/>
        <v>3</v>
      </c>
      <c r="L1009" s="10" t="str">
        <f t="shared" si="383"/>
        <v>RSDELC</v>
      </c>
      <c r="M1009" s="10" t="s">
        <v>75</v>
      </c>
    </row>
    <row r="1010" spans="3:13" s="2" customFormat="1" x14ac:dyDescent="0.25">
      <c r="C1010" s="10"/>
      <c r="D1010" s="10">
        <v>20</v>
      </c>
      <c r="F1010" s="2" t="str">
        <f t="shared" si="390"/>
        <v>FLO_FR</v>
      </c>
      <c r="G1010" s="2" t="str">
        <f t="shared" si="389"/>
        <v>RSD_DTA3_SC</v>
      </c>
      <c r="H1010" s="2" t="str">
        <f t="shared" ref="H1010:J1010" si="401">H986</f>
        <v>WL</v>
      </c>
      <c r="I1010" s="2" t="str">
        <f t="shared" si="401"/>
        <v>UP</v>
      </c>
      <c r="J1010" s="10">
        <f t="shared" si="401"/>
        <v>0</v>
      </c>
      <c r="K1010" s="10">
        <f t="shared" si="388"/>
        <v>3</v>
      </c>
      <c r="L1010" s="10" t="str">
        <f t="shared" si="383"/>
        <v>RSDELC</v>
      </c>
      <c r="M1010" s="10" t="s">
        <v>75</v>
      </c>
    </row>
    <row r="1011" spans="3:13" s="2" customFormat="1" x14ac:dyDescent="0.25">
      <c r="C1011" s="10"/>
      <c r="D1011" s="10">
        <v>21</v>
      </c>
      <c r="F1011" s="2" t="str">
        <f t="shared" si="390"/>
        <v>FLO_FR</v>
      </c>
      <c r="G1011" s="2" t="str">
        <f t="shared" si="389"/>
        <v>RSD_DTA3_SC</v>
      </c>
      <c r="H1011" s="2" t="str">
        <f t="shared" ref="H1011:J1011" si="402">H987</f>
        <v>WM</v>
      </c>
      <c r="I1011" s="2" t="str">
        <f t="shared" si="402"/>
        <v>UP</v>
      </c>
      <c r="J1011" s="10">
        <f t="shared" si="402"/>
        <v>0</v>
      </c>
      <c r="K1011" s="10">
        <f t="shared" si="388"/>
        <v>3</v>
      </c>
      <c r="L1011" s="10" t="str">
        <f t="shared" si="383"/>
        <v>RSDELC</v>
      </c>
      <c r="M1011" s="10" t="s">
        <v>75</v>
      </c>
    </row>
    <row r="1012" spans="3:13" s="2" customFormat="1" x14ac:dyDescent="0.25">
      <c r="C1012" s="10"/>
      <c r="D1012" s="10">
        <v>22</v>
      </c>
      <c r="F1012" s="2" t="str">
        <f t="shared" si="390"/>
        <v>FLO_FR</v>
      </c>
      <c r="G1012" s="2" t="str">
        <f t="shared" si="389"/>
        <v>RSD_DTA3_SC</v>
      </c>
      <c r="H1012" s="2" t="str">
        <f t="shared" ref="H1012:J1012" si="403">H988</f>
        <v>WD</v>
      </c>
      <c r="I1012" s="2" t="str">
        <f t="shared" si="403"/>
        <v>UP</v>
      </c>
      <c r="J1012" s="10">
        <f t="shared" si="403"/>
        <v>0</v>
      </c>
      <c r="K1012" s="10">
        <f t="shared" si="388"/>
        <v>3</v>
      </c>
      <c r="L1012" s="10" t="str">
        <f t="shared" si="383"/>
        <v>RSDELC</v>
      </c>
      <c r="M1012" s="10" t="s">
        <v>75</v>
      </c>
    </row>
    <row r="1013" spans="3:13" s="2" customFormat="1" x14ac:dyDescent="0.25">
      <c r="C1013" s="10"/>
      <c r="D1013" s="10">
        <v>23</v>
      </c>
      <c r="F1013" s="12" t="str">
        <f t="shared" si="390"/>
        <v>FLO_FR</v>
      </c>
      <c r="G1013" s="12" t="str">
        <f t="shared" si="389"/>
        <v>RSD_DTA3_SC</v>
      </c>
      <c r="H1013" s="12" t="str">
        <f t="shared" ref="H1013:J1013" si="404">H989</f>
        <v>WA</v>
      </c>
      <c r="I1013" s="12" t="str">
        <f t="shared" si="404"/>
        <v>UP</v>
      </c>
      <c r="J1013" s="4">
        <f t="shared" si="404"/>
        <v>0</v>
      </c>
      <c r="K1013" s="4">
        <f t="shared" si="388"/>
        <v>3</v>
      </c>
      <c r="L1013" s="10" t="str">
        <f t="shared" si="383"/>
        <v>RSDELC</v>
      </c>
      <c r="M1013" s="10" t="s">
        <v>75</v>
      </c>
    </row>
    <row r="1014" spans="3:13" s="2" customFormat="1" x14ac:dyDescent="0.25">
      <c r="C1014" s="10"/>
      <c r="D1014" s="10">
        <v>24</v>
      </c>
      <c r="F1014" s="19" t="str">
        <f t="shared" si="390"/>
        <v>FLO_FR</v>
      </c>
      <c r="G1014" s="19" t="str">
        <f t="shared" si="389"/>
        <v>RSD_DTA3_SC</v>
      </c>
      <c r="H1014" s="19" t="str">
        <f t="shared" ref="H1014:J1014" si="405">H990</f>
        <v>WE</v>
      </c>
      <c r="I1014" s="19" t="str">
        <f t="shared" si="405"/>
        <v>UP</v>
      </c>
      <c r="J1014" s="21">
        <f t="shared" si="405"/>
        <v>0</v>
      </c>
      <c r="K1014" s="21">
        <f t="shared" si="388"/>
        <v>3</v>
      </c>
      <c r="L1014" s="21" t="str">
        <f t="shared" si="383"/>
        <v>RSDELC</v>
      </c>
      <c r="M1014" s="21" t="s">
        <v>75</v>
      </c>
    </row>
    <row r="1015" spans="3:13" s="2" customFormat="1" x14ac:dyDescent="0.25">
      <c r="C1015" s="10">
        <f>C967+1</f>
        <v>22</v>
      </c>
      <c r="D1015" s="10">
        <v>1</v>
      </c>
      <c r="F1015" s="2" t="str">
        <f>IF(H1015="NA","\I: Ignore","FLO_FR")</f>
        <v>FLO_FR</v>
      </c>
      <c r="G1015" s="9" t="str">
        <f>VLOOKUP(C1015,Demands!$B$27:$C$125,2,0)</f>
        <v>RSD_APA3_SC</v>
      </c>
      <c r="H1015" s="2" t="str">
        <f>IF(HLOOKUP($D1015,Fractions!$C$1:$Z$2,2,0)=0,"na",HLOOKUP($D1015,Fractions!$C$1:$Z$2,2,0))</f>
        <v>RN</v>
      </c>
      <c r="I1015" s="2" t="s">
        <v>34</v>
      </c>
      <c r="K1015" s="17">
        <f>VLOOKUP(VLOOKUP(C1015,Demands!$B$27:$E$125,4,0),Fractions!$A$3:$Z$43,INS_FRs!D1015+2,0)</f>
        <v>0</v>
      </c>
      <c r="L1015" s="10" t="str">
        <f t="shared" si="383"/>
        <v>RSDELC</v>
      </c>
      <c r="M1015" s="10" t="s">
        <v>75</v>
      </c>
    </row>
    <row r="1016" spans="3:13" s="2" customFormat="1" x14ac:dyDescent="0.25">
      <c r="C1016" s="10"/>
      <c r="D1016" s="10">
        <v>2</v>
      </c>
      <c r="F1016" s="2" t="str">
        <f t="shared" ref="F1016:F1026" si="406">IF(H1016="NA","\I: Ignore","FLO_FR")</f>
        <v>FLO_FR</v>
      </c>
      <c r="G1016" s="2" t="str">
        <f>G1015</f>
        <v>RSD_APA3_SC</v>
      </c>
      <c r="H1016" s="2" t="str">
        <f>IF(HLOOKUP($D1016,Fractions!$C$1:$Z$2,2,0)=0,"na",HLOOKUP($D1016,Fractions!$C$1:$Z$2,2,0))</f>
        <v>RL</v>
      </c>
      <c r="I1016" s="2" t="s">
        <v>34</v>
      </c>
      <c r="K1016" s="17">
        <f>VLOOKUP(VLOOKUP(C1015,Demands!$B$27:$E$125,4,0),Fractions!$A$3:$Z$43,INS_FRs!D1016+2,0)</f>
        <v>2.7853881278538817E-2</v>
      </c>
      <c r="L1016" s="10" t="str">
        <f t="shared" si="383"/>
        <v>RSDELC</v>
      </c>
      <c r="M1016" s="10" t="s">
        <v>75</v>
      </c>
    </row>
    <row r="1017" spans="3:13" s="2" customFormat="1" x14ac:dyDescent="0.25">
      <c r="C1017" s="10"/>
      <c r="D1017" s="10">
        <v>3</v>
      </c>
      <c r="F1017" s="2" t="str">
        <f t="shared" si="406"/>
        <v>FLO_FR</v>
      </c>
      <c r="G1017" s="2" t="str">
        <f t="shared" ref="G1017:G1024" si="407">G1016</f>
        <v>RSD_APA3_SC</v>
      </c>
      <c r="H1017" s="2" t="str">
        <f>IF(HLOOKUP($D1017,Fractions!$C$1:$Z$2,2,0)=0,"na",HLOOKUP($D1017,Fractions!$C$1:$Z$2,2,0))</f>
        <v>RM</v>
      </c>
      <c r="I1017" s="2" t="s">
        <v>34</v>
      </c>
      <c r="K1017" s="17">
        <f>VLOOKUP(VLOOKUP(C1015,Demands!$B$27:$E$125,4,0),Fractions!$A$3:$Z$43,INS_FRs!D1017+2,0)</f>
        <v>3.4817351598173514E-2</v>
      </c>
      <c r="L1017" s="10" t="str">
        <f t="shared" si="383"/>
        <v>RSDELC</v>
      </c>
      <c r="M1017" s="10" t="s">
        <v>75</v>
      </c>
    </row>
    <row r="1018" spans="3:13" s="2" customFormat="1" x14ac:dyDescent="0.25">
      <c r="C1018" s="10"/>
      <c r="D1018" s="10">
        <v>4</v>
      </c>
      <c r="F1018" s="2" t="str">
        <f t="shared" si="406"/>
        <v>FLO_FR</v>
      </c>
      <c r="G1018" s="2" t="str">
        <f t="shared" si="407"/>
        <v>RSD_APA3_SC</v>
      </c>
      <c r="H1018" s="2" t="str">
        <f>IF(HLOOKUP($D1018,Fractions!$C$1:$Z$2,2,0)=0,"na",HLOOKUP($D1018,Fractions!$C$1:$Z$2,2,0))</f>
        <v>RD</v>
      </c>
      <c r="I1018" s="2" t="s">
        <v>34</v>
      </c>
      <c r="K1018" s="17">
        <f>VLOOKUP(VLOOKUP(C1015,Demands!$B$27:$E$125,4,0),Fractions!$A$3:$Z$43,INS_FRs!D1018+2,0)</f>
        <v>4.1780821917808221E-2</v>
      </c>
      <c r="L1018" s="10" t="str">
        <f t="shared" si="383"/>
        <v>RSDELC</v>
      </c>
      <c r="M1018" s="10" t="s">
        <v>75</v>
      </c>
    </row>
    <row r="1019" spans="3:13" s="2" customFormat="1" x14ac:dyDescent="0.25">
      <c r="C1019" s="10"/>
      <c r="D1019" s="10">
        <v>5</v>
      </c>
      <c r="F1019" s="2" t="str">
        <f t="shared" si="406"/>
        <v>FLO_FR</v>
      </c>
      <c r="G1019" s="2" t="str">
        <f t="shared" si="407"/>
        <v>RSD_APA3_SC</v>
      </c>
      <c r="H1019" s="2" t="str">
        <f>IF(HLOOKUP($D1019,Fractions!$C$1:$Z$2,2,0)=0,"na",HLOOKUP($D1019,Fractions!$C$1:$Z$2,2,0))</f>
        <v>RA</v>
      </c>
      <c r="I1019" s="2" t="s">
        <v>34</v>
      </c>
      <c r="K1019" s="17">
        <f>VLOOKUP(VLOOKUP(C1015,Demands!$B$27:$E$125,4,0),Fractions!$A$3:$Z$43,INS_FRs!D1019+2,0)</f>
        <v>2.7853881278538817E-2</v>
      </c>
      <c r="L1019" s="10" t="str">
        <f t="shared" si="383"/>
        <v>RSDELC</v>
      </c>
      <c r="M1019" s="10" t="s">
        <v>75</v>
      </c>
    </row>
    <row r="1020" spans="3:13" s="2" customFormat="1" x14ac:dyDescent="0.25">
      <c r="C1020" s="10"/>
      <c r="D1020" s="10">
        <v>6</v>
      </c>
      <c r="F1020" s="2" t="str">
        <f t="shared" si="406"/>
        <v>FLO_FR</v>
      </c>
      <c r="G1020" s="2" t="str">
        <f t="shared" si="407"/>
        <v>RSD_APA3_SC</v>
      </c>
      <c r="H1020" s="2" t="str">
        <f>IF(HLOOKUP($D1020,Fractions!$C$1:$Z$2,2,0)=0,"na",HLOOKUP($D1020,Fractions!$C$1:$Z$2,2,0))</f>
        <v>RE</v>
      </c>
      <c r="I1020" s="2" t="s">
        <v>34</v>
      </c>
      <c r="K1020" s="17">
        <f>VLOOKUP(VLOOKUP(C1015,Demands!$B$27:$E$125,4,0),Fractions!$A$3:$Z$43,INS_FRs!D1020+2,0)</f>
        <v>3.4817351598173514E-2</v>
      </c>
      <c r="L1020" s="10" t="str">
        <f t="shared" si="383"/>
        <v>RSDELC</v>
      </c>
      <c r="M1020" s="10" t="s">
        <v>75</v>
      </c>
    </row>
    <row r="1021" spans="3:13" s="2" customFormat="1" x14ac:dyDescent="0.25">
      <c r="C1021" s="10"/>
      <c r="D1021" s="10">
        <v>7</v>
      </c>
      <c r="F1021" s="2" t="str">
        <f t="shared" si="406"/>
        <v>FLO_FR</v>
      </c>
      <c r="G1021" s="2" t="str">
        <f t="shared" si="407"/>
        <v>RSD_APA3_SC</v>
      </c>
      <c r="H1021" s="2" t="str">
        <f>IF(HLOOKUP($D1021,Fractions!$C$1:$Z$2,2,0)=0,"na",HLOOKUP($D1021,Fractions!$C$1:$Z$2,2,0))</f>
        <v>SN</v>
      </c>
      <c r="I1021" s="2" t="s">
        <v>34</v>
      </c>
      <c r="K1021" s="17">
        <f>VLOOKUP(VLOOKUP(C1015,Demands!$B$27:$E$125,4,0),Fractions!$A$3:$Z$43,INS_FRs!D1021+2,0)</f>
        <v>0</v>
      </c>
      <c r="L1021" s="10" t="str">
        <f t="shared" si="383"/>
        <v>RSDELC</v>
      </c>
      <c r="M1021" s="10" t="s">
        <v>75</v>
      </c>
    </row>
    <row r="1022" spans="3:13" s="2" customFormat="1" x14ac:dyDescent="0.25">
      <c r="C1022" s="10"/>
      <c r="D1022" s="10">
        <v>8</v>
      </c>
      <c r="F1022" s="2" t="str">
        <f t="shared" si="406"/>
        <v>FLO_FR</v>
      </c>
      <c r="G1022" s="2" t="str">
        <f t="shared" si="407"/>
        <v>RSD_APA3_SC</v>
      </c>
      <c r="H1022" s="2" t="str">
        <f>IF(HLOOKUP($D1022,Fractions!$C$1:$Z$2,2,0)=0,"na",HLOOKUP($D1022,Fractions!$C$1:$Z$2,2,0))</f>
        <v>SL</v>
      </c>
      <c r="I1022" s="2" t="s">
        <v>34</v>
      </c>
      <c r="K1022" s="17">
        <f>VLOOKUP(VLOOKUP(C1015,Demands!$B$27:$E$125,4,0),Fractions!$A$3:$Z$43,INS_FRs!D1022+2,0)</f>
        <v>0.11095890410958906</v>
      </c>
      <c r="L1022" s="10" t="str">
        <f t="shared" si="383"/>
        <v>RSDELC</v>
      </c>
      <c r="M1022" s="10" t="s">
        <v>75</v>
      </c>
    </row>
    <row r="1023" spans="3:13" s="2" customFormat="1" x14ac:dyDescent="0.25">
      <c r="C1023" s="10"/>
      <c r="D1023" s="10">
        <v>9</v>
      </c>
      <c r="F1023" s="2" t="str">
        <f t="shared" si="406"/>
        <v>FLO_FR</v>
      </c>
      <c r="G1023" s="2" t="str">
        <f t="shared" si="407"/>
        <v>RSD_APA3_SC</v>
      </c>
      <c r="H1023" s="2" t="str">
        <f>IF(HLOOKUP($D1023,Fractions!$C$1:$Z$2,2,0)=0,"na",HLOOKUP($D1023,Fractions!$C$1:$Z$2,2,0))</f>
        <v>SM</v>
      </c>
      <c r="I1023" s="2" t="s">
        <v>34</v>
      </c>
      <c r="K1023" s="17">
        <f>VLOOKUP(VLOOKUP(C1015,Demands!$B$27:$E$125,4,0),Fractions!$A$3:$Z$43,INS_FRs!D1023+2,0)</f>
        <v>0.1386986301369863</v>
      </c>
      <c r="L1023" s="10" t="str">
        <f t="shared" si="383"/>
        <v>RSDELC</v>
      </c>
      <c r="M1023" s="10" t="s">
        <v>75</v>
      </c>
    </row>
    <row r="1024" spans="3:13" s="2" customFormat="1" x14ac:dyDescent="0.25">
      <c r="C1024" s="10"/>
      <c r="D1024" s="10">
        <v>10</v>
      </c>
      <c r="F1024" s="2" t="str">
        <f t="shared" si="406"/>
        <v>FLO_FR</v>
      </c>
      <c r="G1024" s="2" t="str">
        <f t="shared" si="407"/>
        <v>RSD_APA3_SC</v>
      </c>
      <c r="H1024" s="2" t="str">
        <f>IF(HLOOKUP($D1024,Fractions!$C$1:$Z$2,2,0)=0,"na",HLOOKUP($D1024,Fractions!$C$1:$Z$2,2,0))</f>
        <v>SD</v>
      </c>
      <c r="I1024" s="2" t="s">
        <v>34</v>
      </c>
      <c r="K1024" s="17">
        <f>VLOOKUP(VLOOKUP(C1015,Demands!$B$27:$E$125,4,0),Fractions!$A$3:$Z$43,INS_FRs!D1024+2,0)</f>
        <v>0.16643835616438357</v>
      </c>
      <c r="L1024" s="10" t="str">
        <f t="shared" si="383"/>
        <v>RSDELC</v>
      </c>
      <c r="M1024" s="10" t="s">
        <v>75</v>
      </c>
    </row>
    <row r="1025" spans="3:13" s="2" customFormat="1" x14ac:dyDescent="0.25">
      <c r="C1025" s="10"/>
      <c r="D1025" s="10">
        <v>11</v>
      </c>
      <c r="F1025" s="2" t="str">
        <f t="shared" si="406"/>
        <v>FLO_FR</v>
      </c>
      <c r="G1025" s="2" t="str">
        <f t="shared" ref="G1025:G1043" si="408">G1024</f>
        <v>RSD_APA3_SC</v>
      </c>
      <c r="H1025" s="2" t="str">
        <f>IF(HLOOKUP($D1025,Fractions!$C$1:$Z$2,2,0)=0,"na",HLOOKUP($D1025,Fractions!$C$1:$Z$2,2,0))</f>
        <v>SA</v>
      </c>
      <c r="I1025" s="2" t="s">
        <v>34</v>
      </c>
      <c r="K1025" s="17">
        <f>VLOOKUP(VLOOKUP(C1015,Demands!$B$27:$E$125,4,0),Fractions!$A$3:$Z$43,INS_FRs!D1025+2,0)</f>
        <v>0.11095890410958906</v>
      </c>
      <c r="L1025" s="10" t="str">
        <f t="shared" si="383"/>
        <v>RSDELC</v>
      </c>
      <c r="M1025" s="10" t="s">
        <v>75</v>
      </c>
    </row>
    <row r="1026" spans="3:13" s="2" customFormat="1" x14ac:dyDescent="0.25">
      <c r="C1026" s="10"/>
      <c r="D1026" s="10">
        <v>12</v>
      </c>
      <c r="F1026" s="2" t="str">
        <f t="shared" si="406"/>
        <v>FLO_FR</v>
      </c>
      <c r="G1026" s="2" t="str">
        <f t="shared" si="408"/>
        <v>RSD_APA3_SC</v>
      </c>
      <c r="H1026" s="2" t="str">
        <f>IF(HLOOKUP($D1026,Fractions!$C$1:$Z$2,2,0)=0,"na",HLOOKUP($D1026,Fractions!$C$1:$Z$2,2,0))</f>
        <v>SE</v>
      </c>
      <c r="I1026" s="2" t="s">
        <v>34</v>
      </c>
      <c r="K1026" s="17">
        <f>VLOOKUP(VLOOKUP(C1015,Demands!$B$27:$E$125,4,0),Fractions!$A$3:$Z$43,INS_FRs!D1026+2,0)</f>
        <v>0.1386986301369863</v>
      </c>
      <c r="L1026" s="10" t="str">
        <f t="shared" si="383"/>
        <v>RSDELC</v>
      </c>
      <c r="M1026" s="10" t="s">
        <v>75</v>
      </c>
    </row>
    <row r="1027" spans="3:13" s="2" customFormat="1" x14ac:dyDescent="0.25">
      <c r="C1027" s="10"/>
      <c r="D1027" s="10">
        <v>13</v>
      </c>
      <c r="F1027" s="2" t="str">
        <f t="shared" ref="F1027:F1044" si="409">IF(H1027="NA","\I: Ignore","FLO_FR")</f>
        <v>FLO_FR</v>
      </c>
      <c r="G1027" s="2" t="str">
        <f t="shared" si="408"/>
        <v>RSD_APA3_SC</v>
      </c>
      <c r="H1027" s="2" t="str">
        <f>IF(HLOOKUP($D1027,Fractions!$C$1:$Z$2,2,0)=0,"na",HLOOKUP($D1027,Fractions!$C$1:$Z$2,2,0))</f>
        <v>FN</v>
      </c>
      <c r="I1027" s="2" t="s">
        <v>34</v>
      </c>
      <c r="K1027" s="17">
        <f>VLOOKUP(VLOOKUP(C1015,Demands!$B$27:$E$125,4,0),Fractions!$A$3:$Z$43,INS_FRs!D1027+2,0)</f>
        <v>0</v>
      </c>
      <c r="L1027" s="10" t="str">
        <f t="shared" si="383"/>
        <v>RSDELC</v>
      </c>
      <c r="M1027" s="10" t="s">
        <v>75</v>
      </c>
    </row>
    <row r="1028" spans="3:13" s="2" customFormat="1" x14ac:dyDescent="0.25">
      <c r="C1028" s="10"/>
      <c r="D1028" s="10">
        <v>14</v>
      </c>
      <c r="F1028" s="2" t="str">
        <f t="shared" si="409"/>
        <v>FLO_FR</v>
      </c>
      <c r="G1028" s="2" t="str">
        <f t="shared" si="408"/>
        <v>RSD_APA3_SC</v>
      </c>
      <c r="H1028" s="2" t="str">
        <f>IF(HLOOKUP($D1028,Fractions!$C$1:$Z$2,2,0)=0,"na",HLOOKUP($D1028,Fractions!$C$1:$Z$2,2,0))</f>
        <v>FL</v>
      </c>
      <c r="I1028" s="2" t="s">
        <v>34</v>
      </c>
      <c r="K1028" s="17">
        <f>VLOOKUP(VLOOKUP(C1015,Demands!$B$27:$E$125,4,0),Fractions!$A$3:$Z$43,INS_FRs!D1028+2,0)</f>
        <v>2.7853881278538817E-2</v>
      </c>
      <c r="L1028" s="10" t="str">
        <f t="shared" si="383"/>
        <v>RSDELC</v>
      </c>
      <c r="M1028" s="10" t="s">
        <v>75</v>
      </c>
    </row>
    <row r="1029" spans="3:13" s="2" customFormat="1" x14ac:dyDescent="0.25">
      <c r="C1029" s="10"/>
      <c r="D1029" s="10">
        <v>15</v>
      </c>
      <c r="F1029" s="2" t="str">
        <f t="shared" si="409"/>
        <v>FLO_FR</v>
      </c>
      <c r="G1029" s="2" t="str">
        <f t="shared" si="408"/>
        <v>RSD_APA3_SC</v>
      </c>
      <c r="H1029" s="2" t="str">
        <f>IF(HLOOKUP($D1029,Fractions!$C$1:$Z$2,2,0)=0,"na",HLOOKUP($D1029,Fractions!$C$1:$Z$2,2,0))</f>
        <v>FM</v>
      </c>
      <c r="I1029" s="2" t="s">
        <v>34</v>
      </c>
      <c r="K1029" s="17">
        <f>VLOOKUP(VLOOKUP(C1015,Demands!$B$27:$E$125,4,0),Fractions!$A$3:$Z$43,INS_FRs!D1029+2,0)</f>
        <v>3.4817351598173514E-2</v>
      </c>
      <c r="L1029" s="10" t="str">
        <f t="shared" si="383"/>
        <v>RSDELC</v>
      </c>
      <c r="M1029" s="10" t="s">
        <v>75</v>
      </c>
    </row>
    <row r="1030" spans="3:13" s="2" customFormat="1" x14ac:dyDescent="0.25">
      <c r="C1030" s="10"/>
      <c r="D1030" s="10">
        <v>16</v>
      </c>
      <c r="F1030" s="2" t="str">
        <f t="shared" si="409"/>
        <v>FLO_FR</v>
      </c>
      <c r="G1030" s="2" t="str">
        <f t="shared" si="408"/>
        <v>RSD_APA3_SC</v>
      </c>
      <c r="H1030" s="2" t="str">
        <f>IF(HLOOKUP($D1030,Fractions!$C$1:$Z$2,2,0)=0,"na",HLOOKUP($D1030,Fractions!$C$1:$Z$2,2,0))</f>
        <v>FD</v>
      </c>
      <c r="I1030" s="2" t="s">
        <v>34</v>
      </c>
      <c r="K1030" s="17">
        <f>VLOOKUP(VLOOKUP(C1015,Demands!$B$27:$E$125,4,0),Fractions!$A$3:$Z$43,INS_FRs!D1030+2,0)</f>
        <v>4.1780821917808221E-2</v>
      </c>
      <c r="L1030" s="10" t="str">
        <f t="shared" si="383"/>
        <v>RSDELC</v>
      </c>
      <c r="M1030" s="10" t="s">
        <v>75</v>
      </c>
    </row>
    <row r="1031" spans="3:13" s="2" customFormat="1" x14ac:dyDescent="0.25">
      <c r="C1031" s="10"/>
      <c r="D1031" s="10">
        <v>17</v>
      </c>
      <c r="F1031" s="2" t="str">
        <f t="shared" si="409"/>
        <v>FLO_FR</v>
      </c>
      <c r="G1031" s="2" t="str">
        <f t="shared" si="408"/>
        <v>RSD_APA3_SC</v>
      </c>
      <c r="H1031" s="2" t="str">
        <f>IF(HLOOKUP($D1031,Fractions!$C$1:$Z$2,2,0)=0,"na",HLOOKUP($D1031,Fractions!$C$1:$Z$2,2,0))</f>
        <v>FA</v>
      </c>
      <c r="I1031" s="2" t="s">
        <v>34</v>
      </c>
      <c r="K1031" s="17">
        <f>VLOOKUP(VLOOKUP(C1015,Demands!$B$27:$E$125,4,0),Fractions!$A$3:$Z$43,INS_FRs!D1031+2,0)</f>
        <v>2.7853881278538817E-2</v>
      </c>
      <c r="L1031" s="10" t="str">
        <f t="shared" si="383"/>
        <v>RSDELC</v>
      </c>
      <c r="M1031" s="10" t="s">
        <v>75</v>
      </c>
    </row>
    <row r="1032" spans="3:13" s="2" customFormat="1" x14ac:dyDescent="0.25">
      <c r="C1032" s="10"/>
      <c r="D1032" s="10">
        <v>18</v>
      </c>
      <c r="F1032" s="2" t="str">
        <f t="shared" si="409"/>
        <v>FLO_FR</v>
      </c>
      <c r="G1032" s="2" t="str">
        <f t="shared" si="408"/>
        <v>RSD_APA3_SC</v>
      </c>
      <c r="H1032" s="2" t="str">
        <f>IF(HLOOKUP($D1032,Fractions!$C$1:$Z$2,2,0)=0,"na",HLOOKUP($D1032,Fractions!$C$1:$Z$2,2,0))</f>
        <v>FE</v>
      </c>
      <c r="I1032" s="2" t="s">
        <v>34</v>
      </c>
      <c r="K1032" s="17">
        <f>VLOOKUP(VLOOKUP(C1015,Demands!$B$27:$E$125,4,0),Fractions!$A$3:$Z$43,INS_FRs!D1032+2,0)</f>
        <v>3.4817351598173514E-2</v>
      </c>
      <c r="L1032" s="10" t="str">
        <f t="shared" ref="L1032:L1095" si="410">LEFT(G1032,3)&amp;"ELC"</f>
        <v>RSDELC</v>
      </c>
      <c r="M1032" s="10" t="s">
        <v>75</v>
      </c>
    </row>
    <row r="1033" spans="3:13" s="2" customFormat="1" x14ac:dyDescent="0.25">
      <c r="C1033" s="10"/>
      <c r="D1033" s="10">
        <v>19</v>
      </c>
      <c r="F1033" s="2" t="str">
        <f t="shared" si="409"/>
        <v>FLO_FR</v>
      </c>
      <c r="G1033" s="2" t="str">
        <f t="shared" si="408"/>
        <v>RSD_APA3_SC</v>
      </c>
      <c r="H1033" s="2" t="str">
        <f>IF(HLOOKUP($D1033,Fractions!$C$1:$Z$2,2,0)=0,"na",HLOOKUP($D1033,Fractions!$C$1:$Z$2,2,0))</f>
        <v>WN</v>
      </c>
      <c r="I1033" s="2" t="s">
        <v>34</v>
      </c>
      <c r="K1033" s="17">
        <f>VLOOKUP(VLOOKUP(C1015,Demands!$B$27:$E$125,4,0),Fractions!$A$3:$Z$43,INS_FRs!D1033+2,0)</f>
        <v>0</v>
      </c>
      <c r="L1033" s="10" t="str">
        <f t="shared" si="410"/>
        <v>RSDELC</v>
      </c>
      <c r="M1033" s="10" t="s">
        <v>75</v>
      </c>
    </row>
    <row r="1034" spans="3:13" s="2" customFormat="1" x14ac:dyDescent="0.25">
      <c r="C1034" s="10"/>
      <c r="D1034" s="10">
        <v>20</v>
      </c>
      <c r="F1034" s="2" t="str">
        <f t="shared" si="409"/>
        <v>FLO_FR</v>
      </c>
      <c r="G1034" s="2" t="str">
        <f t="shared" si="408"/>
        <v>RSD_APA3_SC</v>
      </c>
      <c r="H1034" s="2" t="str">
        <f>IF(HLOOKUP($D1034,Fractions!$C$1:$Z$2,2,0)=0,"na",HLOOKUP($D1034,Fractions!$C$1:$Z$2,2,0))</f>
        <v>WL</v>
      </c>
      <c r="I1034" s="2" t="s">
        <v>34</v>
      </c>
      <c r="K1034" s="17">
        <f>VLOOKUP(VLOOKUP(C1015,Demands!$B$27:$E$125,4,0),Fractions!$A$3:$Z$43,INS_FRs!D1034+2,0)</f>
        <v>0</v>
      </c>
      <c r="L1034" s="10" t="str">
        <f t="shared" si="410"/>
        <v>RSDELC</v>
      </c>
      <c r="M1034" s="10" t="s">
        <v>75</v>
      </c>
    </row>
    <row r="1035" spans="3:13" s="2" customFormat="1" x14ac:dyDescent="0.25">
      <c r="C1035" s="10"/>
      <c r="D1035" s="10">
        <v>21</v>
      </c>
      <c r="F1035" s="2" t="str">
        <f t="shared" si="409"/>
        <v>FLO_FR</v>
      </c>
      <c r="G1035" s="2" t="str">
        <f t="shared" si="408"/>
        <v>RSD_APA3_SC</v>
      </c>
      <c r="H1035" s="2" t="str">
        <f>IF(HLOOKUP($D1035,Fractions!$C$1:$Z$2,2,0)=0,"na",HLOOKUP($D1035,Fractions!$C$1:$Z$2,2,0))</f>
        <v>WM</v>
      </c>
      <c r="I1035" s="2" t="s">
        <v>34</v>
      </c>
      <c r="K1035" s="17">
        <f>VLOOKUP(VLOOKUP(C1015,Demands!$B$27:$E$125,4,0),Fractions!$A$3:$Z$43,INS_FRs!D1035+2,0)</f>
        <v>0</v>
      </c>
      <c r="L1035" s="10" t="str">
        <f t="shared" si="410"/>
        <v>RSDELC</v>
      </c>
      <c r="M1035" s="10" t="s">
        <v>75</v>
      </c>
    </row>
    <row r="1036" spans="3:13" s="2" customFormat="1" x14ac:dyDescent="0.25">
      <c r="C1036" s="10"/>
      <c r="D1036" s="10">
        <v>22</v>
      </c>
      <c r="F1036" s="2" t="str">
        <f t="shared" si="409"/>
        <v>FLO_FR</v>
      </c>
      <c r="G1036" s="2" t="str">
        <f t="shared" si="408"/>
        <v>RSD_APA3_SC</v>
      </c>
      <c r="H1036" s="2" t="str">
        <f>IF(HLOOKUP($D1036,Fractions!$C$1:$Z$2,2,0)=0,"na",HLOOKUP($D1036,Fractions!$C$1:$Z$2,2,0))</f>
        <v>WD</v>
      </c>
      <c r="I1036" s="2" t="s">
        <v>34</v>
      </c>
      <c r="K1036" s="17">
        <f>VLOOKUP(VLOOKUP(C1015,Demands!$B$27:$E$125,4,0),Fractions!$A$3:$Z$43,INS_FRs!D1036+2,0)</f>
        <v>0</v>
      </c>
      <c r="L1036" s="10" t="str">
        <f t="shared" si="410"/>
        <v>RSDELC</v>
      </c>
      <c r="M1036" s="10" t="s">
        <v>75</v>
      </c>
    </row>
    <row r="1037" spans="3:13" s="2" customFormat="1" x14ac:dyDescent="0.25">
      <c r="C1037" s="10"/>
      <c r="D1037" s="10">
        <v>23</v>
      </c>
      <c r="F1037" s="12" t="str">
        <f t="shared" si="409"/>
        <v>FLO_FR</v>
      </c>
      <c r="G1037" s="12" t="str">
        <f t="shared" si="408"/>
        <v>RSD_APA3_SC</v>
      </c>
      <c r="H1037" s="12" t="str">
        <f>IF(HLOOKUP($D1037,Fractions!$C$1:$Z$2,2,0)=0,"na",HLOOKUP($D1037,Fractions!$C$1:$Z$2,2,0))</f>
        <v>WA</v>
      </c>
      <c r="I1037" s="12" t="s">
        <v>34</v>
      </c>
      <c r="J1037" s="12"/>
      <c r="K1037" s="18">
        <f>VLOOKUP(VLOOKUP(C1015,Demands!$B$27:$E$125,4,0),Fractions!$A$3:$Z$43,INS_FRs!D1037+2,0)</f>
        <v>0</v>
      </c>
      <c r="L1037" s="10" t="str">
        <f t="shared" si="410"/>
        <v>RSDELC</v>
      </c>
      <c r="M1037" s="10" t="s">
        <v>75</v>
      </c>
    </row>
    <row r="1038" spans="3:13" s="2" customFormat="1" x14ac:dyDescent="0.25">
      <c r="C1038" s="10"/>
      <c r="D1038" s="10">
        <v>24</v>
      </c>
      <c r="F1038" s="19" t="str">
        <f t="shared" si="409"/>
        <v>FLO_FR</v>
      </c>
      <c r="G1038" s="19" t="str">
        <f t="shared" si="408"/>
        <v>RSD_APA3_SC</v>
      </c>
      <c r="H1038" s="19" t="str">
        <f>IF(HLOOKUP($D1038,Fractions!$C$1:$Z$2,2,0)=0,"na",HLOOKUP($D1038,Fractions!$C$1:$Z$2,2,0))</f>
        <v>WE</v>
      </c>
      <c r="I1038" s="19" t="s">
        <v>34</v>
      </c>
      <c r="J1038" s="19"/>
      <c r="K1038" s="20">
        <f>VLOOKUP(VLOOKUP(C1015,Demands!$B$27:$E$125,4,0),Fractions!$A$3:$Z$43,INS_FRs!D1038+2,0)</f>
        <v>0</v>
      </c>
      <c r="L1038" s="21" t="str">
        <f t="shared" si="410"/>
        <v>RSDELC</v>
      </c>
      <c r="M1038" s="21" t="s">
        <v>75</v>
      </c>
    </row>
    <row r="1039" spans="3:13" s="2" customFormat="1" x14ac:dyDescent="0.25">
      <c r="C1039" s="10"/>
      <c r="D1039" s="10">
        <v>1</v>
      </c>
      <c r="F1039" s="2" t="str">
        <f t="shared" si="409"/>
        <v>FLO_FR</v>
      </c>
      <c r="G1039" s="2" t="str">
        <f t="shared" si="408"/>
        <v>RSD_APA3_SC</v>
      </c>
      <c r="H1039" s="2" t="str">
        <f t="shared" ref="H1039:J1047" si="411">H1015</f>
        <v>RN</v>
      </c>
      <c r="I1039" s="2" t="str">
        <f t="shared" si="411"/>
        <v>UP</v>
      </c>
      <c r="J1039" s="10">
        <f t="shared" si="411"/>
        <v>0</v>
      </c>
      <c r="K1039" s="10">
        <v>3</v>
      </c>
      <c r="L1039" s="10" t="str">
        <f t="shared" si="410"/>
        <v>RSDELC</v>
      </c>
      <c r="M1039" s="10" t="s">
        <v>75</v>
      </c>
    </row>
    <row r="1040" spans="3:13" s="2" customFormat="1" x14ac:dyDescent="0.25">
      <c r="C1040" s="10"/>
      <c r="D1040" s="10">
        <v>2</v>
      </c>
      <c r="F1040" s="2" t="str">
        <f t="shared" si="409"/>
        <v>FLO_FR</v>
      </c>
      <c r="G1040" s="2" t="str">
        <f t="shared" si="408"/>
        <v>RSD_APA3_SC</v>
      </c>
      <c r="H1040" s="2" t="str">
        <f t="shared" si="411"/>
        <v>RL</v>
      </c>
      <c r="I1040" s="2" t="str">
        <f t="shared" si="411"/>
        <v>UP</v>
      </c>
      <c r="J1040" s="10">
        <f t="shared" si="411"/>
        <v>0</v>
      </c>
      <c r="K1040" s="10">
        <f>K1039</f>
        <v>3</v>
      </c>
      <c r="L1040" s="10" t="str">
        <f t="shared" si="410"/>
        <v>RSDELC</v>
      </c>
      <c r="M1040" s="10" t="s">
        <v>75</v>
      </c>
    </row>
    <row r="1041" spans="3:13" s="2" customFormat="1" x14ac:dyDescent="0.25">
      <c r="C1041" s="10"/>
      <c r="D1041" s="10">
        <v>3</v>
      </c>
      <c r="F1041" s="2" t="str">
        <f t="shared" si="409"/>
        <v>FLO_FR</v>
      </c>
      <c r="G1041" s="2" t="str">
        <f t="shared" si="408"/>
        <v>RSD_APA3_SC</v>
      </c>
      <c r="H1041" s="2" t="str">
        <f t="shared" si="411"/>
        <v>RM</v>
      </c>
      <c r="I1041" s="2" t="str">
        <f t="shared" si="411"/>
        <v>UP</v>
      </c>
      <c r="J1041" s="10">
        <f t="shared" si="411"/>
        <v>0</v>
      </c>
      <c r="K1041" s="10">
        <f t="shared" ref="K1041:K1062" si="412">K1040</f>
        <v>3</v>
      </c>
      <c r="L1041" s="10" t="str">
        <f t="shared" si="410"/>
        <v>RSDELC</v>
      </c>
      <c r="M1041" s="10" t="s">
        <v>75</v>
      </c>
    </row>
    <row r="1042" spans="3:13" s="2" customFormat="1" x14ac:dyDescent="0.25">
      <c r="C1042" s="10"/>
      <c r="D1042" s="10">
        <v>4</v>
      </c>
      <c r="F1042" s="2" t="str">
        <f t="shared" si="409"/>
        <v>FLO_FR</v>
      </c>
      <c r="G1042" s="2" t="str">
        <f t="shared" si="408"/>
        <v>RSD_APA3_SC</v>
      </c>
      <c r="H1042" s="2" t="str">
        <f t="shared" si="411"/>
        <v>RD</v>
      </c>
      <c r="I1042" s="2" t="str">
        <f t="shared" si="411"/>
        <v>UP</v>
      </c>
      <c r="J1042" s="10">
        <f t="shared" si="411"/>
        <v>0</v>
      </c>
      <c r="K1042" s="10">
        <f t="shared" si="412"/>
        <v>3</v>
      </c>
      <c r="L1042" s="10" t="str">
        <f t="shared" si="410"/>
        <v>RSDELC</v>
      </c>
      <c r="M1042" s="10" t="s">
        <v>75</v>
      </c>
    </row>
    <row r="1043" spans="3:13" s="2" customFormat="1" x14ac:dyDescent="0.25">
      <c r="C1043" s="10"/>
      <c r="D1043" s="10">
        <v>5</v>
      </c>
      <c r="F1043" s="2" t="str">
        <f t="shared" si="409"/>
        <v>FLO_FR</v>
      </c>
      <c r="G1043" s="2" t="str">
        <f t="shared" si="408"/>
        <v>RSD_APA3_SC</v>
      </c>
      <c r="H1043" s="2" t="str">
        <f t="shared" si="411"/>
        <v>RA</v>
      </c>
      <c r="I1043" s="2" t="str">
        <f t="shared" si="411"/>
        <v>UP</v>
      </c>
      <c r="J1043" s="10">
        <f t="shared" si="411"/>
        <v>0</v>
      </c>
      <c r="K1043" s="10">
        <f t="shared" si="412"/>
        <v>3</v>
      </c>
      <c r="L1043" s="10" t="str">
        <f t="shared" si="410"/>
        <v>RSDELC</v>
      </c>
      <c r="M1043" s="10" t="s">
        <v>75</v>
      </c>
    </row>
    <row r="1044" spans="3:13" s="2" customFormat="1" x14ac:dyDescent="0.25">
      <c r="C1044" s="10"/>
      <c r="D1044" s="10">
        <v>6</v>
      </c>
      <c r="F1044" s="2" t="str">
        <f t="shared" si="409"/>
        <v>FLO_FR</v>
      </c>
      <c r="G1044" s="2" t="str">
        <f t="shared" ref="G1044:G1062" si="413">G1043</f>
        <v>RSD_APA3_SC</v>
      </c>
      <c r="H1044" s="2" t="str">
        <f t="shared" si="411"/>
        <v>RE</v>
      </c>
      <c r="I1044" s="2" t="str">
        <f t="shared" si="411"/>
        <v>UP</v>
      </c>
      <c r="J1044" s="10">
        <f t="shared" si="411"/>
        <v>0</v>
      </c>
      <c r="K1044" s="10">
        <f t="shared" si="412"/>
        <v>3</v>
      </c>
      <c r="L1044" s="10" t="str">
        <f t="shared" si="410"/>
        <v>RSDELC</v>
      </c>
      <c r="M1044" s="10" t="s">
        <v>75</v>
      </c>
    </row>
    <row r="1045" spans="3:13" s="2" customFormat="1" x14ac:dyDescent="0.25">
      <c r="C1045" s="10"/>
      <c r="D1045" s="10">
        <v>7</v>
      </c>
      <c r="F1045" s="2" t="str">
        <f t="shared" ref="F1045:F1062" si="414">IF(H1045="NA","\I: Ignore","FLO_FR")</f>
        <v>FLO_FR</v>
      </c>
      <c r="G1045" s="2" t="str">
        <f t="shared" si="413"/>
        <v>RSD_APA3_SC</v>
      </c>
      <c r="H1045" s="2" t="str">
        <f t="shared" si="411"/>
        <v>SN</v>
      </c>
      <c r="I1045" s="2" t="str">
        <f t="shared" si="411"/>
        <v>UP</v>
      </c>
      <c r="J1045" s="10">
        <f t="shared" si="411"/>
        <v>0</v>
      </c>
      <c r="K1045" s="10">
        <f t="shared" si="412"/>
        <v>3</v>
      </c>
      <c r="L1045" s="10" t="str">
        <f t="shared" si="410"/>
        <v>RSDELC</v>
      </c>
      <c r="M1045" s="10" t="s">
        <v>75</v>
      </c>
    </row>
    <row r="1046" spans="3:13" s="2" customFormat="1" x14ac:dyDescent="0.25">
      <c r="C1046" s="10"/>
      <c r="D1046" s="10">
        <v>8</v>
      </c>
      <c r="F1046" s="2" t="str">
        <f t="shared" si="414"/>
        <v>FLO_FR</v>
      </c>
      <c r="G1046" s="2" t="str">
        <f t="shared" si="413"/>
        <v>RSD_APA3_SC</v>
      </c>
      <c r="H1046" s="2" t="str">
        <f t="shared" si="411"/>
        <v>SL</v>
      </c>
      <c r="I1046" s="2" t="str">
        <f t="shared" si="411"/>
        <v>UP</v>
      </c>
      <c r="J1046" s="10">
        <f t="shared" si="411"/>
        <v>0</v>
      </c>
      <c r="K1046" s="10">
        <f t="shared" si="412"/>
        <v>3</v>
      </c>
      <c r="L1046" s="10" t="str">
        <f t="shared" si="410"/>
        <v>RSDELC</v>
      </c>
      <c r="M1046" s="10" t="s">
        <v>75</v>
      </c>
    </row>
    <row r="1047" spans="3:13" s="2" customFormat="1" x14ac:dyDescent="0.25">
      <c r="C1047" s="10"/>
      <c r="D1047" s="10">
        <v>9</v>
      </c>
      <c r="F1047" s="2" t="str">
        <f t="shared" si="414"/>
        <v>FLO_FR</v>
      </c>
      <c r="G1047" s="2" t="str">
        <f t="shared" si="413"/>
        <v>RSD_APA3_SC</v>
      </c>
      <c r="H1047" s="2" t="str">
        <f t="shared" si="411"/>
        <v>SM</v>
      </c>
      <c r="I1047" s="2" t="str">
        <f t="shared" si="411"/>
        <v>UP</v>
      </c>
      <c r="J1047" s="10">
        <f t="shared" si="411"/>
        <v>0</v>
      </c>
      <c r="K1047" s="10">
        <f t="shared" si="412"/>
        <v>3</v>
      </c>
      <c r="L1047" s="10" t="str">
        <f t="shared" si="410"/>
        <v>RSDELC</v>
      </c>
      <c r="M1047" s="10" t="s">
        <v>75</v>
      </c>
    </row>
    <row r="1048" spans="3:13" s="2" customFormat="1" x14ac:dyDescent="0.25">
      <c r="C1048" s="10"/>
      <c r="D1048" s="10">
        <v>10</v>
      </c>
      <c r="F1048" s="2" t="str">
        <f t="shared" si="414"/>
        <v>FLO_FR</v>
      </c>
      <c r="G1048" s="2" t="str">
        <f t="shared" si="413"/>
        <v>RSD_APA3_SC</v>
      </c>
      <c r="H1048" s="2" t="str">
        <f t="shared" ref="H1048:I1050" si="415">H1024</f>
        <v>SD</v>
      </c>
      <c r="I1048" s="2" t="str">
        <f>I1024</f>
        <v>UP</v>
      </c>
      <c r="J1048" s="10">
        <f>J1024</f>
        <v>0</v>
      </c>
      <c r="K1048" s="10">
        <f t="shared" si="412"/>
        <v>3</v>
      </c>
      <c r="L1048" s="10" t="str">
        <f t="shared" si="410"/>
        <v>RSDELC</v>
      </c>
      <c r="M1048" s="10" t="s">
        <v>75</v>
      </c>
    </row>
    <row r="1049" spans="3:13" s="2" customFormat="1" x14ac:dyDescent="0.25">
      <c r="C1049" s="10"/>
      <c r="D1049" s="10">
        <v>11</v>
      </c>
      <c r="F1049" s="2" t="str">
        <f t="shared" si="414"/>
        <v>FLO_FR</v>
      </c>
      <c r="G1049" s="2" t="str">
        <f t="shared" si="413"/>
        <v>RSD_APA3_SC</v>
      </c>
      <c r="H1049" s="2" t="str">
        <f t="shared" si="415"/>
        <v>SA</v>
      </c>
      <c r="I1049" s="2" t="str">
        <f>I1025</f>
        <v>UP</v>
      </c>
      <c r="J1049" s="10">
        <f>J1025</f>
        <v>0</v>
      </c>
      <c r="K1049" s="10">
        <f t="shared" si="412"/>
        <v>3</v>
      </c>
      <c r="L1049" s="10" t="str">
        <f t="shared" si="410"/>
        <v>RSDELC</v>
      </c>
      <c r="M1049" s="10" t="s">
        <v>75</v>
      </c>
    </row>
    <row r="1050" spans="3:13" s="2" customFormat="1" x14ac:dyDescent="0.25">
      <c r="C1050" s="10"/>
      <c r="D1050" s="10">
        <v>12</v>
      </c>
      <c r="F1050" s="2" t="str">
        <f t="shared" si="414"/>
        <v>FLO_FR</v>
      </c>
      <c r="G1050" s="2" t="str">
        <f t="shared" si="413"/>
        <v>RSD_APA3_SC</v>
      </c>
      <c r="H1050" s="2" t="str">
        <f t="shared" si="415"/>
        <v>SE</v>
      </c>
      <c r="I1050" s="2" t="str">
        <f t="shared" si="415"/>
        <v>UP</v>
      </c>
      <c r="J1050" s="10">
        <f>J1026</f>
        <v>0</v>
      </c>
      <c r="K1050" s="10">
        <f t="shared" si="412"/>
        <v>3</v>
      </c>
      <c r="L1050" s="10" t="str">
        <f t="shared" si="410"/>
        <v>RSDELC</v>
      </c>
      <c r="M1050" s="10" t="s">
        <v>75</v>
      </c>
    </row>
    <row r="1051" spans="3:13" s="2" customFormat="1" x14ac:dyDescent="0.25">
      <c r="C1051" s="10"/>
      <c r="D1051" s="10">
        <v>13</v>
      </c>
      <c r="F1051" s="2" t="str">
        <f t="shared" si="414"/>
        <v>FLO_FR</v>
      </c>
      <c r="G1051" s="2" t="str">
        <f t="shared" si="413"/>
        <v>RSD_APA3_SC</v>
      </c>
      <c r="H1051" s="2" t="str">
        <f t="shared" ref="H1051:J1051" si="416">H1027</f>
        <v>FN</v>
      </c>
      <c r="I1051" s="2" t="str">
        <f t="shared" si="416"/>
        <v>UP</v>
      </c>
      <c r="J1051" s="10">
        <f t="shared" si="416"/>
        <v>0</v>
      </c>
      <c r="K1051" s="10">
        <f t="shared" si="412"/>
        <v>3</v>
      </c>
      <c r="L1051" s="10" t="str">
        <f t="shared" si="410"/>
        <v>RSDELC</v>
      </c>
      <c r="M1051" s="10" t="s">
        <v>75</v>
      </c>
    </row>
    <row r="1052" spans="3:13" s="2" customFormat="1" x14ac:dyDescent="0.25">
      <c r="C1052" s="10"/>
      <c r="D1052" s="10">
        <v>14</v>
      </c>
      <c r="F1052" s="2" t="str">
        <f t="shared" si="414"/>
        <v>FLO_FR</v>
      </c>
      <c r="G1052" s="2" t="str">
        <f t="shared" si="413"/>
        <v>RSD_APA3_SC</v>
      </c>
      <c r="H1052" s="2" t="str">
        <f t="shared" ref="H1052:J1052" si="417">H1028</f>
        <v>FL</v>
      </c>
      <c r="I1052" s="2" t="str">
        <f t="shared" si="417"/>
        <v>UP</v>
      </c>
      <c r="J1052" s="10">
        <f t="shared" si="417"/>
        <v>0</v>
      </c>
      <c r="K1052" s="10">
        <f t="shared" si="412"/>
        <v>3</v>
      </c>
      <c r="L1052" s="10" t="str">
        <f t="shared" si="410"/>
        <v>RSDELC</v>
      </c>
      <c r="M1052" s="10" t="s">
        <v>75</v>
      </c>
    </row>
    <row r="1053" spans="3:13" s="2" customFormat="1" x14ac:dyDescent="0.25">
      <c r="C1053" s="10"/>
      <c r="D1053" s="10">
        <v>15</v>
      </c>
      <c r="F1053" s="2" t="str">
        <f t="shared" si="414"/>
        <v>FLO_FR</v>
      </c>
      <c r="G1053" s="2" t="str">
        <f t="shared" si="413"/>
        <v>RSD_APA3_SC</v>
      </c>
      <c r="H1053" s="2" t="str">
        <f t="shared" ref="H1053:J1053" si="418">H1029</f>
        <v>FM</v>
      </c>
      <c r="I1053" s="2" t="str">
        <f t="shared" si="418"/>
        <v>UP</v>
      </c>
      <c r="J1053" s="10">
        <f t="shared" si="418"/>
        <v>0</v>
      </c>
      <c r="K1053" s="10">
        <f t="shared" si="412"/>
        <v>3</v>
      </c>
      <c r="L1053" s="10" t="str">
        <f t="shared" si="410"/>
        <v>RSDELC</v>
      </c>
      <c r="M1053" s="10" t="s">
        <v>75</v>
      </c>
    </row>
    <row r="1054" spans="3:13" s="2" customFormat="1" x14ac:dyDescent="0.25">
      <c r="C1054" s="10"/>
      <c r="D1054" s="10">
        <v>16</v>
      </c>
      <c r="F1054" s="2" t="str">
        <f t="shared" si="414"/>
        <v>FLO_FR</v>
      </c>
      <c r="G1054" s="2" t="str">
        <f t="shared" si="413"/>
        <v>RSD_APA3_SC</v>
      </c>
      <c r="H1054" s="2" t="str">
        <f t="shared" ref="H1054:J1054" si="419">H1030</f>
        <v>FD</v>
      </c>
      <c r="I1054" s="2" t="str">
        <f t="shared" si="419"/>
        <v>UP</v>
      </c>
      <c r="J1054" s="10">
        <f t="shared" si="419"/>
        <v>0</v>
      </c>
      <c r="K1054" s="10">
        <f t="shared" si="412"/>
        <v>3</v>
      </c>
      <c r="L1054" s="10" t="str">
        <f t="shared" si="410"/>
        <v>RSDELC</v>
      </c>
      <c r="M1054" s="10" t="s">
        <v>75</v>
      </c>
    </row>
    <row r="1055" spans="3:13" s="2" customFormat="1" x14ac:dyDescent="0.25">
      <c r="C1055" s="10"/>
      <c r="D1055" s="10">
        <v>17</v>
      </c>
      <c r="F1055" s="2" t="str">
        <f t="shared" si="414"/>
        <v>FLO_FR</v>
      </c>
      <c r="G1055" s="2" t="str">
        <f t="shared" si="413"/>
        <v>RSD_APA3_SC</v>
      </c>
      <c r="H1055" s="2" t="str">
        <f t="shared" ref="H1055:J1055" si="420">H1031</f>
        <v>FA</v>
      </c>
      <c r="I1055" s="2" t="str">
        <f t="shared" si="420"/>
        <v>UP</v>
      </c>
      <c r="J1055" s="10">
        <f t="shared" si="420"/>
        <v>0</v>
      </c>
      <c r="K1055" s="10">
        <f t="shared" si="412"/>
        <v>3</v>
      </c>
      <c r="L1055" s="10" t="str">
        <f t="shared" si="410"/>
        <v>RSDELC</v>
      </c>
      <c r="M1055" s="10" t="s">
        <v>75</v>
      </c>
    </row>
    <row r="1056" spans="3:13" s="2" customFormat="1" x14ac:dyDescent="0.25">
      <c r="C1056" s="10"/>
      <c r="D1056" s="10">
        <v>18</v>
      </c>
      <c r="F1056" s="2" t="str">
        <f t="shared" si="414"/>
        <v>FLO_FR</v>
      </c>
      <c r="G1056" s="2" t="str">
        <f t="shared" si="413"/>
        <v>RSD_APA3_SC</v>
      </c>
      <c r="H1056" s="2" t="str">
        <f t="shared" ref="H1056:J1056" si="421">H1032</f>
        <v>FE</v>
      </c>
      <c r="I1056" s="2" t="str">
        <f t="shared" si="421"/>
        <v>UP</v>
      </c>
      <c r="J1056" s="10">
        <f t="shared" si="421"/>
        <v>0</v>
      </c>
      <c r="K1056" s="10">
        <f t="shared" si="412"/>
        <v>3</v>
      </c>
      <c r="L1056" s="10" t="str">
        <f t="shared" si="410"/>
        <v>RSDELC</v>
      </c>
      <c r="M1056" s="10" t="s">
        <v>75</v>
      </c>
    </row>
    <row r="1057" spans="3:13" s="2" customFormat="1" x14ac:dyDescent="0.25">
      <c r="C1057" s="10"/>
      <c r="D1057" s="10">
        <v>19</v>
      </c>
      <c r="F1057" s="2" t="str">
        <f t="shared" si="414"/>
        <v>FLO_FR</v>
      </c>
      <c r="G1057" s="2" t="str">
        <f t="shared" si="413"/>
        <v>RSD_APA3_SC</v>
      </c>
      <c r="H1057" s="2" t="str">
        <f t="shared" ref="H1057:J1057" si="422">H1033</f>
        <v>WN</v>
      </c>
      <c r="I1057" s="2" t="str">
        <f t="shared" si="422"/>
        <v>UP</v>
      </c>
      <c r="J1057" s="10">
        <f t="shared" si="422"/>
        <v>0</v>
      </c>
      <c r="K1057" s="10">
        <f t="shared" si="412"/>
        <v>3</v>
      </c>
      <c r="L1057" s="10" t="str">
        <f t="shared" si="410"/>
        <v>RSDELC</v>
      </c>
      <c r="M1057" s="10" t="s">
        <v>75</v>
      </c>
    </row>
    <row r="1058" spans="3:13" s="2" customFormat="1" x14ac:dyDescent="0.25">
      <c r="C1058" s="10"/>
      <c r="D1058" s="10">
        <v>20</v>
      </c>
      <c r="F1058" s="2" t="str">
        <f t="shared" si="414"/>
        <v>FLO_FR</v>
      </c>
      <c r="G1058" s="2" t="str">
        <f t="shared" si="413"/>
        <v>RSD_APA3_SC</v>
      </c>
      <c r="H1058" s="2" t="str">
        <f t="shared" ref="H1058:J1058" si="423">H1034</f>
        <v>WL</v>
      </c>
      <c r="I1058" s="2" t="str">
        <f t="shared" si="423"/>
        <v>UP</v>
      </c>
      <c r="J1058" s="10">
        <f t="shared" si="423"/>
        <v>0</v>
      </c>
      <c r="K1058" s="10">
        <f t="shared" si="412"/>
        <v>3</v>
      </c>
      <c r="L1058" s="10" t="str">
        <f t="shared" si="410"/>
        <v>RSDELC</v>
      </c>
      <c r="M1058" s="10" t="s">
        <v>75</v>
      </c>
    </row>
    <row r="1059" spans="3:13" s="2" customFormat="1" x14ac:dyDescent="0.25">
      <c r="C1059" s="10"/>
      <c r="D1059" s="10">
        <v>21</v>
      </c>
      <c r="F1059" s="2" t="str">
        <f t="shared" si="414"/>
        <v>FLO_FR</v>
      </c>
      <c r="G1059" s="2" t="str">
        <f t="shared" si="413"/>
        <v>RSD_APA3_SC</v>
      </c>
      <c r="H1059" s="2" t="str">
        <f t="shared" ref="H1059:J1059" si="424">H1035</f>
        <v>WM</v>
      </c>
      <c r="I1059" s="2" t="str">
        <f t="shared" si="424"/>
        <v>UP</v>
      </c>
      <c r="J1059" s="10">
        <f t="shared" si="424"/>
        <v>0</v>
      </c>
      <c r="K1059" s="10">
        <f t="shared" si="412"/>
        <v>3</v>
      </c>
      <c r="L1059" s="10" t="str">
        <f t="shared" si="410"/>
        <v>RSDELC</v>
      </c>
      <c r="M1059" s="10" t="s">
        <v>75</v>
      </c>
    </row>
    <row r="1060" spans="3:13" s="2" customFormat="1" x14ac:dyDescent="0.25">
      <c r="C1060" s="10"/>
      <c r="D1060" s="10">
        <v>22</v>
      </c>
      <c r="F1060" s="2" t="str">
        <f t="shared" si="414"/>
        <v>FLO_FR</v>
      </c>
      <c r="G1060" s="2" t="str">
        <f t="shared" si="413"/>
        <v>RSD_APA3_SC</v>
      </c>
      <c r="H1060" s="2" t="str">
        <f t="shared" ref="H1060:J1060" si="425">H1036</f>
        <v>WD</v>
      </c>
      <c r="I1060" s="2" t="str">
        <f t="shared" si="425"/>
        <v>UP</v>
      </c>
      <c r="J1060" s="10">
        <f t="shared" si="425"/>
        <v>0</v>
      </c>
      <c r="K1060" s="10">
        <f t="shared" si="412"/>
        <v>3</v>
      </c>
      <c r="L1060" s="10" t="str">
        <f t="shared" si="410"/>
        <v>RSDELC</v>
      </c>
      <c r="M1060" s="10" t="s">
        <v>75</v>
      </c>
    </row>
    <row r="1061" spans="3:13" s="2" customFormat="1" x14ac:dyDescent="0.25">
      <c r="C1061" s="10"/>
      <c r="D1061" s="10">
        <v>23</v>
      </c>
      <c r="F1061" s="12" t="str">
        <f t="shared" si="414"/>
        <v>FLO_FR</v>
      </c>
      <c r="G1061" s="12" t="str">
        <f t="shared" si="413"/>
        <v>RSD_APA3_SC</v>
      </c>
      <c r="H1061" s="12" t="str">
        <f t="shared" ref="H1061:J1061" si="426">H1037</f>
        <v>WA</v>
      </c>
      <c r="I1061" s="12" t="str">
        <f t="shared" si="426"/>
        <v>UP</v>
      </c>
      <c r="J1061" s="4">
        <f t="shared" si="426"/>
        <v>0</v>
      </c>
      <c r="K1061" s="4">
        <f t="shared" si="412"/>
        <v>3</v>
      </c>
      <c r="L1061" s="10" t="str">
        <f t="shared" si="410"/>
        <v>RSDELC</v>
      </c>
      <c r="M1061" s="10" t="s">
        <v>75</v>
      </c>
    </row>
    <row r="1062" spans="3:13" s="2" customFormat="1" x14ac:dyDescent="0.25">
      <c r="C1062" s="10"/>
      <c r="D1062" s="10">
        <v>24</v>
      </c>
      <c r="F1062" s="19" t="str">
        <f t="shared" si="414"/>
        <v>FLO_FR</v>
      </c>
      <c r="G1062" s="19" t="str">
        <f t="shared" si="413"/>
        <v>RSD_APA3_SC</v>
      </c>
      <c r="H1062" s="19" t="str">
        <f t="shared" ref="H1062:J1062" si="427">H1038</f>
        <v>WE</v>
      </c>
      <c r="I1062" s="19" t="str">
        <f t="shared" si="427"/>
        <v>UP</v>
      </c>
      <c r="J1062" s="21">
        <f t="shared" si="427"/>
        <v>0</v>
      </c>
      <c r="K1062" s="21">
        <f t="shared" si="412"/>
        <v>3</v>
      </c>
      <c r="L1062" s="21" t="str">
        <f t="shared" si="410"/>
        <v>RSDELC</v>
      </c>
      <c r="M1062" s="21" t="s">
        <v>75</v>
      </c>
    </row>
    <row r="1063" spans="3:13" s="2" customFormat="1" x14ac:dyDescent="0.25">
      <c r="C1063" s="10">
        <f>C1015+1</f>
        <v>23</v>
      </c>
      <c r="D1063" s="10">
        <v>1</v>
      </c>
      <c r="F1063" s="2" t="str">
        <f>IF(H1063="NA","\I: Ignore","FLO_FR")</f>
        <v>FLO_FR</v>
      </c>
      <c r="G1063" s="9" t="str">
        <f>VLOOKUP(C1063,Demands!$B$27:$C$125,2,0)</f>
        <v>RSD_DTA4_SC</v>
      </c>
      <c r="H1063" s="2" t="str">
        <f>IF(HLOOKUP($D1063,Fractions!$C$1:$Z$2,2,0)=0,"na",HLOOKUP($D1063,Fractions!$C$1:$Z$2,2,0))</f>
        <v>RN</v>
      </c>
      <c r="I1063" s="2" t="s">
        <v>34</v>
      </c>
      <c r="K1063" s="17">
        <f>VLOOKUP(VLOOKUP(C1063,Demands!$B$27:$E$125,4,0),Fractions!$A$3:$Z$43,INS_FRs!D1063+2,0)</f>
        <v>0</v>
      </c>
      <c r="L1063" s="10" t="str">
        <f t="shared" si="410"/>
        <v>RSDELC</v>
      </c>
      <c r="M1063" s="10" t="s">
        <v>75</v>
      </c>
    </row>
    <row r="1064" spans="3:13" s="2" customFormat="1" x14ac:dyDescent="0.25">
      <c r="C1064" s="10"/>
      <c r="D1064" s="10">
        <v>2</v>
      </c>
      <c r="F1064" s="2" t="str">
        <f t="shared" ref="F1064:F1074" si="428">IF(H1064="NA","\I: Ignore","FLO_FR")</f>
        <v>FLO_FR</v>
      </c>
      <c r="G1064" s="2" t="str">
        <f>G1063</f>
        <v>RSD_DTA4_SC</v>
      </c>
      <c r="H1064" s="2" t="str">
        <f>IF(HLOOKUP($D1064,Fractions!$C$1:$Z$2,2,0)=0,"na",HLOOKUP($D1064,Fractions!$C$1:$Z$2,2,0))</f>
        <v>RL</v>
      </c>
      <c r="I1064" s="2" t="s">
        <v>34</v>
      </c>
      <c r="K1064" s="17">
        <f>VLOOKUP(VLOOKUP(C1063,Demands!$B$27:$E$125,4,0),Fractions!$A$3:$Z$43,INS_FRs!D1064+2,0)</f>
        <v>2.7853881278538817E-2</v>
      </c>
      <c r="L1064" s="10" t="str">
        <f t="shared" si="410"/>
        <v>RSDELC</v>
      </c>
      <c r="M1064" s="10" t="s">
        <v>75</v>
      </c>
    </row>
    <row r="1065" spans="3:13" s="2" customFormat="1" x14ac:dyDescent="0.25">
      <c r="C1065" s="10"/>
      <c r="D1065" s="10">
        <v>3</v>
      </c>
      <c r="F1065" s="2" t="str">
        <f t="shared" si="428"/>
        <v>FLO_FR</v>
      </c>
      <c r="G1065" s="2" t="str">
        <f t="shared" ref="G1065:G1072" si="429">G1064</f>
        <v>RSD_DTA4_SC</v>
      </c>
      <c r="H1065" s="2" t="str">
        <f>IF(HLOOKUP($D1065,Fractions!$C$1:$Z$2,2,0)=0,"na",HLOOKUP($D1065,Fractions!$C$1:$Z$2,2,0))</f>
        <v>RM</v>
      </c>
      <c r="I1065" s="2" t="s">
        <v>34</v>
      </c>
      <c r="K1065" s="17">
        <f>VLOOKUP(VLOOKUP(C1063,Demands!$B$27:$E$125,4,0),Fractions!$A$3:$Z$43,INS_FRs!D1065+2,0)</f>
        <v>3.4817351598173514E-2</v>
      </c>
      <c r="L1065" s="10" t="str">
        <f t="shared" si="410"/>
        <v>RSDELC</v>
      </c>
      <c r="M1065" s="10" t="s">
        <v>75</v>
      </c>
    </row>
    <row r="1066" spans="3:13" s="2" customFormat="1" x14ac:dyDescent="0.25">
      <c r="C1066" s="10"/>
      <c r="D1066" s="10">
        <v>4</v>
      </c>
      <c r="F1066" s="2" t="str">
        <f t="shared" si="428"/>
        <v>FLO_FR</v>
      </c>
      <c r="G1066" s="2" t="str">
        <f t="shared" si="429"/>
        <v>RSD_DTA4_SC</v>
      </c>
      <c r="H1066" s="2" t="str">
        <f>IF(HLOOKUP($D1066,Fractions!$C$1:$Z$2,2,0)=0,"na",HLOOKUP($D1066,Fractions!$C$1:$Z$2,2,0))</f>
        <v>RD</v>
      </c>
      <c r="I1066" s="2" t="s">
        <v>34</v>
      </c>
      <c r="K1066" s="17">
        <f>VLOOKUP(VLOOKUP(C1063,Demands!$B$27:$E$125,4,0),Fractions!$A$3:$Z$43,INS_FRs!D1066+2,0)</f>
        <v>4.1780821917808221E-2</v>
      </c>
      <c r="L1066" s="10" t="str">
        <f t="shared" si="410"/>
        <v>RSDELC</v>
      </c>
      <c r="M1066" s="10" t="s">
        <v>75</v>
      </c>
    </row>
    <row r="1067" spans="3:13" s="2" customFormat="1" x14ac:dyDescent="0.25">
      <c r="C1067" s="10"/>
      <c r="D1067" s="10">
        <v>5</v>
      </c>
      <c r="F1067" s="2" t="str">
        <f t="shared" si="428"/>
        <v>FLO_FR</v>
      </c>
      <c r="G1067" s="2" t="str">
        <f t="shared" si="429"/>
        <v>RSD_DTA4_SC</v>
      </c>
      <c r="H1067" s="2" t="str">
        <f>IF(HLOOKUP($D1067,Fractions!$C$1:$Z$2,2,0)=0,"na",HLOOKUP($D1067,Fractions!$C$1:$Z$2,2,0))</f>
        <v>RA</v>
      </c>
      <c r="I1067" s="2" t="s">
        <v>34</v>
      </c>
      <c r="K1067" s="17">
        <f>VLOOKUP(VLOOKUP(C1063,Demands!$B$27:$E$125,4,0),Fractions!$A$3:$Z$43,INS_FRs!D1067+2,0)</f>
        <v>2.7853881278538817E-2</v>
      </c>
      <c r="L1067" s="10" t="str">
        <f t="shared" si="410"/>
        <v>RSDELC</v>
      </c>
      <c r="M1067" s="10" t="s">
        <v>75</v>
      </c>
    </row>
    <row r="1068" spans="3:13" s="2" customFormat="1" x14ac:dyDescent="0.25">
      <c r="C1068" s="10"/>
      <c r="D1068" s="10">
        <v>6</v>
      </c>
      <c r="F1068" s="2" t="str">
        <f t="shared" si="428"/>
        <v>FLO_FR</v>
      </c>
      <c r="G1068" s="2" t="str">
        <f t="shared" si="429"/>
        <v>RSD_DTA4_SC</v>
      </c>
      <c r="H1068" s="2" t="str">
        <f>IF(HLOOKUP($D1068,Fractions!$C$1:$Z$2,2,0)=0,"na",HLOOKUP($D1068,Fractions!$C$1:$Z$2,2,0))</f>
        <v>RE</v>
      </c>
      <c r="I1068" s="2" t="s">
        <v>34</v>
      </c>
      <c r="K1068" s="17">
        <f>VLOOKUP(VLOOKUP(C1063,Demands!$B$27:$E$125,4,0),Fractions!$A$3:$Z$43,INS_FRs!D1068+2,0)</f>
        <v>3.4817351598173514E-2</v>
      </c>
      <c r="L1068" s="10" t="str">
        <f t="shared" si="410"/>
        <v>RSDELC</v>
      </c>
      <c r="M1068" s="10" t="s">
        <v>75</v>
      </c>
    </row>
    <row r="1069" spans="3:13" s="2" customFormat="1" x14ac:dyDescent="0.25">
      <c r="C1069" s="10"/>
      <c r="D1069" s="10">
        <v>7</v>
      </c>
      <c r="F1069" s="2" t="str">
        <f t="shared" si="428"/>
        <v>FLO_FR</v>
      </c>
      <c r="G1069" s="2" t="str">
        <f t="shared" si="429"/>
        <v>RSD_DTA4_SC</v>
      </c>
      <c r="H1069" s="2" t="str">
        <f>IF(HLOOKUP($D1069,Fractions!$C$1:$Z$2,2,0)=0,"na",HLOOKUP($D1069,Fractions!$C$1:$Z$2,2,0))</f>
        <v>SN</v>
      </c>
      <c r="I1069" s="2" t="s">
        <v>34</v>
      </c>
      <c r="K1069" s="17">
        <f>VLOOKUP(VLOOKUP(C1063,Demands!$B$27:$E$125,4,0),Fractions!$A$3:$Z$43,INS_FRs!D1069+2,0)</f>
        <v>0</v>
      </c>
      <c r="L1069" s="10" t="str">
        <f t="shared" si="410"/>
        <v>RSDELC</v>
      </c>
      <c r="M1069" s="10" t="s">
        <v>75</v>
      </c>
    </row>
    <row r="1070" spans="3:13" s="2" customFormat="1" x14ac:dyDescent="0.25">
      <c r="C1070" s="10"/>
      <c r="D1070" s="10">
        <v>8</v>
      </c>
      <c r="F1070" s="2" t="str">
        <f t="shared" si="428"/>
        <v>FLO_FR</v>
      </c>
      <c r="G1070" s="2" t="str">
        <f t="shared" si="429"/>
        <v>RSD_DTA4_SC</v>
      </c>
      <c r="H1070" s="2" t="str">
        <f>IF(HLOOKUP($D1070,Fractions!$C$1:$Z$2,2,0)=0,"na",HLOOKUP($D1070,Fractions!$C$1:$Z$2,2,0))</f>
        <v>SL</v>
      </c>
      <c r="I1070" s="2" t="s">
        <v>34</v>
      </c>
      <c r="K1070" s="17">
        <f>VLOOKUP(VLOOKUP(C1063,Demands!$B$27:$E$125,4,0),Fractions!$A$3:$Z$43,INS_FRs!D1070+2,0)</f>
        <v>0.11095890410958906</v>
      </c>
      <c r="L1070" s="10" t="str">
        <f t="shared" si="410"/>
        <v>RSDELC</v>
      </c>
      <c r="M1070" s="10" t="s">
        <v>75</v>
      </c>
    </row>
    <row r="1071" spans="3:13" s="2" customFormat="1" x14ac:dyDescent="0.25">
      <c r="C1071" s="10"/>
      <c r="D1071" s="10">
        <v>9</v>
      </c>
      <c r="F1071" s="2" t="str">
        <f t="shared" si="428"/>
        <v>FLO_FR</v>
      </c>
      <c r="G1071" s="2" t="str">
        <f t="shared" si="429"/>
        <v>RSD_DTA4_SC</v>
      </c>
      <c r="H1071" s="2" t="str">
        <f>IF(HLOOKUP($D1071,Fractions!$C$1:$Z$2,2,0)=0,"na",HLOOKUP($D1071,Fractions!$C$1:$Z$2,2,0))</f>
        <v>SM</v>
      </c>
      <c r="I1071" s="2" t="s">
        <v>34</v>
      </c>
      <c r="K1071" s="17">
        <f>VLOOKUP(VLOOKUP(C1063,Demands!$B$27:$E$125,4,0),Fractions!$A$3:$Z$43,INS_FRs!D1071+2,0)</f>
        <v>0.1386986301369863</v>
      </c>
      <c r="L1071" s="10" t="str">
        <f t="shared" si="410"/>
        <v>RSDELC</v>
      </c>
      <c r="M1071" s="10" t="s">
        <v>75</v>
      </c>
    </row>
    <row r="1072" spans="3:13" s="2" customFormat="1" x14ac:dyDescent="0.25">
      <c r="C1072" s="10"/>
      <c r="D1072" s="10">
        <v>10</v>
      </c>
      <c r="F1072" s="2" t="str">
        <f t="shared" si="428"/>
        <v>FLO_FR</v>
      </c>
      <c r="G1072" s="2" t="str">
        <f t="shared" si="429"/>
        <v>RSD_DTA4_SC</v>
      </c>
      <c r="H1072" s="2" t="str">
        <f>IF(HLOOKUP($D1072,Fractions!$C$1:$Z$2,2,0)=0,"na",HLOOKUP($D1072,Fractions!$C$1:$Z$2,2,0))</f>
        <v>SD</v>
      </c>
      <c r="I1072" s="2" t="s">
        <v>34</v>
      </c>
      <c r="K1072" s="17">
        <f>VLOOKUP(VLOOKUP(C1063,Demands!$B$27:$E$125,4,0),Fractions!$A$3:$Z$43,INS_FRs!D1072+2,0)</f>
        <v>0.16643835616438357</v>
      </c>
      <c r="L1072" s="10" t="str">
        <f t="shared" si="410"/>
        <v>RSDELC</v>
      </c>
      <c r="M1072" s="10" t="s">
        <v>75</v>
      </c>
    </row>
    <row r="1073" spans="3:13" s="2" customFormat="1" x14ac:dyDescent="0.25">
      <c r="C1073" s="10"/>
      <c r="D1073" s="10">
        <v>11</v>
      </c>
      <c r="F1073" s="2" t="str">
        <f t="shared" si="428"/>
        <v>FLO_FR</v>
      </c>
      <c r="G1073" s="2" t="str">
        <f t="shared" ref="G1073:G1091" si="430">G1072</f>
        <v>RSD_DTA4_SC</v>
      </c>
      <c r="H1073" s="2" t="str">
        <f>IF(HLOOKUP($D1073,Fractions!$C$1:$Z$2,2,0)=0,"na",HLOOKUP($D1073,Fractions!$C$1:$Z$2,2,0))</f>
        <v>SA</v>
      </c>
      <c r="I1073" s="2" t="s">
        <v>34</v>
      </c>
      <c r="K1073" s="17">
        <f>VLOOKUP(VLOOKUP(C1063,Demands!$B$27:$E$125,4,0),Fractions!$A$3:$Z$43,INS_FRs!D1073+2,0)</f>
        <v>0.11095890410958906</v>
      </c>
      <c r="L1073" s="10" t="str">
        <f t="shared" si="410"/>
        <v>RSDELC</v>
      </c>
      <c r="M1073" s="10" t="s">
        <v>75</v>
      </c>
    </row>
    <row r="1074" spans="3:13" s="2" customFormat="1" x14ac:dyDescent="0.25">
      <c r="C1074" s="10"/>
      <c r="D1074" s="10">
        <v>12</v>
      </c>
      <c r="F1074" s="2" t="str">
        <f t="shared" si="428"/>
        <v>FLO_FR</v>
      </c>
      <c r="G1074" s="2" t="str">
        <f t="shared" si="430"/>
        <v>RSD_DTA4_SC</v>
      </c>
      <c r="H1074" s="2" t="str">
        <f>IF(HLOOKUP($D1074,Fractions!$C$1:$Z$2,2,0)=0,"na",HLOOKUP($D1074,Fractions!$C$1:$Z$2,2,0))</f>
        <v>SE</v>
      </c>
      <c r="I1074" s="2" t="s">
        <v>34</v>
      </c>
      <c r="K1074" s="17">
        <f>VLOOKUP(VLOOKUP(C1063,Demands!$B$27:$E$125,4,0),Fractions!$A$3:$Z$43,INS_FRs!D1074+2,0)</f>
        <v>0.1386986301369863</v>
      </c>
      <c r="L1074" s="10" t="str">
        <f t="shared" si="410"/>
        <v>RSDELC</v>
      </c>
      <c r="M1074" s="10" t="s">
        <v>75</v>
      </c>
    </row>
    <row r="1075" spans="3:13" s="2" customFormat="1" x14ac:dyDescent="0.25">
      <c r="C1075" s="10"/>
      <c r="D1075" s="10">
        <v>13</v>
      </c>
      <c r="F1075" s="2" t="str">
        <f t="shared" ref="F1075:F1092" si="431">IF(H1075="NA","\I: Ignore","FLO_FR")</f>
        <v>FLO_FR</v>
      </c>
      <c r="G1075" s="2" t="str">
        <f t="shared" si="430"/>
        <v>RSD_DTA4_SC</v>
      </c>
      <c r="H1075" s="2" t="str">
        <f>IF(HLOOKUP($D1075,Fractions!$C$1:$Z$2,2,0)=0,"na",HLOOKUP($D1075,Fractions!$C$1:$Z$2,2,0))</f>
        <v>FN</v>
      </c>
      <c r="I1075" s="2" t="s">
        <v>34</v>
      </c>
      <c r="K1075" s="17">
        <f>VLOOKUP(VLOOKUP(C1063,Demands!$B$27:$E$125,4,0),Fractions!$A$3:$Z$43,INS_FRs!D1075+2,0)</f>
        <v>0</v>
      </c>
      <c r="L1075" s="10" t="str">
        <f t="shared" si="410"/>
        <v>RSDELC</v>
      </c>
      <c r="M1075" s="10" t="s">
        <v>75</v>
      </c>
    </row>
    <row r="1076" spans="3:13" s="2" customFormat="1" x14ac:dyDescent="0.25">
      <c r="C1076" s="10"/>
      <c r="D1076" s="10">
        <v>14</v>
      </c>
      <c r="F1076" s="2" t="str">
        <f t="shared" si="431"/>
        <v>FLO_FR</v>
      </c>
      <c r="G1076" s="2" t="str">
        <f t="shared" si="430"/>
        <v>RSD_DTA4_SC</v>
      </c>
      <c r="H1076" s="2" t="str">
        <f>IF(HLOOKUP($D1076,Fractions!$C$1:$Z$2,2,0)=0,"na",HLOOKUP($D1076,Fractions!$C$1:$Z$2,2,0))</f>
        <v>FL</v>
      </c>
      <c r="I1076" s="2" t="s">
        <v>34</v>
      </c>
      <c r="K1076" s="17">
        <f>VLOOKUP(VLOOKUP(C1063,Demands!$B$27:$E$125,4,0),Fractions!$A$3:$Z$43,INS_FRs!D1076+2,0)</f>
        <v>2.7853881278538817E-2</v>
      </c>
      <c r="L1076" s="10" t="str">
        <f t="shared" si="410"/>
        <v>RSDELC</v>
      </c>
      <c r="M1076" s="10" t="s">
        <v>75</v>
      </c>
    </row>
    <row r="1077" spans="3:13" s="2" customFormat="1" x14ac:dyDescent="0.25">
      <c r="C1077" s="10"/>
      <c r="D1077" s="10">
        <v>15</v>
      </c>
      <c r="F1077" s="2" t="str">
        <f t="shared" si="431"/>
        <v>FLO_FR</v>
      </c>
      <c r="G1077" s="2" t="str">
        <f t="shared" si="430"/>
        <v>RSD_DTA4_SC</v>
      </c>
      <c r="H1077" s="2" t="str">
        <f>IF(HLOOKUP($D1077,Fractions!$C$1:$Z$2,2,0)=0,"na",HLOOKUP($D1077,Fractions!$C$1:$Z$2,2,0))</f>
        <v>FM</v>
      </c>
      <c r="I1077" s="2" t="s">
        <v>34</v>
      </c>
      <c r="K1077" s="17">
        <f>VLOOKUP(VLOOKUP(C1063,Demands!$B$27:$E$125,4,0),Fractions!$A$3:$Z$43,INS_FRs!D1077+2,0)</f>
        <v>3.4817351598173514E-2</v>
      </c>
      <c r="L1077" s="10" t="str">
        <f t="shared" si="410"/>
        <v>RSDELC</v>
      </c>
      <c r="M1077" s="10" t="s">
        <v>75</v>
      </c>
    </row>
    <row r="1078" spans="3:13" s="2" customFormat="1" x14ac:dyDescent="0.25">
      <c r="C1078" s="10"/>
      <c r="D1078" s="10">
        <v>16</v>
      </c>
      <c r="F1078" s="2" t="str">
        <f t="shared" si="431"/>
        <v>FLO_FR</v>
      </c>
      <c r="G1078" s="2" t="str">
        <f t="shared" si="430"/>
        <v>RSD_DTA4_SC</v>
      </c>
      <c r="H1078" s="2" t="str">
        <f>IF(HLOOKUP($D1078,Fractions!$C$1:$Z$2,2,0)=0,"na",HLOOKUP($D1078,Fractions!$C$1:$Z$2,2,0))</f>
        <v>FD</v>
      </c>
      <c r="I1078" s="2" t="s">
        <v>34</v>
      </c>
      <c r="K1078" s="17">
        <f>VLOOKUP(VLOOKUP(C1063,Demands!$B$27:$E$125,4,0),Fractions!$A$3:$Z$43,INS_FRs!D1078+2,0)</f>
        <v>4.1780821917808221E-2</v>
      </c>
      <c r="L1078" s="10" t="str">
        <f t="shared" si="410"/>
        <v>RSDELC</v>
      </c>
      <c r="M1078" s="10" t="s">
        <v>75</v>
      </c>
    </row>
    <row r="1079" spans="3:13" s="2" customFormat="1" x14ac:dyDescent="0.25">
      <c r="C1079" s="10"/>
      <c r="D1079" s="10">
        <v>17</v>
      </c>
      <c r="F1079" s="2" t="str">
        <f t="shared" si="431"/>
        <v>FLO_FR</v>
      </c>
      <c r="G1079" s="2" t="str">
        <f t="shared" si="430"/>
        <v>RSD_DTA4_SC</v>
      </c>
      <c r="H1079" s="2" t="str">
        <f>IF(HLOOKUP($D1079,Fractions!$C$1:$Z$2,2,0)=0,"na",HLOOKUP($D1079,Fractions!$C$1:$Z$2,2,0))</f>
        <v>FA</v>
      </c>
      <c r="I1079" s="2" t="s">
        <v>34</v>
      </c>
      <c r="K1079" s="17">
        <f>VLOOKUP(VLOOKUP(C1063,Demands!$B$27:$E$125,4,0),Fractions!$A$3:$Z$43,INS_FRs!D1079+2,0)</f>
        <v>2.7853881278538817E-2</v>
      </c>
      <c r="L1079" s="10" t="str">
        <f t="shared" si="410"/>
        <v>RSDELC</v>
      </c>
      <c r="M1079" s="10" t="s">
        <v>75</v>
      </c>
    </row>
    <row r="1080" spans="3:13" s="2" customFormat="1" x14ac:dyDescent="0.25">
      <c r="C1080" s="10"/>
      <c r="D1080" s="10">
        <v>18</v>
      </c>
      <c r="F1080" s="2" t="str">
        <f t="shared" si="431"/>
        <v>FLO_FR</v>
      </c>
      <c r="G1080" s="2" t="str">
        <f t="shared" si="430"/>
        <v>RSD_DTA4_SC</v>
      </c>
      <c r="H1080" s="2" t="str">
        <f>IF(HLOOKUP($D1080,Fractions!$C$1:$Z$2,2,0)=0,"na",HLOOKUP($D1080,Fractions!$C$1:$Z$2,2,0))</f>
        <v>FE</v>
      </c>
      <c r="I1080" s="2" t="s">
        <v>34</v>
      </c>
      <c r="K1080" s="17">
        <f>VLOOKUP(VLOOKUP(C1063,Demands!$B$27:$E$125,4,0),Fractions!$A$3:$Z$43,INS_FRs!D1080+2,0)</f>
        <v>3.4817351598173514E-2</v>
      </c>
      <c r="L1080" s="10" t="str">
        <f t="shared" si="410"/>
        <v>RSDELC</v>
      </c>
      <c r="M1080" s="10" t="s">
        <v>75</v>
      </c>
    </row>
    <row r="1081" spans="3:13" s="2" customFormat="1" x14ac:dyDescent="0.25">
      <c r="C1081" s="10"/>
      <c r="D1081" s="10">
        <v>19</v>
      </c>
      <c r="F1081" s="2" t="str">
        <f t="shared" si="431"/>
        <v>FLO_FR</v>
      </c>
      <c r="G1081" s="2" t="str">
        <f t="shared" si="430"/>
        <v>RSD_DTA4_SC</v>
      </c>
      <c r="H1081" s="2" t="str">
        <f>IF(HLOOKUP($D1081,Fractions!$C$1:$Z$2,2,0)=0,"na",HLOOKUP($D1081,Fractions!$C$1:$Z$2,2,0))</f>
        <v>WN</v>
      </c>
      <c r="I1081" s="2" t="s">
        <v>34</v>
      </c>
      <c r="K1081" s="17">
        <f>VLOOKUP(VLOOKUP(C1063,Demands!$B$27:$E$125,4,0),Fractions!$A$3:$Z$43,INS_FRs!D1081+2,0)</f>
        <v>0</v>
      </c>
      <c r="L1081" s="10" t="str">
        <f t="shared" si="410"/>
        <v>RSDELC</v>
      </c>
      <c r="M1081" s="10" t="s">
        <v>75</v>
      </c>
    </row>
    <row r="1082" spans="3:13" s="2" customFormat="1" x14ac:dyDescent="0.25">
      <c r="C1082" s="10"/>
      <c r="D1082" s="10">
        <v>20</v>
      </c>
      <c r="F1082" s="2" t="str">
        <f t="shared" si="431"/>
        <v>FLO_FR</v>
      </c>
      <c r="G1082" s="2" t="str">
        <f t="shared" si="430"/>
        <v>RSD_DTA4_SC</v>
      </c>
      <c r="H1082" s="2" t="str">
        <f>IF(HLOOKUP($D1082,Fractions!$C$1:$Z$2,2,0)=0,"na",HLOOKUP($D1082,Fractions!$C$1:$Z$2,2,0))</f>
        <v>WL</v>
      </c>
      <c r="I1082" s="2" t="s">
        <v>34</v>
      </c>
      <c r="K1082" s="17">
        <f>VLOOKUP(VLOOKUP(C1063,Demands!$B$27:$E$125,4,0),Fractions!$A$3:$Z$43,INS_FRs!D1082+2,0)</f>
        <v>0</v>
      </c>
      <c r="L1082" s="10" t="str">
        <f t="shared" si="410"/>
        <v>RSDELC</v>
      </c>
      <c r="M1082" s="10" t="s">
        <v>75</v>
      </c>
    </row>
    <row r="1083" spans="3:13" s="2" customFormat="1" x14ac:dyDescent="0.25">
      <c r="C1083" s="10"/>
      <c r="D1083" s="10">
        <v>21</v>
      </c>
      <c r="F1083" s="2" t="str">
        <f t="shared" si="431"/>
        <v>FLO_FR</v>
      </c>
      <c r="G1083" s="2" t="str">
        <f t="shared" si="430"/>
        <v>RSD_DTA4_SC</v>
      </c>
      <c r="H1083" s="2" t="str">
        <f>IF(HLOOKUP($D1083,Fractions!$C$1:$Z$2,2,0)=0,"na",HLOOKUP($D1083,Fractions!$C$1:$Z$2,2,0))</f>
        <v>WM</v>
      </c>
      <c r="I1083" s="2" t="s">
        <v>34</v>
      </c>
      <c r="K1083" s="17">
        <f>VLOOKUP(VLOOKUP(C1063,Demands!$B$27:$E$125,4,0),Fractions!$A$3:$Z$43,INS_FRs!D1083+2,0)</f>
        <v>0</v>
      </c>
      <c r="L1083" s="10" t="str">
        <f t="shared" si="410"/>
        <v>RSDELC</v>
      </c>
      <c r="M1083" s="10" t="s">
        <v>75</v>
      </c>
    </row>
    <row r="1084" spans="3:13" s="2" customFormat="1" x14ac:dyDescent="0.25">
      <c r="C1084" s="10"/>
      <c r="D1084" s="10">
        <v>22</v>
      </c>
      <c r="F1084" s="2" t="str">
        <f t="shared" si="431"/>
        <v>FLO_FR</v>
      </c>
      <c r="G1084" s="2" t="str">
        <f t="shared" si="430"/>
        <v>RSD_DTA4_SC</v>
      </c>
      <c r="H1084" s="2" t="str">
        <f>IF(HLOOKUP($D1084,Fractions!$C$1:$Z$2,2,0)=0,"na",HLOOKUP($D1084,Fractions!$C$1:$Z$2,2,0))</f>
        <v>WD</v>
      </c>
      <c r="I1084" s="2" t="s">
        <v>34</v>
      </c>
      <c r="K1084" s="17">
        <f>VLOOKUP(VLOOKUP(C1063,Demands!$B$27:$E$125,4,0),Fractions!$A$3:$Z$43,INS_FRs!D1084+2,0)</f>
        <v>0</v>
      </c>
      <c r="L1084" s="10" t="str">
        <f t="shared" si="410"/>
        <v>RSDELC</v>
      </c>
      <c r="M1084" s="10" t="s">
        <v>75</v>
      </c>
    </row>
    <row r="1085" spans="3:13" s="2" customFormat="1" x14ac:dyDescent="0.25">
      <c r="C1085" s="10"/>
      <c r="D1085" s="10">
        <v>23</v>
      </c>
      <c r="F1085" s="12" t="str">
        <f t="shared" si="431"/>
        <v>FLO_FR</v>
      </c>
      <c r="G1085" s="12" t="str">
        <f t="shared" si="430"/>
        <v>RSD_DTA4_SC</v>
      </c>
      <c r="H1085" s="12" t="str">
        <f>IF(HLOOKUP($D1085,Fractions!$C$1:$Z$2,2,0)=0,"na",HLOOKUP($D1085,Fractions!$C$1:$Z$2,2,0))</f>
        <v>WA</v>
      </c>
      <c r="I1085" s="12" t="s">
        <v>34</v>
      </c>
      <c r="J1085" s="12"/>
      <c r="K1085" s="18">
        <f>VLOOKUP(VLOOKUP(C1063,Demands!$B$27:$E$125,4,0),Fractions!$A$3:$Z$43,INS_FRs!D1085+2,0)</f>
        <v>0</v>
      </c>
      <c r="L1085" s="10" t="str">
        <f t="shared" si="410"/>
        <v>RSDELC</v>
      </c>
      <c r="M1085" s="10" t="s">
        <v>75</v>
      </c>
    </row>
    <row r="1086" spans="3:13" s="2" customFormat="1" x14ac:dyDescent="0.25">
      <c r="C1086" s="10"/>
      <c r="D1086" s="10">
        <v>24</v>
      </c>
      <c r="F1086" s="19" t="str">
        <f t="shared" si="431"/>
        <v>FLO_FR</v>
      </c>
      <c r="G1086" s="19" t="str">
        <f t="shared" si="430"/>
        <v>RSD_DTA4_SC</v>
      </c>
      <c r="H1086" s="19" t="str">
        <f>IF(HLOOKUP($D1086,Fractions!$C$1:$Z$2,2,0)=0,"na",HLOOKUP($D1086,Fractions!$C$1:$Z$2,2,0))</f>
        <v>WE</v>
      </c>
      <c r="I1086" s="19" t="s">
        <v>34</v>
      </c>
      <c r="J1086" s="19"/>
      <c r="K1086" s="20">
        <f>VLOOKUP(VLOOKUP(C1063,Demands!$B$27:$E$125,4,0),Fractions!$A$3:$Z$43,INS_FRs!D1086+2,0)</f>
        <v>0</v>
      </c>
      <c r="L1086" s="21" t="str">
        <f t="shared" si="410"/>
        <v>RSDELC</v>
      </c>
      <c r="M1086" s="21" t="s">
        <v>75</v>
      </c>
    </row>
    <row r="1087" spans="3:13" s="2" customFormat="1" x14ac:dyDescent="0.25">
      <c r="C1087" s="10"/>
      <c r="D1087" s="10">
        <v>1</v>
      </c>
      <c r="F1087" s="2" t="str">
        <f t="shared" si="431"/>
        <v>FLO_FR</v>
      </c>
      <c r="G1087" s="2" t="str">
        <f t="shared" si="430"/>
        <v>RSD_DTA4_SC</v>
      </c>
      <c r="H1087" s="2" t="str">
        <f t="shared" ref="H1087:J1095" si="432">H1063</f>
        <v>RN</v>
      </c>
      <c r="I1087" s="2" t="str">
        <f t="shared" si="432"/>
        <v>UP</v>
      </c>
      <c r="J1087" s="10">
        <f t="shared" si="432"/>
        <v>0</v>
      </c>
      <c r="K1087" s="10">
        <v>3</v>
      </c>
      <c r="L1087" s="10" t="str">
        <f t="shared" si="410"/>
        <v>RSDELC</v>
      </c>
      <c r="M1087" s="10" t="s">
        <v>75</v>
      </c>
    </row>
    <row r="1088" spans="3:13" s="2" customFormat="1" x14ac:dyDescent="0.25">
      <c r="C1088" s="10"/>
      <c r="D1088" s="10">
        <v>2</v>
      </c>
      <c r="F1088" s="2" t="str">
        <f t="shared" si="431"/>
        <v>FLO_FR</v>
      </c>
      <c r="G1088" s="2" t="str">
        <f t="shared" si="430"/>
        <v>RSD_DTA4_SC</v>
      </c>
      <c r="H1088" s="2" t="str">
        <f t="shared" si="432"/>
        <v>RL</v>
      </c>
      <c r="I1088" s="2" t="str">
        <f t="shared" si="432"/>
        <v>UP</v>
      </c>
      <c r="J1088" s="10">
        <f t="shared" si="432"/>
        <v>0</v>
      </c>
      <c r="K1088" s="10">
        <f>K1087</f>
        <v>3</v>
      </c>
      <c r="L1088" s="10" t="str">
        <f t="shared" si="410"/>
        <v>RSDELC</v>
      </c>
      <c r="M1088" s="10" t="s">
        <v>75</v>
      </c>
    </row>
    <row r="1089" spans="3:13" s="2" customFormat="1" x14ac:dyDescent="0.25">
      <c r="C1089" s="10"/>
      <c r="D1089" s="10">
        <v>3</v>
      </c>
      <c r="F1089" s="2" t="str">
        <f t="shared" si="431"/>
        <v>FLO_FR</v>
      </c>
      <c r="G1089" s="2" t="str">
        <f t="shared" si="430"/>
        <v>RSD_DTA4_SC</v>
      </c>
      <c r="H1089" s="2" t="str">
        <f t="shared" si="432"/>
        <v>RM</v>
      </c>
      <c r="I1089" s="2" t="str">
        <f t="shared" si="432"/>
        <v>UP</v>
      </c>
      <c r="J1089" s="10">
        <f t="shared" si="432"/>
        <v>0</v>
      </c>
      <c r="K1089" s="10">
        <f t="shared" ref="K1089:K1110" si="433">K1088</f>
        <v>3</v>
      </c>
      <c r="L1089" s="10" t="str">
        <f t="shared" si="410"/>
        <v>RSDELC</v>
      </c>
      <c r="M1089" s="10" t="s">
        <v>75</v>
      </c>
    </row>
    <row r="1090" spans="3:13" s="2" customFormat="1" x14ac:dyDescent="0.25">
      <c r="C1090" s="10"/>
      <c r="D1090" s="10">
        <v>4</v>
      </c>
      <c r="F1090" s="2" t="str">
        <f t="shared" si="431"/>
        <v>FLO_FR</v>
      </c>
      <c r="G1090" s="2" t="str">
        <f t="shared" si="430"/>
        <v>RSD_DTA4_SC</v>
      </c>
      <c r="H1090" s="2" t="str">
        <f t="shared" si="432"/>
        <v>RD</v>
      </c>
      <c r="I1090" s="2" t="str">
        <f t="shared" si="432"/>
        <v>UP</v>
      </c>
      <c r="J1090" s="10">
        <f t="shared" si="432"/>
        <v>0</v>
      </c>
      <c r="K1090" s="10">
        <f t="shared" si="433"/>
        <v>3</v>
      </c>
      <c r="L1090" s="10" t="str">
        <f t="shared" si="410"/>
        <v>RSDELC</v>
      </c>
      <c r="M1090" s="10" t="s">
        <v>75</v>
      </c>
    </row>
    <row r="1091" spans="3:13" s="2" customFormat="1" x14ac:dyDescent="0.25">
      <c r="C1091" s="10"/>
      <c r="D1091" s="10">
        <v>5</v>
      </c>
      <c r="F1091" s="2" t="str">
        <f t="shared" si="431"/>
        <v>FLO_FR</v>
      </c>
      <c r="G1091" s="2" t="str">
        <f t="shared" si="430"/>
        <v>RSD_DTA4_SC</v>
      </c>
      <c r="H1091" s="2" t="str">
        <f t="shared" si="432"/>
        <v>RA</v>
      </c>
      <c r="I1091" s="2" t="str">
        <f t="shared" si="432"/>
        <v>UP</v>
      </c>
      <c r="J1091" s="10">
        <f t="shared" si="432"/>
        <v>0</v>
      </c>
      <c r="K1091" s="10">
        <f t="shared" si="433"/>
        <v>3</v>
      </c>
      <c r="L1091" s="10" t="str">
        <f t="shared" si="410"/>
        <v>RSDELC</v>
      </c>
      <c r="M1091" s="10" t="s">
        <v>75</v>
      </c>
    </row>
    <row r="1092" spans="3:13" s="2" customFormat="1" x14ac:dyDescent="0.25">
      <c r="C1092" s="10"/>
      <c r="D1092" s="10">
        <v>6</v>
      </c>
      <c r="F1092" s="2" t="str">
        <f t="shared" si="431"/>
        <v>FLO_FR</v>
      </c>
      <c r="G1092" s="2" t="str">
        <f t="shared" ref="G1092:G1110" si="434">G1091</f>
        <v>RSD_DTA4_SC</v>
      </c>
      <c r="H1092" s="2" t="str">
        <f t="shared" si="432"/>
        <v>RE</v>
      </c>
      <c r="I1092" s="2" t="str">
        <f t="shared" si="432"/>
        <v>UP</v>
      </c>
      <c r="J1092" s="10">
        <f t="shared" si="432"/>
        <v>0</v>
      </c>
      <c r="K1092" s="10">
        <f t="shared" si="433"/>
        <v>3</v>
      </c>
      <c r="L1092" s="10" t="str">
        <f t="shared" si="410"/>
        <v>RSDELC</v>
      </c>
      <c r="M1092" s="10" t="s">
        <v>75</v>
      </c>
    </row>
    <row r="1093" spans="3:13" s="2" customFormat="1" x14ac:dyDescent="0.25">
      <c r="C1093" s="10"/>
      <c r="D1093" s="10">
        <v>7</v>
      </c>
      <c r="F1093" s="2" t="str">
        <f t="shared" ref="F1093:F1110" si="435">IF(H1093="NA","\I: Ignore","FLO_FR")</f>
        <v>FLO_FR</v>
      </c>
      <c r="G1093" s="2" t="str">
        <f t="shared" si="434"/>
        <v>RSD_DTA4_SC</v>
      </c>
      <c r="H1093" s="2" t="str">
        <f t="shared" si="432"/>
        <v>SN</v>
      </c>
      <c r="I1093" s="2" t="str">
        <f t="shared" si="432"/>
        <v>UP</v>
      </c>
      <c r="J1093" s="10">
        <f t="shared" si="432"/>
        <v>0</v>
      </c>
      <c r="K1093" s="10">
        <f t="shared" si="433"/>
        <v>3</v>
      </c>
      <c r="L1093" s="10" t="str">
        <f t="shared" si="410"/>
        <v>RSDELC</v>
      </c>
      <c r="M1093" s="10" t="s">
        <v>75</v>
      </c>
    </row>
    <row r="1094" spans="3:13" s="2" customFormat="1" x14ac:dyDescent="0.25">
      <c r="C1094" s="10"/>
      <c r="D1094" s="10">
        <v>8</v>
      </c>
      <c r="F1094" s="2" t="str">
        <f t="shared" si="435"/>
        <v>FLO_FR</v>
      </c>
      <c r="G1094" s="2" t="str">
        <f t="shared" si="434"/>
        <v>RSD_DTA4_SC</v>
      </c>
      <c r="H1094" s="2" t="str">
        <f t="shared" si="432"/>
        <v>SL</v>
      </c>
      <c r="I1094" s="2" t="str">
        <f t="shared" si="432"/>
        <v>UP</v>
      </c>
      <c r="J1094" s="10">
        <f t="shared" si="432"/>
        <v>0</v>
      </c>
      <c r="K1094" s="10">
        <f t="shared" si="433"/>
        <v>3</v>
      </c>
      <c r="L1094" s="10" t="str">
        <f t="shared" si="410"/>
        <v>RSDELC</v>
      </c>
      <c r="M1094" s="10" t="s">
        <v>75</v>
      </c>
    </row>
    <row r="1095" spans="3:13" s="2" customFormat="1" x14ac:dyDescent="0.25">
      <c r="C1095" s="10"/>
      <c r="D1095" s="10">
        <v>9</v>
      </c>
      <c r="F1095" s="2" t="str">
        <f t="shared" si="435"/>
        <v>FLO_FR</v>
      </c>
      <c r="G1095" s="2" t="str">
        <f t="shared" si="434"/>
        <v>RSD_DTA4_SC</v>
      </c>
      <c r="H1095" s="2" t="str">
        <f t="shared" si="432"/>
        <v>SM</v>
      </c>
      <c r="I1095" s="2" t="str">
        <f t="shared" si="432"/>
        <v>UP</v>
      </c>
      <c r="J1095" s="10">
        <f t="shared" si="432"/>
        <v>0</v>
      </c>
      <c r="K1095" s="10">
        <f t="shared" si="433"/>
        <v>3</v>
      </c>
      <c r="L1095" s="10" t="str">
        <f t="shared" si="410"/>
        <v>RSDELC</v>
      </c>
      <c r="M1095" s="10" t="s">
        <v>75</v>
      </c>
    </row>
    <row r="1096" spans="3:13" s="2" customFormat="1" x14ac:dyDescent="0.25">
      <c r="C1096" s="10"/>
      <c r="D1096" s="10">
        <v>10</v>
      </c>
      <c r="F1096" s="2" t="str">
        <f t="shared" si="435"/>
        <v>FLO_FR</v>
      </c>
      <c r="G1096" s="2" t="str">
        <f t="shared" si="434"/>
        <v>RSD_DTA4_SC</v>
      </c>
      <c r="H1096" s="2" t="str">
        <f t="shared" ref="H1096" si="436">H1072</f>
        <v>SD</v>
      </c>
      <c r="I1096" s="2" t="str">
        <f>I1072</f>
        <v>UP</v>
      </c>
      <c r="J1096" s="10">
        <f>J1072</f>
        <v>0</v>
      </c>
      <c r="K1096" s="10">
        <f t="shared" si="433"/>
        <v>3</v>
      </c>
      <c r="L1096" s="10" t="str">
        <f t="shared" ref="L1096:L1159" si="437">LEFT(G1096,3)&amp;"ELC"</f>
        <v>RSDELC</v>
      </c>
      <c r="M1096" s="10" t="s">
        <v>75</v>
      </c>
    </row>
    <row r="1097" spans="3:13" s="2" customFormat="1" x14ac:dyDescent="0.25">
      <c r="C1097" s="10"/>
      <c r="D1097" s="10">
        <v>11</v>
      </c>
      <c r="F1097" s="2" t="str">
        <f t="shared" si="435"/>
        <v>FLO_FR</v>
      </c>
      <c r="G1097" s="2" t="str">
        <f t="shared" si="434"/>
        <v>RSD_DTA4_SC</v>
      </c>
      <c r="H1097" s="2" t="str">
        <f t="shared" ref="H1097" si="438">H1073</f>
        <v>SA</v>
      </c>
      <c r="I1097" s="2" t="str">
        <f>I1073</f>
        <v>UP</v>
      </c>
      <c r="J1097" s="10">
        <f>J1073</f>
        <v>0</v>
      </c>
      <c r="K1097" s="10">
        <f t="shared" si="433"/>
        <v>3</v>
      </c>
      <c r="L1097" s="10" t="str">
        <f t="shared" si="437"/>
        <v>RSDELC</v>
      </c>
      <c r="M1097" s="10" t="s">
        <v>75</v>
      </c>
    </row>
    <row r="1098" spans="3:13" s="2" customFormat="1" x14ac:dyDescent="0.25">
      <c r="C1098" s="10"/>
      <c r="D1098" s="10">
        <v>12</v>
      </c>
      <c r="F1098" s="2" t="str">
        <f t="shared" si="435"/>
        <v>FLO_FR</v>
      </c>
      <c r="G1098" s="2" t="str">
        <f t="shared" si="434"/>
        <v>RSD_DTA4_SC</v>
      </c>
      <c r="H1098" s="2" t="str">
        <f t="shared" ref="H1098:I1098" si="439">H1074</f>
        <v>SE</v>
      </c>
      <c r="I1098" s="2" t="str">
        <f t="shared" si="439"/>
        <v>UP</v>
      </c>
      <c r="J1098" s="10">
        <f>J1074</f>
        <v>0</v>
      </c>
      <c r="K1098" s="10">
        <f t="shared" si="433"/>
        <v>3</v>
      </c>
      <c r="L1098" s="10" t="str">
        <f t="shared" si="437"/>
        <v>RSDELC</v>
      </c>
      <c r="M1098" s="10" t="s">
        <v>75</v>
      </c>
    </row>
    <row r="1099" spans="3:13" s="2" customFormat="1" x14ac:dyDescent="0.25">
      <c r="C1099" s="10"/>
      <c r="D1099" s="10">
        <v>13</v>
      </c>
      <c r="F1099" s="2" t="str">
        <f t="shared" si="435"/>
        <v>FLO_FR</v>
      </c>
      <c r="G1099" s="2" t="str">
        <f t="shared" si="434"/>
        <v>RSD_DTA4_SC</v>
      </c>
      <c r="H1099" s="2" t="str">
        <f t="shared" ref="H1099:J1099" si="440">H1075</f>
        <v>FN</v>
      </c>
      <c r="I1099" s="2" t="str">
        <f t="shared" si="440"/>
        <v>UP</v>
      </c>
      <c r="J1099" s="10">
        <f t="shared" si="440"/>
        <v>0</v>
      </c>
      <c r="K1099" s="10">
        <f t="shared" si="433"/>
        <v>3</v>
      </c>
      <c r="L1099" s="10" t="str">
        <f t="shared" si="437"/>
        <v>RSDELC</v>
      </c>
      <c r="M1099" s="10" t="s">
        <v>75</v>
      </c>
    </row>
    <row r="1100" spans="3:13" s="2" customFormat="1" x14ac:dyDescent="0.25">
      <c r="C1100" s="10"/>
      <c r="D1100" s="10">
        <v>14</v>
      </c>
      <c r="F1100" s="2" t="str">
        <f t="shared" si="435"/>
        <v>FLO_FR</v>
      </c>
      <c r="G1100" s="2" t="str">
        <f t="shared" si="434"/>
        <v>RSD_DTA4_SC</v>
      </c>
      <c r="H1100" s="2" t="str">
        <f t="shared" ref="H1100:J1100" si="441">H1076</f>
        <v>FL</v>
      </c>
      <c r="I1100" s="2" t="str">
        <f t="shared" si="441"/>
        <v>UP</v>
      </c>
      <c r="J1100" s="10">
        <f t="shared" si="441"/>
        <v>0</v>
      </c>
      <c r="K1100" s="10">
        <f t="shared" si="433"/>
        <v>3</v>
      </c>
      <c r="L1100" s="10" t="str">
        <f t="shared" si="437"/>
        <v>RSDELC</v>
      </c>
      <c r="M1100" s="10" t="s">
        <v>75</v>
      </c>
    </row>
    <row r="1101" spans="3:13" s="2" customFormat="1" x14ac:dyDescent="0.25">
      <c r="C1101" s="10"/>
      <c r="D1101" s="10">
        <v>15</v>
      </c>
      <c r="F1101" s="2" t="str">
        <f t="shared" si="435"/>
        <v>FLO_FR</v>
      </c>
      <c r="G1101" s="2" t="str">
        <f t="shared" si="434"/>
        <v>RSD_DTA4_SC</v>
      </c>
      <c r="H1101" s="2" t="str">
        <f t="shared" ref="H1101:J1101" si="442">H1077</f>
        <v>FM</v>
      </c>
      <c r="I1101" s="2" t="str">
        <f t="shared" si="442"/>
        <v>UP</v>
      </c>
      <c r="J1101" s="10">
        <f t="shared" si="442"/>
        <v>0</v>
      </c>
      <c r="K1101" s="10">
        <f t="shared" si="433"/>
        <v>3</v>
      </c>
      <c r="L1101" s="10" t="str">
        <f t="shared" si="437"/>
        <v>RSDELC</v>
      </c>
      <c r="M1101" s="10" t="s">
        <v>75</v>
      </c>
    </row>
    <row r="1102" spans="3:13" s="2" customFormat="1" x14ac:dyDescent="0.25">
      <c r="C1102" s="10"/>
      <c r="D1102" s="10">
        <v>16</v>
      </c>
      <c r="F1102" s="2" t="str">
        <f t="shared" si="435"/>
        <v>FLO_FR</v>
      </c>
      <c r="G1102" s="2" t="str">
        <f t="shared" si="434"/>
        <v>RSD_DTA4_SC</v>
      </c>
      <c r="H1102" s="2" t="str">
        <f t="shared" ref="H1102:J1102" si="443">H1078</f>
        <v>FD</v>
      </c>
      <c r="I1102" s="2" t="str">
        <f t="shared" si="443"/>
        <v>UP</v>
      </c>
      <c r="J1102" s="10">
        <f t="shared" si="443"/>
        <v>0</v>
      </c>
      <c r="K1102" s="10">
        <f t="shared" si="433"/>
        <v>3</v>
      </c>
      <c r="L1102" s="10" t="str">
        <f t="shared" si="437"/>
        <v>RSDELC</v>
      </c>
      <c r="M1102" s="10" t="s">
        <v>75</v>
      </c>
    </row>
    <row r="1103" spans="3:13" s="2" customFormat="1" x14ac:dyDescent="0.25">
      <c r="C1103" s="10"/>
      <c r="D1103" s="10">
        <v>17</v>
      </c>
      <c r="F1103" s="2" t="str">
        <f t="shared" si="435"/>
        <v>FLO_FR</v>
      </c>
      <c r="G1103" s="2" t="str">
        <f t="shared" si="434"/>
        <v>RSD_DTA4_SC</v>
      </c>
      <c r="H1103" s="2" t="str">
        <f t="shared" ref="H1103:J1103" si="444">H1079</f>
        <v>FA</v>
      </c>
      <c r="I1103" s="2" t="str">
        <f t="shared" si="444"/>
        <v>UP</v>
      </c>
      <c r="J1103" s="10">
        <f t="shared" si="444"/>
        <v>0</v>
      </c>
      <c r="K1103" s="10">
        <f t="shared" si="433"/>
        <v>3</v>
      </c>
      <c r="L1103" s="10" t="str">
        <f t="shared" si="437"/>
        <v>RSDELC</v>
      </c>
      <c r="M1103" s="10" t="s">
        <v>75</v>
      </c>
    </row>
    <row r="1104" spans="3:13" s="2" customFormat="1" x14ac:dyDescent="0.25">
      <c r="C1104" s="10"/>
      <c r="D1104" s="10">
        <v>18</v>
      </c>
      <c r="F1104" s="2" t="str">
        <f t="shared" si="435"/>
        <v>FLO_FR</v>
      </c>
      <c r="G1104" s="2" t="str">
        <f t="shared" si="434"/>
        <v>RSD_DTA4_SC</v>
      </c>
      <c r="H1104" s="2" t="str">
        <f t="shared" ref="H1104:J1104" si="445">H1080</f>
        <v>FE</v>
      </c>
      <c r="I1104" s="2" t="str">
        <f t="shared" si="445"/>
        <v>UP</v>
      </c>
      <c r="J1104" s="10">
        <f t="shared" si="445"/>
        <v>0</v>
      </c>
      <c r="K1104" s="10">
        <f t="shared" si="433"/>
        <v>3</v>
      </c>
      <c r="L1104" s="10" t="str">
        <f t="shared" si="437"/>
        <v>RSDELC</v>
      </c>
      <c r="M1104" s="10" t="s">
        <v>75</v>
      </c>
    </row>
    <row r="1105" spans="3:13" s="2" customFormat="1" x14ac:dyDescent="0.25">
      <c r="C1105" s="10"/>
      <c r="D1105" s="10">
        <v>19</v>
      </c>
      <c r="F1105" s="2" t="str">
        <f t="shared" si="435"/>
        <v>FLO_FR</v>
      </c>
      <c r="G1105" s="2" t="str">
        <f t="shared" si="434"/>
        <v>RSD_DTA4_SC</v>
      </c>
      <c r="H1105" s="2" t="str">
        <f t="shared" ref="H1105:J1105" si="446">H1081</f>
        <v>WN</v>
      </c>
      <c r="I1105" s="2" t="str">
        <f t="shared" si="446"/>
        <v>UP</v>
      </c>
      <c r="J1105" s="10">
        <f t="shared" si="446"/>
        <v>0</v>
      </c>
      <c r="K1105" s="10">
        <f t="shared" si="433"/>
        <v>3</v>
      </c>
      <c r="L1105" s="10" t="str">
        <f t="shared" si="437"/>
        <v>RSDELC</v>
      </c>
      <c r="M1105" s="10" t="s">
        <v>75</v>
      </c>
    </row>
    <row r="1106" spans="3:13" s="2" customFormat="1" x14ac:dyDescent="0.25">
      <c r="C1106" s="10"/>
      <c r="D1106" s="10">
        <v>20</v>
      </c>
      <c r="F1106" s="2" t="str">
        <f t="shared" si="435"/>
        <v>FLO_FR</v>
      </c>
      <c r="G1106" s="2" t="str">
        <f t="shared" si="434"/>
        <v>RSD_DTA4_SC</v>
      </c>
      <c r="H1106" s="2" t="str">
        <f t="shared" ref="H1106:J1106" si="447">H1082</f>
        <v>WL</v>
      </c>
      <c r="I1106" s="2" t="str">
        <f t="shared" si="447"/>
        <v>UP</v>
      </c>
      <c r="J1106" s="10">
        <f t="shared" si="447"/>
        <v>0</v>
      </c>
      <c r="K1106" s="10">
        <f t="shared" si="433"/>
        <v>3</v>
      </c>
      <c r="L1106" s="10" t="str">
        <f t="shared" si="437"/>
        <v>RSDELC</v>
      </c>
      <c r="M1106" s="10" t="s">
        <v>75</v>
      </c>
    </row>
    <row r="1107" spans="3:13" s="2" customFormat="1" x14ac:dyDescent="0.25">
      <c r="C1107" s="10"/>
      <c r="D1107" s="10">
        <v>21</v>
      </c>
      <c r="F1107" s="2" t="str">
        <f t="shared" si="435"/>
        <v>FLO_FR</v>
      </c>
      <c r="G1107" s="2" t="str">
        <f t="shared" si="434"/>
        <v>RSD_DTA4_SC</v>
      </c>
      <c r="H1107" s="2" t="str">
        <f t="shared" ref="H1107:J1107" si="448">H1083</f>
        <v>WM</v>
      </c>
      <c r="I1107" s="2" t="str">
        <f t="shared" si="448"/>
        <v>UP</v>
      </c>
      <c r="J1107" s="10">
        <f t="shared" si="448"/>
        <v>0</v>
      </c>
      <c r="K1107" s="10">
        <f t="shared" si="433"/>
        <v>3</v>
      </c>
      <c r="L1107" s="10" t="str">
        <f t="shared" si="437"/>
        <v>RSDELC</v>
      </c>
      <c r="M1107" s="10" t="s">
        <v>75</v>
      </c>
    </row>
    <row r="1108" spans="3:13" s="2" customFormat="1" x14ac:dyDescent="0.25">
      <c r="C1108" s="10"/>
      <c r="D1108" s="10">
        <v>22</v>
      </c>
      <c r="F1108" s="2" t="str">
        <f t="shared" si="435"/>
        <v>FLO_FR</v>
      </c>
      <c r="G1108" s="2" t="str">
        <f t="shared" si="434"/>
        <v>RSD_DTA4_SC</v>
      </c>
      <c r="H1108" s="2" t="str">
        <f t="shared" ref="H1108:J1108" si="449">H1084</f>
        <v>WD</v>
      </c>
      <c r="I1108" s="2" t="str">
        <f t="shared" si="449"/>
        <v>UP</v>
      </c>
      <c r="J1108" s="10">
        <f t="shared" si="449"/>
        <v>0</v>
      </c>
      <c r="K1108" s="10">
        <f t="shared" si="433"/>
        <v>3</v>
      </c>
      <c r="L1108" s="10" t="str">
        <f t="shared" si="437"/>
        <v>RSDELC</v>
      </c>
      <c r="M1108" s="10" t="s">
        <v>75</v>
      </c>
    </row>
    <row r="1109" spans="3:13" s="2" customFormat="1" x14ac:dyDescent="0.25">
      <c r="C1109" s="10"/>
      <c r="D1109" s="10">
        <v>23</v>
      </c>
      <c r="F1109" s="12" t="str">
        <f t="shared" si="435"/>
        <v>FLO_FR</v>
      </c>
      <c r="G1109" s="12" t="str">
        <f t="shared" si="434"/>
        <v>RSD_DTA4_SC</v>
      </c>
      <c r="H1109" s="12" t="str">
        <f t="shared" ref="H1109:J1109" si="450">H1085</f>
        <v>WA</v>
      </c>
      <c r="I1109" s="12" t="str">
        <f t="shared" si="450"/>
        <v>UP</v>
      </c>
      <c r="J1109" s="4">
        <f t="shared" si="450"/>
        <v>0</v>
      </c>
      <c r="K1109" s="4">
        <f t="shared" si="433"/>
        <v>3</v>
      </c>
      <c r="L1109" s="10" t="str">
        <f t="shared" si="437"/>
        <v>RSDELC</v>
      </c>
      <c r="M1109" s="10" t="s">
        <v>75</v>
      </c>
    </row>
    <row r="1110" spans="3:13" s="2" customFormat="1" x14ac:dyDescent="0.25">
      <c r="C1110" s="10"/>
      <c r="D1110" s="10">
        <v>24</v>
      </c>
      <c r="F1110" s="19" t="str">
        <f t="shared" si="435"/>
        <v>FLO_FR</v>
      </c>
      <c r="G1110" s="19" t="str">
        <f t="shared" si="434"/>
        <v>RSD_DTA4_SC</v>
      </c>
      <c r="H1110" s="19" t="str">
        <f t="shared" ref="H1110:J1110" si="451">H1086</f>
        <v>WE</v>
      </c>
      <c r="I1110" s="19" t="str">
        <f t="shared" si="451"/>
        <v>UP</v>
      </c>
      <c r="J1110" s="21">
        <f t="shared" si="451"/>
        <v>0</v>
      </c>
      <c r="K1110" s="21">
        <f t="shared" si="433"/>
        <v>3</v>
      </c>
      <c r="L1110" s="21" t="str">
        <f t="shared" si="437"/>
        <v>RSDELC</v>
      </c>
      <c r="M1110" s="21" t="s">
        <v>75</v>
      </c>
    </row>
    <row r="1111" spans="3:13" s="2" customFormat="1" x14ac:dyDescent="0.25">
      <c r="C1111" s="10">
        <f>C1063+1</f>
        <v>24</v>
      </c>
      <c r="D1111" s="10">
        <v>1</v>
      </c>
      <c r="F1111" s="2" t="str">
        <f>IF(H1111="NA","\I: Ignore","FLO_FR")</f>
        <v>FLO_FR</v>
      </c>
      <c r="G1111" s="9" t="str">
        <f>VLOOKUP(C1111,Demands!$B$27:$C$125,2,0)</f>
        <v>RSD_APA4_SC</v>
      </c>
      <c r="H1111" s="2" t="str">
        <f>IF(HLOOKUP($D1111,Fractions!$C$1:$Z$2,2,0)=0,"na",HLOOKUP($D1111,Fractions!$C$1:$Z$2,2,0))</f>
        <v>RN</v>
      </c>
      <c r="I1111" s="2" t="s">
        <v>34</v>
      </c>
      <c r="K1111" s="17">
        <f>VLOOKUP(VLOOKUP(C1111,Demands!$B$27:$E$125,4,0),Fractions!$A$3:$Z$43,INS_FRs!D1111+2,0)</f>
        <v>0</v>
      </c>
      <c r="L1111" s="10" t="str">
        <f t="shared" si="437"/>
        <v>RSDELC</v>
      </c>
      <c r="M1111" s="10" t="s">
        <v>75</v>
      </c>
    </row>
    <row r="1112" spans="3:13" s="2" customFormat="1" x14ac:dyDescent="0.25">
      <c r="C1112" s="10"/>
      <c r="D1112" s="10">
        <v>2</v>
      </c>
      <c r="F1112" s="2" t="str">
        <f t="shared" ref="F1112:F1122" si="452">IF(H1112="NA","\I: Ignore","FLO_FR")</f>
        <v>FLO_FR</v>
      </c>
      <c r="G1112" s="2" t="str">
        <f>G1111</f>
        <v>RSD_APA4_SC</v>
      </c>
      <c r="H1112" s="2" t="str">
        <f>IF(HLOOKUP($D1112,Fractions!$C$1:$Z$2,2,0)=0,"na",HLOOKUP($D1112,Fractions!$C$1:$Z$2,2,0))</f>
        <v>RL</v>
      </c>
      <c r="I1112" s="2" t="s">
        <v>34</v>
      </c>
      <c r="K1112" s="17">
        <f>VLOOKUP(VLOOKUP(C1111,Demands!$B$27:$E$125,4,0),Fractions!$A$3:$Z$43,INS_FRs!D1112+2,0)</f>
        <v>2.7853881278538817E-2</v>
      </c>
      <c r="L1112" s="10" t="str">
        <f t="shared" si="437"/>
        <v>RSDELC</v>
      </c>
      <c r="M1112" s="10" t="s">
        <v>75</v>
      </c>
    </row>
    <row r="1113" spans="3:13" s="2" customFormat="1" x14ac:dyDescent="0.25">
      <c r="C1113" s="10"/>
      <c r="D1113" s="10">
        <v>3</v>
      </c>
      <c r="F1113" s="2" t="str">
        <f t="shared" si="452"/>
        <v>FLO_FR</v>
      </c>
      <c r="G1113" s="2" t="str">
        <f t="shared" ref="G1113:G1120" si="453">G1112</f>
        <v>RSD_APA4_SC</v>
      </c>
      <c r="H1113" s="2" t="str">
        <f>IF(HLOOKUP($D1113,Fractions!$C$1:$Z$2,2,0)=0,"na",HLOOKUP($D1113,Fractions!$C$1:$Z$2,2,0))</f>
        <v>RM</v>
      </c>
      <c r="I1113" s="2" t="s">
        <v>34</v>
      </c>
      <c r="K1113" s="17">
        <f>VLOOKUP(VLOOKUP(C1111,Demands!$B$27:$E$125,4,0),Fractions!$A$3:$Z$43,INS_FRs!D1113+2,0)</f>
        <v>3.4817351598173514E-2</v>
      </c>
      <c r="L1113" s="10" t="str">
        <f t="shared" si="437"/>
        <v>RSDELC</v>
      </c>
      <c r="M1113" s="10" t="s">
        <v>75</v>
      </c>
    </row>
    <row r="1114" spans="3:13" s="2" customFormat="1" x14ac:dyDescent="0.25">
      <c r="C1114" s="10"/>
      <c r="D1114" s="10">
        <v>4</v>
      </c>
      <c r="F1114" s="2" t="str">
        <f t="shared" si="452"/>
        <v>FLO_FR</v>
      </c>
      <c r="G1114" s="2" t="str">
        <f t="shared" si="453"/>
        <v>RSD_APA4_SC</v>
      </c>
      <c r="H1114" s="2" t="str">
        <f>IF(HLOOKUP($D1114,Fractions!$C$1:$Z$2,2,0)=0,"na",HLOOKUP($D1114,Fractions!$C$1:$Z$2,2,0))</f>
        <v>RD</v>
      </c>
      <c r="I1114" s="2" t="s">
        <v>34</v>
      </c>
      <c r="K1114" s="17">
        <f>VLOOKUP(VLOOKUP(C1111,Demands!$B$27:$E$125,4,0),Fractions!$A$3:$Z$43,INS_FRs!D1114+2,0)</f>
        <v>4.1780821917808221E-2</v>
      </c>
      <c r="L1114" s="10" t="str">
        <f t="shared" si="437"/>
        <v>RSDELC</v>
      </c>
      <c r="M1114" s="10" t="s">
        <v>75</v>
      </c>
    </row>
    <row r="1115" spans="3:13" s="2" customFormat="1" x14ac:dyDescent="0.25">
      <c r="C1115" s="10"/>
      <c r="D1115" s="10">
        <v>5</v>
      </c>
      <c r="F1115" s="2" t="str">
        <f t="shared" si="452"/>
        <v>FLO_FR</v>
      </c>
      <c r="G1115" s="2" t="str">
        <f t="shared" si="453"/>
        <v>RSD_APA4_SC</v>
      </c>
      <c r="H1115" s="2" t="str">
        <f>IF(HLOOKUP($D1115,Fractions!$C$1:$Z$2,2,0)=0,"na",HLOOKUP($D1115,Fractions!$C$1:$Z$2,2,0))</f>
        <v>RA</v>
      </c>
      <c r="I1115" s="2" t="s">
        <v>34</v>
      </c>
      <c r="K1115" s="17">
        <f>VLOOKUP(VLOOKUP(C1111,Demands!$B$27:$E$125,4,0),Fractions!$A$3:$Z$43,INS_FRs!D1115+2,0)</f>
        <v>2.7853881278538817E-2</v>
      </c>
      <c r="L1115" s="10" t="str">
        <f t="shared" si="437"/>
        <v>RSDELC</v>
      </c>
      <c r="M1115" s="10" t="s">
        <v>75</v>
      </c>
    </row>
    <row r="1116" spans="3:13" s="2" customFormat="1" x14ac:dyDescent="0.25">
      <c r="C1116" s="10"/>
      <c r="D1116" s="10">
        <v>6</v>
      </c>
      <c r="F1116" s="2" t="str">
        <f t="shared" si="452"/>
        <v>FLO_FR</v>
      </c>
      <c r="G1116" s="2" t="str">
        <f t="shared" si="453"/>
        <v>RSD_APA4_SC</v>
      </c>
      <c r="H1116" s="2" t="str">
        <f>IF(HLOOKUP($D1116,Fractions!$C$1:$Z$2,2,0)=0,"na",HLOOKUP($D1116,Fractions!$C$1:$Z$2,2,0))</f>
        <v>RE</v>
      </c>
      <c r="I1116" s="2" t="s">
        <v>34</v>
      </c>
      <c r="K1116" s="17">
        <f>VLOOKUP(VLOOKUP(C1111,Demands!$B$27:$E$125,4,0),Fractions!$A$3:$Z$43,INS_FRs!D1116+2,0)</f>
        <v>3.4817351598173514E-2</v>
      </c>
      <c r="L1116" s="10" t="str">
        <f t="shared" si="437"/>
        <v>RSDELC</v>
      </c>
      <c r="M1116" s="10" t="s">
        <v>75</v>
      </c>
    </row>
    <row r="1117" spans="3:13" s="2" customFormat="1" x14ac:dyDescent="0.25">
      <c r="C1117" s="10"/>
      <c r="D1117" s="10">
        <v>7</v>
      </c>
      <c r="F1117" s="2" t="str">
        <f t="shared" si="452"/>
        <v>FLO_FR</v>
      </c>
      <c r="G1117" s="2" t="str">
        <f t="shared" si="453"/>
        <v>RSD_APA4_SC</v>
      </c>
      <c r="H1117" s="2" t="str">
        <f>IF(HLOOKUP($D1117,Fractions!$C$1:$Z$2,2,0)=0,"na",HLOOKUP($D1117,Fractions!$C$1:$Z$2,2,0))</f>
        <v>SN</v>
      </c>
      <c r="I1117" s="2" t="s">
        <v>34</v>
      </c>
      <c r="K1117" s="17">
        <f>VLOOKUP(VLOOKUP(C1111,Demands!$B$27:$E$125,4,0),Fractions!$A$3:$Z$43,INS_FRs!D1117+2,0)</f>
        <v>0</v>
      </c>
      <c r="L1117" s="10" t="str">
        <f t="shared" si="437"/>
        <v>RSDELC</v>
      </c>
      <c r="M1117" s="10" t="s">
        <v>75</v>
      </c>
    </row>
    <row r="1118" spans="3:13" s="2" customFormat="1" x14ac:dyDescent="0.25">
      <c r="C1118" s="10"/>
      <c r="D1118" s="10">
        <v>8</v>
      </c>
      <c r="F1118" s="2" t="str">
        <f t="shared" si="452"/>
        <v>FLO_FR</v>
      </c>
      <c r="G1118" s="2" t="str">
        <f t="shared" si="453"/>
        <v>RSD_APA4_SC</v>
      </c>
      <c r="H1118" s="2" t="str">
        <f>IF(HLOOKUP($D1118,Fractions!$C$1:$Z$2,2,0)=0,"na",HLOOKUP($D1118,Fractions!$C$1:$Z$2,2,0))</f>
        <v>SL</v>
      </c>
      <c r="I1118" s="2" t="s">
        <v>34</v>
      </c>
      <c r="K1118" s="17">
        <f>VLOOKUP(VLOOKUP(C1111,Demands!$B$27:$E$125,4,0),Fractions!$A$3:$Z$43,INS_FRs!D1118+2,0)</f>
        <v>0.11095890410958906</v>
      </c>
      <c r="L1118" s="10" t="str">
        <f t="shared" si="437"/>
        <v>RSDELC</v>
      </c>
      <c r="M1118" s="10" t="s">
        <v>75</v>
      </c>
    </row>
    <row r="1119" spans="3:13" s="2" customFormat="1" x14ac:dyDescent="0.25">
      <c r="C1119" s="10"/>
      <c r="D1119" s="10">
        <v>9</v>
      </c>
      <c r="F1119" s="2" t="str">
        <f t="shared" si="452"/>
        <v>FLO_FR</v>
      </c>
      <c r="G1119" s="2" t="str">
        <f t="shared" si="453"/>
        <v>RSD_APA4_SC</v>
      </c>
      <c r="H1119" s="2" t="str">
        <f>IF(HLOOKUP($D1119,Fractions!$C$1:$Z$2,2,0)=0,"na",HLOOKUP($D1119,Fractions!$C$1:$Z$2,2,0))</f>
        <v>SM</v>
      </c>
      <c r="I1119" s="2" t="s">
        <v>34</v>
      </c>
      <c r="K1119" s="17">
        <f>VLOOKUP(VLOOKUP(C1111,Demands!$B$27:$E$125,4,0),Fractions!$A$3:$Z$43,INS_FRs!D1119+2,0)</f>
        <v>0.1386986301369863</v>
      </c>
      <c r="L1119" s="10" t="str">
        <f t="shared" si="437"/>
        <v>RSDELC</v>
      </c>
      <c r="M1119" s="10" t="s">
        <v>75</v>
      </c>
    </row>
    <row r="1120" spans="3:13" s="2" customFormat="1" x14ac:dyDescent="0.25">
      <c r="C1120" s="10"/>
      <c r="D1120" s="10">
        <v>10</v>
      </c>
      <c r="F1120" s="2" t="str">
        <f t="shared" si="452"/>
        <v>FLO_FR</v>
      </c>
      <c r="G1120" s="2" t="str">
        <f t="shared" si="453"/>
        <v>RSD_APA4_SC</v>
      </c>
      <c r="H1120" s="2" t="str">
        <f>IF(HLOOKUP($D1120,Fractions!$C$1:$Z$2,2,0)=0,"na",HLOOKUP($D1120,Fractions!$C$1:$Z$2,2,0))</f>
        <v>SD</v>
      </c>
      <c r="I1120" s="2" t="s">
        <v>34</v>
      </c>
      <c r="K1120" s="17">
        <f>VLOOKUP(VLOOKUP(C1111,Demands!$B$27:$E$125,4,0),Fractions!$A$3:$Z$43,INS_FRs!D1120+2,0)</f>
        <v>0.16643835616438357</v>
      </c>
      <c r="L1120" s="10" t="str">
        <f t="shared" si="437"/>
        <v>RSDELC</v>
      </c>
      <c r="M1120" s="10" t="s">
        <v>75</v>
      </c>
    </row>
    <row r="1121" spans="3:13" s="2" customFormat="1" x14ac:dyDescent="0.25">
      <c r="C1121" s="10"/>
      <c r="D1121" s="10">
        <v>11</v>
      </c>
      <c r="F1121" s="2" t="str">
        <f t="shared" si="452"/>
        <v>FLO_FR</v>
      </c>
      <c r="G1121" s="2" t="str">
        <f t="shared" ref="G1121:G1139" si="454">G1120</f>
        <v>RSD_APA4_SC</v>
      </c>
      <c r="H1121" s="2" t="str">
        <f>IF(HLOOKUP($D1121,Fractions!$C$1:$Z$2,2,0)=0,"na",HLOOKUP($D1121,Fractions!$C$1:$Z$2,2,0))</f>
        <v>SA</v>
      </c>
      <c r="I1121" s="2" t="s">
        <v>34</v>
      </c>
      <c r="K1121" s="17">
        <f>VLOOKUP(VLOOKUP(C1111,Demands!$B$27:$E$125,4,0),Fractions!$A$3:$Z$43,INS_FRs!D1121+2,0)</f>
        <v>0.11095890410958906</v>
      </c>
      <c r="L1121" s="10" t="str">
        <f t="shared" si="437"/>
        <v>RSDELC</v>
      </c>
      <c r="M1121" s="10" t="s">
        <v>75</v>
      </c>
    </row>
    <row r="1122" spans="3:13" s="2" customFormat="1" x14ac:dyDescent="0.25">
      <c r="C1122" s="10"/>
      <c r="D1122" s="10">
        <v>12</v>
      </c>
      <c r="F1122" s="2" t="str">
        <f t="shared" si="452"/>
        <v>FLO_FR</v>
      </c>
      <c r="G1122" s="2" t="str">
        <f t="shared" si="454"/>
        <v>RSD_APA4_SC</v>
      </c>
      <c r="H1122" s="2" t="str">
        <f>IF(HLOOKUP($D1122,Fractions!$C$1:$Z$2,2,0)=0,"na",HLOOKUP($D1122,Fractions!$C$1:$Z$2,2,0))</f>
        <v>SE</v>
      </c>
      <c r="I1122" s="2" t="s">
        <v>34</v>
      </c>
      <c r="K1122" s="17">
        <f>VLOOKUP(VLOOKUP(C1111,Demands!$B$27:$E$125,4,0),Fractions!$A$3:$Z$43,INS_FRs!D1122+2,0)</f>
        <v>0.1386986301369863</v>
      </c>
      <c r="L1122" s="10" t="str">
        <f t="shared" si="437"/>
        <v>RSDELC</v>
      </c>
      <c r="M1122" s="10" t="s">
        <v>75</v>
      </c>
    </row>
    <row r="1123" spans="3:13" s="2" customFormat="1" x14ac:dyDescent="0.25">
      <c r="C1123" s="10"/>
      <c r="D1123" s="10">
        <v>13</v>
      </c>
      <c r="F1123" s="2" t="str">
        <f t="shared" ref="F1123:F1140" si="455">IF(H1123="NA","\I: Ignore","FLO_FR")</f>
        <v>FLO_FR</v>
      </c>
      <c r="G1123" s="2" t="str">
        <f t="shared" si="454"/>
        <v>RSD_APA4_SC</v>
      </c>
      <c r="H1123" s="2" t="str">
        <f>IF(HLOOKUP($D1123,Fractions!$C$1:$Z$2,2,0)=0,"na",HLOOKUP($D1123,Fractions!$C$1:$Z$2,2,0))</f>
        <v>FN</v>
      </c>
      <c r="I1123" s="2" t="s">
        <v>34</v>
      </c>
      <c r="K1123" s="17">
        <f>VLOOKUP(VLOOKUP(C1111,Demands!$B$27:$E$125,4,0),Fractions!$A$3:$Z$43,INS_FRs!D1123+2,0)</f>
        <v>0</v>
      </c>
      <c r="L1123" s="10" t="str">
        <f t="shared" si="437"/>
        <v>RSDELC</v>
      </c>
      <c r="M1123" s="10" t="s">
        <v>75</v>
      </c>
    </row>
    <row r="1124" spans="3:13" s="2" customFormat="1" x14ac:dyDescent="0.25">
      <c r="C1124" s="10"/>
      <c r="D1124" s="10">
        <v>14</v>
      </c>
      <c r="F1124" s="2" t="str">
        <f t="shared" si="455"/>
        <v>FLO_FR</v>
      </c>
      <c r="G1124" s="2" t="str">
        <f t="shared" si="454"/>
        <v>RSD_APA4_SC</v>
      </c>
      <c r="H1124" s="2" t="str">
        <f>IF(HLOOKUP($D1124,Fractions!$C$1:$Z$2,2,0)=0,"na",HLOOKUP($D1124,Fractions!$C$1:$Z$2,2,0))</f>
        <v>FL</v>
      </c>
      <c r="I1124" s="2" t="s">
        <v>34</v>
      </c>
      <c r="K1124" s="17">
        <f>VLOOKUP(VLOOKUP(C1111,Demands!$B$27:$E$125,4,0),Fractions!$A$3:$Z$43,INS_FRs!D1124+2,0)</f>
        <v>2.7853881278538817E-2</v>
      </c>
      <c r="L1124" s="10" t="str">
        <f t="shared" si="437"/>
        <v>RSDELC</v>
      </c>
      <c r="M1124" s="10" t="s">
        <v>75</v>
      </c>
    </row>
    <row r="1125" spans="3:13" s="2" customFormat="1" x14ac:dyDescent="0.25">
      <c r="C1125" s="10"/>
      <c r="D1125" s="10">
        <v>15</v>
      </c>
      <c r="F1125" s="2" t="str">
        <f t="shared" si="455"/>
        <v>FLO_FR</v>
      </c>
      <c r="G1125" s="2" t="str">
        <f t="shared" si="454"/>
        <v>RSD_APA4_SC</v>
      </c>
      <c r="H1125" s="2" t="str">
        <f>IF(HLOOKUP($D1125,Fractions!$C$1:$Z$2,2,0)=0,"na",HLOOKUP($D1125,Fractions!$C$1:$Z$2,2,0))</f>
        <v>FM</v>
      </c>
      <c r="I1125" s="2" t="s">
        <v>34</v>
      </c>
      <c r="K1125" s="17">
        <f>VLOOKUP(VLOOKUP(C1111,Demands!$B$27:$E$125,4,0),Fractions!$A$3:$Z$43,INS_FRs!D1125+2,0)</f>
        <v>3.4817351598173514E-2</v>
      </c>
      <c r="L1125" s="10" t="str">
        <f t="shared" si="437"/>
        <v>RSDELC</v>
      </c>
      <c r="M1125" s="10" t="s">
        <v>75</v>
      </c>
    </row>
    <row r="1126" spans="3:13" s="2" customFormat="1" x14ac:dyDescent="0.25">
      <c r="C1126" s="10"/>
      <c r="D1126" s="10">
        <v>16</v>
      </c>
      <c r="F1126" s="2" t="str">
        <f t="shared" si="455"/>
        <v>FLO_FR</v>
      </c>
      <c r="G1126" s="2" t="str">
        <f t="shared" si="454"/>
        <v>RSD_APA4_SC</v>
      </c>
      <c r="H1126" s="2" t="str">
        <f>IF(HLOOKUP($D1126,Fractions!$C$1:$Z$2,2,0)=0,"na",HLOOKUP($D1126,Fractions!$C$1:$Z$2,2,0))</f>
        <v>FD</v>
      </c>
      <c r="I1126" s="2" t="s">
        <v>34</v>
      </c>
      <c r="K1126" s="17">
        <f>VLOOKUP(VLOOKUP(C1111,Demands!$B$27:$E$125,4,0),Fractions!$A$3:$Z$43,INS_FRs!D1126+2,0)</f>
        <v>4.1780821917808221E-2</v>
      </c>
      <c r="L1126" s="10" t="str">
        <f t="shared" si="437"/>
        <v>RSDELC</v>
      </c>
      <c r="M1126" s="10" t="s">
        <v>75</v>
      </c>
    </row>
    <row r="1127" spans="3:13" s="2" customFormat="1" x14ac:dyDescent="0.25">
      <c r="C1127" s="10"/>
      <c r="D1127" s="10">
        <v>17</v>
      </c>
      <c r="F1127" s="2" t="str">
        <f t="shared" si="455"/>
        <v>FLO_FR</v>
      </c>
      <c r="G1127" s="2" t="str">
        <f t="shared" si="454"/>
        <v>RSD_APA4_SC</v>
      </c>
      <c r="H1127" s="2" t="str">
        <f>IF(HLOOKUP($D1127,Fractions!$C$1:$Z$2,2,0)=0,"na",HLOOKUP($D1127,Fractions!$C$1:$Z$2,2,0))</f>
        <v>FA</v>
      </c>
      <c r="I1127" s="2" t="s">
        <v>34</v>
      </c>
      <c r="K1127" s="17">
        <f>VLOOKUP(VLOOKUP(C1111,Demands!$B$27:$E$125,4,0),Fractions!$A$3:$Z$43,INS_FRs!D1127+2,0)</f>
        <v>2.7853881278538817E-2</v>
      </c>
      <c r="L1127" s="10" t="str">
        <f t="shared" si="437"/>
        <v>RSDELC</v>
      </c>
      <c r="M1127" s="10" t="s">
        <v>75</v>
      </c>
    </row>
    <row r="1128" spans="3:13" s="2" customFormat="1" x14ac:dyDescent="0.25">
      <c r="C1128" s="10"/>
      <c r="D1128" s="10">
        <v>18</v>
      </c>
      <c r="F1128" s="2" t="str">
        <f t="shared" si="455"/>
        <v>FLO_FR</v>
      </c>
      <c r="G1128" s="2" t="str">
        <f t="shared" si="454"/>
        <v>RSD_APA4_SC</v>
      </c>
      <c r="H1128" s="2" t="str">
        <f>IF(HLOOKUP($D1128,Fractions!$C$1:$Z$2,2,0)=0,"na",HLOOKUP($D1128,Fractions!$C$1:$Z$2,2,0))</f>
        <v>FE</v>
      </c>
      <c r="I1128" s="2" t="s">
        <v>34</v>
      </c>
      <c r="K1128" s="17">
        <f>VLOOKUP(VLOOKUP(C1111,Demands!$B$27:$E$125,4,0),Fractions!$A$3:$Z$43,INS_FRs!D1128+2,0)</f>
        <v>3.4817351598173514E-2</v>
      </c>
      <c r="L1128" s="10" t="str">
        <f t="shared" si="437"/>
        <v>RSDELC</v>
      </c>
      <c r="M1128" s="10" t="s">
        <v>75</v>
      </c>
    </row>
    <row r="1129" spans="3:13" s="2" customFormat="1" x14ac:dyDescent="0.25">
      <c r="C1129" s="10"/>
      <c r="D1129" s="10">
        <v>19</v>
      </c>
      <c r="F1129" s="2" t="str">
        <f t="shared" si="455"/>
        <v>FLO_FR</v>
      </c>
      <c r="G1129" s="2" t="str">
        <f t="shared" si="454"/>
        <v>RSD_APA4_SC</v>
      </c>
      <c r="H1129" s="2" t="str">
        <f>IF(HLOOKUP($D1129,Fractions!$C$1:$Z$2,2,0)=0,"na",HLOOKUP($D1129,Fractions!$C$1:$Z$2,2,0))</f>
        <v>WN</v>
      </c>
      <c r="I1129" s="2" t="s">
        <v>34</v>
      </c>
      <c r="K1129" s="17">
        <f>VLOOKUP(VLOOKUP(C1111,Demands!$B$27:$E$125,4,0),Fractions!$A$3:$Z$43,INS_FRs!D1129+2,0)</f>
        <v>0</v>
      </c>
      <c r="L1129" s="10" t="str">
        <f t="shared" si="437"/>
        <v>RSDELC</v>
      </c>
      <c r="M1129" s="10" t="s">
        <v>75</v>
      </c>
    </row>
    <row r="1130" spans="3:13" s="2" customFormat="1" x14ac:dyDescent="0.25">
      <c r="C1130" s="10"/>
      <c r="D1130" s="10">
        <v>20</v>
      </c>
      <c r="F1130" s="2" t="str">
        <f t="shared" si="455"/>
        <v>FLO_FR</v>
      </c>
      <c r="G1130" s="2" t="str">
        <f t="shared" si="454"/>
        <v>RSD_APA4_SC</v>
      </c>
      <c r="H1130" s="2" t="str">
        <f>IF(HLOOKUP($D1130,Fractions!$C$1:$Z$2,2,0)=0,"na",HLOOKUP($D1130,Fractions!$C$1:$Z$2,2,0))</f>
        <v>WL</v>
      </c>
      <c r="I1130" s="2" t="s">
        <v>34</v>
      </c>
      <c r="K1130" s="17">
        <f>VLOOKUP(VLOOKUP(C1111,Demands!$B$27:$E$125,4,0),Fractions!$A$3:$Z$43,INS_FRs!D1130+2,0)</f>
        <v>0</v>
      </c>
      <c r="L1130" s="10" t="str">
        <f t="shared" si="437"/>
        <v>RSDELC</v>
      </c>
      <c r="M1130" s="10" t="s">
        <v>75</v>
      </c>
    </row>
    <row r="1131" spans="3:13" s="2" customFormat="1" x14ac:dyDescent="0.25">
      <c r="C1131" s="10"/>
      <c r="D1131" s="10">
        <v>21</v>
      </c>
      <c r="F1131" s="2" t="str">
        <f t="shared" si="455"/>
        <v>FLO_FR</v>
      </c>
      <c r="G1131" s="2" t="str">
        <f t="shared" si="454"/>
        <v>RSD_APA4_SC</v>
      </c>
      <c r="H1131" s="2" t="str">
        <f>IF(HLOOKUP($D1131,Fractions!$C$1:$Z$2,2,0)=0,"na",HLOOKUP($D1131,Fractions!$C$1:$Z$2,2,0))</f>
        <v>WM</v>
      </c>
      <c r="I1131" s="2" t="s">
        <v>34</v>
      </c>
      <c r="K1131" s="17">
        <f>VLOOKUP(VLOOKUP(C1111,Demands!$B$27:$E$125,4,0),Fractions!$A$3:$Z$43,INS_FRs!D1131+2,0)</f>
        <v>0</v>
      </c>
      <c r="L1131" s="10" t="str">
        <f t="shared" si="437"/>
        <v>RSDELC</v>
      </c>
      <c r="M1131" s="10" t="s">
        <v>75</v>
      </c>
    </row>
    <row r="1132" spans="3:13" s="2" customFormat="1" x14ac:dyDescent="0.25">
      <c r="C1132" s="10"/>
      <c r="D1132" s="10">
        <v>22</v>
      </c>
      <c r="F1132" s="2" t="str">
        <f t="shared" si="455"/>
        <v>FLO_FR</v>
      </c>
      <c r="G1132" s="2" t="str">
        <f t="shared" si="454"/>
        <v>RSD_APA4_SC</v>
      </c>
      <c r="H1132" s="2" t="str">
        <f>IF(HLOOKUP($D1132,Fractions!$C$1:$Z$2,2,0)=0,"na",HLOOKUP($D1132,Fractions!$C$1:$Z$2,2,0))</f>
        <v>WD</v>
      </c>
      <c r="I1132" s="2" t="s">
        <v>34</v>
      </c>
      <c r="K1132" s="17">
        <f>VLOOKUP(VLOOKUP(C1111,Demands!$B$27:$E$125,4,0),Fractions!$A$3:$Z$43,INS_FRs!D1132+2,0)</f>
        <v>0</v>
      </c>
      <c r="L1132" s="10" t="str">
        <f t="shared" si="437"/>
        <v>RSDELC</v>
      </c>
      <c r="M1132" s="10" t="s">
        <v>75</v>
      </c>
    </row>
    <row r="1133" spans="3:13" s="2" customFormat="1" x14ac:dyDescent="0.25">
      <c r="C1133" s="10"/>
      <c r="D1133" s="10">
        <v>23</v>
      </c>
      <c r="F1133" s="12" t="str">
        <f t="shared" si="455"/>
        <v>FLO_FR</v>
      </c>
      <c r="G1133" s="12" t="str">
        <f t="shared" si="454"/>
        <v>RSD_APA4_SC</v>
      </c>
      <c r="H1133" s="12" t="str">
        <f>IF(HLOOKUP($D1133,Fractions!$C$1:$Z$2,2,0)=0,"na",HLOOKUP($D1133,Fractions!$C$1:$Z$2,2,0))</f>
        <v>WA</v>
      </c>
      <c r="I1133" s="12" t="s">
        <v>34</v>
      </c>
      <c r="J1133" s="12"/>
      <c r="K1133" s="18">
        <f>VLOOKUP(VLOOKUP(C1111,Demands!$B$27:$E$125,4,0),Fractions!$A$3:$Z$43,INS_FRs!D1133+2,0)</f>
        <v>0</v>
      </c>
      <c r="L1133" s="10" t="str">
        <f t="shared" si="437"/>
        <v>RSDELC</v>
      </c>
      <c r="M1133" s="10" t="s">
        <v>75</v>
      </c>
    </row>
    <row r="1134" spans="3:13" s="2" customFormat="1" x14ac:dyDescent="0.25">
      <c r="C1134" s="10"/>
      <c r="D1134" s="10">
        <v>24</v>
      </c>
      <c r="F1134" s="19" t="str">
        <f t="shared" si="455"/>
        <v>FLO_FR</v>
      </c>
      <c r="G1134" s="19" t="str">
        <f t="shared" si="454"/>
        <v>RSD_APA4_SC</v>
      </c>
      <c r="H1134" s="19" t="str">
        <f>IF(HLOOKUP($D1134,Fractions!$C$1:$Z$2,2,0)=0,"na",HLOOKUP($D1134,Fractions!$C$1:$Z$2,2,0))</f>
        <v>WE</v>
      </c>
      <c r="I1134" s="19" t="s">
        <v>34</v>
      </c>
      <c r="J1134" s="19"/>
      <c r="K1134" s="20">
        <f>VLOOKUP(VLOOKUP(C1111,Demands!$B$27:$E$125,4,0),Fractions!$A$3:$Z$43,INS_FRs!D1134+2,0)</f>
        <v>0</v>
      </c>
      <c r="L1134" s="21" t="str">
        <f t="shared" si="437"/>
        <v>RSDELC</v>
      </c>
      <c r="M1134" s="21" t="s">
        <v>75</v>
      </c>
    </row>
    <row r="1135" spans="3:13" s="2" customFormat="1" x14ac:dyDescent="0.25">
      <c r="C1135" s="10"/>
      <c r="D1135" s="10">
        <v>1</v>
      </c>
      <c r="F1135" s="2" t="str">
        <f t="shared" si="455"/>
        <v>FLO_FR</v>
      </c>
      <c r="G1135" s="2" t="str">
        <f t="shared" si="454"/>
        <v>RSD_APA4_SC</v>
      </c>
      <c r="H1135" s="2" t="str">
        <f t="shared" ref="H1135:J1143" si="456">H1111</f>
        <v>RN</v>
      </c>
      <c r="I1135" s="2" t="str">
        <f t="shared" si="456"/>
        <v>UP</v>
      </c>
      <c r="J1135" s="10">
        <f t="shared" si="456"/>
        <v>0</v>
      </c>
      <c r="K1135" s="10">
        <v>3</v>
      </c>
      <c r="L1135" s="10" t="str">
        <f t="shared" si="437"/>
        <v>RSDELC</v>
      </c>
      <c r="M1135" s="10" t="s">
        <v>75</v>
      </c>
    </row>
    <row r="1136" spans="3:13" s="2" customFormat="1" x14ac:dyDescent="0.25">
      <c r="C1136" s="10"/>
      <c r="D1136" s="10">
        <v>2</v>
      </c>
      <c r="F1136" s="2" t="str">
        <f t="shared" si="455"/>
        <v>FLO_FR</v>
      </c>
      <c r="G1136" s="2" t="str">
        <f t="shared" si="454"/>
        <v>RSD_APA4_SC</v>
      </c>
      <c r="H1136" s="2" t="str">
        <f t="shared" si="456"/>
        <v>RL</v>
      </c>
      <c r="I1136" s="2" t="str">
        <f t="shared" si="456"/>
        <v>UP</v>
      </c>
      <c r="J1136" s="10">
        <f t="shared" si="456"/>
        <v>0</v>
      </c>
      <c r="K1136" s="10">
        <f>K1135</f>
        <v>3</v>
      </c>
      <c r="L1136" s="10" t="str">
        <f t="shared" si="437"/>
        <v>RSDELC</v>
      </c>
      <c r="M1136" s="10" t="s">
        <v>75</v>
      </c>
    </row>
    <row r="1137" spans="3:13" s="2" customFormat="1" x14ac:dyDescent="0.25">
      <c r="C1137" s="10"/>
      <c r="D1137" s="10">
        <v>3</v>
      </c>
      <c r="F1137" s="2" t="str">
        <f t="shared" si="455"/>
        <v>FLO_FR</v>
      </c>
      <c r="G1137" s="2" t="str">
        <f t="shared" si="454"/>
        <v>RSD_APA4_SC</v>
      </c>
      <c r="H1137" s="2" t="str">
        <f t="shared" si="456"/>
        <v>RM</v>
      </c>
      <c r="I1137" s="2" t="str">
        <f t="shared" si="456"/>
        <v>UP</v>
      </c>
      <c r="J1137" s="10">
        <f t="shared" si="456"/>
        <v>0</v>
      </c>
      <c r="K1137" s="10">
        <f t="shared" ref="K1137:K1158" si="457">K1136</f>
        <v>3</v>
      </c>
      <c r="L1137" s="10" t="str">
        <f t="shared" si="437"/>
        <v>RSDELC</v>
      </c>
      <c r="M1137" s="10" t="s">
        <v>75</v>
      </c>
    </row>
    <row r="1138" spans="3:13" s="2" customFormat="1" x14ac:dyDescent="0.25">
      <c r="C1138" s="10"/>
      <c r="D1138" s="10">
        <v>4</v>
      </c>
      <c r="F1138" s="2" t="str">
        <f t="shared" si="455"/>
        <v>FLO_FR</v>
      </c>
      <c r="G1138" s="2" t="str">
        <f t="shared" si="454"/>
        <v>RSD_APA4_SC</v>
      </c>
      <c r="H1138" s="2" t="str">
        <f t="shared" si="456"/>
        <v>RD</v>
      </c>
      <c r="I1138" s="2" t="str">
        <f t="shared" si="456"/>
        <v>UP</v>
      </c>
      <c r="J1138" s="10">
        <f t="shared" si="456"/>
        <v>0</v>
      </c>
      <c r="K1138" s="10">
        <f t="shared" si="457"/>
        <v>3</v>
      </c>
      <c r="L1138" s="10" t="str">
        <f t="shared" si="437"/>
        <v>RSDELC</v>
      </c>
      <c r="M1138" s="10" t="s">
        <v>75</v>
      </c>
    </row>
    <row r="1139" spans="3:13" s="2" customFormat="1" x14ac:dyDescent="0.25">
      <c r="C1139" s="10"/>
      <c r="D1139" s="10">
        <v>5</v>
      </c>
      <c r="F1139" s="2" t="str">
        <f t="shared" si="455"/>
        <v>FLO_FR</v>
      </c>
      <c r="G1139" s="2" t="str">
        <f t="shared" si="454"/>
        <v>RSD_APA4_SC</v>
      </c>
      <c r="H1139" s="2" t="str">
        <f t="shared" si="456"/>
        <v>RA</v>
      </c>
      <c r="I1139" s="2" t="str">
        <f t="shared" si="456"/>
        <v>UP</v>
      </c>
      <c r="J1139" s="10">
        <f t="shared" si="456"/>
        <v>0</v>
      </c>
      <c r="K1139" s="10">
        <f t="shared" si="457"/>
        <v>3</v>
      </c>
      <c r="L1139" s="10" t="str">
        <f t="shared" si="437"/>
        <v>RSDELC</v>
      </c>
      <c r="M1139" s="10" t="s">
        <v>75</v>
      </c>
    </row>
    <row r="1140" spans="3:13" s="2" customFormat="1" x14ac:dyDescent="0.25">
      <c r="C1140" s="10"/>
      <c r="D1140" s="10">
        <v>6</v>
      </c>
      <c r="F1140" s="2" t="str">
        <f t="shared" si="455"/>
        <v>FLO_FR</v>
      </c>
      <c r="G1140" s="2" t="str">
        <f t="shared" ref="G1140:G1158" si="458">G1139</f>
        <v>RSD_APA4_SC</v>
      </c>
      <c r="H1140" s="2" t="str">
        <f t="shared" si="456"/>
        <v>RE</v>
      </c>
      <c r="I1140" s="2" t="str">
        <f t="shared" si="456"/>
        <v>UP</v>
      </c>
      <c r="J1140" s="10">
        <f t="shared" si="456"/>
        <v>0</v>
      </c>
      <c r="K1140" s="10">
        <f t="shared" si="457"/>
        <v>3</v>
      </c>
      <c r="L1140" s="10" t="str">
        <f t="shared" si="437"/>
        <v>RSDELC</v>
      </c>
      <c r="M1140" s="10" t="s">
        <v>75</v>
      </c>
    </row>
    <row r="1141" spans="3:13" s="2" customFormat="1" x14ac:dyDescent="0.25">
      <c r="C1141" s="10"/>
      <c r="D1141" s="10">
        <v>7</v>
      </c>
      <c r="F1141" s="2" t="str">
        <f t="shared" ref="F1141:F1158" si="459">IF(H1141="NA","\I: Ignore","FLO_FR")</f>
        <v>FLO_FR</v>
      </c>
      <c r="G1141" s="2" t="str">
        <f t="shared" si="458"/>
        <v>RSD_APA4_SC</v>
      </c>
      <c r="H1141" s="2" t="str">
        <f t="shared" si="456"/>
        <v>SN</v>
      </c>
      <c r="I1141" s="2" t="str">
        <f t="shared" si="456"/>
        <v>UP</v>
      </c>
      <c r="J1141" s="10">
        <f t="shared" si="456"/>
        <v>0</v>
      </c>
      <c r="K1141" s="10">
        <f t="shared" si="457"/>
        <v>3</v>
      </c>
      <c r="L1141" s="10" t="str">
        <f t="shared" si="437"/>
        <v>RSDELC</v>
      </c>
      <c r="M1141" s="10" t="s">
        <v>75</v>
      </c>
    </row>
    <row r="1142" spans="3:13" s="2" customFormat="1" x14ac:dyDescent="0.25">
      <c r="C1142" s="10"/>
      <c r="D1142" s="10">
        <v>8</v>
      </c>
      <c r="F1142" s="2" t="str">
        <f t="shared" si="459"/>
        <v>FLO_FR</v>
      </c>
      <c r="G1142" s="2" t="str">
        <f t="shared" si="458"/>
        <v>RSD_APA4_SC</v>
      </c>
      <c r="H1142" s="2" t="str">
        <f t="shared" si="456"/>
        <v>SL</v>
      </c>
      <c r="I1142" s="2" t="str">
        <f t="shared" si="456"/>
        <v>UP</v>
      </c>
      <c r="J1142" s="10">
        <f t="shared" si="456"/>
        <v>0</v>
      </c>
      <c r="K1142" s="10">
        <f t="shared" si="457"/>
        <v>3</v>
      </c>
      <c r="L1142" s="10" t="str">
        <f t="shared" si="437"/>
        <v>RSDELC</v>
      </c>
      <c r="M1142" s="10" t="s">
        <v>75</v>
      </c>
    </row>
    <row r="1143" spans="3:13" s="2" customFormat="1" x14ac:dyDescent="0.25">
      <c r="C1143" s="10"/>
      <c r="D1143" s="10">
        <v>9</v>
      </c>
      <c r="F1143" s="2" t="str">
        <f t="shared" si="459"/>
        <v>FLO_FR</v>
      </c>
      <c r="G1143" s="2" t="str">
        <f t="shared" si="458"/>
        <v>RSD_APA4_SC</v>
      </c>
      <c r="H1143" s="2" t="str">
        <f t="shared" si="456"/>
        <v>SM</v>
      </c>
      <c r="I1143" s="2" t="str">
        <f t="shared" si="456"/>
        <v>UP</v>
      </c>
      <c r="J1143" s="10">
        <f t="shared" si="456"/>
        <v>0</v>
      </c>
      <c r="K1143" s="10">
        <f t="shared" si="457"/>
        <v>3</v>
      </c>
      <c r="L1143" s="10" t="str">
        <f t="shared" si="437"/>
        <v>RSDELC</v>
      </c>
      <c r="M1143" s="10" t="s">
        <v>75</v>
      </c>
    </row>
    <row r="1144" spans="3:13" s="2" customFormat="1" x14ac:dyDescent="0.25">
      <c r="C1144" s="10"/>
      <c r="D1144" s="10">
        <v>10</v>
      </c>
      <c r="F1144" s="2" t="str">
        <f t="shared" si="459"/>
        <v>FLO_FR</v>
      </c>
      <c r="G1144" s="2" t="str">
        <f t="shared" si="458"/>
        <v>RSD_APA4_SC</v>
      </c>
      <c r="H1144" s="2" t="str">
        <f t="shared" ref="H1144:I1146" si="460">H1120</f>
        <v>SD</v>
      </c>
      <c r="I1144" s="2" t="str">
        <f>I1120</f>
        <v>UP</v>
      </c>
      <c r="J1144" s="10">
        <f>J1120</f>
        <v>0</v>
      </c>
      <c r="K1144" s="10">
        <f t="shared" si="457"/>
        <v>3</v>
      </c>
      <c r="L1144" s="10" t="str">
        <f t="shared" si="437"/>
        <v>RSDELC</v>
      </c>
      <c r="M1144" s="10" t="s">
        <v>75</v>
      </c>
    </row>
    <row r="1145" spans="3:13" s="2" customFormat="1" x14ac:dyDescent="0.25">
      <c r="C1145" s="10"/>
      <c r="D1145" s="10">
        <v>11</v>
      </c>
      <c r="F1145" s="2" t="str">
        <f t="shared" si="459"/>
        <v>FLO_FR</v>
      </c>
      <c r="G1145" s="2" t="str">
        <f t="shared" si="458"/>
        <v>RSD_APA4_SC</v>
      </c>
      <c r="H1145" s="2" t="str">
        <f t="shared" si="460"/>
        <v>SA</v>
      </c>
      <c r="I1145" s="2" t="str">
        <f>I1121</f>
        <v>UP</v>
      </c>
      <c r="J1145" s="10">
        <f>J1121</f>
        <v>0</v>
      </c>
      <c r="K1145" s="10">
        <f t="shared" si="457"/>
        <v>3</v>
      </c>
      <c r="L1145" s="10" t="str">
        <f t="shared" si="437"/>
        <v>RSDELC</v>
      </c>
      <c r="M1145" s="10" t="s">
        <v>75</v>
      </c>
    </row>
    <row r="1146" spans="3:13" s="2" customFormat="1" x14ac:dyDescent="0.25">
      <c r="C1146" s="10"/>
      <c r="D1146" s="10">
        <v>12</v>
      </c>
      <c r="F1146" s="2" t="str">
        <f t="shared" si="459"/>
        <v>FLO_FR</v>
      </c>
      <c r="G1146" s="2" t="str">
        <f t="shared" si="458"/>
        <v>RSD_APA4_SC</v>
      </c>
      <c r="H1146" s="2" t="str">
        <f t="shared" si="460"/>
        <v>SE</v>
      </c>
      <c r="I1146" s="2" t="str">
        <f t="shared" si="460"/>
        <v>UP</v>
      </c>
      <c r="J1146" s="10">
        <f>J1122</f>
        <v>0</v>
      </c>
      <c r="K1146" s="10">
        <f t="shared" si="457"/>
        <v>3</v>
      </c>
      <c r="L1146" s="10" t="str">
        <f t="shared" si="437"/>
        <v>RSDELC</v>
      </c>
      <c r="M1146" s="10" t="s">
        <v>75</v>
      </c>
    </row>
    <row r="1147" spans="3:13" s="2" customFormat="1" x14ac:dyDescent="0.25">
      <c r="C1147" s="10"/>
      <c r="D1147" s="10">
        <v>13</v>
      </c>
      <c r="F1147" s="2" t="str">
        <f t="shared" si="459"/>
        <v>FLO_FR</v>
      </c>
      <c r="G1147" s="2" t="str">
        <f t="shared" si="458"/>
        <v>RSD_APA4_SC</v>
      </c>
      <c r="H1147" s="2" t="str">
        <f t="shared" ref="H1147:J1147" si="461">H1123</f>
        <v>FN</v>
      </c>
      <c r="I1147" s="2" t="str">
        <f t="shared" si="461"/>
        <v>UP</v>
      </c>
      <c r="J1147" s="10">
        <f t="shared" si="461"/>
        <v>0</v>
      </c>
      <c r="K1147" s="10">
        <f t="shared" si="457"/>
        <v>3</v>
      </c>
      <c r="L1147" s="10" t="str">
        <f t="shared" si="437"/>
        <v>RSDELC</v>
      </c>
      <c r="M1147" s="10" t="s">
        <v>75</v>
      </c>
    </row>
    <row r="1148" spans="3:13" s="2" customFormat="1" x14ac:dyDescent="0.25">
      <c r="C1148" s="10"/>
      <c r="D1148" s="10">
        <v>14</v>
      </c>
      <c r="F1148" s="2" t="str">
        <f t="shared" si="459"/>
        <v>FLO_FR</v>
      </c>
      <c r="G1148" s="2" t="str">
        <f t="shared" si="458"/>
        <v>RSD_APA4_SC</v>
      </c>
      <c r="H1148" s="2" t="str">
        <f t="shared" ref="H1148:J1148" si="462">H1124</f>
        <v>FL</v>
      </c>
      <c r="I1148" s="2" t="str">
        <f t="shared" si="462"/>
        <v>UP</v>
      </c>
      <c r="J1148" s="10">
        <f t="shared" si="462"/>
        <v>0</v>
      </c>
      <c r="K1148" s="10">
        <f t="shared" si="457"/>
        <v>3</v>
      </c>
      <c r="L1148" s="10" t="str">
        <f t="shared" si="437"/>
        <v>RSDELC</v>
      </c>
      <c r="M1148" s="10" t="s">
        <v>75</v>
      </c>
    </row>
    <row r="1149" spans="3:13" s="2" customFormat="1" x14ac:dyDescent="0.25">
      <c r="C1149" s="10"/>
      <c r="D1149" s="10">
        <v>15</v>
      </c>
      <c r="F1149" s="2" t="str">
        <f t="shared" si="459"/>
        <v>FLO_FR</v>
      </c>
      <c r="G1149" s="2" t="str">
        <f t="shared" si="458"/>
        <v>RSD_APA4_SC</v>
      </c>
      <c r="H1149" s="2" t="str">
        <f t="shared" ref="H1149:J1149" si="463">H1125</f>
        <v>FM</v>
      </c>
      <c r="I1149" s="2" t="str">
        <f t="shared" si="463"/>
        <v>UP</v>
      </c>
      <c r="J1149" s="10">
        <f t="shared" si="463"/>
        <v>0</v>
      </c>
      <c r="K1149" s="10">
        <f t="shared" si="457"/>
        <v>3</v>
      </c>
      <c r="L1149" s="10" t="str">
        <f t="shared" si="437"/>
        <v>RSDELC</v>
      </c>
      <c r="M1149" s="10" t="s">
        <v>75</v>
      </c>
    </row>
    <row r="1150" spans="3:13" s="2" customFormat="1" x14ac:dyDescent="0.25">
      <c r="C1150" s="10"/>
      <c r="D1150" s="10">
        <v>16</v>
      </c>
      <c r="F1150" s="2" t="str">
        <f t="shared" si="459"/>
        <v>FLO_FR</v>
      </c>
      <c r="G1150" s="2" t="str">
        <f t="shared" si="458"/>
        <v>RSD_APA4_SC</v>
      </c>
      <c r="H1150" s="2" t="str">
        <f t="shared" ref="H1150:J1150" si="464">H1126</f>
        <v>FD</v>
      </c>
      <c r="I1150" s="2" t="str">
        <f t="shared" si="464"/>
        <v>UP</v>
      </c>
      <c r="J1150" s="10">
        <f t="shared" si="464"/>
        <v>0</v>
      </c>
      <c r="K1150" s="10">
        <f t="shared" si="457"/>
        <v>3</v>
      </c>
      <c r="L1150" s="10" t="str">
        <f t="shared" si="437"/>
        <v>RSDELC</v>
      </c>
      <c r="M1150" s="10" t="s">
        <v>75</v>
      </c>
    </row>
    <row r="1151" spans="3:13" s="2" customFormat="1" x14ac:dyDescent="0.25">
      <c r="C1151" s="10"/>
      <c r="D1151" s="10">
        <v>17</v>
      </c>
      <c r="F1151" s="2" t="str">
        <f t="shared" si="459"/>
        <v>FLO_FR</v>
      </c>
      <c r="G1151" s="2" t="str">
        <f t="shared" si="458"/>
        <v>RSD_APA4_SC</v>
      </c>
      <c r="H1151" s="2" t="str">
        <f t="shared" ref="H1151:J1151" si="465">H1127</f>
        <v>FA</v>
      </c>
      <c r="I1151" s="2" t="str">
        <f t="shared" si="465"/>
        <v>UP</v>
      </c>
      <c r="J1151" s="10">
        <f t="shared" si="465"/>
        <v>0</v>
      </c>
      <c r="K1151" s="10">
        <f t="shared" si="457"/>
        <v>3</v>
      </c>
      <c r="L1151" s="10" t="str">
        <f t="shared" si="437"/>
        <v>RSDELC</v>
      </c>
      <c r="M1151" s="10" t="s">
        <v>75</v>
      </c>
    </row>
    <row r="1152" spans="3:13" s="2" customFormat="1" x14ac:dyDescent="0.25">
      <c r="C1152" s="10"/>
      <c r="D1152" s="10">
        <v>18</v>
      </c>
      <c r="F1152" s="2" t="str">
        <f t="shared" si="459"/>
        <v>FLO_FR</v>
      </c>
      <c r="G1152" s="2" t="str">
        <f t="shared" si="458"/>
        <v>RSD_APA4_SC</v>
      </c>
      <c r="H1152" s="2" t="str">
        <f t="shared" ref="H1152:J1152" si="466">H1128</f>
        <v>FE</v>
      </c>
      <c r="I1152" s="2" t="str">
        <f t="shared" si="466"/>
        <v>UP</v>
      </c>
      <c r="J1152" s="10">
        <f t="shared" si="466"/>
        <v>0</v>
      </c>
      <c r="K1152" s="10">
        <f t="shared" si="457"/>
        <v>3</v>
      </c>
      <c r="L1152" s="10" t="str">
        <f t="shared" si="437"/>
        <v>RSDELC</v>
      </c>
      <c r="M1152" s="10" t="s">
        <v>75</v>
      </c>
    </row>
    <row r="1153" spans="3:13" s="2" customFormat="1" x14ac:dyDescent="0.25">
      <c r="C1153" s="10"/>
      <c r="D1153" s="10">
        <v>19</v>
      </c>
      <c r="F1153" s="2" t="str">
        <f t="shared" si="459"/>
        <v>FLO_FR</v>
      </c>
      <c r="G1153" s="2" t="str">
        <f t="shared" si="458"/>
        <v>RSD_APA4_SC</v>
      </c>
      <c r="H1153" s="2" t="str">
        <f t="shared" ref="H1153:J1153" si="467">H1129</f>
        <v>WN</v>
      </c>
      <c r="I1153" s="2" t="str">
        <f t="shared" si="467"/>
        <v>UP</v>
      </c>
      <c r="J1153" s="10">
        <f t="shared" si="467"/>
        <v>0</v>
      </c>
      <c r="K1153" s="10">
        <f t="shared" si="457"/>
        <v>3</v>
      </c>
      <c r="L1153" s="10" t="str">
        <f t="shared" si="437"/>
        <v>RSDELC</v>
      </c>
      <c r="M1153" s="10" t="s">
        <v>75</v>
      </c>
    </row>
    <row r="1154" spans="3:13" s="2" customFormat="1" x14ac:dyDescent="0.25">
      <c r="C1154" s="10"/>
      <c r="D1154" s="10">
        <v>20</v>
      </c>
      <c r="F1154" s="2" t="str">
        <f t="shared" si="459"/>
        <v>FLO_FR</v>
      </c>
      <c r="G1154" s="2" t="str">
        <f t="shared" si="458"/>
        <v>RSD_APA4_SC</v>
      </c>
      <c r="H1154" s="2" t="str">
        <f t="shared" ref="H1154:J1154" si="468">H1130</f>
        <v>WL</v>
      </c>
      <c r="I1154" s="2" t="str">
        <f t="shared" si="468"/>
        <v>UP</v>
      </c>
      <c r="J1154" s="10">
        <f t="shared" si="468"/>
        <v>0</v>
      </c>
      <c r="K1154" s="10">
        <f t="shared" si="457"/>
        <v>3</v>
      </c>
      <c r="L1154" s="10" t="str">
        <f t="shared" si="437"/>
        <v>RSDELC</v>
      </c>
      <c r="M1154" s="10" t="s">
        <v>75</v>
      </c>
    </row>
    <row r="1155" spans="3:13" s="2" customFormat="1" x14ac:dyDescent="0.25">
      <c r="C1155" s="10"/>
      <c r="D1155" s="10">
        <v>21</v>
      </c>
      <c r="F1155" s="2" t="str">
        <f t="shared" si="459"/>
        <v>FLO_FR</v>
      </c>
      <c r="G1155" s="2" t="str">
        <f t="shared" si="458"/>
        <v>RSD_APA4_SC</v>
      </c>
      <c r="H1155" s="2" t="str">
        <f t="shared" ref="H1155:J1155" si="469">H1131</f>
        <v>WM</v>
      </c>
      <c r="I1155" s="2" t="str">
        <f t="shared" si="469"/>
        <v>UP</v>
      </c>
      <c r="J1155" s="10">
        <f t="shared" si="469"/>
        <v>0</v>
      </c>
      <c r="K1155" s="10">
        <f t="shared" si="457"/>
        <v>3</v>
      </c>
      <c r="L1155" s="10" t="str">
        <f t="shared" si="437"/>
        <v>RSDELC</v>
      </c>
      <c r="M1155" s="10" t="s">
        <v>75</v>
      </c>
    </row>
    <row r="1156" spans="3:13" s="2" customFormat="1" x14ac:dyDescent="0.25">
      <c r="C1156" s="10"/>
      <c r="D1156" s="10">
        <v>22</v>
      </c>
      <c r="F1156" s="2" t="str">
        <f t="shared" si="459"/>
        <v>FLO_FR</v>
      </c>
      <c r="G1156" s="2" t="str">
        <f t="shared" si="458"/>
        <v>RSD_APA4_SC</v>
      </c>
      <c r="H1156" s="2" t="str">
        <f t="shared" ref="H1156:J1156" si="470">H1132</f>
        <v>WD</v>
      </c>
      <c r="I1156" s="2" t="str">
        <f t="shared" si="470"/>
        <v>UP</v>
      </c>
      <c r="J1156" s="10">
        <f t="shared" si="470"/>
        <v>0</v>
      </c>
      <c r="K1156" s="10">
        <f t="shared" si="457"/>
        <v>3</v>
      </c>
      <c r="L1156" s="10" t="str">
        <f t="shared" si="437"/>
        <v>RSDELC</v>
      </c>
      <c r="M1156" s="10" t="s">
        <v>75</v>
      </c>
    </row>
    <row r="1157" spans="3:13" s="2" customFormat="1" x14ac:dyDescent="0.25">
      <c r="C1157" s="10"/>
      <c r="D1157" s="10">
        <v>23</v>
      </c>
      <c r="F1157" s="12" t="str">
        <f t="shared" si="459"/>
        <v>FLO_FR</v>
      </c>
      <c r="G1157" s="12" t="str">
        <f t="shared" si="458"/>
        <v>RSD_APA4_SC</v>
      </c>
      <c r="H1157" s="12" t="str">
        <f t="shared" ref="H1157:J1157" si="471">H1133</f>
        <v>WA</v>
      </c>
      <c r="I1157" s="12" t="str">
        <f t="shared" si="471"/>
        <v>UP</v>
      </c>
      <c r="J1157" s="4">
        <f t="shared" si="471"/>
        <v>0</v>
      </c>
      <c r="K1157" s="4">
        <f t="shared" si="457"/>
        <v>3</v>
      </c>
      <c r="L1157" s="10" t="str">
        <f t="shared" si="437"/>
        <v>RSDELC</v>
      </c>
      <c r="M1157" s="10" t="s">
        <v>75</v>
      </c>
    </row>
    <row r="1158" spans="3:13" s="2" customFormat="1" x14ac:dyDescent="0.25">
      <c r="C1158" s="10"/>
      <c r="D1158" s="10">
        <v>24</v>
      </c>
      <c r="F1158" s="19" t="str">
        <f t="shared" si="459"/>
        <v>FLO_FR</v>
      </c>
      <c r="G1158" s="19" t="str">
        <f t="shared" si="458"/>
        <v>RSD_APA4_SC</v>
      </c>
      <c r="H1158" s="19" t="str">
        <f t="shared" ref="H1158:J1158" si="472">H1134</f>
        <v>WE</v>
      </c>
      <c r="I1158" s="19" t="str">
        <f t="shared" si="472"/>
        <v>UP</v>
      </c>
      <c r="J1158" s="21">
        <f t="shared" si="472"/>
        <v>0</v>
      </c>
      <c r="K1158" s="21">
        <f t="shared" si="457"/>
        <v>3</v>
      </c>
      <c r="L1158" s="21" t="str">
        <f t="shared" si="437"/>
        <v>RSDELC</v>
      </c>
      <c r="M1158" s="21" t="s">
        <v>75</v>
      </c>
    </row>
    <row r="1159" spans="3:13" s="2" customFormat="1" x14ac:dyDescent="0.25">
      <c r="C1159" s="10">
        <f>C1111+1</f>
        <v>25</v>
      </c>
      <c r="D1159" s="10">
        <v>1</v>
      </c>
      <c r="F1159" s="2" t="str">
        <f>IF(H1159="NA","\I: Ignore","FLO_FR")</f>
        <v>FLO_FR</v>
      </c>
      <c r="G1159" s="9" t="str">
        <f>VLOOKUP(C1159,Demands!$B$27:$C$125,2,0)</f>
        <v>RSD_DTA1_CK</v>
      </c>
      <c r="H1159" s="2" t="str">
        <f>IF(HLOOKUP($D1159,Fractions!$C$1:$Z$2,2,0)=0,"na",HLOOKUP($D1159,Fractions!$C$1:$Z$2,2,0))</f>
        <v>RN</v>
      </c>
      <c r="I1159" s="2" t="s">
        <v>34</v>
      </c>
      <c r="K1159" s="17">
        <f>VLOOKUP(VLOOKUP(C1159,Demands!$B$27:$E$125,4,0),Fractions!$A$3:$Z$43,INS_FRs!D1159+2,0)</f>
        <v>0</v>
      </c>
      <c r="L1159" s="10" t="str">
        <f t="shared" si="437"/>
        <v>RSDELC</v>
      </c>
      <c r="M1159" s="10" t="s">
        <v>75</v>
      </c>
    </row>
    <row r="1160" spans="3:13" s="2" customFormat="1" x14ac:dyDescent="0.25">
      <c r="C1160" s="10"/>
      <c r="D1160" s="10">
        <v>2</v>
      </c>
      <c r="F1160" s="2" t="str">
        <f t="shared" ref="F1160:F1170" si="473">IF(H1160="NA","\I: Ignore","FLO_FR")</f>
        <v>FLO_FR</v>
      </c>
      <c r="G1160" s="2" t="str">
        <f>G1159</f>
        <v>RSD_DTA1_CK</v>
      </c>
      <c r="H1160" s="2" t="str">
        <f>IF(HLOOKUP($D1160,Fractions!$C$1:$Z$2,2,0)=0,"na",HLOOKUP($D1160,Fractions!$C$1:$Z$2,2,0))</f>
        <v>RL</v>
      </c>
      <c r="I1160" s="2" t="s">
        <v>34</v>
      </c>
      <c r="K1160" s="17">
        <f>VLOOKUP(VLOOKUP(C1159,Demands!$B$27:$E$125,4,0),Fractions!$A$3:$Z$43,INS_FRs!D1160+2,0)</f>
        <v>2.7853881278538817E-2</v>
      </c>
      <c r="L1160" s="10" t="str">
        <f t="shared" ref="L1160:L1223" si="474">LEFT(G1160,3)&amp;"ELC"</f>
        <v>RSDELC</v>
      </c>
      <c r="M1160" s="10" t="s">
        <v>75</v>
      </c>
    </row>
    <row r="1161" spans="3:13" s="2" customFormat="1" x14ac:dyDescent="0.25">
      <c r="C1161" s="10"/>
      <c r="D1161" s="10">
        <v>3</v>
      </c>
      <c r="F1161" s="2" t="str">
        <f t="shared" si="473"/>
        <v>FLO_FR</v>
      </c>
      <c r="G1161" s="2" t="str">
        <f t="shared" ref="G1161:G1168" si="475">G1160</f>
        <v>RSD_DTA1_CK</v>
      </c>
      <c r="H1161" s="2" t="str">
        <f>IF(HLOOKUP($D1161,Fractions!$C$1:$Z$2,2,0)=0,"na",HLOOKUP($D1161,Fractions!$C$1:$Z$2,2,0))</f>
        <v>RM</v>
      </c>
      <c r="I1161" s="2" t="s">
        <v>34</v>
      </c>
      <c r="K1161" s="17">
        <f>VLOOKUP(VLOOKUP(C1159,Demands!$B$27:$E$125,4,0),Fractions!$A$3:$Z$43,INS_FRs!D1161+2,0)</f>
        <v>3.4817351598173514E-2</v>
      </c>
      <c r="L1161" s="10" t="str">
        <f t="shared" si="474"/>
        <v>RSDELC</v>
      </c>
      <c r="M1161" s="10" t="s">
        <v>75</v>
      </c>
    </row>
    <row r="1162" spans="3:13" s="2" customFormat="1" x14ac:dyDescent="0.25">
      <c r="C1162" s="10"/>
      <c r="D1162" s="10">
        <v>4</v>
      </c>
      <c r="F1162" s="2" t="str">
        <f t="shared" si="473"/>
        <v>FLO_FR</v>
      </c>
      <c r="G1162" s="2" t="str">
        <f t="shared" si="475"/>
        <v>RSD_DTA1_CK</v>
      </c>
      <c r="H1162" s="2" t="str">
        <f>IF(HLOOKUP($D1162,Fractions!$C$1:$Z$2,2,0)=0,"na",HLOOKUP($D1162,Fractions!$C$1:$Z$2,2,0))</f>
        <v>RD</v>
      </c>
      <c r="I1162" s="2" t="s">
        <v>34</v>
      </c>
      <c r="K1162" s="17">
        <f>VLOOKUP(VLOOKUP(C1159,Demands!$B$27:$E$125,4,0),Fractions!$A$3:$Z$43,INS_FRs!D1162+2,0)</f>
        <v>4.1780821917808221E-2</v>
      </c>
      <c r="L1162" s="10" t="str">
        <f t="shared" si="474"/>
        <v>RSDELC</v>
      </c>
      <c r="M1162" s="10" t="s">
        <v>75</v>
      </c>
    </row>
    <row r="1163" spans="3:13" s="2" customFormat="1" x14ac:dyDescent="0.25">
      <c r="C1163" s="10"/>
      <c r="D1163" s="10">
        <v>5</v>
      </c>
      <c r="F1163" s="2" t="str">
        <f t="shared" si="473"/>
        <v>FLO_FR</v>
      </c>
      <c r="G1163" s="2" t="str">
        <f t="shared" si="475"/>
        <v>RSD_DTA1_CK</v>
      </c>
      <c r="H1163" s="2" t="str">
        <f>IF(HLOOKUP($D1163,Fractions!$C$1:$Z$2,2,0)=0,"na",HLOOKUP($D1163,Fractions!$C$1:$Z$2,2,0))</f>
        <v>RA</v>
      </c>
      <c r="I1163" s="2" t="s">
        <v>34</v>
      </c>
      <c r="K1163" s="17">
        <f>VLOOKUP(VLOOKUP(C1159,Demands!$B$27:$E$125,4,0),Fractions!$A$3:$Z$43,INS_FRs!D1163+2,0)</f>
        <v>2.7853881278538817E-2</v>
      </c>
      <c r="L1163" s="10" t="str">
        <f t="shared" si="474"/>
        <v>RSDELC</v>
      </c>
      <c r="M1163" s="10" t="s">
        <v>75</v>
      </c>
    </row>
    <row r="1164" spans="3:13" s="2" customFormat="1" x14ac:dyDescent="0.25">
      <c r="C1164" s="10"/>
      <c r="D1164" s="10">
        <v>6</v>
      </c>
      <c r="F1164" s="2" t="str">
        <f t="shared" si="473"/>
        <v>FLO_FR</v>
      </c>
      <c r="G1164" s="2" t="str">
        <f t="shared" si="475"/>
        <v>RSD_DTA1_CK</v>
      </c>
      <c r="H1164" s="2" t="str">
        <f>IF(HLOOKUP($D1164,Fractions!$C$1:$Z$2,2,0)=0,"na",HLOOKUP($D1164,Fractions!$C$1:$Z$2,2,0))</f>
        <v>RE</v>
      </c>
      <c r="I1164" s="2" t="s">
        <v>34</v>
      </c>
      <c r="K1164" s="17">
        <f>VLOOKUP(VLOOKUP(C1159,Demands!$B$27:$E$125,4,0),Fractions!$A$3:$Z$43,INS_FRs!D1164+2,0)</f>
        <v>3.4817351598173514E-2</v>
      </c>
      <c r="L1164" s="10" t="str">
        <f t="shared" si="474"/>
        <v>RSDELC</v>
      </c>
      <c r="M1164" s="10" t="s">
        <v>75</v>
      </c>
    </row>
    <row r="1165" spans="3:13" s="2" customFormat="1" x14ac:dyDescent="0.25">
      <c r="C1165" s="10"/>
      <c r="D1165" s="10">
        <v>7</v>
      </c>
      <c r="F1165" s="2" t="str">
        <f t="shared" si="473"/>
        <v>FLO_FR</v>
      </c>
      <c r="G1165" s="2" t="str">
        <f t="shared" si="475"/>
        <v>RSD_DTA1_CK</v>
      </c>
      <c r="H1165" s="2" t="str">
        <f>IF(HLOOKUP($D1165,Fractions!$C$1:$Z$2,2,0)=0,"na",HLOOKUP($D1165,Fractions!$C$1:$Z$2,2,0))</f>
        <v>SN</v>
      </c>
      <c r="I1165" s="2" t="s">
        <v>34</v>
      </c>
      <c r="K1165" s="17">
        <f>VLOOKUP(VLOOKUP(C1159,Demands!$B$27:$E$125,4,0),Fractions!$A$3:$Z$43,INS_FRs!D1165+2,0)</f>
        <v>0</v>
      </c>
      <c r="L1165" s="10" t="str">
        <f t="shared" si="474"/>
        <v>RSDELC</v>
      </c>
      <c r="M1165" s="10" t="s">
        <v>75</v>
      </c>
    </row>
    <row r="1166" spans="3:13" s="2" customFormat="1" x14ac:dyDescent="0.25">
      <c r="C1166" s="10"/>
      <c r="D1166" s="10">
        <v>8</v>
      </c>
      <c r="F1166" s="2" t="str">
        <f t="shared" si="473"/>
        <v>FLO_FR</v>
      </c>
      <c r="G1166" s="2" t="str">
        <f t="shared" si="475"/>
        <v>RSD_DTA1_CK</v>
      </c>
      <c r="H1166" s="2" t="str">
        <f>IF(HLOOKUP($D1166,Fractions!$C$1:$Z$2,2,0)=0,"na",HLOOKUP($D1166,Fractions!$C$1:$Z$2,2,0))</f>
        <v>SL</v>
      </c>
      <c r="I1166" s="2" t="s">
        <v>34</v>
      </c>
      <c r="K1166" s="17">
        <f>VLOOKUP(VLOOKUP(C1159,Demands!$B$27:$E$125,4,0),Fractions!$A$3:$Z$43,INS_FRs!D1166+2,0)</f>
        <v>4.2009132420091334E-2</v>
      </c>
      <c r="L1166" s="10" t="str">
        <f t="shared" si="474"/>
        <v>RSDELC</v>
      </c>
      <c r="M1166" s="10" t="s">
        <v>75</v>
      </c>
    </row>
    <row r="1167" spans="3:13" s="2" customFormat="1" x14ac:dyDescent="0.25">
      <c r="C1167" s="10"/>
      <c r="D1167" s="10">
        <v>9</v>
      </c>
      <c r="F1167" s="2" t="str">
        <f t="shared" si="473"/>
        <v>FLO_FR</v>
      </c>
      <c r="G1167" s="2" t="str">
        <f t="shared" si="475"/>
        <v>RSD_DTA1_CK</v>
      </c>
      <c r="H1167" s="2" t="str">
        <f>IF(HLOOKUP($D1167,Fractions!$C$1:$Z$2,2,0)=0,"na",HLOOKUP($D1167,Fractions!$C$1:$Z$2,2,0))</f>
        <v>SM</v>
      </c>
      <c r="I1167" s="2" t="s">
        <v>34</v>
      </c>
      <c r="K1167" s="17">
        <f>VLOOKUP(VLOOKUP(C1159,Demands!$B$27:$E$125,4,0),Fractions!$A$3:$Z$43,INS_FRs!D1167+2,0)</f>
        <v>5.2511415525114152E-2</v>
      </c>
      <c r="L1167" s="10" t="str">
        <f t="shared" si="474"/>
        <v>RSDELC</v>
      </c>
      <c r="M1167" s="10" t="s">
        <v>75</v>
      </c>
    </row>
    <row r="1168" spans="3:13" s="2" customFormat="1" x14ac:dyDescent="0.25">
      <c r="C1168" s="10"/>
      <c r="D1168" s="10">
        <v>10</v>
      </c>
      <c r="F1168" s="2" t="str">
        <f t="shared" si="473"/>
        <v>FLO_FR</v>
      </c>
      <c r="G1168" s="2" t="str">
        <f t="shared" si="475"/>
        <v>RSD_DTA1_CK</v>
      </c>
      <c r="H1168" s="2" t="str">
        <f>IF(HLOOKUP($D1168,Fractions!$C$1:$Z$2,2,0)=0,"na",HLOOKUP($D1168,Fractions!$C$1:$Z$2,2,0))</f>
        <v>SD</v>
      </c>
      <c r="I1168" s="2" t="s">
        <v>34</v>
      </c>
      <c r="K1168" s="17">
        <f>VLOOKUP(VLOOKUP(C1159,Demands!$B$27:$E$125,4,0),Fractions!$A$3:$Z$43,INS_FRs!D1168+2,0)</f>
        <v>6.3013698630136991E-2</v>
      </c>
      <c r="L1168" s="10" t="str">
        <f t="shared" si="474"/>
        <v>RSDELC</v>
      </c>
      <c r="M1168" s="10" t="s">
        <v>75</v>
      </c>
    </row>
    <row r="1169" spans="3:13" s="2" customFormat="1" x14ac:dyDescent="0.25">
      <c r="C1169" s="10"/>
      <c r="D1169" s="10">
        <v>11</v>
      </c>
      <c r="F1169" s="2" t="str">
        <f t="shared" si="473"/>
        <v>FLO_FR</v>
      </c>
      <c r="G1169" s="2" t="str">
        <f t="shared" ref="G1169:G1187" si="476">G1168</f>
        <v>RSD_DTA1_CK</v>
      </c>
      <c r="H1169" s="2" t="str">
        <f>IF(HLOOKUP($D1169,Fractions!$C$1:$Z$2,2,0)=0,"na",HLOOKUP($D1169,Fractions!$C$1:$Z$2,2,0))</f>
        <v>SA</v>
      </c>
      <c r="I1169" s="2" t="s">
        <v>34</v>
      </c>
      <c r="K1169" s="17">
        <f>VLOOKUP(VLOOKUP(C1159,Demands!$B$27:$E$125,4,0),Fractions!$A$3:$Z$43,INS_FRs!D1169+2,0)</f>
        <v>4.2009132420091334E-2</v>
      </c>
      <c r="L1169" s="10" t="str">
        <f t="shared" si="474"/>
        <v>RSDELC</v>
      </c>
      <c r="M1169" s="10" t="s">
        <v>75</v>
      </c>
    </row>
    <row r="1170" spans="3:13" s="2" customFormat="1" x14ac:dyDescent="0.25">
      <c r="C1170" s="10"/>
      <c r="D1170" s="10">
        <v>12</v>
      </c>
      <c r="F1170" s="2" t="str">
        <f t="shared" si="473"/>
        <v>FLO_FR</v>
      </c>
      <c r="G1170" s="2" t="str">
        <f t="shared" si="476"/>
        <v>RSD_DTA1_CK</v>
      </c>
      <c r="H1170" s="2" t="str">
        <f>IF(HLOOKUP($D1170,Fractions!$C$1:$Z$2,2,0)=0,"na",HLOOKUP($D1170,Fractions!$C$1:$Z$2,2,0))</f>
        <v>SE</v>
      </c>
      <c r="I1170" s="2" t="s">
        <v>34</v>
      </c>
      <c r="K1170" s="17">
        <f>VLOOKUP(VLOOKUP(C1159,Demands!$B$27:$E$125,4,0),Fractions!$A$3:$Z$43,INS_FRs!D1170+2,0)</f>
        <v>5.2511415525114152E-2</v>
      </c>
      <c r="L1170" s="10" t="str">
        <f t="shared" si="474"/>
        <v>RSDELC</v>
      </c>
      <c r="M1170" s="10" t="s">
        <v>75</v>
      </c>
    </row>
    <row r="1171" spans="3:13" s="2" customFormat="1" x14ac:dyDescent="0.25">
      <c r="C1171" s="10"/>
      <c r="D1171" s="10">
        <v>13</v>
      </c>
      <c r="F1171" s="2" t="str">
        <f t="shared" ref="F1171:F1188" si="477">IF(H1171="NA","\I: Ignore","FLO_FR")</f>
        <v>FLO_FR</v>
      </c>
      <c r="G1171" s="2" t="str">
        <f t="shared" si="476"/>
        <v>RSD_DTA1_CK</v>
      </c>
      <c r="H1171" s="2" t="str">
        <f>IF(HLOOKUP($D1171,Fractions!$C$1:$Z$2,2,0)=0,"na",HLOOKUP($D1171,Fractions!$C$1:$Z$2,2,0))</f>
        <v>FN</v>
      </c>
      <c r="I1171" s="2" t="s">
        <v>34</v>
      </c>
      <c r="K1171" s="17">
        <f>VLOOKUP(VLOOKUP(C1159,Demands!$B$27:$E$125,4,0),Fractions!$A$3:$Z$43,INS_FRs!D1171+2,0)</f>
        <v>0</v>
      </c>
      <c r="L1171" s="10" t="str">
        <f t="shared" si="474"/>
        <v>RSDELC</v>
      </c>
      <c r="M1171" s="10" t="s">
        <v>75</v>
      </c>
    </row>
    <row r="1172" spans="3:13" s="2" customFormat="1" x14ac:dyDescent="0.25">
      <c r="C1172" s="10"/>
      <c r="D1172" s="10">
        <v>14</v>
      </c>
      <c r="F1172" s="2" t="str">
        <f t="shared" si="477"/>
        <v>FLO_FR</v>
      </c>
      <c r="G1172" s="2" t="str">
        <f t="shared" si="476"/>
        <v>RSD_DTA1_CK</v>
      </c>
      <c r="H1172" s="2" t="str">
        <f>IF(HLOOKUP($D1172,Fractions!$C$1:$Z$2,2,0)=0,"na",HLOOKUP($D1172,Fractions!$C$1:$Z$2,2,0))</f>
        <v>FL</v>
      </c>
      <c r="I1172" s="2" t="s">
        <v>34</v>
      </c>
      <c r="K1172" s="17">
        <f>VLOOKUP(VLOOKUP(C1159,Demands!$B$27:$E$125,4,0),Fractions!$A$3:$Z$43,INS_FRs!D1172+2,0)</f>
        <v>2.7853881278538817E-2</v>
      </c>
      <c r="L1172" s="10" t="str">
        <f t="shared" si="474"/>
        <v>RSDELC</v>
      </c>
      <c r="M1172" s="10" t="s">
        <v>75</v>
      </c>
    </row>
    <row r="1173" spans="3:13" s="2" customFormat="1" x14ac:dyDescent="0.25">
      <c r="C1173" s="10"/>
      <c r="D1173" s="10">
        <v>15</v>
      </c>
      <c r="F1173" s="2" t="str">
        <f t="shared" si="477"/>
        <v>FLO_FR</v>
      </c>
      <c r="G1173" s="2" t="str">
        <f t="shared" si="476"/>
        <v>RSD_DTA1_CK</v>
      </c>
      <c r="H1173" s="2" t="str">
        <f>IF(HLOOKUP($D1173,Fractions!$C$1:$Z$2,2,0)=0,"na",HLOOKUP($D1173,Fractions!$C$1:$Z$2,2,0))</f>
        <v>FM</v>
      </c>
      <c r="I1173" s="2" t="s">
        <v>34</v>
      </c>
      <c r="K1173" s="17">
        <f>VLOOKUP(VLOOKUP(C1159,Demands!$B$27:$E$125,4,0),Fractions!$A$3:$Z$43,INS_FRs!D1173+2,0)</f>
        <v>3.4817351598173514E-2</v>
      </c>
      <c r="L1173" s="10" t="str">
        <f t="shared" si="474"/>
        <v>RSDELC</v>
      </c>
      <c r="M1173" s="10" t="s">
        <v>75</v>
      </c>
    </row>
    <row r="1174" spans="3:13" s="2" customFormat="1" x14ac:dyDescent="0.25">
      <c r="C1174" s="10"/>
      <c r="D1174" s="10">
        <v>16</v>
      </c>
      <c r="F1174" s="2" t="str">
        <f t="shared" si="477"/>
        <v>FLO_FR</v>
      </c>
      <c r="G1174" s="2" t="str">
        <f t="shared" si="476"/>
        <v>RSD_DTA1_CK</v>
      </c>
      <c r="H1174" s="2" t="str">
        <f>IF(HLOOKUP($D1174,Fractions!$C$1:$Z$2,2,0)=0,"na",HLOOKUP($D1174,Fractions!$C$1:$Z$2,2,0))</f>
        <v>FD</v>
      </c>
      <c r="I1174" s="2" t="s">
        <v>34</v>
      </c>
      <c r="K1174" s="17">
        <f>VLOOKUP(VLOOKUP(C1159,Demands!$B$27:$E$125,4,0),Fractions!$A$3:$Z$43,INS_FRs!D1174+2,0)</f>
        <v>4.1780821917808221E-2</v>
      </c>
      <c r="L1174" s="10" t="str">
        <f t="shared" si="474"/>
        <v>RSDELC</v>
      </c>
      <c r="M1174" s="10" t="s">
        <v>75</v>
      </c>
    </row>
    <row r="1175" spans="3:13" s="2" customFormat="1" x14ac:dyDescent="0.25">
      <c r="C1175" s="10"/>
      <c r="D1175" s="10">
        <v>17</v>
      </c>
      <c r="F1175" s="2" t="str">
        <f t="shared" si="477"/>
        <v>FLO_FR</v>
      </c>
      <c r="G1175" s="2" t="str">
        <f t="shared" si="476"/>
        <v>RSD_DTA1_CK</v>
      </c>
      <c r="H1175" s="2" t="str">
        <f>IF(HLOOKUP($D1175,Fractions!$C$1:$Z$2,2,0)=0,"na",HLOOKUP($D1175,Fractions!$C$1:$Z$2,2,0))</f>
        <v>FA</v>
      </c>
      <c r="I1175" s="2" t="s">
        <v>34</v>
      </c>
      <c r="K1175" s="17">
        <f>VLOOKUP(VLOOKUP(C1159,Demands!$B$27:$E$125,4,0),Fractions!$A$3:$Z$43,INS_FRs!D1175+2,0)</f>
        <v>2.7853881278538817E-2</v>
      </c>
      <c r="L1175" s="10" t="str">
        <f t="shared" si="474"/>
        <v>RSDELC</v>
      </c>
      <c r="M1175" s="10" t="s">
        <v>75</v>
      </c>
    </row>
    <row r="1176" spans="3:13" s="2" customFormat="1" x14ac:dyDescent="0.25">
      <c r="C1176" s="10"/>
      <c r="D1176" s="10">
        <v>18</v>
      </c>
      <c r="F1176" s="2" t="str">
        <f t="shared" si="477"/>
        <v>FLO_FR</v>
      </c>
      <c r="G1176" s="2" t="str">
        <f t="shared" si="476"/>
        <v>RSD_DTA1_CK</v>
      </c>
      <c r="H1176" s="2" t="str">
        <f>IF(HLOOKUP($D1176,Fractions!$C$1:$Z$2,2,0)=0,"na",HLOOKUP($D1176,Fractions!$C$1:$Z$2,2,0))</f>
        <v>FE</v>
      </c>
      <c r="I1176" s="2" t="s">
        <v>34</v>
      </c>
      <c r="K1176" s="17">
        <f>VLOOKUP(VLOOKUP(C1159,Demands!$B$27:$E$125,4,0),Fractions!$A$3:$Z$43,INS_FRs!D1176+2,0)</f>
        <v>3.4817351598173514E-2</v>
      </c>
      <c r="L1176" s="10" t="str">
        <f t="shared" si="474"/>
        <v>RSDELC</v>
      </c>
      <c r="M1176" s="10" t="s">
        <v>75</v>
      </c>
    </row>
    <row r="1177" spans="3:13" s="2" customFormat="1" x14ac:dyDescent="0.25">
      <c r="C1177" s="10"/>
      <c r="D1177" s="10">
        <v>19</v>
      </c>
      <c r="F1177" s="2" t="str">
        <f t="shared" si="477"/>
        <v>FLO_FR</v>
      </c>
      <c r="G1177" s="2" t="str">
        <f t="shared" si="476"/>
        <v>RSD_DTA1_CK</v>
      </c>
      <c r="H1177" s="2" t="str">
        <f>IF(HLOOKUP($D1177,Fractions!$C$1:$Z$2,2,0)=0,"na",HLOOKUP($D1177,Fractions!$C$1:$Z$2,2,0))</f>
        <v>WN</v>
      </c>
      <c r="I1177" s="2" t="s">
        <v>34</v>
      </c>
      <c r="K1177" s="17">
        <f>VLOOKUP(VLOOKUP(C1159,Demands!$B$27:$E$125,4,0),Fractions!$A$3:$Z$43,INS_FRs!D1177+2,0)</f>
        <v>0</v>
      </c>
      <c r="L1177" s="10" t="str">
        <f t="shared" si="474"/>
        <v>RSDELC</v>
      </c>
      <c r="M1177" s="10" t="s">
        <v>75</v>
      </c>
    </row>
    <row r="1178" spans="3:13" s="2" customFormat="1" x14ac:dyDescent="0.25">
      <c r="C1178" s="10"/>
      <c r="D1178" s="10">
        <v>20</v>
      </c>
      <c r="F1178" s="2" t="str">
        <f t="shared" si="477"/>
        <v>FLO_FR</v>
      </c>
      <c r="G1178" s="2" t="str">
        <f t="shared" si="476"/>
        <v>RSD_DTA1_CK</v>
      </c>
      <c r="H1178" s="2" t="str">
        <f>IF(HLOOKUP($D1178,Fractions!$C$1:$Z$2,2,0)=0,"na",HLOOKUP($D1178,Fractions!$C$1:$Z$2,2,0))</f>
        <v>WL</v>
      </c>
      <c r="I1178" s="2" t="s">
        <v>34</v>
      </c>
      <c r="K1178" s="17">
        <f>VLOOKUP(VLOOKUP(C1159,Demands!$B$27:$E$125,4,0),Fractions!$A$3:$Z$43,INS_FRs!D1178+2,0)</f>
        <v>6.894977168949773E-2</v>
      </c>
      <c r="L1178" s="10" t="str">
        <f t="shared" si="474"/>
        <v>RSDELC</v>
      </c>
      <c r="M1178" s="10" t="s">
        <v>75</v>
      </c>
    </row>
    <row r="1179" spans="3:13" s="2" customFormat="1" x14ac:dyDescent="0.25">
      <c r="C1179" s="10"/>
      <c r="D1179" s="10">
        <v>21</v>
      </c>
      <c r="F1179" s="2" t="str">
        <f t="shared" si="477"/>
        <v>FLO_FR</v>
      </c>
      <c r="G1179" s="2" t="str">
        <f t="shared" si="476"/>
        <v>RSD_DTA1_CK</v>
      </c>
      <c r="H1179" s="2" t="str">
        <f>IF(HLOOKUP($D1179,Fractions!$C$1:$Z$2,2,0)=0,"na",HLOOKUP($D1179,Fractions!$C$1:$Z$2,2,0))</f>
        <v>WM</v>
      </c>
      <c r="I1179" s="2" t="s">
        <v>34</v>
      </c>
      <c r="K1179" s="17">
        <f>VLOOKUP(VLOOKUP(C1159,Demands!$B$27:$E$125,4,0),Fractions!$A$3:$Z$43,INS_FRs!D1179+2,0)</f>
        <v>8.6187214611872148E-2</v>
      </c>
      <c r="L1179" s="10" t="str">
        <f t="shared" si="474"/>
        <v>RSDELC</v>
      </c>
      <c r="M1179" s="10" t="s">
        <v>75</v>
      </c>
    </row>
    <row r="1180" spans="3:13" s="2" customFormat="1" x14ac:dyDescent="0.25">
      <c r="C1180" s="10"/>
      <c r="D1180" s="10">
        <v>22</v>
      </c>
      <c r="F1180" s="2" t="str">
        <f t="shared" si="477"/>
        <v>FLO_FR</v>
      </c>
      <c r="G1180" s="2" t="str">
        <f t="shared" si="476"/>
        <v>RSD_DTA1_CK</v>
      </c>
      <c r="H1180" s="2" t="str">
        <f>IF(HLOOKUP($D1180,Fractions!$C$1:$Z$2,2,0)=0,"na",HLOOKUP($D1180,Fractions!$C$1:$Z$2,2,0))</f>
        <v>WD</v>
      </c>
      <c r="I1180" s="2" t="s">
        <v>34</v>
      </c>
      <c r="K1180" s="17">
        <f>VLOOKUP(VLOOKUP(C1159,Demands!$B$27:$E$125,4,0),Fractions!$A$3:$Z$43,INS_FRs!D1180+2,0)</f>
        <v>0.10342465753424658</v>
      </c>
      <c r="L1180" s="10" t="str">
        <f t="shared" si="474"/>
        <v>RSDELC</v>
      </c>
      <c r="M1180" s="10" t="s">
        <v>75</v>
      </c>
    </row>
    <row r="1181" spans="3:13" s="2" customFormat="1" x14ac:dyDescent="0.25">
      <c r="C1181" s="10"/>
      <c r="D1181" s="10">
        <v>23</v>
      </c>
      <c r="F1181" s="12" t="str">
        <f t="shared" si="477"/>
        <v>FLO_FR</v>
      </c>
      <c r="G1181" s="12" t="str">
        <f t="shared" si="476"/>
        <v>RSD_DTA1_CK</v>
      </c>
      <c r="H1181" s="12" t="str">
        <f>IF(HLOOKUP($D1181,Fractions!$C$1:$Z$2,2,0)=0,"na",HLOOKUP($D1181,Fractions!$C$1:$Z$2,2,0))</f>
        <v>WA</v>
      </c>
      <c r="I1181" s="12" t="s">
        <v>34</v>
      </c>
      <c r="J1181" s="12"/>
      <c r="K1181" s="18">
        <f>VLOOKUP(VLOOKUP(C1159,Demands!$B$27:$E$125,4,0),Fractions!$A$3:$Z$43,INS_FRs!D1181+2,0)</f>
        <v>6.894977168949773E-2</v>
      </c>
      <c r="L1181" s="10" t="str">
        <f t="shared" si="474"/>
        <v>RSDELC</v>
      </c>
      <c r="M1181" s="10" t="s">
        <v>75</v>
      </c>
    </row>
    <row r="1182" spans="3:13" s="2" customFormat="1" x14ac:dyDescent="0.25">
      <c r="C1182" s="10"/>
      <c r="D1182" s="10">
        <v>24</v>
      </c>
      <c r="F1182" s="19" t="str">
        <f t="shared" si="477"/>
        <v>FLO_FR</v>
      </c>
      <c r="G1182" s="19" t="str">
        <f t="shared" si="476"/>
        <v>RSD_DTA1_CK</v>
      </c>
      <c r="H1182" s="19" t="str">
        <f>IF(HLOOKUP($D1182,Fractions!$C$1:$Z$2,2,0)=0,"na",HLOOKUP($D1182,Fractions!$C$1:$Z$2,2,0))</f>
        <v>WE</v>
      </c>
      <c r="I1182" s="19" t="s">
        <v>34</v>
      </c>
      <c r="J1182" s="19"/>
      <c r="K1182" s="20">
        <f>VLOOKUP(VLOOKUP(C1159,Demands!$B$27:$E$125,4,0),Fractions!$A$3:$Z$43,INS_FRs!D1182+2,0)</f>
        <v>8.6187214611872148E-2</v>
      </c>
      <c r="L1182" s="21" t="str">
        <f t="shared" si="474"/>
        <v>RSDELC</v>
      </c>
      <c r="M1182" s="21" t="s">
        <v>75</v>
      </c>
    </row>
    <row r="1183" spans="3:13" s="2" customFormat="1" x14ac:dyDescent="0.25">
      <c r="C1183" s="10"/>
      <c r="D1183" s="10">
        <v>1</v>
      </c>
      <c r="F1183" s="2" t="str">
        <f t="shared" si="477"/>
        <v>FLO_FR</v>
      </c>
      <c r="G1183" s="2" t="str">
        <f t="shared" si="476"/>
        <v>RSD_DTA1_CK</v>
      </c>
      <c r="H1183" s="2" t="str">
        <f t="shared" ref="H1183:J1191" si="478">H1159</f>
        <v>RN</v>
      </c>
      <c r="I1183" s="2" t="str">
        <f t="shared" si="478"/>
        <v>UP</v>
      </c>
      <c r="J1183" s="10">
        <f t="shared" si="478"/>
        <v>0</v>
      </c>
      <c r="K1183" s="10">
        <v>3</v>
      </c>
      <c r="L1183" s="10" t="str">
        <f t="shared" si="474"/>
        <v>RSDELC</v>
      </c>
      <c r="M1183" s="10" t="s">
        <v>75</v>
      </c>
    </row>
    <row r="1184" spans="3:13" s="2" customFormat="1" x14ac:dyDescent="0.25">
      <c r="C1184" s="10"/>
      <c r="D1184" s="10">
        <v>2</v>
      </c>
      <c r="F1184" s="2" t="str">
        <f t="shared" si="477"/>
        <v>FLO_FR</v>
      </c>
      <c r="G1184" s="2" t="str">
        <f t="shared" si="476"/>
        <v>RSD_DTA1_CK</v>
      </c>
      <c r="H1184" s="2" t="str">
        <f t="shared" si="478"/>
        <v>RL</v>
      </c>
      <c r="I1184" s="2" t="str">
        <f t="shared" si="478"/>
        <v>UP</v>
      </c>
      <c r="J1184" s="10">
        <f t="shared" si="478"/>
        <v>0</v>
      </c>
      <c r="K1184" s="10">
        <f>K1183</f>
        <v>3</v>
      </c>
      <c r="L1184" s="10" t="str">
        <f t="shared" si="474"/>
        <v>RSDELC</v>
      </c>
      <c r="M1184" s="10" t="s">
        <v>75</v>
      </c>
    </row>
    <row r="1185" spans="3:13" s="2" customFormat="1" x14ac:dyDescent="0.25">
      <c r="C1185" s="10"/>
      <c r="D1185" s="10">
        <v>3</v>
      </c>
      <c r="F1185" s="2" t="str">
        <f t="shared" si="477"/>
        <v>FLO_FR</v>
      </c>
      <c r="G1185" s="2" t="str">
        <f t="shared" si="476"/>
        <v>RSD_DTA1_CK</v>
      </c>
      <c r="H1185" s="2" t="str">
        <f t="shared" si="478"/>
        <v>RM</v>
      </c>
      <c r="I1185" s="2" t="str">
        <f t="shared" si="478"/>
        <v>UP</v>
      </c>
      <c r="J1185" s="10">
        <f t="shared" si="478"/>
        <v>0</v>
      </c>
      <c r="K1185" s="10">
        <f t="shared" ref="K1185:K1206" si="479">K1184</f>
        <v>3</v>
      </c>
      <c r="L1185" s="10" t="str">
        <f t="shared" si="474"/>
        <v>RSDELC</v>
      </c>
      <c r="M1185" s="10" t="s">
        <v>75</v>
      </c>
    </row>
    <row r="1186" spans="3:13" s="2" customFormat="1" x14ac:dyDescent="0.25">
      <c r="C1186" s="10"/>
      <c r="D1186" s="10">
        <v>4</v>
      </c>
      <c r="F1186" s="2" t="str">
        <f t="shared" si="477"/>
        <v>FLO_FR</v>
      </c>
      <c r="G1186" s="2" t="str">
        <f t="shared" si="476"/>
        <v>RSD_DTA1_CK</v>
      </c>
      <c r="H1186" s="2" t="str">
        <f t="shared" si="478"/>
        <v>RD</v>
      </c>
      <c r="I1186" s="2" t="str">
        <f t="shared" si="478"/>
        <v>UP</v>
      </c>
      <c r="J1186" s="10">
        <f t="shared" si="478"/>
        <v>0</v>
      </c>
      <c r="K1186" s="10">
        <f t="shared" si="479"/>
        <v>3</v>
      </c>
      <c r="L1186" s="10" t="str">
        <f t="shared" si="474"/>
        <v>RSDELC</v>
      </c>
      <c r="M1186" s="10" t="s">
        <v>75</v>
      </c>
    </row>
    <row r="1187" spans="3:13" s="2" customFormat="1" x14ac:dyDescent="0.25">
      <c r="C1187" s="10"/>
      <c r="D1187" s="10">
        <v>5</v>
      </c>
      <c r="F1187" s="2" t="str">
        <f t="shared" si="477"/>
        <v>FLO_FR</v>
      </c>
      <c r="G1187" s="2" t="str">
        <f t="shared" si="476"/>
        <v>RSD_DTA1_CK</v>
      </c>
      <c r="H1187" s="2" t="str">
        <f t="shared" si="478"/>
        <v>RA</v>
      </c>
      <c r="I1187" s="2" t="str">
        <f t="shared" si="478"/>
        <v>UP</v>
      </c>
      <c r="J1187" s="10">
        <f t="shared" si="478"/>
        <v>0</v>
      </c>
      <c r="K1187" s="10">
        <f t="shared" si="479"/>
        <v>3</v>
      </c>
      <c r="L1187" s="10" t="str">
        <f t="shared" si="474"/>
        <v>RSDELC</v>
      </c>
      <c r="M1187" s="10" t="s">
        <v>75</v>
      </c>
    </row>
    <row r="1188" spans="3:13" s="2" customFormat="1" x14ac:dyDescent="0.25">
      <c r="C1188" s="10"/>
      <c r="D1188" s="10">
        <v>6</v>
      </c>
      <c r="F1188" s="2" t="str">
        <f t="shared" si="477"/>
        <v>FLO_FR</v>
      </c>
      <c r="G1188" s="2" t="str">
        <f t="shared" ref="G1188:G1206" si="480">G1187</f>
        <v>RSD_DTA1_CK</v>
      </c>
      <c r="H1188" s="2" t="str">
        <f t="shared" si="478"/>
        <v>RE</v>
      </c>
      <c r="I1188" s="2" t="str">
        <f t="shared" si="478"/>
        <v>UP</v>
      </c>
      <c r="J1188" s="10">
        <f t="shared" si="478"/>
        <v>0</v>
      </c>
      <c r="K1188" s="10">
        <f t="shared" si="479"/>
        <v>3</v>
      </c>
      <c r="L1188" s="10" t="str">
        <f t="shared" si="474"/>
        <v>RSDELC</v>
      </c>
      <c r="M1188" s="10" t="s">
        <v>75</v>
      </c>
    </row>
    <row r="1189" spans="3:13" s="2" customFormat="1" x14ac:dyDescent="0.25">
      <c r="C1189" s="10"/>
      <c r="D1189" s="10">
        <v>7</v>
      </c>
      <c r="F1189" s="2" t="str">
        <f t="shared" ref="F1189:F1206" si="481">IF(H1189="NA","\I: Ignore","FLO_FR")</f>
        <v>FLO_FR</v>
      </c>
      <c r="G1189" s="2" t="str">
        <f t="shared" si="480"/>
        <v>RSD_DTA1_CK</v>
      </c>
      <c r="H1189" s="2" t="str">
        <f t="shared" si="478"/>
        <v>SN</v>
      </c>
      <c r="I1189" s="2" t="str">
        <f t="shared" si="478"/>
        <v>UP</v>
      </c>
      <c r="J1189" s="10">
        <f t="shared" si="478"/>
        <v>0</v>
      </c>
      <c r="K1189" s="10">
        <f t="shared" si="479"/>
        <v>3</v>
      </c>
      <c r="L1189" s="10" t="str">
        <f t="shared" si="474"/>
        <v>RSDELC</v>
      </c>
      <c r="M1189" s="10" t="s">
        <v>75</v>
      </c>
    </row>
    <row r="1190" spans="3:13" s="2" customFormat="1" x14ac:dyDescent="0.25">
      <c r="C1190" s="10"/>
      <c r="D1190" s="10">
        <v>8</v>
      </c>
      <c r="F1190" s="2" t="str">
        <f t="shared" si="481"/>
        <v>FLO_FR</v>
      </c>
      <c r="G1190" s="2" t="str">
        <f t="shared" si="480"/>
        <v>RSD_DTA1_CK</v>
      </c>
      <c r="H1190" s="2" t="str">
        <f t="shared" si="478"/>
        <v>SL</v>
      </c>
      <c r="I1190" s="2" t="str">
        <f t="shared" si="478"/>
        <v>UP</v>
      </c>
      <c r="J1190" s="10">
        <f t="shared" si="478"/>
        <v>0</v>
      </c>
      <c r="K1190" s="10">
        <f t="shared" si="479"/>
        <v>3</v>
      </c>
      <c r="L1190" s="10" t="str">
        <f t="shared" si="474"/>
        <v>RSDELC</v>
      </c>
      <c r="M1190" s="10" t="s">
        <v>75</v>
      </c>
    </row>
    <row r="1191" spans="3:13" s="2" customFormat="1" x14ac:dyDescent="0.25">
      <c r="C1191" s="10"/>
      <c r="D1191" s="10">
        <v>9</v>
      </c>
      <c r="F1191" s="2" t="str">
        <f t="shared" si="481"/>
        <v>FLO_FR</v>
      </c>
      <c r="G1191" s="2" t="str">
        <f t="shared" si="480"/>
        <v>RSD_DTA1_CK</v>
      </c>
      <c r="H1191" s="2" t="str">
        <f t="shared" si="478"/>
        <v>SM</v>
      </c>
      <c r="I1191" s="2" t="str">
        <f t="shared" si="478"/>
        <v>UP</v>
      </c>
      <c r="J1191" s="10">
        <f t="shared" si="478"/>
        <v>0</v>
      </c>
      <c r="K1191" s="10">
        <f t="shared" si="479"/>
        <v>3</v>
      </c>
      <c r="L1191" s="10" t="str">
        <f t="shared" si="474"/>
        <v>RSDELC</v>
      </c>
      <c r="M1191" s="10" t="s">
        <v>75</v>
      </c>
    </row>
    <row r="1192" spans="3:13" s="2" customFormat="1" x14ac:dyDescent="0.25">
      <c r="C1192" s="10"/>
      <c r="D1192" s="10">
        <v>10</v>
      </c>
      <c r="F1192" s="2" t="str">
        <f t="shared" si="481"/>
        <v>FLO_FR</v>
      </c>
      <c r="G1192" s="2" t="str">
        <f t="shared" si="480"/>
        <v>RSD_DTA1_CK</v>
      </c>
      <c r="H1192" s="2" t="str">
        <f t="shared" ref="H1192" si="482">H1168</f>
        <v>SD</v>
      </c>
      <c r="I1192" s="2" t="str">
        <f>I1168</f>
        <v>UP</v>
      </c>
      <c r="J1192" s="10">
        <f>J1168</f>
        <v>0</v>
      </c>
      <c r="K1192" s="10">
        <f t="shared" si="479"/>
        <v>3</v>
      </c>
      <c r="L1192" s="10" t="str">
        <f t="shared" si="474"/>
        <v>RSDELC</v>
      </c>
      <c r="M1192" s="10" t="s">
        <v>75</v>
      </c>
    </row>
    <row r="1193" spans="3:13" s="2" customFormat="1" x14ac:dyDescent="0.25">
      <c r="C1193" s="10"/>
      <c r="D1193" s="10">
        <v>11</v>
      </c>
      <c r="F1193" s="2" t="str">
        <f t="shared" si="481"/>
        <v>FLO_FR</v>
      </c>
      <c r="G1193" s="2" t="str">
        <f t="shared" si="480"/>
        <v>RSD_DTA1_CK</v>
      </c>
      <c r="H1193" s="2" t="str">
        <f t="shared" ref="H1193" si="483">H1169</f>
        <v>SA</v>
      </c>
      <c r="I1193" s="2" t="str">
        <f>I1169</f>
        <v>UP</v>
      </c>
      <c r="J1193" s="10">
        <f>J1169</f>
        <v>0</v>
      </c>
      <c r="K1193" s="10">
        <f t="shared" si="479"/>
        <v>3</v>
      </c>
      <c r="L1193" s="10" t="str">
        <f t="shared" si="474"/>
        <v>RSDELC</v>
      </c>
      <c r="M1193" s="10" t="s">
        <v>75</v>
      </c>
    </row>
    <row r="1194" spans="3:13" s="2" customFormat="1" x14ac:dyDescent="0.25">
      <c r="C1194" s="10"/>
      <c r="D1194" s="10">
        <v>12</v>
      </c>
      <c r="F1194" s="2" t="str">
        <f t="shared" si="481"/>
        <v>FLO_FR</v>
      </c>
      <c r="G1194" s="2" t="str">
        <f t="shared" si="480"/>
        <v>RSD_DTA1_CK</v>
      </c>
      <c r="H1194" s="2" t="str">
        <f t="shared" ref="H1194:I1194" si="484">H1170</f>
        <v>SE</v>
      </c>
      <c r="I1194" s="2" t="str">
        <f t="shared" si="484"/>
        <v>UP</v>
      </c>
      <c r="J1194" s="10">
        <f>J1170</f>
        <v>0</v>
      </c>
      <c r="K1194" s="10">
        <f t="shared" si="479"/>
        <v>3</v>
      </c>
      <c r="L1194" s="10" t="str">
        <f t="shared" si="474"/>
        <v>RSDELC</v>
      </c>
      <c r="M1194" s="10" t="s">
        <v>75</v>
      </c>
    </row>
    <row r="1195" spans="3:13" s="2" customFormat="1" x14ac:dyDescent="0.25">
      <c r="C1195" s="10"/>
      <c r="D1195" s="10">
        <v>13</v>
      </c>
      <c r="F1195" s="2" t="str">
        <f t="shared" si="481"/>
        <v>FLO_FR</v>
      </c>
      <c r="G1195" s="2" t="str">
        <f t="shared" si="480"/>
        <v>RSD_DTA1_CK</v>
      </c>
      <c r="H1195" s="2" t="str">
        <f t="shared" ref="H1195:J1195" si="485">H1171</f>
        <v>FN</v>
      </c>
      <c r="I1195" s="2" t="str">
        <f t="shared" si="485"/>
        <v>UP</v>
      </c>
      <c r="J1195" s="10">
        <f t="shared" si="485"/>
        <v>0</v>
      </c>
      <c r="K1195" s="10">
        <f t="shared" si="479"/>
        <v>3</v>
      </c>
      <c r="L1195" s="10" t="str">
        <f t="shared" si="474"/>
        <v>RSDELC</v>
      </c>
      <c r="M1195" s="10" t="s">
        <v>75</v>
      </c>
    </row>
    <row r="1196" spans="3:13" s="2" customFormat="1" x14ac:dyDescent="0.25">
      <c r="C1196" s="10"/>
      <c r="D1196" s="10">
        <v>14</v>
      </c>
      <c r="F1196" s="2" t="str">
        <f t="shared" si="481"/>
        <v>FLO_FR</v>
      </c>
      <c r="G1196" s="2" t="str">
        <f t="shared" si="480"/>
        <v>RSD_DTA1_CK</v>
      </c>
      <c r="H1196" s="2" t="str">
        <f t="shared" ref="H1196:J1196" si="486">H1172</f>
        <v>FL</v>
      </c>
      <c r="I1196" s="2" t="str">
        <f t="shared" si="486"/>
        <v>UP</v>
      </c>
      <c r="J1196" s="10">
        <f t="shared" si="486"/>
        <v>0</v>
      </c>
      <c r="K1196" s="10">
        <f t="shared" si="479"/>
        <v>3</v>
      </c>
      <c r="L1196" s="10" t="str">
        <f t="shared" si="474"/>
        <v>RSDELC</v>
      </c>
      <c r="M1196" s="10" t="s">
        <v>75</v>
      </c>
    </row>
    <row r="1197" spans="3:13" s="2" customFormat="1" x14ac:dyDescent="0.25">
      <c r="C1197" s="10"/>
      <c r="D1197" s="10">
        <v>15</v>
      </c>
      <c r="F1197" s="2" t="str">
        <f t="shared" si="481"/>
        <v>FLO_FR</v>
      </c>
      <c r="G1197" s="2" t="str">
        <f t="shared" si="480"/>
        <v>RSD_DTA1_CK</v>
      </c>
      <c r="H1197" s="2" t="str">
        <f t="shared" ref="H1197:J1197" si="487">H1173</f>
        <v>FM</v>
      </c>
      <c r="I1197" s="2" t="str">
        <f t="shared" si="487"/>
        <v>UP</v>
      </c>
      <c r="J1197" s="10">
        <f t="shared" si="487"/>
        <v>0</v>
      </c>
      <c r="K1197" s="10">
        <f t="shared" si="479"/>
        <v>3</v>
      </c>
      <c r="L1197" s="10" t="str">
        <f t="shared" si="474"/>
        <v>RSDELC</v>
      </c>
      <c r="M1197" s="10" t="s">
        <v>75</v>
      </c>
    </row>
    <row r="1198" spans="3:13" s="2" customFormat="1" x14ac:dyDescent="0.25">
      <c r="C1198" s="10"/>
      <c r="D1198" s="10">
        <v>16</v>
      </c>
      <c r="F1198" s="2" t="str">
        <f t="shared" si="481"/>
        <v>FLO_FR</v>
      </c>
      <c r="G1198" s="2" t="str">
        <f t="shared" si="480"/>
        <v>RSD_DTA1_CK</v>
      </c>
      <c r="H1198" s="2" t="str">
        <f t="shared" ref="H1198:J1198" si="488">H1174</f>
        <v>FD</v>
      </c>
      <c r="I1198" s="2" t="str">
        <f t="shared" si="488"/>
        <v>UP</v>
      </c>
      <c r="J1198" s="10">
        <f t="shared" si="488"/>
        <v>0</v>
      </c>
      <c r="K1198" s="10">
        <f t="shared" si="479"/>
        <v>3</v>
      </c>
      <c r="L1198" s="10" t="str">
        <f t="shared" si="474"/>
        <v>RSDELC</v>
      </c>
      <c r="M1198" s="10" t="s">
        <v>75</v>
      </c>
    </row>
    <row r="1199" spans="3:13" s="2" customFormat="1" x14ac:dyDescent="0.25">
      <c r="C1199" s="10"/>
      <c r="D1199" s="10">
        <v>17</v>
      </c>
      <c r="F1199" s="2" t="str">
        <f t="shared" si="481"/>
        <v>FLO_FR</v>
      </c>
      <c r="G1199" s="2" t="str">
        <f t="shared" si="480"/>
        <v>RSD_DTA1_CK</v>
      </c>
      <c r="H1199" s="2" t="str">
        <f t="shared" ref="H1199:J1199" si="489">H1175</f>
        <v>FA</v>
      </c>
      <c r="I1199" s="2" t="str">
        <f t="shared" si="489"/>
        <v>UP</v>
      </c>
      <c r="J1199" s="10">
        <f t="shared" si="489"/>
        <v>0</v>
      </c>
      <c r="K1199" s="10">
        <f t="shared" si="479"/>
        <v>3</v>
      </c>
      <c r="L1199" s="10" t="str">
        <f t="shared" si="474"/>
        <v>RSDELC</v>
      </c>
      <c r="M1199" s="10" t="s">
        <v>75</v>
      </c>
    </row>
    <row r="1200" spans="3:13" s="2" customFormat="1" x14ac:dyDescent="0.25">
      <c r="C1200" s="10"/>
      <c r="D1200" s="10">
        <v>18</v>
      </c>
      <c r="F1200" s="2" t="str">
        <f t="shared" si="481"/>
        <v>FLO_FR</v>
      </c>
      <c r="G1200" s="2" t="str">
        <f t="shared" si="480"/>
        <v>RSD_DTA1_CK</v>
      </c>
      <c r="H1200" s="2" t="str">
        <f t="shared" ref="H1200:J1200" si="490">H1176</f>
        <v>FE</v>
      </c>
      <c r="I1200" s="2" t="str">
        <f t="shared" si="490"/>
        <v>UP</v>
      </c>
      <c r="J1200" s="10">
        <f t="shared" si="490"/>
        <v>0</v>
      </c>
      <c r="K1200" s="10">
        <f t="shared" si="479"/>
        <v>3</v>
      </c>
      <c r="L1200" s="10" t="str">
        <f t="shared" si="474"/>
        <v>RSDELC</v>
      </c>
      <c r="M1200" s="10" t="s">
        <v>75</v>
      </c>
    </row>
    <row r="1201" spans="3:13" s="2" customFormat="1" x14ac:dyDescent="0.25">
      <c r="C1201" s="10"/>
      <c r="D1201" s="10">
        <v>19</v>
      </c>
      <c r="F1201" s="2" t="str">
        <f t="shared" si="481"/>
        <v>FLO_FR</v>
      </c>
      <c r="G1201" s="2" t="str">
        <f t="shared" si="480"/>
        <v>RSD_DTA1_CK</v>
      </c>
      <c r="H1201" s="2" t="str">
        <f t="shared" ref="H1201:J1201" si="491">H1177</f>
        <v>WN</v>
      </c>
      <c r="I1201" s="2" t="str">
        <f t="shared" si="491"/>
        <v>UP</v>
      </c>
      <c r="J1201" s="10">
        <f t="shared" si="491"/>
        <v>0</v>
      </c>
      <c r="K1201" s="10">
        <f t="shared" si="479"/>
        <v>3</v>
      </c>
      <c r="L1201" s="10" t="str">
        <f t="shared" si="474"/>
        <v>RSDELC</v>
      </c>
      <c r="M1201" s="10" t="s">
        <v>75</v>
      </c>
    </row>
    <row r="1202" spans="3:13" s="2" customFormat="1" x14ac:dyDescent="0.25">
      <c r="C1202" s="10"/>
      <c r="D1202" s="10">
        <v>20</v>
      </c>
      <c r="F1202" s="2" t="str">
        <f t="shared" si="481"/>
        <v>FLO_FR</v>
      </c>
      <c r="G1202" s="2" t="str">
        <f t="shared" si="480"/>
        <v>RSD_DTA1_CK</v>
      </c>
      <c r="H1202" s="2" t="str">
        <f t="shared" ref="H1202:J1202" si="492">H1178</f>
        <v>WL</v>
      </c>
      <c r="I1202" s="2" t="str">
        <f t="shared" si="492"/>
        <v>UP</v>
      </c>
      <c r="J1202" s="10">
        <f t="shared" si="492"/>
        <v>0</v>
      </c>
      <c r="K1202" s="10">
        <f t="shared" si="479"/>
        <v>3</v>
      </c>
      <c r="L1202" s="10" t="str">
        <f t="shared" si="474"/>
        <v>RSDELC</v>
      </c>
      <c r="M1202" s="10" t="s">
        <v>75</v>
      </c>
    </row>
    <row r="1203" spans="3:13" s="2" customFormat="1" x14ac:dyDescent="0.25">
      <c r="C1203" s="10"/>
      <c r="D1203" s="10">
        <v>21</v>
      </c>
      <c r="F1203" s="2" t="str">
        <f t="shared" si="481"/>
        <v>FLO_FR</v>
      </c>
      <c r="G1203" s="2" t="str">
        <f t="shared" si="480"/>
        <v>RSD_DTA1_CK</v>
      </c>
      <c r="H1203" s="2" t="str">
        <f t="shared" ref="H1203:J1203" si="493">H1179</f>
        <v>WM</v>
      </c>
      <c r="I1203" s="2" t="str">
        <f t="shared" si="493"/>
        <v>UP</v>
      </c>
      <c r="J1203" s="10">
        <f t="shared" si="493"/>
        <v>0</v>
      </c>
      <c r="K1203" s="10">
        <f t="shared" si="479"/>
        <v>3</v>
      </c>
      <c r="L1203" s="10" t="str">
        <f t="shared" si="474"/>
        <v>RSDELC</v>
      </c>
      <c r="M1203" s="10" t="s">
        <v>75</v>
      </c>
    </row>
    <row r="1204" spans="3:13" s="2" customFormat="1" x14ac:dyDescent="0.25">
      <c r="C1204" s="10"/>
      <c r="D1204" s="10">
        <v>22</v>
      </c>
      <c r="F1204" s="2" t="str">
        <f t="shared" si="481"/>
        <v>FLO_FR</v>
      </c>
      <c r="G1204" s="2" t="str">
        <f t="shared" si="480"/>
        <v>RSD_DTA1_CK</v>
      </c>
      <c r="H1204" s="2" t="str">
        <f t="shared" ref="H1204:J1204" si="494">H1180</f>
        <v>WD</v>
      </c>
      <c r="I1204" s="2" t="str">
        <f t="shared" si="494"/>
        <v>UP</v>
      </c>
      <c r="J1204" s="10">
        <f t="shared" si="494"/>
        <v>0</v>
      </c>
      <c r="K1204" s="10">
        <f t="shared" si="479"/>
        <v>3</v>
      </c>
      <c r="L1204" s="10" t="str">
        <f t="shared" si="474"/>
        <v>RSDELC</v>
      </c>
      <c r="M1204" s="10" t="s">
        <v>75</v>
      </c>
    </row>
    <row r="1205" spans="3:13" s="2" customFormat="1" x14ac:dyDescent="0.25">
      <c r="C1205" s="10"/>
      <c r="D1205" s="10">
        <v>23</v>
      </c>
      <c r="F1205" s="12" t="str">
        <f t="shared" si="481"/>
        <v>FLO_FR</v>
      </c>
      <c r="G1205" s="12" t="str">
        <f t="shared" si="480"/>
        <v>RSD_DTA1_CK</v>
      </c>
      <c r="H1205" s="12" t="str">
        <f t="shared" ref="H1205:J1205" si="495">H1181</f>
        <v>WA</v>
      </c>
      <c r="I1205" s="12" t="str">
        <f t="shared" si="495"/>
        <v>UP</v>
      </c>
      <c r="J1205" s="4">
        <f t="shared" si="495"/>
        <v>0</v>
      </c>
      <c r="K1205" s="4">
        <f t="shared" si="479"/>
        <v>3</v>
      </c>
      <c r="L1205" s="10" t="str">
        <f t="shared" si="474"/>
        <v>RSDELC</v>
      </c>
      <c r="M1205" s="10" t="s">
        <v>75</v>
      </c>
    </row>
    <row r="1206" spans="3:13" s="2" customFormat="1" x14ac:dyDescent="0.25">
      <c r="C1206" s="10"/>
      <c r="D1206" s="10">
        <v>24</v>
      </c>
      <c r="F1206" s="19" t="str">
        <f t="shared" si="481"/>
        <v>FLO_FR</v>
      </c>
      <c r="G1206" s="19" t="str">
        <f t="shared" si="480"/>
        <v>RSD_DTA1_CK</v>
      </c>
      <c r="H1206" s="19" t="str">
        <f t="shared" ref="H1206:J1206" si="496">H1182</f>
        <v>WE</v>
      </c>
      <c r="I1206" s="19" t="str">
        <f t="shared" si="496"/>
        <v>UP</v>
      </c>
      <c r="J1206" s="21">
        <f t="shared" si="496"/>
        <v>0</v>
      </c>
      <c r="K1206" s="21">
        <f t="shared" si="479"/>
        <v>3</v>
      </c>
      <c r="L1206" s="21" t="str">
        <f t="shared" si="474"/>
        <v>RSDELC</v>
      </c>
      <c r="M1206" s="21" t="s">
        <v>75</v>
      </c>
    </row>
    <row r="1207" spans="3:13" s="2" customFormat="1" x14ac:dyDescent="0.25">
      <c r="C1207" s="10">
        <f>C1159+1</f>
        <v>26</v>
      </c>
      <c r="D1207" s="10">
        <v>1</v>
      </c>
      <c r="F1207" s="2" t="str">
        <f>IF(H1207="NA","\I: Ignore","FLO_FR")</f>
        <v>FLO_FR</v>
      </c>
      <c r="G1207" s="9" t="str">
        <f>VLOOKUP(C1207,Demands!$B$27:$C$125,2,0)</f>
        <v>RSD_APA1_CK</v>
      </c>
      <c r="H1207" s="2" t="str">
        <f>IF(HLOOKUP($D1207,Fractions!$C$1:$Z$2,2,0)=0,"na",HLOOKUP($D1207,Fractions!$C$1:$Z$2,2,0))</f>
        <v>RN</v>
      </c>
      <c r="I1207" s="2" t="s">
        <v>34</v>
      </c>
      <c r="K1207" s="17">
        <f>VLOOKUP(VLOOKUP(C1207,Demands!$B$27:$E$125,4,0),Fractions!$A$3:$Z$43,INS_FRs!D1207+2,0)</f>
        <v>0</v>
      </c>
      <c r="L1207" s="10" t="str">
        <f t="shared" si="474"/>
        <v>RSDELC</v>
      </c>
      <c r="M1207" s="10" t="s">
        <v>75</v>
      </c>
    </row>
    <row r="1208" spans="3:13" s="2" customFormat="1" x14ac:dyDescent="0.25">
      <c r="C1208" s="10"/>
      <c r="D1208" s="10">
        <v>2</v>
      </c>
      <c r="F1208" s="2" t="str">
        <f t="shared" ref="F1208:F1218" si="497">IF(H1208="NA","\I: Ignore","FLO_FR")</f>
        <v>FLO_FR</v>
      </c>
      <c r="G1208" s="2" t="str">
        <f>G1207</f>
        <v>RSD_APA1_CK</v>
      </c>
      <c r="H1208" s="2" t="str">
        <f>IF(HLOOKUP($D1208,Fractions!$C$1:$Z$2,2,0)=0,"na",HLOOKUP($D1208,Fractions!$C$1:$Z$2,2,0))</f>
        <v>RL</v>
      </c>
      <c r="I1208" s="2" t="s">
        <v>34</v>
      </c>
      <c r="K1208" s="17">
        <f>VLOOKUP(VLOOKUP(C1207,Demands!$B$27:$E$125,4,0),Fractions!$A$3:$Z$43,INS_FRs!D1208+2,0)</f>
        <v>2.7853881278538817E-2</v>
      </c>
      <c r="L1208" s="10" t="str">
        <f t="shared" si="474"/>
        <v>RSDELC</v>
      </c>
      <c r="M1208" s="10" t="s">
        <v>75</v>
      </c>
    </row>
    <row r="1209" spans="3:13" s="2" customFormat="1" x14ac:dyDescent="0.25">
      <c r="C1209" s="10"/>
      <c r="D1209" s="10">
        <v>3</v>
      </c>
      <c r="F1209" s="2" t="str">
        <f t="shared" si="497"/>
        <v>FLO_FR</v>
      </c>
      <c r="G1209" s="2" t="str">
        <f t="shared" ref="G1209:G1216" si="498">G1208</f>
        <v>RSD_APA1_CK</v>
      </c>
      <c r="H1209" s="2" t="str">
        <f>IF(HLOOKUP($D1209,Fractions!$C$1:$Z$2,2,0)=0,"na",HLOOKUP($D1209,Fractions!$C$1:$Z$2,2,0))</f>
        <v>RM</v>
      </c>
      <c r="I1209" s="2" t="s">
        <v>34</v>
      </c>
      <c r="K1209" s="17">
        <f>VLOOKUP(VLOOKUP(C1207,Demands!$B$27:$E$125,4,0),Fractions!$A$3:$Z$43,INS_FRs!D1209+2,0)</f>
        <v>3.4817351598173514E-2</v>
      </c>
      <c r="L1209" s="10" t="str">
        <f t="shared" si="474"/>
        <v>RSDELC</v>
      </c>
      <c r="M1209" s="10" t="s">
        <v>75</v>
      </c>
    </row>
    <row r="1210" spans="3:13" s="2" customFormat="1" x14ac:dyDescent="0.25">
      <c r="C1210" s="10"/>
      <c r="D1210" s="10">
        <v>4</v>
      </c>
      <c r="F1210" s="2" t="str">
        <f t="shared" si="497"/>
        <v>FLO_FR</v>
      </c>
      <c r="G1210" s="2" t="str">
        <f t="shared" si="498"/>
        <v>RSD_APA1_CK</v>
      </c>
      <c r="H1210" s="2" t="str">
        <f>IF(HLOOKUP($D1210,Fractions!$C$1:$Z$2,2,0)=0,"na",HLOOKUP($D1210,Fractions!$C$1:$Z$2,2,0))</f>
        <v>RD</v>
      </c>
      <c r="I1210" s="2" t="s">
        <v>34</v>
      </c>
      <c r="K1210" s="17">
        <f>VLOOKUP(VLOOKUP(C1207,Demands!$B$27:$E$125,4,0),Fractions!$A$3:$Z$43,INS_FRs!D1210+2,0)</f>
        <v>4.1780821917808221E-2</v>
      </c>
      <c r="L1210" s="10" t="str">
        <f t="shared" si="474"/>
        <v>RSDELC</v>
      </c>
      <c r="M1210" s="10" t="s">
        <v>75</v>
      </c>
    </row>
    <row r="1211" spans="3:13" s="2" customFormat="1" x14ac:dyDescent="0.25">
      <c r="C1211" s="10"/>
      <c r="D1211" s="10">
        <v>5</v>
      </c>
      <c r="F1211" s="2" t="str">
        <f t="shared" si="497"/>
        <v>FLO_FR</v>
      </c>
      <c r="G1211" s="2" t="str">
        <f t="shared" si="498"/>
        <v>RSD_APA1_CK</v>
      </c>
      <c r="H1211" s="2" t="str">
        <f>IF(HLOOKUP($D1211,Fractions!$C$1:$Z$2,2,0)=0,"na",HLOOKUP($D1211,Fractions!$C$1:$Z$2,2,0))</f>
        <v>RA</v>
      </c>
      <c r="I1211" s="2" t="s">
        <v>34</v>
      </c>
      <c r="K1211" s="17">
        <f>VLOOKUP(VLOOKUP(C1207,Demands!$B$27:$E$125,4,0),Fractions!$A$3:$Z$43,INS_FRs!D1211+2,0)</f>
        <v>2.7853881278538817E-2</v>
      </c>
      <c r="L1211" s="10" t="str">
        <f t="shared" si="474"/>
        <v>RSDELC</v>
      </c>
      <c r="M1211" s="10" t="s">
        <v>75</v>
      </c>
    </row>
    <row r="1212" spans="3:13" s="2" customFormat="1" x14ac:dyDescent="0.25">
      <c r="C1212" s="10"/>
      <c r="D1212" s="10">
        <v>6</v>
      </c>
      <c r="F1212" s="2" t="str">
        <f t="shared" si="497"/>
        <v>FLO_FR</v>
      </c>
      <c r="G1212" s="2" t="str">
        <f t="shared" si="498"/>
        <v>RSD_APA1_CK</v>
      </c>
      <c r="H1212" s="2" t="str">
        <f>IF(HLOOKUP($D1212,Fractions!$C$1:$Z$2,2,0)=0,"na",HLOOKUP($D1212,Fractions!$C$1:$Z$2,2,0))</f>
        <v>RE</v>
      </c>
      <c r="I1212" s="2" t="s">
        <v>34</v>
      </c>
      <c r="K1212" s="17">
        <f>VLOOKUP(VLOOKUP(C1207,Demands!$B$27:$E$125,4,0),Fractions!$A$3:$Z$43,INS_FRs!D1212+2,0)</f>
        <v>3.4817351598173514E-2</v>
      </c>
      <c r="L1212" s="10" t="str">
        <f t="shared" si="474"/>
        <v>RSDELC</v>
      </c>
      <c r="M1212" s="10" t="s">
        <v>75</v>
      </c>
    </row>
    <row r="1213" spans="3:13" s="2" customFormat="1" x14ac:dyDescent="0.25">
      <c r="C1213" s="10"/>
      <c r="D1213" s="10">
        <v>7</v>
      </c>
      <c r="F1213" s="2" t="str">
        <f t="shared" si="497"/>
        <v>FLO_FR</v>
      </c>
      <c r="G1213" s="2" t="str">
        <f t="shared" si="498"/>
        <v>RSD_APA1_CK</v>
      </c>
      <c r="H1213" s="2" t="str">
        <f>IF(HLOOKUP($D1213,Fractions!$C$1:$Z$2,2,0)=0,"na",HLOOKUP($D1213,Fractions!$C$1:$Z$2,2,0))</f>
        <v>SN</v>
      </c>
      <c r="I1213" s="2" t="s">
        <v>34</v>
      </c>
      <c r="K1213" s="17">
        <f>VLOOKUP(VLOOKUP(C1207,Demands!$B$27:$E$125,4,0),Fractions!$A$3:$Z$43,INS_FRs!D1213+2,0)</f>
        <v>0</v>
      </c>
      <c r="L1213" s="10" t="str">
        <f t="shared" si="474"/>
        <v>RSDELC</v>
      </c>
      <c r="M1213" s="10" t="s">
        <v>75</v>
      </c>
    </row>
    <row r="1214" spans="3:13" s="2" customFormat="1" x14ac:dyDescent="0.25">
      <c r="C1214" s="10"/>
      <c r="D1214" s="10">
        <v>8</v>
      </c>
      <c r="F1214" s="2" t="str">
        <f t="shared" si="497"/>
        <v>FLO_FR</v>
      </c>
      <c r="G1214" s="2" t="str">
        <f t="shared" si="498"/>
        <v>RSD_APA1_CK</v>
      </c>
      <c r="H1214" s="2" t="str">
        <f>IF(HLOOKUP($D1214,Fractions!$C$1:$Z$2,2,0)=0,"na",HLOOKUP($D1214,Fractions!$C$1:$Z$2,2,0))</f>
        <v>SL</v>
      </c>
      <c r="I1214" s="2" t="s">
        <v>34</v>
      </c>
      <c r="K1214" s="17">
        <f>VLOOKUP(VLOOKUP(C1207,Demands!$B$27:$E$125,4,0),Fractions!$A$3:$Z$43,INS_FRs!D1214+2,0)</f>
        <v>4.2009132420091334E-2</v>
      </c>
      <c r="L1214" s="10" t="str">
        <f t="shared" si="474"/>
        <v>RSDELC</v>
      </c>
      <c r="M1214" s="10" t="s">
        <v>75</v>
      </c>
    </row>
    <row r="1215" spans="3:13" s="2" customFormat="1" x14ac:dyDescent="0.25">
      <c r="C1215" s="10"/>
      <c r="D1215" s="10">
        <v>9</v>
      </c>
      <c r="F1215" s="2" t="str">
        <f t="shared" si="497"/>
        <v>FLO_FR</v>
      </c>
      <c r="G1215" s="2" t="str">
        <f t="shared" si="498"/>
        <v>RSD_APA1_CK</v>
      </c>
      <c r="H1215" s="2" t="str">
        <f>IF(HLOOKUP($D1215,Fractions!$C$1:$Z$2,2,0)=0,"na",HLOOKUP($D1215,Fractions!$C$1:$Z$2,2,0))</f>
        <v>SM</v>
      </c>
      <c r="I1215" s="2" t="s">
        <v>34</v>
      </c>
      <c r="K1215" s="17">
        <f>VLOOKUP(VLOOKUP(C1207,Demands!$B$27:$E$125,4,0),Fractions!$A$3:$Z$43,INS_FRs!D1215+2,0)</f>
        <v>5.2511415525114152E-2</v>
      </c>
      <c r="L1215" s="10" t="str">
        <f t="shared" si="474"/>
        <v>RSDELC</v>
      </c>
      <c r="M1215" s="10" t="s">
        <v>75</v>
      </c>
    </row>
    <row r="1216" spans="3:13" s="2" customFormat="1" x14ac:dyDescent="0.25">
      <c r="C1216" s="10"/>
      <c r="D1216" s="10">
        <v>10</v>
      </c>
      <c r="F1216" s="2" t="str">
        <f t="shared" si="497"/>
        <v>FLO_FR</v>
      </c>
      <c r="G1216" s="2" t="str">
        <f t="shared" si="498"/>
        <v>RSD_APA1_CK</v>
      </c>
      <c r="H1216" s="2" t="str">
        <f>IF(HLOOKUP($D1216,Fractions!$C$1:$Z$2,2,0)=0,"na",HLOOKUP($D1216,Fractions!$C$1:$Z$2,2,0))</f>
        <v>SD</v>
      </c>
      <c r="I1216" s="2" t="s">
        <v>34</v>
      </c>
      <c r="K1216" s="17">
        <f>VLOOKUP(VLOOKUP(C1207,Demands!$B$27:$E$125,4,0),Fractions!$A$3:$Z$43,INS_FRs!D1216+2,0)</f>
        <v>6.3013698630136991E-2</v>
      </c>
      <c r="L1216" s="10" t="str">
        <f t="shared" si="474"/>
        <v>RSDELC</v>
      </c>
      <c r="M1216" s="10" t="s">
        <v>75</v>
      </c>
    </row>
    <row r="1217" spans="3:13" s="2" customFormat="1" x14ac:dyDescent="0.25">
      <c r="C1217" s="10"/>
      <c r="D1217" s="10">
        <v>11</v>
      </c>
      <c r="F1217" s="2" t="str">
        <f t="shared" si="497"/>
        <v>FLO_FR</v>
      </c>
      <c r="G1217" s="2" t="str">
        <f t="shared" ref="G1217:G1235" si="499">G1216</f>
        <v>RSD_APA1_CK</v>
      </c>
      <c r="H1217" s="2" t="str">
        <f>IF(HLOOKUP($D1217,Fractions!$C$1:$Z$2,2,0)=0,"na",HLOOKUP($D1217,Fractions!$C$1:$Z$2,2,0))</f>
        <v>SA</v>
      </c>
      <c r="I1217" s="2" t="s">
        <v>34</v>
      </c>
      <c r="K1217" s="17">
        <f>VLOOKUP(VLOOKUP(C1207,Demands!$B$27:$E$125,4,0),Fractions!$A$3:$Z$43,INS_FRs!D1217+2,0)</f>
        <v>4.2009132420091334E-2</v>
      </c>
      <c r="L1217" s="10" t="str">
        <f t="shared" si="474"/>
        <v>RSDELC</v>
      </c>
      <c r="M1217" s="10" t="s">
        <v>75</v>
      </c>
    </row>
    <row r="1218" spans="3:13" s="2" customFormat="1" x14ac:dyDescent="0.25">
      <c r="C1218" s="10"/>
      <c r="D1218" s="10">
        <v>12</v>
      </c>
      <c r="F1218" s="2" t="str">
        <f t="shared" si="497"/>
        <v>FLO_FR</v>
      </c>
      <c r="G1218" s="2" t="str">
        <f t="shared" si="499"/>
        <v>RSD_APA1_CK</v>
      </c>
      <c r="H1218" s="2" t="str">
        <f>IF(HLOOKUP($D1218,Fractions!$C$1:$Z$2,2,0)=0,"na",HLOOKUP($D1218,Fractions!$C$1:$Z$2,2,0))</f>
        <v>SE</v>
      </c>
      <c r="I1218" s="2" t="s">
        <v>34</v>
      </c>
      <c r="K1218" s="17">
        <f>VLOOKUP(VLOOKUP(C1207,Demands!$B$27:$E$125,4,0),Fractions!$A$3:$Z$43,INS_FRs!D1218+2,0)</f>
        <v>5.2511415525114152E-2</v>
      </c>
      <c r="L1218" s="10" t="str">
        <f t="shared" si="474"/>
        <v>RSDELC</v>
      </c>
      <c r="M1218" s="10" t="s">
        <v>75</v>
      </c>
    </row>
    <row r="1219" spans="3:13" s="2" customFormat="1" x14ac:dyDescent="0.25">
      <c r="C1219" s="10"/>
      <c r="D1219" s="10">
        <v>13</v>
      </c>
      <c r="F1219" s="2" t="str">
        <f t="shared" ref="F1219:F1236" si="500">IF(H1219="NA","\I: Ignore","FLO_FR")</f>
        <v>FLO_FR</v>
      </c>
      <c r="G1219" s="2" t="str">
        <f t="shared" si="499"/>
        <v>RSD_APA1_CK</v>
      </c>
      <c r="H1219" s="2" t="str">
        <f>IF(HLOOKUP($D1219,Fractions!$C$1:$Z$2,2,0)=0,"na",HLOOKUP($D1219,Fractions!$C$1:$Z$2,2,0))</f>
        <v>FN</v>
      </c>
      <c r="I1219" s="2" t="s">
        <v>34</v>
      </c>
      <c r="K1219" s="17">
        <f>VLOOKUP(VLOOKUP(C1207,Demands!$B$27:$E$125,4,0),Fractions!$A$3:$Z$43,INS_FRs!D1219+2,0)</f>
        <v>0</v>
      </c>
      <c r="L1219" s="10" t="str">
        <f t="shared" si="474"/>
        <v>RSDELC</v>
      </c>
      <c r="M1219" s="10" t="s">
        <v>75</v>
      </c>
    </row>
    <row r="1220" spans="3:13" s="2" customFormat="1" x14ac:dyDescent="0.25">
      <c r="C1220" s="10"/>
      <c r="D1220" s="10">
        <v>14</v>
      </c>
      <c r="F1220" s="2" t="str">
        <f t="shared" si="500"/>
        <v>FLO_FR</v>
      </c>
      <c r="G1220" s="2" t="str">
        <f t="shared" si="499"/>
        <v>RSD_APA1_CK</v>
      </c>
      <c r="H1220" s="2" t="str">
        <f>IF(HLOOKUP($D1220,Fractions!$C$1:$Z$2,2,0)=0,"na",HLOOKUP($D1220,Fractions!$C$1:$Z$2,2,0))</f>
        <v>FL</v>
      </c>
      <c r="I1220" s="2" t="s">
        <v>34</v>
      </c>
      <c r="K1220" s="17">
        <f>VLOOKUP(VLOOKUP(C1207,Demands!$B$27:$E$125,4,0),Fractions!$A$3:$Z$43,INS_FRs!D1220+2,0)</f>
        <v>2.7853881278538817E-2</v>
      </c>
      <c r="L1220" s="10" t="str">
        <f t="shared" si="474"/>
        <v>RSDELC</v>
      </c>
      <c r="M1220" s="10" t="s">
        <v>75</v>
      </c>
    </row>
    <row r="1221" spans="3:13" s="2" customFormat="1" x14ac:dyDescent="0.25">
      <c r="C1221" s="10"/>
      <c r="D1221" s="10">
        <v>15</v>
      </c>
      <c r="F1221" s="2" t="str">
        <f t="shared" si="500"/>
        <v>FLO_FR</v>
      </c>
      <c r="G1221" s="2" t="str">
        <f t="shared" si="499"/>
        <v>RSD_APA1_CK</v>
      </c>
      <c r="H1221" s="2" t="str">
        <f>IF(HLOOKUP($D1221,Fractions!$C$1:$Z$2,2,0)=0,"na",HLOOKUP($D1221,Fractions!$C$1:$Z$2,2,0))</f>
        <v>FM</v>
      </c>
      <c r="I1221" s="2" t="s">
        <v>34</v>
      </c>
      <c r="K1221" s="17">
        <f>VLOOKUP(VLOOKUP(C1207,Demands!$B$27:$E$125,4,0),Fractions!$A$3:$Z$43,INS_FRs!D1221+2,0)</f>
        <v>3.4817351598173514E-2</v>
      </c>
      <c r="L1221" s="10" t="str">
        <f t="shared" si="474"/>
        <v>RSDELC</v>
      </c>
      <c r="M1221" s="10" t="s">
        <v>75</v>
      </c>
    </row>
    <row r="1222" spans="3:13" s="2" customFormat="1" x14ac:dyDescent="0.25">
      <c r="C1222" s="10"/>
      <c r="D1222" s="10">
        <v>16</v>
      </c>
      <c r="F1222" s="2" t="str">
        <f t="shared" si="500"/>
        <v>FLO_FR</v>
      </c>
      <c r="G1222" s="2" t="str">
        <f t="shared" si="499"/>
        <v>RSD_APA1_CK</v>
      </c>
      <c r="H1222" s="2" t="str">
        <f>IF(HLOOKUP($D1222,Fractions!$C$1:$Z$2,2,0)=0,"na",HLOOKUP($D1222,Fractions!$C$1:$Z$2,2,0))</f>
        <v>FD</v>
      </c>
      <c r="I1222" s="2" t="s">
        <v>34</v>
      </c>
      <c r="K1222" s="17">
        <f>VLOOKUP(VLOOKUP(C1207,Demands!$B$27:$E$125,4,0),Fractions!$A$3:$Z$43,INS_FRs!D1222+2,0)</f>
        <v>4.1780821917808221E-2</v>
      </c>
      <c r="L1222" s="10" t="str">
        <f t="shared" si="474"/>
        <v>RSDELC</v>
      </c>
      <c r="M1222" s="10" t="s">
        <v>75</v>
      </c>
    </row>
    <row r="1223" spans="3:13" s="2" customFormat="1" x14ac:dyDescent="0.25">
      <c r="C1223" s="10"/>
      <c r="D1223" s="10">
        <v>17</v>
      </c>
      <c r="F1223" s="2" t="str">
        <f t="shared" si="500"/>
        <v>FLO_FR</v>
      </c>
      <c r="G1223" s="2" t="str">
        <f t="shared" si="499"/>
        <v>RSD_APA1_CK</v>
      </c>
      <c r="H1223" s="2" t="str">
        <f>IF(HLOOKUP($D1223,Fractions!$C$1:$Z$2,2,0)=0,"na",HLOOKUP($D1223,Fractions!$C$1:$Z$2,2,0))</f>
        <v>FA</v>
      </c>
      <c r="I1223" s="2" t="s">
        <v>34</v>
      </c>
      <c r="K1223" s="17">
        <f>VLOOKUP(VLOOKUP(C1207,Demands!$B$27:$E$125,4,0),Fractions!$A$3:$Z$43,INS_FRs!D1223+2,0)</f>
        <v>2.7853881278538817E-2</v>
      </c>
      <c r="L1223" s="10" t="str">
        <f t="shared" si="474"/>
        <v>RSDELC</v>
      </c>
      <c r="M1223" s="10" t="s">
        <v>75</v>
      </c>
    </row>
    <row r="1224" spans="3:13" s="2" customFormat="1" x14ac:dyDescent="0.25">
      <c r="C1224" s="10"/>
      <c r="D1224" s="10">
        <v>18</v>
      </c>
      <c r="F1224" s="2" t="str">
        <f t="shared" si="500"/>
        <v>FLO_FR</v>
      </c>
      <c r="G1224" s="2" t="str">
        <f t="shared" si="499"/>
        <v>RSD_APA1_CK</v>
      </c>
      <c r="H1224" s="2" t="str">
        <f>IF(HLOOKUP($D1224,Fractions!$C$1:$Z$2,2,0)=0,"na",HLOOKUP($D1224,Fractions!$C$1:$Z$2,2,0))</f>
        <v>FE</v>
      </c>
      <c r="I1224" s="2" t="s">
        <v>34</v>
      </c>
      <c r="K1224" s="17">
        <f>VLOOKUP(VLOOKUP(C1207,Demands!$B$27:$E$125,4,0),Fractions!$A$3:$Z$43,INS_FRs!D1224+2,0)</f>
        <v>3.4817351598173514E-2</v>
      </c>
      <c r="L1224" s="10" t="str">
        <f t="shared" ref="L1224:L1287" si="501">LEFT(G1224,3)&amp;"ELC"</f>
        <v>RSDELC</v>
      </c>
      <c r="M1224" s="10" t="s">
        <v>75</v>
      </c>
    </row>
    <row r="1225" spans="3:13" s="2" customFormat="1" x14ac:dyDescent="0.25">
      <c r="C1225" s="10"/>
      <c r="D1225" s="10">
        <v>19</v>
      </c>
      <c r="F1225" s="2" t="str">
        <f t="shared" si="500"/>
        <v>FLO_FR</v>
      </c>
      <c r="G1225" s="2" t="str">
        <f t="shared" si="499"/>
        <v>RSD_APA1_CK</v>
      </c>
      <c r="H1225" s="2" t="str">
        <f>IF(HLOOKUP($D1225,Fractions!$C$1:$Z$2,2,0)=0,"na",HLOOKUP($D1225,Fractions!$C$1:$Z$2,2,0))</f>
        <v>WN</v>
      </c>
      <c r="I1225" s="2" t="s">
        <v>34</v>
      </c>
      <c r="K1225" s="17">
        <f>VLOOKUP(VLOOKUP(C1207,Demands!$B$27:$E$125,4,0),Fractions!$A$3:$Z$43,INS_FRs!D1225+2,0)</f>
        <v>0</v>
      </c>
      <c r="L1225" s="10" t="str">
        <f t="shared" si="501"/>
        <v>RSDELC</v>
      </c>
      <c r="M1225" s="10" t="s">
        <v>75</v>
      </c>
    </row>
    <row r="1226" spans="3:13" s="2" customFormat="1" x14ac:dyDescent="0.25">
      <c r="C1226" s="10"/>
      <c r="D1226" s="10">
        <v>20</v>
      </c>
      <c r="F1226" s="2" t="str">
        <f t="shared" si="500"/>
        <v>FLO_FR</v>
      </c>
      <c r="G1226" s="2" t="str">
        <f t="shared" si="499"/>
        <v>RSD_APA1_CK</v>
      </c>
      <c r="H1226" s="2" t="str">
        <f>IF(HLOOKUP($D1226,Fractions!$C$1:$Z$2,2,0)=0,"na",HLOOKUP($D1226,Fractions!$C$1:$Z$2,2,0))</f>
        <v>WL</v>
      </c>
      <c r="I1226" s="2" t="s">
        <v>34</v>
      </c>
      <c r="K1226" s="17">
        <f>VLOOKUP(VLOOKUP(C1207,Demands!$B$27:$E$125,4,0),Fractions!$A$3:$Z$43,INS_FRs!D1226+2,0)</f>
        <v>6.894977168949773E-2</v>
      </c>
      <c r="L1226" s="10" t="str">
        <f t="shared" si="501"/>
        <v>RSDELC</v>
      </c>
      <c r="M1226" s="10" t="s">
        <v>75</v>
      </c>
    </row>
    <row r="1227" spans="3:13" s="2" customFormat="1" x14ac:dyDescent="0.25">
      <c r="C1227" s="10"/>
      <c r="D1227" s="10">
        <v>21</v>
      </c>
      <c r="F1227" s="2" t="str">
        <f t="shared" si="500"/>
        <v>FLO_FR</v>
      </c>
      <c r="G1227" s="2" t="str">
        <f t="shared" si="499"/>
        <v>RSD_APA1_CK</v>
      </c>
      <c r="H1227" s="2" t="str">
        <f>IF(HLOOKUP($D1227,Fractions!$C$1:$Z$2,2,0)=0,"na",HLOOKUP($D1227,Fractions!$C$1:$Z$2,2,0))</f>
        <v>WM</v>
      </c>
      <c r="I1227" s="2" t="s">
        <v>34</v>
      </c>
      <c r="K1227" s="17">
        <f>VLOOKUP(VLOOKUP(C1207,Demands!$B$27:$E$125,4,0),Fractions!$A$3:$Z$43,INS_FRs!D1227+2,0)</f>
        <v>8.6187214611872148E-2</v>
      </c>
      <c r="L1227" s="10" t="str">
        <f t="shared" si="501"/>
        <v>RSDELC</v>
      </c>
      <c r="M1227" s="10" t="s">
        <v>75</v>
      </c>
    </row>
    <row r="1228" spans="3:13" s="2" customFormat="1" x14ac:dyDescent="0.25">
      <c r="C1228" s="10"/>
      <c r="D1228" s="10">
        <v>22</v>
      </c>
      <c r="F1228" s="2" t="str">
        <f t="shared" si="500"/>
        <v>FLO_FR</v>
      </c>
      <c r="G1228" s="2" t="str">
        <f t="shared" si="499"/>
        <v>RSD_APA1_CK</v>
      </c>
      <c r="H1228" s="2" t="str">
        <f>IF(HLOOKUP($D1228,Fractions!$C$1:$Z$2,2,0)=0,"na",HLOOKUP($D1228,Fractions!$C$1:$Z$2,2,0))</f>
        <v>WD</v>
      </c>
      <c r="I1228" s="2" t="s">
        <v>34</v>
      </c>
      <c r="K1228" s="17">
        <f>VLOOKUP(VLOOKUP(C1207,Demands!$B$27:$E$125,4,0),Fractions!$A$3:$Z$43,INS_FRs!D1228+2,0)</f>
        <v>0.10342465753424658</v>
      </c>
      <c r="L1228" s="10" t="str">
        <f t="shared" si="501"/>
        <v>RSDELC</v>
      </c>
      <c r="M1228" s="10" t="s">
        <v>75</v>
      </c>
    </row>
    <row r="1229" spans="3:13" s="2" customFormat="1" x14ac:dyDescent="0.25">
      <c r="C1229" s="10"/>
      <c r="D1229" s="10">
        <v>23</v>
      </c>
      <c r="F1229" s="12" t="str">
        <f t="shared" si="500"/>
        <v>FLO_FR</v>
      </c>
      <c r="G1229" s="12" t="str">
        <f t="shared" si="499"/>
        <v>RSD_APA1_CK</v>
      </c>
      <c r="H1229" s="12" t="str">
        <f>IF(HLOOKUP($D1229,Fractions!$C$1:$Z$2,2,0)=0,"na",HLOOKUP($D1229,Fractions!$C$1:$Z$2,2,0))</f>
        <v>WA</v>
      </c>
      <c r="I1229" s="12" t="s">
        <v>34</v>
      </c>
      <c r="J1229" s="12"/>
      <c r="K1229" s="18">
        <f>VLOOKUP(VLOOKUP(C1207,Demands!$B$27:$E$125,4,0),Fractions!$A$3:$Z$43,INS_FRs!D1229+2,0)</f>
        <v>6.894977168949773E-2</v>
      </c>
      <c r="L1229" s="10" t="str">
        <f t="shared" si="501"/>
        <v>RSDELC</v>
      </c>
      <c r="M1229" s="10" t="s">
        <v>75</v>
      </c>
    </row>
    <row r="1230" spans="3:13" s="2" customFormat="1" x14ac:dyDescent="0.25">
      <c r="C1230" s="10"/>
      <c r="D1230" s="10">
        <v>24</v>
      </c>
      <c r="F1230" s="19" t="str">
        <f t="shared" si="500"/>
        <v>FLO_FR</v>
      </c>
      <c r="G1230" s="19" t="str">
        <f t="shared" si="499"/>
        <v>RSD_APA1_CK</v>
      </c>
      <c r="H1230" s="19" t="str">
        <f>IF(HLOOKUP($D1230,Fractions!$C$1:$Z$2,2,0)=0,"na",HLOOKUP($D1230,Fractions!$C$1:$Z$2,2,0))</f>
        <v>WE</v>
      </c>
      <c r="I1230" s="19" t="s">
        <v>34</v>
      </c>
      <c r="J1230" s="19"/>
      <c r="K1230" s="20">
        <f>VLOOKUP(VLOOKUP(C1207,Demands!$B$27:$E$125,4,0),Fractions!$A$3:$Z$43,INS_FRs!D1230+2,0)</f>
        <v>8.6187214611872148E-2</v>
      </c>
      <c r="L1230" s="21" t="str">
        <f t="shared" si="501"/>
        <v>RSDELC</v>
      </c>
      <c r="M1230" s="21" t="s">
        <v>75</v>
      </c>
    </row>
    <row r="1231" spans="3:13" s="2" customFormat="1" x14ac:dyDescent="0.25">
      <c r="C1231" s="10"/>
      <c r="D1231" s="10">
        <v>1</v>
      </c>
      <c r="F1231" s="2" t="str">
        <f t="shared" si="500"/>
        <v>FLO_FR</v>
      </c>
      <c r="G1231" s="2" t="str">
        <f t="shared" si="499"/>
        <v>RSD_APA1_CK</v>
      </c>
      <c r="H1231" s="2" t="str">
        <f t="shared" ref="H1231:J1239" si="502">H1207</f>
        <v>RN</v>
      </c>
      <c r="I1231" s="2" t="str">
        <f t="shared" si="502"/>
        <v>UP</v>
      </c>
      <c r="J1231" s="10">
        <f t="shared" si="502"/>
        <v>0</v>
      </c>
      <c r="K1231" s="10">
        <v>3</v>
      </c>
      <c r="L1231" s="10" t="str">
        <f t="shared" si="501"/>
        <v>RSDELC</v>
      </c>
      <c r="M1231" s="10" t="s">
        <v>75</v>
      </c>
    </row>
    <row r="1232" spans="3:13" s="2" customFormat="1" x14ac:dyDescent="0.25">
      <c r="C1232" s="10"/>
      <c r="D1232" s="10">
        <v>2</v>
      </c>
      <c r="F1232" s="2" t="str">
        <f t="shared" si="500"/>
        <v>FLO_FR</v>
      </c>
      <c r="G1232" s="2" t="str">
        <f t="shared" si="499"/>
        <v>RSD_APA1_CK</v>
      </c>
      <c r="H1232" s="2" t="str">
        <f t="shared" si="502"/>
        <v>RL</v>
      </c>
      <c r="I1232" s="2" t="str">
        <f t="shared" si="502"/>
        <v>UP</v>
      </c>
      <c r="J1232" s="10">
        <f t="shared" si="502"/>
        <v>0</v>
      </c>
      <c r="K1232" s="10">
        <f>K1231</f>
        <v>3</v>
      </c>
      <c r="L1232" s="10" t="str">
        <f t="shared" si="501"/>
        <v>RSDELC</v>
      </c>
      <c r="M1232" s="10" t="s">
        <v>75</v>
      </c>
    </row>
    <row r="1233" spans="3:13" s="2" customFormat="1" x14ac:dyDescent="0.25">
      <c r="C1233" s="10"/>
      <c r="D1233" s="10">
        <v>3</v>
      </c>
      <c r="F1233" s="2" t="str">
        <f t="shared" si="500"/>
        <v>FLO_FR</v>
      </c>
      <c r="G1233" s="2" t="str">
        <f t="shared" si="499"/>
        <v>RSD_APA1_CK</v>
      </c>
      <c r="H1233" s="2" t="str">
        <f t="shared" si="502"/>
        <v>RM</v>
      </c>
      <c r="I1233" s="2" t="str">
        <f t="shared" si="502"/>
        <v>UP</v>
      </c>
      <c r="J1233" s="10">
        <f t="shared" si="502"/>
        <v>0</v>
      </c>
      <c r="K1233" s="10">
        <f t="shared" ref="K1233:K1254" si="503">K1232</f>
        <v>3</v>
      </c>
      <c r="L1233" s="10" t="str">
        <f t="shared" si="501"/>
        <v>RSDELC</v>
      </c>
      <c r="M1233" s="10" t="s">
        <v>75</v>
      </c>
    </row>
    <row r="1234" spans="3:13" s="2" customFormat="1" x14ac:dyDescent="0.25">
      <c r="C1234" s="10"/>
      <c r="D1234" s="10">
        <v>4</v>
      </c>
      <c r="F1234" s="2" t="str">
        <f t="shared" si="500"/>
        <v>FLO_FR</v>
      </c>
      <c r="G1234" s="2" t="str">
        <f t="shared" si="499"/>
        <v>RSD_APA1_CK</v>
      </c>
      <c r="H1234" s="2" t="str">
        <f t="shared" si="502"/>
        <v>RD</v>
      </c>
      <c r="I1234" s="2" t="str">
        <f t="shared" si="502"/>
        <v>UP</v>
      </c>
      <c r="J1234" s="10">
        <f t="shared" si="502"/>
        <v>0</v>
      </c>
      <c r="K1234" s="10">
        <f t="shared" si="503"/>
        <v>3</v>
      </c>
      <c r="L1234" s="10" t="str">
        <f t="shared" si="501"/>
        <v>RSDELC</v>
      </c>
      <c r="M1234" s="10" t="s">
        <v>75</v>
      </c>
    </row>
    <row r="1235" spans="3:13" s="2" customFormat="1" x14ac:dyDescent="0.25">
      <c r="C1235" s="10"/>
      <c r="D1235" s="10">
        <v>5</v>
      </c>
      <c r="F1235" s="2" t="str">
        <f t="shared" si="500"/>
        <v>FLO_FR</v>
      </c>
      <c r="G1235" s="2" t="str">
        <f t="shared" si="499"/>
        <v>RSD_APA1_CK</v>
      </c>
      <c r="H1235" s="2" t="str">
        <f t="shared" si="502"/>
        <v>RA</v>
      </c>
      <c r="I1235" s="2" t="str">
        <f t="shared" si="502"/>
        <v>UP</v>
      </c>
      <c r="J1235" s="10">
        <f t="shared" si="502"/>
        <v>0</v>
      </c>
      <c r="K1235" s="10">
        <f t="shared" si="503"/>
        <v>3</v>
      </c>
      <c r="L1235" s="10" t="str">
        <f t="shared" si="501"/>
        <v>RSDELC</v>
      </c>
      <c r="M1235" s="10" t="s">
        <v>75</v>
      </c>
    </row>
    <row r="1236" spans="3:13" s="2" customFormat="1" x14ac:dyDescent="0.25">
      <c r="C1236" s="10"/>
      <c r="D1236" s="10">
        <v>6</v>
      </c>
      <c r="F1236" s="2" t="str">
        <f t="shared" si="500"/>
        <v>FLO_FR</v>
      </c>
      <c r="G1236" s="2" t="str">
        <f t="shared" ref="G1236:G1254" si="504">G1235</f>
        <v>RSD_APA1_CK</v>
      </c>
      <c r="H1236" s="2" t="str">
        <f t="shared" si="502"/>
        <v>RE</v>
      </c>
      <c r="I1236" s="2" t="str">
        <f t="shared" si="502"/>
        <v>UP</v>
      </c>
      <c r="J1236" s="10">
        <f t="shared" si="502"/>
        <v>0</v>
      </c>
      <c r="K1236" s="10">
        <f t="shared" si="503"/>
        <v>3</v>
      </c>
      <c r="L1236" s="10" t="str">
        <f t="shared" si="501"/>
        <v>RSDELC</v>
      </c>
      <c r="M1236" s="10" t="s">
        <v>75</v>
      </c>
    </row>
    <row r="1237" spans="3:13" s="2" customFormat="1" x14ac:dyDescent="0.25">
      <c r="C1237" s="10"/>
      <c r="D1237" s="10">
        <v>7</v>
      </c>
      <c r="F1237" s="2" t="str">
        <f t="shared" ref="F1237:F1254" si="505">IF(H1237="NA","\I: Ignore","FLO_FR")</f>
        <v>FLO_FR</v>
      </c>
      <c r="G1237" s="2" t="str">
        <f t="shared" si="504"/>
        <v>RSD_APA1_CK</v>
      </c>
      <c r="H1237" s="2" t="str">
        <f t="shared" si="502"/>
        <v>SN</v>
      </c>
      <c r="I1237" s="2" t="str">
        <f t="shared" si="502"/>
        <v>UP</v>
      </c>
      <c r="J1237" s="10">
        <f t="shared" si="502"/>
        <v>0</v>
      </c>
      <c r="K1237" s="10">
        <f t="shared" si="503"/>
        <v>3</v>
      </c>
      <c r="L1237" s="10" t="str">
        <f t="shared" si="501"/>
        <v>RSDELC</v>
      </c>
      <c r="M1237" s="10" t="s">
        <v>75</v>
      </c>
    </row>
    <row r="1238" spans="3:13" s="2" customFormat="1" x14ac:dyDescent="0.25">
      <c r="C1238" s="10"/>
      <c r="D1238" s="10">
        <v>8</v>
      </c>
      <c r="F1238" s="2" t="str">
        <f t="shared" si="505"/>
        <v>FLO_FR</v>
      </c>
      <c r="G1238" s="2" t="str">
        <f t="shared" si="504"/>
        <v>RSD_APA1_CK</v>
      </c>
      <c r="H1238" s="2" t="str">
        <f t="shared" si="502"/>
        <v>SL</v>
      </c>
      <c r="I1238" s="2" t="str">
        <f t="shared" si="502"/>
        <v>UP</v>
      </c>
      <c r="J1238" s="10">
        <f t="shared" si="502"/>
        <v>0</v>
      </c>
      <c r="K1238" s="10">
        <f t="shared" si="503"/>
        <v>3</v>
      </c>
      <c r="L1238" s="10" t="str">
        <f t="shared" si="501"/>
        <v>RSDELC</v>
      </c>
      <c r="M1238" s="10" t="s">
        <v>75</v>
      </c>
    </row>
    <row r="1239" spans="3:13" s="2" customFormat="1" x14ac:dyDescent="0.25">
      <c r="C1239" s="10"/>
      <c r="D1239" s="10">
        <v>9</v>
      </c>
      <c r="F1239" s="2" t="str">
        <f t="shared" si="505"/>
        <v>FLO_FR</v>
      </c>
      <c r="G1239" s="2" t="str">
        <f t="shared" si="504"/>
        <v>RSD_APA1_CK</v>
      </c>
      <c r="H1239" s="2" t="str">
        <f t="shared" si="502"/>
        <v>SM</v>
      </c>
      <c r="I1239" s="2" t="str">
        <f t="shared" si="502"/>
        <v>UP</v>
      </c>
      <c r="J1239" s="10">
        <f t="shared" si="502"/>
        <v>0</v>
      </c>
      <c r="K1239" s="10">
        <f t="shared" si="503"/>
        <v>3</v>
      </c>
      <c r="L1239" s="10" t="str">
        <f t="shared" si="501"/>
        <v>RSDELC</v>
      </c>
      <c r="M1239" s="10" t="s">
        <v>75</v>
      </c>
    </row>
    <row r="1240" spans="3:13" s="2" customFormat="1" x14ac:dyDescent="0.25">
      <c r="C1240" s="10"/>
      <c r="D1240" s="10">
        <v>10</v>
      </c>
      <c r="F1240" s="2" t="str">
        <f t="shared" si="505"/>
        <v>FLO_FR</v>
      </c>
      <c r="G1240" s="2" t="str">
        <f t="shared" si="504"/>
        <v>RSD_APA1_CK</v>
      </c>
      <c r="H1240" s="2" t="str">
        <f t="shared" ref="H1240:I1242" si="506">H1216</f>
        <v>SD</v>
      </c>
      <c r="I1240" s="2" t="str">
        <f>I1216</f>
        <v>UP</v>
      </c>
      <c r="J1240" s="10">
        <f>J1216</f>
        <v>0</v>
      </c>
      <c r="K1240" s="10">
        <f t="shared" si="503"/>
        <v>3</v>
      </c>
      <c r="L1240" s="10" t="str">
        <f t="shared" si="501"/>
        <v>RSDELC</v>
      </c>
      <c r="M1240" s="10" t="s">
        <v>75</v>
      </c>
    </row>
    <row r="1241" spans="3:13" s="2" customFormat="1" x14ac:dyDescent="0.25">
      <c r="C1241" s="10"/>
      <c r="D1241" s="10">
        <v>11</v>
      </c>
      <c r="F1241" s="2" t="str">
        <f t="shared" si="505"/>
        <v>FLO_FR</v>
      </c>
      <c r="G1241" s="2" t="str">
        <f t="shared" si="504"/>
        <v>RSD_APA1_CK</v>
      </c>
      <c r="H1241" s="2" t="str">
        <f t="shared" si="506"/>
        <v>SA</v>
      </c>
      <c r="I1241" s="2" t="str">
        <f>I1217</f>
        <v>UP</v>
      </c>
      <c r="J1241" s="10">
        <f>J1217</f>
        <v>0</v>
      </c>
      <c r="K1241" s="10">
        <f t="shared" si="503"/>
        <v>3</v>
      </c>
      <c r="L1241" s="10" t="str">
        <f t="shared" si="501"/>
        <v>RSDELC</v>
      </c>
      <c r="M1241" s="10" t="s">
        <v>75</v>
      </c>
    </row>
    <row r="1242" spans="3:13" s="2" customFormat="1" x14ac:dyDescent="0.25">
      <c r="C1242" s="10"/>
      <c r="D1242" s="10">
        <v>12</v>
      </c>
      <c r="F1242" s="2" t="str">
        <f t="shared" si="505"/>
        <v>FLO_FR</v>
      </c>
      <c r="G1242" s="2" t="str">
        <f t="shared" si="504"/>
        <v>RSD_APA1_CK</v>
      </c>
      <c r="H1242" s="2" t="str">
        <f t="shared" si="506"/>
        <v>SE</v>
      </c>
      <c r="I1242" s="2" t="str">
        <f t="shared" si="506"/>
        <v>UP</v>
      </c>
      <c r="J1242" s="10">
        <f>J1218</f>
        <v>0</v>
      </c>
      <c r="K1242" s="10">
        <f t="shared" si="503"/>
        <v>3</v>
      </c>
      <c r="L1242" s="10" t="str">
        <f t="shared" si="501"/>
        <v>RSDELC</v>
      </c>
      <c r="M1242" s="10" t="s">
        <v>75</v>
      </c>
    </row>
    <row r="1243" spans="3:13" s="2" customFormat="1" x14ac:dyDescent="0.25">
      <c r="C1243" s="10"/>
      <c r="D1243" s="10">
        <v>13</v>
      </c>
      <c r="F1243" s="2" t="str">
        <f t="shared" si="505"/>
        <v>FLO_FR</v>
      </c>
      <c r="G1243" s="2" t="str">
        <f t="shared" si="504"/>
        <v>RSD_APA1_CK</v>
      </c>
      <c r="H1243" s="2" t="str">
        <f t="shared" ref="H1243:J1243" si="507">H1219</f>
        <v>FN</v>
      </c>
      <c r="I1243" s="2" t="str">
        <f t="shared" si="507"/>
        <v>UP</v>
      </c>
      <c r="J1243" s="10">
        <f t="shared" si="507"/>
        <v>0</v>
      </c>
      <c r="K1243" s="10">
        <f t="shared" si="503"/>
        <v>3</v>
      </c>
      <c r="L1243" s="10" t="str">
        <f t="shared" si="501"/>
        <v>RSDELC</v>
      </c>
      <c r="M1243" s="10" t="s">
        <v>75</v>
      </c>
    </row>
    <row r="1244" spans="3:13" s="2" customFormat="1" x14ac:dyDescent="0.25">
      <c r="C1244" s="10"/>
      <c r="D1244" s="10">
        <v>14</v>
      </c>
      <c r="F1244" s="2" t="str">
        <f t="shared" si="505"/>
        <v>FLO_FR</v>
      </c>
      <c r="G1244" s="2" t="str">
        <f t="shared" si="504"/>
        <v>RSD_APA1_CK</v>
      </c>
      <c r="H1244" s="2" t="str">
        <f t="shared" ref="H1244:J1244" si="508">H1220</f>
        <v>FL</v>
      </c>
      <c r="I1244" s="2" t="str">
        <f t="shared" si="508"/>
        <v>UP</v>
      </c>
      <c r="J1244" s="10">
        <f t="shared" si="508"/>
        <v>0</v>
      </c>
      <c r="K1244" s="10">
        <f t="shared" si="503"/>
        <v>3</v>
      </c>
      <c r="L1244" s="10" t="str">
        <f t="shared" si="501"/>
        <v>RSDELC</v>
      </c>
      <c r="M1244" s="10" t="s">
        <v>75</v>
      </c>
    </row>
    <row r="1245" spans="3:13" s="2" customFormat="1" x14ac:dyDescent="0.25">
      <c r="C1245" s="10"/>
      <c r="D1245" s="10">
        <v>15</v>
      </c>
      <c r="F1245" s="2" t="str">
        <f t="shared" si="505"/>
        <v>FLO_FR</v>
      </c>
      <c r="G1245" s="2" t="str">
        <f t="shared" si="504"/>
        <v>RSD_APA1_CK</v>
      </c>
      <c r="H1245" s="2" t="str">
        <f t="shared" ref="H1245:J1245" si="509">H1221</f>
        <v>FM</v>
      </c>
      <c r="I1245" s="2" t="str">
        <f t="shared" si="509"/>
        <v>UP</v>
      </c>
      <c r="J1245" s="10">
        <f t="shared" si="509"/>
        <v>0</v>
      </c>
      <c r="K1245" s="10">
        <f t="shared" si="503"/>
        <v>3</v>
      </c>
      <c r="L1245" s="10" t="str">
        <f t="shared" si="501"/>
        <v>RSDELC</v>
      </c>
      <c r="M1245" s="10" t="s">
        <v>75</v>
      </c>
    </row>
    <row r="1246" spans="3:13" s="2" customFormat="1" x14ac:dyDescent="0.25">
      <c r="C1246" s="10"/>
      <c r="D1246" s="10">
        <v>16</v>
      </c>
      <c r="F1246" s="2" t="str">
        <f t="shared" si="505"/>
        <v>FLO_FR</v>
      </c>
      <c r="G1246" s="2" t="str">
        <f t="shared" si="504"/>
        <v>RSD_APA1_CK</v>
      </c>
      <c r="H1246" s="2" t="str">
        <f t="shared" ref="H1246:J1246" si="510">H1222</f>
        <v>FD</v>
      </c>
      <c r="I1246" s="2" t="str">
        <f t="shared" si="510"/>
        <v>UP</v>
      </c>
      <c r="J1246" s="10">
        <f t="shared" si="510"/>
        <v>0</v>
      </c>
      <c r="K1246" s="10">
        <f t="shared" si="503"/>
        <v>3</v>
      </c>
      <c r="L1246" s="10" t="str">
        <f t="shared" si="501"/>
        <v>RSDELC</v>
      </c>
      <c r="M1246" s="10" t="s">
        <v>75</v>
      </c>
    </row>
    <row r="1247" spans="3:13" s="2" customFormat="1" x14ac:dyDescent="0.25">
      <c r="C1247" s="10"/>
      <c r="D1247" s="10">
        <v>17</v>
      </c>
      <c r="F1247" s="2" t="str">
        <f t="shared" si="505"/>
        <v>FLO_FR</v>
      </c>
      <c r="G1247" s="2" t="str">
        <f t="shared" si="504"/>
        <v>RSD_APA1_CK</v>
      </c>
      <c r="H1247" s="2" t="str">
        <f t="shared" ref="H1247:J1247" si="511">H1223</f>
        <v>FA</v>
      </c>
      <c r="I1247" s="2" t="str">
        <f t="shared" si="511"/>
        <v>UP</v>
      </c>
      <c r="J1247" s="10">
        <f t="shared" si="511"/>
        <v>0</v>
      </c>
      <c r="K1247" s="10">
        <f t="shared" si="503"/>
        <v>3</v>
      </c>
      <c r="L1247" s="10" t="str">
        <f t="shared" si="501"/>
        <v>RSDELC</v>
      </c>
      <c r="M1247" s="10" t="s">
        <v>75</v>
      </c>
    </row>
    <row r="1248" spans="3:13" s="2" customFormat="1" x14ac:dyDescent="0.25">
      <c r="C1248" s="10"/>
      <c r="D1248" s="10">
        <v>18</v>
      </c>
      <c r="F1248" s="2" t="str">
        <f t="shared" si="505"/>
        <v>FLO_FR</v>
      </c>
      <c r="G1248" s="2" t="str">
        <f t="shared" si="504"/>
        <v>RSD_APA1_CK</v>
      </c>
      <c r="H1248" s="2" t="str">
        <f t="shared" ref="H1248:J1248" si="512">H1224</f>
        <v>FE</v>
      </c>
      <c r="I1248" s="2" t="str">
        <f t="shared" si="512"/>
        <v>UP</v>
      </c>
      <c r="J1248" s="10">
        <f t="shared" si="512"/>
        <v>0</v>
      </c>
      <c r="K1248" s="10">
        <f t="shared" si="503"/>
        <v>3</v>
      </c>
      <c r="L1248" s="10" t="str">
        <f t="shared" si="501"/>
        <v>RSDELC</v>
      </c>
      <c r="M1248" s="10" t="s">
        <v>75</v>
      </c>
    </row>
    <row r="1249" spans="3:13" s="2" customFormat="1" x14ac:dyDescent="0.25">
      <c r="C1249" s="10"/>
      <c r="D1249" s="10">
        <v>19</v>
      </c>
      <c r="F1249" s="2" t="str">
        <f t="shared" si="505"/>
        <v>FLO_FR</v>
      </c>
      <c r="G1249" s="2" t="str">
        <f t="shared" si="504"/>
        <v>RSD_APA1_CK</v>
      </c>
      <c r="H1249" s="2" t="str">
        <f t="shared" ref="H1249:J1249" si="513">H1225</f>
        <v>WN</v>
      </c>
      <c r="I1249" s="2" t="str">
        <f t="shared" si="513"/>
        <v>UP</v>
      </c>
      <c r="J1249" s="10">
        <f t="shared" si="513"/>
        <v>0</v>
      </c>
      <c r="K1249" s="10">
        <f t="shared" si="503"/>
        <v>3</v>
      </c>
      <c r="L1249" s="10" t="str">
        <f t="shared" si="501"/>
        <v>RSDELC</v>
      </c>
      <c r="M1249" s="10" t="s">
        <v>75</v>
      </c>
    </row>
    <row r="1250" spans="3:13" s="2" customFormat="1" x14ac:dyDescent="0.25">
      <c r="C1250" s="10"/>
      <c r="D1250" s="10">
        <v>20</v>
      </c>
      <c r="F1250" s="2" t="str">
        <f t="shared" si="505"/>
        <v>FLO_FR</v>
      </c>
      <c r="G1250" s="2" t="str">
        <f t="shared" si="504"/>
        <v>RSD_APA1_CK</v>
      </c>
      <c r="H1250" s="2" t="str">
        <f t="shared" ref="H1250:J1250" si="514">H1226</f>
        <v>WL</v>
      </c>
      <c r="I1250" s="2" t="str">
        <f t="shared" si="514"/>
        <v>UP</v>
      </c>
      <c r="J1250" s="10">
        <f t="shared" si="514"/>
        <v>0</v>
      </c>
      <c r="K1250" s="10">
        <f t="shared" si="503"/>
        <v>3</v>
      </c>
      <c r="L1250" s="10" t="str">
        <f t="shared" si="501"/>
        <v>RSDELC</v>
      </c>
      <c r="M1250" s="10" t="s">
        <v>75</v>
      </c>
    </row>
    <row r="1251" spans="3:13" s="2" customFormat="1" x14ac:dyDescent="0.25">
      <c r="C1251" s="10"/>
      <c r="D1251" s="10">
        <v>21</v>
      </c>
      <c r="F1251" s="2" t="str">
        <f t="shared" si="505"/>
        <v>FLO_FR</v>
      </c>
      <c r="G1251" s="2" t="str">
        <f t="shared" si="504"/>
        <v>RSD_APA1_CK</v>
      </c>
      <c r="H1251" s="2" t="str">
        <f t="shared" ref="H1251:J1251" si="515">H1227</f>
        <v>WM</v>
      </c>
      <c r="I1251" s="2" t="str">
        <f t="shared" si="515"/>
        <v>UP</v>
      </c>
      <c r="J1251" s="10">
        <f t="shared" si="515"/>
        <v>0</v>
      </c>
      <c r="K1251" s="10">
        <f t="shared" si="503"/>
        <v>3</v>
      </c>
      <c r="L1251" s="10" t="str">
        <f t="shared" si="501"/>
        <v>RSDELC</v>
      </c>
      <c r="M1251" s="10" t="s">
        <v>75</v>
      </c>
    </row>
    <row r="1252" spans="3:13" s="2" customFormat="1" x14ac:dyDescent="0.25">
      <c r="C1252" s="10"/>
      <c r="D1252" s="10">
        <v>22</v>
      </c>
      <c r="F1252" s="2" t="str">
        <f t="shared" si="505"/>
        <v>FLO_FR</v>
      </c>
      <c r="G1252" s="2" t="str">
        <f t="shared" si="504"/>
        <v>RSD_APA1_CK</v>
      </c>
      <c r="H1252" s="2" t="str">
        <f t="shared" ref="H1252:J1252" si="516">H1228</f>
        <v>WD</v>
      </c>
      <c r="I1252" s="2" t="str">
        <f t="shared" si="516"/>
        <v>UP</v>
      </c>
      <c r="J1252" s="10">
        <f t="shared" si="516"/>
        <v>0</v>
      </c>
      <c r="K1252" s="10">
        <f t="shared" si="503"/>
        <v>3</v>
      </c>
      <c r="L1252" s="10" t="str">
        <f t="shared" si="501"/>
        <v>RSDELC</v>
      </c>
      <c r="M1252" s="10" t="s">
        <v>75</v>
      </c>
    </row>
    <row r="1253" spans="3:13" s="2" customFormat="1" x14ac:dyDescent="0.25">
      <c r="C1253" s="10"/>
      <c r="D1253" s="10">
        <v>23</v>
      </c>
      <c r="F1253" s="12" t="str">
        <f t="shared" si="505"/>
        <v>FLO_FR</v>
      </c>
      <c r="G1253" s="12" t="str">
        <f t="shared" si="504"/>
        <v>RSD_APA1_CK</v>
      </c>
      <c r="H1253" s="12" t="str">
        <f t="shared" ref="H1253:J1253" si="517">H1229</f>
        <v>WA</v>
      </c>
      <c r="I1253" s="12" t="str">
        <f t="shared" si="517"/>
        <v>UP</v>
      </c>
      <c r="J1253" s="4">
        <f t="shared" si="517"/>
        <v>0</v>
      </c>
      <c r="K1253" s="4">
        <f t="shared" si="503"/>
        <v>3</v>
      </c>
      <c r="L1253" s="10" t="str">
        <f t="shared" si="501"/>
        <v>RSDELC</v>
      </c>
      <c r="M1253" s="10" t="s">
        <v>75</v>
      </c>
    </row>
    <row r="1254" spans="3:13" s="2" customFormat="1" x14ac:dyDescent="0.25">
      <c r="C1254" s="10"/>
      <c r="D1254" s="10">
        <v>24</v>
      </c>
      <c r="F1254" s="19" t="str">
        <f t="shared" si="505"/>
        <v>FLO_FR</v>
      </c>
      <c r="G1254" s="19" t="str">
        <f t="shared" si="504"/>
        <v>RSD_APA1_CK</v>
      </c>
      <c r="H1254" s="19" t="str">
        <f t="shared" ref="H1254:J1254" si="518">H1230</f>
        <v>WE</v>
      </c>
      <c r="I1254" s="19" t="str">
        <f t="shared" si="518"/>
        <v>UP</v>
      </c>
      <c r="J1254" s="21">
        <f t="shared" si="518"/>
        <v>0</v>
      </c>
      <c r="K1254" s="21">
        <f t="shared" si="503"/>
        <v>3</v>
      </c>
      <c r="L1254" s="21" t="str">
        <f t="shared" si="501"/>
        <v>RSDELC</v>
      </c>
      <c r="M1254" s="21" t="s">
        <v>75</v>
      </c>
    </row>
    <row r="1255" spans="3:13" s="2" customFormat="1" x14ac:dyDescent="0.25">
      <c r="C1255" s="10">
        <f>C1207+1</f>
        <v>27</v>
      </c>
      <c r="D1255" s="10">
        <v>1</v>
      </c>
      <c r="F1255" s="2" t="str">
        <f>IF(H1255="NA","\I: Ignore","FLO_FR")</f>
        <v>FLO_FR</v>
      </c>
      <c r="G1255" s="9" t="str">
        <f>VLOOKUP(C1255,Demands!$B$27:$C$125,2,0)</f>
        <v>RSD_DTA2_CK</v>
      </c>
      <c r="H1255" s="2" t="str">
        <f>IF(HLOOKUP($D1255,Fractions!$C$1:$Z$2,2,0)=0,"na",HLOOKUP($D1255,Fractions!$C$1:$Z$2,2,0))</f>
        <v>RN</v>
      </c>
      <c r="I1255" s="2" t="s">
        <v>34</v>
      </c>
      <c r="K1255" s="17">
        <f>VLOOKUP(VLOOKUP(C1255,Demands!$B$27:$E$125,4,0),Fractions!$A$3:$Z$43,INS_FRs!D1255+2,0)</f>
        <v>0</v>
      </c>
      <c r="L1255" s="10" t="str">
        <f t="shared" si="501"/>
        <v>RSDELC</v>
      </c>
      <c r="M1255" s="10" t="s">
        <v>75</v>
      </c>
    </row>
    <row r="1256" spans="3:13" s="2" customFormat="1" x14ac:dyDescent="0.25">
      <c r="C1256" s="10"/>
      <c r="D1256" s="10">
        <v>2</v>
      </c>
      <c r="F1256" s="2" t="str">
        <f t="shared" ref="F1256:F1266" si="519">IF(H1256="NA","\I: Ignore","FLO_FR")</f>
        <v>FLO_FR</v>
      </c>
      <c r="G1256" s="2" t="str">
        <f>G1255</f>
        <v>RSD_DTA2_CK</v>
      </c>
      <c r="H1256" s="2" t="str">
        <f>IF(HLOOKUP($D1256,Fractions!$C$1:$Z$2,2,0)=0,"na",HLOOKUP($D1256,Fractions!$C$1:$Z$2,2,0))</f>
        <v>RL</v>
      </c>
      <c r="I1256" s="2" t="s">
        <v>34</v>
      </c>
      <c r="K1256" s="17">
        <f>VLOOKUP(VLOOKUP(C1255,Demands!$B$27:$E$125,4,0),Fractions!$A$3:$Z$43,INS_FRs!D1256+2,0)</f>
        <v>2.7853881278538817E-2</v>
      </c>
      <c r="L1256" s="10" t="str">
        <f t="shared" si="501"/>
        <v>RSDELC</v>
      </c>
      <c r="M1256" s="10" t="s">
        <v>75</v>
      </c>
    </row>
    <row r="1257" spans="3:13" s="2" customFormat="1" x14ac:dyDescent="0.25">
      <c r="C1257" s="10"/>
      <c r="D1257" s="10">
        <v>3</v>
      </c>
      <c r="F1257" s="2" t="str">
        <f t="shared" si="519"/>
        <v>FLO_FR</v>
      </c>
      <c r="G1257" s="2" t="str">
        <f t="shared" ref="G1257:G1264" si="520">G1256</f>
        <v>RSD_DTA2_CK</v>
      </c>
      <c r="H1257" s="2" t="str">
        <f>IF(HLOOKUP($D1257,Fractions!$C$1:$Z$2,2,0)=0,"na",HLOOKUP($D1257,Fractions!$C$1:$Z$2,2,0))</f>
        <v>RM</v>
      </c>
      <c r="I1257" s="2" t="s">
        <v>34</v>
      </c>
      <c r="K1257" s="17">
        <f>VLOOKUP(VLOOKUP(C1255,Demands!$B$27:$E$125,4,0),Fractions!$A$3:$Z$43,INS_FRs!D1257+2,0)</f>
        <v>3.4817351598173514E-2</v>
      </c>
      <c r="L1257" s="10" t="str">
        <f t="shared" si="501"/>
        <v>RSDELC</v>
      </c>
      <c r="M1257" s="10" t="s">
        <v>75</v>
      </c>
    </row>
    <row r="1258" spans="3:13" s="2" customFormat="1" x14ac:dyDescent="0.25">
      <c r="C1258" s="10"/>
      <c r="D1258" s="10">
        <v>4</v>
      </c>
      <c r="F1258" s="2" t="str">
        <f t="shared" si="519"/>
        <v>FLO_FR</v>
      </c>
      <c r="G1258" s="2" t="str">
        <f t="shared" si="520"/>
        <v>RSD_DTA2_CK</v>
      </c>
      <c r="H1258" s="2" t="str">
        <f>IF(HLOOKUP($D1258,Fractions!$C$1:$Z$2,2,0)=0,"na",HLOOKUP($D1258,Fractions!$C$1:$Z$2,2,0))</f>
        <v>RD</v>
      </c>
      <c r="I1258" s="2" t="s">
        <v>34</v>
      </c>
      <c r="K1258" s="17">
        <f>VLOOKUP(VLOOKUP(C1255,Demands!$B$27:$E$125,4,0),Fractions!$A$3:$Z$43,INS_FRs!D1258+2,0)</f>
        <v>4.1780821917808221E-2</v>
      </c>
      <c r="L1258" s="10" t="str">
        <f t="shared" si="501"/>
        <v>RSDELC</v>
      </c>
      <c r="M1258" s="10" t="s">
        <v>75</v>
      </c>
    </row>
    <row r="1259" spans="3:13" s="2" customFormat="1" x14ac:dyDescent="0.25">
      <c r="C1259" s="10"/>
      <c r="D1259" s="10">
        <v>5</v>
      </c>
      <c r="F1259" s="2" t="str">
        <f t="shared" si="519"/>
        <v>FLO_FR</v>
      </c>
      <c r="G1259" s="2" t="str">
        <f t="shared" si="520"/>
        <v>RSD_DTA2_CK</v>
      </c>
      <c r="H1259" s="2" t="str">
        <f>IF(HLOOKUP($D1259,Fractions!$C$1:$Z$2,2,0)=0,"na",HLOOKUP($D1259,Fractions!$C$1:$Z$2,2,0))</f>
        <v>RA</v>
      </c>
      <c r="I1259" s="2" t="s">
        <v>34</v>
      </c>
      <c r="K1259" s="17">
        <f>VLOOKUP(VLOOKUP(C1255,Demands!$B$27:$E$125,4,0),Fractions!$A$3:$Z$43,INS_FRs!D1259+2,0)</f>
        <v>2.7853881278538817E-2</v>
      </c>
      <c r="L1259" s="10" t="str">
        <f t="shared" si="501"/>
        <v>RSDELC</v>
      </c>
      <c r="M1259" s="10" t="s">
        <v>75</v>
      </c>
    </row>
    <row r="1260" spans="3:13" s="2" customFormat="1" x14ac:dyDescent="0.25">
      <c r="C1260" s="10"/>
      <c r="D1260" s="10">
        <v>6</v>
      </c>
      <c r="F1260" s="2" t="str">
        <f t="shared" si="519"/>
        <v>FLO_FR</v>
      </c>
      <c r="G1260" s="2" t="str">
        <f t="shared" si="520"/>
        <v>RSD_DTA2_CK</v>
      </c>
      <c r="H1260" s="2" t="str">
        <f>IF(HLOOKUP($D1260,Fractions!$C$1:$Z$2,2,0)=0,"na",HLOOKUP($D1260,Fractions!$C$1:$Z$2,2,0))</f>
        <v>RE</v>
      </c>
      <c r="I1260" s="2" t="s">
        <v>34</v>
      </c>
      <c r="K1260" s="17">
        <f>VLOOKUP(VLOOKUP(C1255,Demands!$B$27:$E$125,4,0),Fractions!$A$3:$Z$43,INS_FRs!D1260+2,0)</f>
        <v>3.4817351598173514E-2</v>
      </c>
      <c r="L1260" s="10" t="str">
        <f t="shared" si="501"/>
        <v>RSDELC</v>
      </c>
      <c r="M1260" s="10" t="s">
        <v>75</v>
      </c>
    </row>
    <row r="1261" spans="3:13" s="2" customFormat="1" x14ac:dyDescent="0.25">
      <c r="C1261" s="10"/>
      <c r="D1261" s="10">
        <v>7</v>
      </c>
      <c r="F1261" s="2" t="str">
        <f t="shared" si="519"/>
        <v>FLO_FR</v>
      </c>
      <c r="G1261" s="2" t="str">
        <f t="shared" si="520"/>
        <v>RSD_DTA2_CK</v>
      </c>
      <c r="H1261" s="2" t="str">
        <f>IF(HLOOKUP($D1261,Fractions!$C$1:$Z$2,2,0)=0,"na",HLOOKUP($D1261,Fractions!$C$1:$Z$2,2,0))</f>
        <v>SN</v>
      </c>
      <c r="I1261" s="2" t="s">
        <v>34</v>
      </c>
      <c r="K1261" s="17">
        <f>VLOOKUP(VLOOKUP(C1255,Demands!$B$27:$E$125,4,0),Fractions!$A$3:$Z$43,INS_FRs!D1261+2,0)</f>
        <v>0</v>
      </c>
      <c r="L1261" s="10" t="str">
        <f t="shared" si="501"/>
        <v>RSDELC</v>
      </c>
      <c r="M1261" s="10" t="s">
        <v>75</v>
      </c>
    </row>
    <row r="1262" spans="3:13" s="2" customFormat="1" x14ac:dyDescent="0.25">
      <c r="C1262" s="10"/>
      <c r="D1262" s="10">
        <v>8</v>
      </c>
      <c r="F1262" s="2" t="str">
        <f t="shared" si="519"/>
        <v>FLO_FR</v>
      </c>
      <c r="G1262" s="2" t="str">
        <f t="shared" si="520"/>
        <v>RSD_DTA2_CK</v>
      </c>
      <c r="H1262" s="2" t="str">
        <f>IF(HLOOKUP($D1262,Fractions!$C$1:$Z$2,2,0)=0,"na",HLOOKUP($D1262,Fractions!$C$1:$Z$2,2,0))</f>
        <v>SL</v>
      </c>
      <c r="I1262" s="2" t="s">
        <v>34</v>
      </c>
      <c r="K1262" s="17">
        <f>VLOOKUP(VLOOKUP(C1255,Demands!$B$27:$E$125,4,0),Fractions!$A$3:$Z$43,INS_FRs!D1262+2,0)</f>
        <v>4.2009132420091334E-2</v>
      </c>
      <c r="L1262" s="10" t="str">
        <f t="shared" si="501"/>
        <v>RSDELC</v>
      </c>
      <c r="M1262" s="10" t="s">
        <v>75</v>
      </c>
    </row>
    <row r="1263" spans="3:13" s="2" customFormat="1" x14ac:dyDescent="0.25">
      <c r="C1263" s="10"/>
      <c r="D1263" s="10">
        <v>9</v>
      </c>
      <c r="F1263" s="2" t="str">
        <f t="shared" si="519"/>
        <v>FLO_FR</v>
      </c>
      <c r="G1263" s="2" t="str">
        <f t="shared" si="520"/>
        <v>RSD_DTA2_CK</v>
      </c>
      <c r="H1263" s="2" t="str">
        <f>IF(HLOOKUP($D1263,Fractions!$C$1:$Z$2,2,0)=0,"na",HLOOKUP($D1263,Fractions!$C$1:$Z$2,2,0))</f>
        <v>SM</v>
      </c>
      <c r="I1263" s="2" t="s">
        <v>34</v>
      </c>
      <c r="K1263" s="17">
        <f>VLOOKUP(VLOOKUP(C1255,Demands!$B$27:$E$125,4,0),Fractions!$A$3:$Z$43,INS_FRs!D1263+2,0)</f>
        <v>5.2511415525114152E-2</v>
      </c>
      <c r="L1263" s="10" t="str">
        <f t="shared" si="501"/>
        <v>RSDELC</v>
      </c>
      <c r="M1263" s="10" t="s">
        <v>75</v>
      </c>
    </row>
    <row r="1264" spans="3:13" s="2" customFormat="1" x14ac:dyDescent="0.25">
      <c r="C1264" s="10"/>
      <c r="D1264" s="10">
        <v>10</v>
      </c>
      <c r="F1264" s="2" t="str">
        <f t="shared" si="519"/>
        <v>FLO_FR</v>
      </c>
      <c r="G1264" s="2" t="str">
        <f t="shared" si="520"/>
        <v>RSD_DTA2_CK</v>
      </c>
      <c r="H1264" s="2" t="str">
        <f>IF(HLOOKUP($D1264,Fractions!$C$1:$Z$2,2,0)=0,"na",HLOOKUP($D1264,Fractions!$C$1:$Z$2,2,0))</f>
        <v>SD</v>
      </c>
      <c r="I1264" s="2" t="s">
        <v>34</v>
      </c>
      <c r="K1264" s="17">
        <f>VLOOKUP(VLOOKUP(C1255,Demands!$B$27:$E$125,4,0),Fractions!$A$3:$Z$43,INS_FRs!D1264+2,0)</f>
        <v>6.3013698630136991E-2</v>
      </c>
      <c r="L1264" s="10" t="str">
        <f t="shared" si="501"/>
        <v>RSDELC</v>
      </c>
      <c r="M1264" s="10" t="s">
        <v>75</v>
      </c>
    </row>
    <row r="1265" spans="3:13" s="2" customFormat="1" x14ac:dyDescent="0.25">
      <c r="C1265" s="10"/>
      <c r="D1265" s="10">
        <v>11</v>
      </c>
      <c r="F1265" s="2" t="str">
        <f t="shared" si="519"/>
        <v>FLO_FR</v>
      </c>
      <c r="G1265" s="2" t="str">
        <f t="shared" ref="G1265:G1283" si="521">G1264</f>
        <v>RSD_DTA2_CK</v>
      </c>
      <c r="H1265" s="2" t="str">
        <f>IF(HLOOKUP($D1265,Fractions!$C$1:$Z$2,2,0)=0,"na",HLOOKUP($D1265,Fractions!$C$1:$Z$2,2,0))</f>
        <v>SA</v>
      </c>
      <c r="I1265" s="2" t="s">
        <v>34</v>
      </c>
      <c r="K1265" s="17">
        <f>VLOOKUP(VLOOKUP(C1255,Demands!$B$27:$E$125,4,0),Fractions!$A$3:$Z$43,INS_FRs!D1265+2,0)</f>
        <v>4.2009132420091334E-2</v>
      </c>
      <c r="L1265" s="10" t="str">
        <f t="shared" si="501"/>
        <v>RSDELC</v>
      </c>
      <c r="M1265" s="10" t="s">
        <v>75</v>
      </c>
    </row>
    <row r="1266" spans="3:13" s="2" customFormat="1" x14ac:dyDescent="0.25">
      <c r="C1266" s="10"/>
      <c r="D1266" s="10">
        <v>12</v>
      </c>
      <c r="F1266" s="2" t="str">
        <f t="shared" si="519"/>
        <v>FLO_FR</v>
      </c>
      <c r="G1266" s="2" t="str">
        <f t="shared" si="521"/>
        <v>RSD_DTA2_CK</v>
      </c>
      <c r="H1266" s="2" t="str">
        <f>IF(HLOOKUP($D1266,Fractions!$C$1:$Z$2,2,0)=0,"na",HLOOKUP($D1266,Fractions!$C$1:$Z$2,2,0))</f>
        <v>SE</v>
      </c>
      <c r="I1266" s="2" t="s">
        <v>34</v>
      </c>
      <c r="K1266" s="17">
        <f>VLOOKUP(VLOOKUP(C1255,Demands!$B$27:$E$125,4,0),Fractions!$A$3:$Z$43,INS_FRs!D1266+2,0)</f>
        <v>5.2511415525114152E-2</v>
      </c>
      <c r="L1266" s="10" t="str">
        <f t="shared" si="501"/>
        <v>RSDELC</v>
      </c>
      <c r="M1266" s="10" t="s">
        <v>75</v>
      </c>
    </row>
    <row r="1267" spans="3:13" s="2" customFormat="1" x14ac:dyDescent="0.25">
      <c r="C1267" s="10"/>
      <c r="D1267" s="10">
        <v>13</v>
      </c>
      <c r="F1267" s="2" t="str">
        <f t="shared" ref="F1267:F1284" si="522">IF(H1267="NA","\I: Ignore","FLO_FR")</f>
        <v>FLO_FR</v>
      </c>
      <c r="G1267" s="2" t="str">
        <f t="shared" si="521"/>
        <v>RSD_DTA2_CK</v>
      </c>
      <c r="H1267" s="2" t="str">
        <f>IF(HLOOKUP($D1267,Fractions!$C$1:$Z$2,2,0)=0,"na",HLOOKUP($D1267,Fractions!$C$1:$Z$2,2,0))</f>
        <v>FN</v>
      </c>
      <c r="I1267" s="2" t="s">
        <v>34</v>
      </c>
      <c r="K1267" s="17">
        <f>VLOOKUP(VLOOKUP(C1255,Demands!$B$27:$E$125,4,0),Fractions!$A$3:$Z$43,INS_FRs!D1267+2,0)</f>
        <v>0</v>
      </c>
      <c r="L1267" s="10" t="str">
        <f t="shared" si="501"/>
        <v>RSDELC</v>
      </c>
      <c r="M1267" s="10" t="s">
        <v>75</v>
      </c>
    </row>
    <row r="1268" spans="3:13" s="2" customFormat="1" x14ac:dyDescent="0.25">
      <c r="C1268" s="10"/>
      <c r="D1268" s="10">
        <v>14</v>
      </c>
      <c r="F1268" s="2" t="str">
        <f t="shared" si="522"/>
        <v>FLO_FR</v>
      </c>
      <c r="G1268" s="2" t="str">
        <f t="shared" si="521"/>
        <v>RSD_DTA2_CK</v>
      </c>
      <c r="H1268" s="2" t="str">
        <f>IF(HLOOKUP($D1268,Fractions!$C$1:$Z$2,2,0)=0,"na",HLOOKUP($D1268,Fractions!$C$1:$Z$2,2,0))</f>
        <v>FL</v>
      </c>
      <c r="I1268" s="2" t="s">
        <v>34</v>
      </c>
      <c r="K1268" s="17">
        <f>VLOOKUP(VLOOKUP(C1255,Demands!$B$27:$E$125,4,0),Fractions!$A$3:$Z$43,INS_FRs!D1268+2,0)</f>
        <v>2.7853881278538817E-2</v>
      </c>
      <c r="L1268" s="10" t="str">
        <f t="shared" si="501"/>
        <v>RSDELC</v>
      </c>
      <c r="M1268" s="10" t="s">
        <v>75</v>
      </c>
    </row>
    <row r="1269" spans="3:13" s="2" customFormat="1" x14ac:dyDescent="0.25">
      <c r="C1269" s="10"/>
      <c r="D1269" s="10">
        <v>15</v>
      </c>
      <c r="F1269" s="2" t="str">
        <f t="shared" si="522"/>
        <v>FLO_FR</v>
      </c>
      <c r="G1269" s="2" t="str">
        <f t="shared" si="521"/>
        <v>RSD_DTA2_CK</v>
      </c>
      <c r="H1269" s="2" t="str">
        <f>IF(HLOOKUP($D1269,Fractions!$C$1:$Z$2,2,0)=0,"na",HLOOKUP($D1269,Fractions!$C$1:$Z$2,2,0))</f>
        <v>FM</v>
      </c>
      <c r="I1269" s="2" t="s">
        <v>34</v>
      </c>
      <c r="K1269" s="17">
        <f>VLOOKUP(VLOOKUP(C1255,Demands!$B$27:$E$125,4,0),Fractions!$A$3:$Z$43,INS_FRs!D1269+2,0)</f>
        <v>3.4817351598173514E-2</v>
      </c>
      <c r="L1269" s="10" t="str">
        <f t="shared" si="501"/>
        <v>RSDELC</v>
      </c>
      <c r="M1269" s="10" t="s">
        <v>75</v>
      </c>
    </row>
    <row r="1270" spans="3:13" s="2" customFormat="1" x14ac:dyDescent="0.25">
      <c r="C1270" s="10"/>
      <c r="D1270" s="10">
        <v>16</v>
      </c>
      <c r="F1270" s="2" t="str">
        <f t="shared" si="522"/>
        <v>FLO_FR</v>
      </c>
      <c r="G1270" s="2" t="str">
        <f t="shared" si="521"/>
        <v>RSD_DTA2_CK</v>
      </c>
      <c r="H1270" s="2" t="str">
        <f>IF(HLOOKUP($D1270,Fractions!$C$1:$Z$2,2,0)=0,"na",HLOOKUP($D1270,Fractions!$C$1:$Z$2,2,0))</f>
        <v>FD</v>
      </c>
      <c r="I1270" s="2" t="s">
        <v>34</v>
      </c>
      <c r="K1270" s="17">
        <f>VLOOKUP(VLOOKUP(C1255,Demands!$B$27:$E$125,4,0),Fractions!$A$3:$Z$43,INS_FRs!D1270+2,0)</f>
        <v>4.1780821917808221E-2</v>
      </c>
      <c r="L1270" s="10" t="str">
        <f t="shared" si="501"/>
        <v>RSDELC</v>
      </c>
      <c r="M1270" s="10" t="s">
        <v>75</v>
      </c>
    </row>
    <row r="1271" spans="3:13" s="2" customFormat="1" x14ac:dyDescent="0.25">
      <c r="C1271" s="10"/>
      <c r="D1271" s="10">
        <v>17</v>
      </c>
      <c r="F1271" s="2" t="str">
        <f t="shared" si="522"/>
        <v>FLO_FR</v>
      </c>
      <c r="G1271" s="2" t="str">
        <f t="shared" si="521"/>
        <v>RSD_DTA2_CK</v>
      </c>
      <c r="H1271" s="2" t="str">
        <f>IF(HLOOKUP($D1271,Fractions!$C$1:$Z$2,2,0)=0,"na",HLOOKUP($D1271,Fractions!$C$1:$Z$2,2,0))</f>
        <v>FA</v>
      </c>
      <c r="I1271" s="2" t="s">
        <v>34</v>
      </c>
      <c r="K1271" s="17">
        <f>VLOOKUP(VLOOKUP(C1255,Demands!$B$27:$E$125,4,0),Fractions!$A$3:$Z$43,INS_FRs!D1271+2,0)</f>
        <v>2.7853881278538817E-2</v>
      </c>
      <c r="L1271" s="10" t="str">
        <f t="shared" si="501"/>
        <v>RSDELC</v>
      </c>
      <c r="M1271" s="10" t="s">
        <v>75</v>
      </c>
    </row>
    <row r="1272" spans="3:13" s="2" customFormat="1" x14ac:dyDescent="0.25">
      <c r="C1272" s="10"/>
      <c r="D1272" s="10">
        <v>18</v>
      </c>
      <c r="F1272" s="2" t="str">
        <f t="shared" si="522"/>
        <v>FLO_FR</v>
      </c>
      <c r="G1272" s="2" t="str">
        <f t="shared" si="521"/>
        <v>RSD_DTA2_CK</v>
      </c>
      <c r="H1272" s="2" t="str">
        <f>IF(HLOOKUP($D1272,Fractions!$C$1:$Z$2,2,0)=0,"na",HLOOKUP($D1272,Fractions!$C$1:$Z$2,2,0))</f>
        <v>FE</v>
      </c>
      <c r="I1272" s="2" t="s">
        <v>34</v>
      </c>
      <c r="K1272" s="17">
        <f>VLOOKUP(VLOOKUP(C1255,Demands!$B$27:$E$125,4,0),Fractions!$A$3:$Z$43,INS_FRs!D1272+2,0)</f>
        <v>3.4817351598173514E-2</v>
      </c>
      <c r="L1272" s="10" t="str">
        <f t="shared" si="501"/>
        <v>RSDELC</v>
      </c>
      <c r="M1272" s="10" t="s">
        <v>75</v>
      </c>
    </row>
    <row r="1273" spans="3:13" s="2" customFormat="1" x14ac:dyDescent="0.25">
      <c r="C1273" s="10"/>
      <c r="D1273" s="10">
        <v>19</v>
      </c>
      <c r="F1273" s="2" t="str">
        <f t="shared" si="522"/>
        <v>FLO_FR</v>
      </c>
      <c r="G1273" s="2" t="str">
        <f t="shared" si="521"/>
        <v>RSD_DTA2_CK</v>
      </c>
      <c r="H1273" s="2" t="str">
        <f>IF(HLOOKUP($D1273,Fractions!$C$1:$Z$2,2,0)=0,"na",HLOOKUP($D1273,Fractions!$C$1:$Z$2,2,0))</f>
        <v>WN</v>
      </c>
      <c r="I1273" s="2" t="s">
        <v>34</v>
      </c>
      <c r="K1273" s="17">
        <f>VLOOKUP(VLOOKUP(C1255,Demands!$B$27:$E$125,4,0),Fractions!$A$3:$Z$43,INS_FRs!D1273+2,0)</f>
        <v>0</v>
      </c>
      <c r="L1273" s="10" t="str">
        <f t="shared" si="501"/>
        <v>RSDELC</v>
      </c>
      <c r="M1273" s="10" t="s">
        <v>75</v>
      </c>
    </row>
    <row r="1274" spans="3:13" s="2" customFormat="1" x14ac:dyDescent="0.25">
      <c r="C1274" s="10"/>
      <c r="D1274" s="10">
        <v>20</v>
      </c>
      <c r="F1274" s="2" t="str">
        <f t="shared" si="522"/>
        <v>FLO_FR</v>
      </c>
      <c r="G1274" s="2" t="str">
        <f t="shared" si="521"/>
        <v>RSD_DTA2_CK</v>
      </c>
      <c r="H1274" s="2" t="str">
        <f>IF(HLOOKUP($D1274,Fractions!$C$1:$Z$2,2,0)=0,"na",HLOOKUP($D1274,Fractions!$C$1:$Z$2,2,0))</f>
        <v>WL</v>
      </c>
      <c r="I1274" s="2" t="s">
        <v>34</v>
      </c>
      <c r="K1274" s="17">
        <f>VLOOKUP(VLOOKUP(C1255,Demands!$B$27:$E$125,4,0),Fractions!$A$3:$Z$43,INS_FRs!D1274+2,0)</f>
        <v>6.894977168949773E-2</v>
      </c>
      <c r="L1274" s="10" t="str">
        <f t="shared" si="501"/>
        <v>RSDELC</v>
      </c>
      <c r="M1274" s="10" t="s">
        <v>75</v>
      </c>
    </row>
    <row r="1275" spans="3:13" s="2" customFormat="1" x14ac:dyDescent="0.25">
      <c r="C1275" s="10"/>
      <c r="D1275" s="10">
        <v>21</v>
      </c>
      <c r="F1275" s="2" t="str">
        <f t="shared" si="522"/>
        <v>FLO_FR</v>
      </c>
      <c r="G1275" s="2" t="str">
        <f t="shared" si="521"/>
        <v>RSD_DTA2_CK</v>
      </c>
      <c r="H1275" s="2" t="str">
        <f>IF(HLOOKUP($D1275,Fractions!$C$1:$Z$2,2,0)=0,"na",HLOOKUP($D1275,Fractions!$C$1:$Z$2,2,0))</f>
        <v>WM</v>
      </c>
      <c r="I1275" s="2" t="s">
        <v>34</v>
      </c>
      <c r="K1275" s="17">
        <f>VLOOKUP(VLOOKUP(C1255,Demands!$B$27:$E$125,4,0),Fractions!$A$3:$Z$43,INS_FRs!D1275+2,0)</f>
        <v>8.6187214611872148E-2</v>
      </c>
      <c r="L1275" s="10" t="str">
        <f t="shared" si="501"/>
        <v>RSDELC</v>
      </c>
      <c r="M1275" s="10" t="s">
        <v>75</v>
      </c>
    </row>
    <row r="1276" spans="3:13" s="2" customFormat="1" x14ac:dyDescent="0.25">
      <c r="C1276" s="10"/>
      <c r="D1276" s="10">
        <v>22</v>
      </c>
      <c r="F1276" s="2" t="str">
        <f t="shared" si="522"/>
        <v>FLO_FR</v>
      </c>
      <c r="G1276" s="2" t="str">
        <f t="shared" si="521"/>
        <v>RSD_DTA2_CK</v>
      </c>
      <c r="H1276" s="2" t="str">
        <f>IF(HLOOKUP($D1276,Fractions!$C$1:$Z$2,2,0)=0,"na",HLOOKUP($D1276,Fractions!$C$1:$Z$2,2,0))</f>
        <v>WD</v>
      </c>
      <c r="I1276" s="2" t="s">
        <v>34</v>
      </c>
      <c r="K1276" s="17">
        <f>VLOOKUP(VLOOKUP(C1255,Demands!$B$27:$E$125,4,0),Fractions!$A$3:$Z$43,INS_FRs!D1276+2,0)</f>
        <v>0.10342465753424658</v>
      </c>
      <c r="L1276" s="10" t="str">
        <f t="shared" si="501"/>
        <v>RSDELC</v>
      </c>
      <c r="M1276" s="10" t="s">
        <v>75</v>
      </c>
    </row>
    <row r="1277" spans="3:13" s="2" customFormat="1" x14ac:dyDescent="0.25">
      <c r="C1277" s="10"/>
      <c r="D1277" s="10">
        <v>23</v>
      </c>
      <c r="F1277" s="12" t="str">
        <f t="shared" si="522"/>
        <v>FLO_FR</v>
      </c>
      <c r="G1277" s="12" t="str">
        <f t="shared" si="521"/>
        <v>RSD_DTA2_CK</v>
      </c>
      <c r="H1277" s="12" t="str">
        <f>IF(HLOOKUP($D1277,Fractions!$C$1:$Z$2,2,0)=0,"na",HLOOKUP($D1277,Fractions!$C$1:$Z$2,2,0))</f>
        <v>WA</v>
      </c>
      <c r="I1277" s="12" t="s">
        <v>34</v>
      </c>
      <c r="J1277" s="12"/>
      <c r="K1277" s="18">
        <f>VLOOKUP(VLOOKUP(C1255,Demands!$B$27:$E$125,4,0),Fractions!$A$3:$Z$43,INS_FRs!D1277+2,0)</f>
        <v>6.894977168949773E-2</v>
      </c>
      <c r="L1277" s="10" t="str">
        <f t="shared" si="501"/>
        <v>RSDELC</v>
      </c>
      <c r="M1277" s="10" t="s">
        <v>75</v>
      </c>
    </row>
    <row r="1278" spans="3:13" s="2" customFormat="1" x14ac:dyDescent="0.25">
      <c r="C1278" s="10"/>
      <c r="D1278" s="10">
        <v>24</v>
      </c>
      <c r="F1278" s="19" t="str">
        <f t="shared" si="522"/>
        <v>FLO_FR</v>
      </c>
      <c r="G1278" s="19" t="str">
        <f t="shared" si="521"/>
        <v>RSD_DTA2_CK</v>
      </c>
      <c r="H1278" s="19" t="str">
        <f>IF(HLOOKUP($D1278,Fractions!$C$1:$Z$2,2,0)=0,"na",HLOOKUP($D1278,Fractions!$C$1:$Z$2,2,0))</f>
        <v>WE</v>
      </c>
      <c r="I1278" s="19" t="s">
        <v>34</v>
      </c>
      <c r="J1278" s="19"/>
      <c r="K1278" s="20">
        <f>VLOOKUP(VLOOKUP(C1255,Demands!$B$27:$E$125,4,0),Fractions!$A$3:$Z$43,INS_FRs!D1278+2,0)</f>
        <v>8.6187214611872148E-2</v>
      </c>
      <c r="L1278" s="21" t="str">
        <f t="shared" si="501"/>
        <v>RSDELC</v>
      </c>
      <c r="M1278" s="21" t="s">
        <v>75</v>
      </c>
    </row>
    <row r="1279" spans="3:13" s="2" customFormat="1" x14ac:dyDescent="0.25">
      <c r="C1279" s="10"/>
      <c r="D1279" s="10">
        <v>1</v>
      </c>
      <c r="F1279" s="2" t="str">
        <f t="shared" si="522"/>
        <v>FLO_FR</v>
      </c>
      <c r="G1279" s="2" t="str">
        <f t="shared" si="521"/>
        <v>RSD_DTA2_CK</v>
      </c>
      <c r="H1279" s="2" t="str">
        <f t="shared" ref="H1279:J1287" si="523">H1255</f>
        <v>RN</v>
      </c>
      <c r="I1279" s="2" t="str">
        <f t="shared" si="523"/>
        <v>UP</v>
      </c>
      <c r="J1279" s="10">
        <f t="shared" si="523"/>
        <v>0</v>
      </c>
      <c r="K1279" s="10">
        <v>3</v>
      </c>
      <c r="L1279" s="10" t="str">
        <f t="shared" si="501"/>
        <v>RSDELC</v>
      </c>
      <c r="M1279" s="10" t="s">
        <v>75</v>
      </c>
    </row>
    <row r="1280" spans="3:13" s="2" customFormat="1" x14ac:dyDescent="0.25">
      <c r="C1280" s="10"/>
      <c r="D1280" s="10">
        <v>2</v>
      </c>
      <c r="F1280" s="2" t="str">
        <f t="shared" si="522"/>
        <v>FLO_FR</v>
      </c>
      <c r="G1280" s="2" t="str">
        <f t="shared" si="521"/>
        <v>RSD_DTA2_CK</v>
      </c>
      <c r="H1280" s="2" t="str">
        <f t="shared" si="523"/>
        <v>RL</v>
      </c>
      <c r="I1280" s="2" t="str">
        <f t="shared" si="523"/>
        <v>UP</v>
      </c>
      <c r="J1280" s="10">
        <f t="shared" si="523"/>
        <v>0</v>
      </c>
      <c r="K1280" s="10">
        <f>K1279</f>
        <v>3</v>
      </c>
      <c r="L1280" s="10" t="str">
        <f t="shared" si="501"/>
        <v>RSDELC</v>
      </c>
      <c r="M1280" s="10" t="s">
        <v>75</v>
      </c>
    </row>
    <row r="1281" spans="3:13" s="2" customFormat="1" x14ac:dyDescent="0.25">
      <c r="C1281" s="10"/>
      <c r="D1281" s="10">
        <v>3</v>
      </c>
      <c r="F1281" s="2" t="str">
        <f t="shared" si="522"/>
        <v>FLO_FR</v>
      </c>
      <c r="G1281" s="2" t="str">
        <f t="shared" si="521"/>
        <v>RSD_DTA2_CK</v>
      </c>
      <c r="H1281" s="2" t="str">
        <f t="shared" si="523"/>
        <v>RM</v>
      </c>
      <c r="I1281" s="2" t="str">
        <f t="shared" si="523"/>
        <v>UP</v>
      </c>
      <c r="J1281" s="10">
        <f t="shared" si="523"/>
        <v>0</v>
      </c>
      <c r="K1281" s="10">
        <f t="shared" ref="K1281:K1302" si="524">K1280</f>
        <v>3</v>
      </c>
      <c r="L1281" s="10" t="str">
        <f t="shared" si="501"/>
        <v>RSDELC</v>
      </c>
      <c r="M1281" s="10" t="s">
        <v>75</v>
      </c>
    </row>
    <row r="1282" spans="3:13" s="2" customFormat="1" x14ac:dyDescent="0.25">
      <c r="C1282" s="10"/>
      <c r="D1282" s="10">
        <v>4</v>
      </c>
      <c r="F1282" s="2" t="str">
        <f t="shared" si="522"/>
        <v>FLO_FR</v>
      </c>
      <c r="G1282" s="2" t="str">
        <f t="shared" si="521"/>
        <v>RSD_DTA2_CK</v>
      </c>
      <c r="H1282" s="2" t="str">
        <f t="shared" si="523"/>
        <v>RD</v>
      </c>
      <c r="I1282" s="2" t="str">
        <f t="shared" si="523"/>
        <v>UP</v>
      </c>
      <c r="J1282" s="10">
        <f t="shared" si="523"/>
        <v>0</v>
      </c>
      <c r="K1282" s="10">
        <f t="shared" si="524"/>
        <v>3</v>
      </c>
      <c r="L1282" s="10" t="str">
        <f t="shared" si="501"/>
        <v>RSDELC</v>
      </c>
      <c r="M1282" s="10" t="s">
        <v>75</v>
      </c>
    </row>
    <row r="1283" spans="3:13" s="2" customFormat="1" x14ac:dyDescent="0.25">
      <c r="C1283" s="10"/>
      <c r="D1283" s="10">
        <v>5</v>
      </c>
      <c r="F1283" s="2" t="str">
        <f t="shared" si="522"/>
        <v>FLO_FR</v>
      </c>
      <c r="G1283" s="2" t="str">
        <f t="shared" si="521"/>
        <v>RSD_DTA2_CK</v>
      </c>
      <c r="H1283" s="2" t="str">
        <f t="shared" si="523"/>
        <v>RA</v>
      </c>
      <c r="I1283" s="2" t="str">
        <f t="shared" si="523"/>
        <v>UP</v>
      </c>
      <c r="J1283" s="10">
        <f t="shared" si="523"/>
        <v>0</v>
      </c>
      <c r="K1283" s="10">
        <f t="shared" si="524"/>
        <v>3</v>
      </c>
      <c r="L1283" s="10" t="str">
        <f t="shared" si="501"/>
        <v>RSDELC</v>
      </c>
      <c r="M1283" s="10" t="s">
        <v>75</v>
      </c>
    </row>
    <row r="1284" spans="3:13" s="2" customFormat="1" x14ac:dyDescent="0.25">
      <c r="C1284" s="10"/>
      <c r="D1284" s="10">
        <v>6</v>
      </c>
      <c r="F1284" s="2" t="str">
        <f t="shared" si="522"/>
        <v>FLO_FR</v>
      </c>
      <c r="G1284" s="2" t="str">
        <f t="shared" ref="G1284:G1302" si="525">G1283</f>
        <v>RSD_DTA2_CK</v>
      </c>
      <c r="H1284" s="2" t="str">
        <f t="shared" si="523"/>
        <v>RE</v>
      </c>
      <c r="I1284" s="2" t="str">
        <f t="shared" si="523"/>
        <v>UP</v>
      </c>
      <c r="J1284" s="10">
        <f t="shared" si="523"/>
        <v>0</v>
      </c>
      <c r="K1284" s="10">
        <f t="shared" si="524"/>
        <v>3</v>
      </c>
      <c r="L1284" s="10" t="str">
        <f t="shared" si="501"/>
        <v>RSDELC</v>
      </c>
      <c r="M1284" s="10" t="s">
        <v>75</v>
      </c>
    </row>
    <row r="1285" spans="3:13" s="2" customFormat="1" x14ac:dyDescent="0.25">
      <c r="C1285" s="10"/>
      <c r="D1285" s="10">
        <v>7</v>
      </c>
      <c r="F1285" s="2" t="str">
        <f t="shared" ref="F1285:F1302" si="526">IF(H1285="NA","\I: Ignore","FLO_FR")</f>
        <v>FLO_FR</v>
      </c>
      <c r="G1285" s="2" t="str">
        <f t="shared" si="525"/>
        <v>RSD_DTA2_CK</v>
      </c>
      <c r="H1285" s="2" t="str">
        <f t="shared" si="523"/>
        <v>SN</v>
      </c>
      <c r="I1285" s="2" t="str">
        <f t="shared" si="523"/>
        <v>UP</v>
      </c>
      <c r="J1285" s="10">
        <f t="shared" si="523"/>
        <v>0</v>
      </c>
      <c r="K1285" s="10">
        <f t="shared" si="524"/>
        <v>3</v>
      </c>
      <c r="L1285" s="10" t="str">
        <f t="shared" si="501"/>
        <v>RSDELC</v>
      </c>
      <c r="M1285" s="10" t="s">
        <v>75</v>
      </c>
    </row>
    <row r="1286" spans="3:13" s="2" customFormat="1" x14ac:dyDescent="0.25">
      <c r="C1286" s="10"/>
      <c r="D1286" s="10">
        <v>8</v>
      </c>
      <c r="F1286" s="2" t="str">
        <f t="shared" si="526"/>
        <v>FLO_FR</v>
      </c>
      <c r="G1286" s="2" t="str">
        <f t="shared" si="525"/>
        <v>RSD_DTA2_CK</v>
      </c>
      <c r="H1286" s="2" t="str">
        <f t="shared" si="523"/>
        <v>SL</v>
      </c>
      <c r="I1286" s="2" t="str">
        <f t="shared" si="523"/>
        <v>UP</v>
      </c>
      <c r="J1286" s="10">
        <f t="shared" si="523"/>
        <v>0</v>
      </c>
      <c r="K1286" s="10">
        <f t="shared" si="524"/>
        <v>3</v>
      </c>
      <c r="L1286" s="10" t="str">
        <f t="shared" si="501"/>
        <v>RSDELC</v>
      </c>
      <c r="M1286" s="10" t="s">
        <v>75</v>
      </c>
    </row>
    <row r="1287" spans="3:13" s="2" customFormat="1" x14ac:dyDescent="0.25">
      <c r="C1287" s="10"/>
      <c r="D1287" s="10">
        <v>9</v>
      </c>
      <c r="F1287" s="2" t="str">
        <f t="shared" si="526"/>
        <v>FLO_FR</v>
      </c>
      <c r="G1287" s="2" t="str">
        <f t="shared" si="525"/>
        <v>RSD_DTA2_CK</v>
      </c>
      <c r="H1287" s="2" t="str">
        <f t="shared" si="523"/>
        <v>SM</v>
      </c>
      <c r="I1287" s="2" t="str">
        <f t="shared" si="523"/>
        <v>UP</v>
      </c>
      <c r="J1287" s="10">
        <f t="shared" si="523"/>
        <v>0</v>
      </c>
      <c r="K1287" s="10">
        <f t="shared" si="524"/>
        <v>3</v>
      </c>
      <c r="L1287" s="10" t="str">
        <f t="shared" si="501"/>
        <v>RSDELC</v>
      </c>
      <c r="M1287" s="10" t="s">
        <v>75</v>
      </c>
    </row>
    <row r="1288" spans="3:13" s="2" customFormat="1" x14ac:dyDescent="0.25">
      <c r="C1288" s="10"/>
      <c r="D1288" s="10">
        <v>10</v>
      </c>
      <c r="F1288" s="2" t="str">
        <f t="shared" si="526"/>
        <v>FLO_FR</v>
      </c>
      <c r="G1288" s="2" t="str">
        <f t="shared" si="525"/>
        <v>RSD_DTA2_CK</v>
      </c>
      <c r="H1288" s="2" t="str">
        <f t="shared" ref="H1288" si="527">H1264</f>
        <v>SD</v>
      </c>
      <c r="I1288" s="2" t="str">
        <f>I1264</f>
        <v>UP</v>
      </c>
      <c r="J1288" s="10">
        <f>J1264</f>
        <v>0</v>
      </c>
      <c r="K1288" s="10">
        <f t="shared" si="524"/>
        <v>3</v>
      </c>
      <c r="L1288" s="10" t="str">
        <f t="shared" ref="L1288:L1351" si="528">LEFT(G1288,3)&amp;"ELC"</f>
        <v>RSDELC</v>
      </c>
      <c r="M1288" s="10" t="s">
        <v>75</v>
      </c>
    </row>
    <row r="1289" spans="3:13" s="2" customFormat="1" x14ac:dyDescent="0.25">
      <c r="C1289" s="10"/>
      <c r="D1289" s="10">
        <v>11</v>
      </c>
      <c r="F1289" s="2" t="str">
        <f t="shared" si="526"/>
        <v>FLO_FR</v>
      </c>
      <c r="G1289" s="2" t="str">
        <f t="shared" si="525"/>
        <v>RSD_DTA2_CK</v>
      </c>
      <c r="H1289" s="2" t="str">
        <f t="shared" ref="H1289" si="529">H1265</f>
        <v>SA</v>
      </c>
      <c r="I1289" s="2" t="str">
        <f>I1265</f>
        <v>UP</v>
      </c>
      <c r="J1289" s="10">
        <f>J1265</f>
        <v>0</v>
      </c>
      <c r="K1289" s="10">
        <f t="shared" si="524"/>
        <v>3</v>
      </c>
      <c r="L1289" s="10" t="str">
        <f t="shared" si="528"/>
        <v>RSDELC</v>
      </c>
      <c r="M1289" s="10" t="s">
        <v>75</v>
      </c>
    </row>
    <row r="1290" spans="3:13" s="2" customFormat="1" x14ac:dyDescent="0.25">
      <c r="C1290" s="10"/>
      <c r="D1290" s="10">
        <v>12</v>
      </c>
      <c r="F1290" s="2" t="str">
        <f t="shared" si="526"/>
        <v>FLO_FR</v>
      </c>
      <c r="G1290" s="2" t="str">
        <f t="shared" si="525"/>
        <v>RSD_DTA2_CK</v>
      </c>
      <c r="H1290" s="2" t="str">
        <f t="shared" ref="H1290:I1290" si="530">H1266</f>
        <v>SE</v>
      </c>
      <c r="I1290" s="2" t="str">
        <f t="shared" si="530"/>
        <v>UP</v>
      </c>
      <c r="J1290" s="10">
        <f>J1266</f>
        <v>0</v>
      </c>
      <c r="K1290" s="10">
        <f t="shared" si="524"/>
        <v>3</v>
      </c>
      <c r="L1290" s="10" t="str">
        <f t="shared" si="528"/>
        <v>RSDELC</v>
      </c>
      <c r="M1290" s="10" t="s">
        <v>75</v>
      </c>
    </row>
    <row r="1291" spans="3:13" s="2" customFormat="1" x14ac:dyDescent="0.25">
      <c r="C1291" s="10"/>
      <c r="D1291" s="10">
        <v>13</v>
      </c>
      <c r="F1291" s="2" t="str">
        <f t="shared" si="526"/>
        <v>FLO_FR</v>
      </c>
      <c r="G1291" s="2" t="str">
        <f t="shared" si="525"/>
        <v>RSD_DTA2_CK</v>
      </c>
      <c r="H1291" s="2" t="str">
        <f t="shared" ref="H1291:J1291" si="531">H1267</f>
        <v>FN</v>
      </c>
      <c r="I1291" s="2" t="str">
        <f t="shared" si="531"/>
        <v>UP</v>
      </c>
      <c r="J1291" s="10">
        <f t="shared" si="531"/>
        <v>0</v>
      </c>
      <c r="K1291" s="10">
        <f t="shared" si="524"/>
        <v>3</v>
      </c>
      <c r="L1291" s="10" t="str">
        <f t="shared" si="528"/>
        <v>RSDELC</v>
      </c>
      <c r="M1291" s="10" t="s">
        <v>75</v>
      </c>
    </row>
    <row r="1292" spans="3:13" s="2" customFormat="1" x14ac:dyDescent="0.25">
      <c r="C1292" s="10"/>
      <c r="D1292" s="10">
        <v>14</v>
      </c>
      <c r="F1292" s="2" t="str">
        <f t="shared" si="526"/>
        <v>FLO_FR</v>
      </c>
      <c r="G1292" s="2" t="str">
        <f t="shared" si="525"/>
        <v>RSD_DTA2_CK</v>
      </c>
      <c r="H1292" s="2" t="str">
        <f t="shared" ref="H1292:J1292" si="532">H1268</f>
        <v>FL</v>
      </c>
      <c r="I1292" s="2" t="str">
        <f t="shared" si="532"/>
        <v>UP</v>
      </c>
      <c r="J1292" s="10">
        <f t="shared" si="532"/>
        <v>0</v>
      </c>
      <c r="K1292" s="10">
        <f t="shared" si="524"/>
        <v>3</v>
      </c>
      <c r="L1292" s="10" t="str">
        <f t="shared" si="528"/>
        <v>RSDELC</v>
      </c>
      <c r="M1292" s="10" t="s">
        <v>75</v>
      </c>
    </row>
    <row r="1293" spans="3:13" s="2" customFormat="1" x14ac:dyDescent="0.25">
      <c r="C1293" s="10"/>
      <c r="D1293" s="10">
        <v>15</v>
      </c>
      <c r="F1293" s="2" t="str">
        <f t="shared" si="526"/>
        <v>FLO_FR</v>
      </c>
      <c r="G1293" s="2" t="str">
        <f t="shared" si="525"/>
        <v>RSD_DTA2_CK</v>
      </c>
      <c r="H1293" s="2" t="str">
        <f t="shared" ref="H1293:J1293" si="533">H1269</f>
        <v>FM</v>
      </c>
      <c r="I1293" s="2" t="str">
        <f t="shared" si="533"/>
        <v>UP</v>
      </c>
      <c r="J1293" s="10">
        <f t="shared" si="533"/>
        <v>0</v>
      </c>
      <c r="K1293" s="10">
        <f t="shared" si="524"/>
        <v>3</v>
      </c>
      <c r="L1293" s="10" t="str">
        <f t="shared" si="528"/>
        <v>RSDELC</v>
      </c>
      <c r="M1293" s="10" t="s">
        <v>75</v>
      </c>
    </row>
    <row r="1294" spans="3:13" s="2" customFormat="1" x14ac:dyDescent="0.25">
      <c r="C1294" s="10"/>
      <c r="D1294" s="10">
        <v>16</v>
      </c>
      <c r="F1294" s="2" t="str">
        <f t="shared" si="526"/>
        <v>FLO_FR</v>
      </c>
      <c r="G1294" s="2" t="str">
        <f t="shared" si="525"/>
        <v>RSD_DTA2_CK</v>
      </c>
      <c r="H1294" s="2" t="str">
        <f t="shared" ref="H1294:J1294" si="534">H1270</f>
        <v>FD</v>
      </c>
      <c r="I1294" s="2" t="str">
        <f t="shared" si="534"/>
        <v>UP</v>
      </c>
      <c r="J1294" s="10">
        <f t="shared" si="534"/>
        <v>0</v>
      </c>
      <c r="K1294" s="10">
        <f t="shared" si="524"/>
        <v>3</v>
      </c>
      <c r="L1294" s="10" t="str">
        <f t="shared" si="528"/>
        <v>RSDELC</v>
      </c>
      <c r="M1294" s="10" t="s">
        <v>75</v>
      </c>
    </row>
    <row r="1295" spans="3:13" s="2" customFormat="1" x14ac:dyDescent="0.25">
      <c r="C1295" s="10"/>
      <c r="D1295" s="10">
        <v>17</v>
      </c>
      <c r="F1295" s="2" t="str">
        <f t="shared" si="526"/>
        <v>FLO_FR</v>
      </c>
      <c r="G1295" s="2" t="str">
        <f t="shared" si="525"/>
        <v>RSD_DTA2_CK</v>
      </c>
      <c r="H1295" s="2" t="str">
        <f t="shared" ref="H1295:J1295" si="535">H1271</f>
        <v>FA</v>
      </c>
      <c r="I1295" s="2" t="str">
        <f t="shared" si="535"/>
        <v>UP</v>
      </c>
      <c r="J1295" s="10">
        <f t="shared" si="535"/>
        <v>0</v>
      </c>
      <c r="K1295" s="10">
        <f t="shared" si="524"/>
        <v>3</v>
      </c>
      <c r="L1295" s="10" t="str">
        <f t="shared" si="528"/>
        <v>RSDELC</v>
      </c>
      <c r="M1295" s="10" t="s">
        <v>75</v>
      </c>
    </row>
    <row r="1296" spans="3:13" s="2" customFormat="1" x14ac:dyDescent="0.25">
      <c r="C1296" s="10"/>
      <c r="D1296" s="10">
        <v>18</v>
      </c>
      <c r="F1296" s="2" t="str">
        <f t="shared" si="526"/>
        <v>FLO_FR</v>
      </c>
      <c r="G1296" s="2" t="str">
        <f t="shared" si="525"/>
        <v>RSD_DTA2_CK</v>
      </c>
      <c r="H1296" s="2" t="str">
        <f t="shared" ref="H1296:J1296" si="536">H1272</f>
        <v>FE</v>
      </c>
      <c r="I1296" s="2" t="str">
        <f t="shared" si="536"/>
        <v>UP</v>
      </c>
      <c r="J1296" s="10">
        <f t="shared" si="536"/>
        <v>0</v>
      </c>
      <c r="K1296" s="10">
        <f t="shared" si="524"/>
        <v>3</v>
      </c>
      <c r="L1296" s="10" t="str">
        <f t="shared" si="528"/>
        <v>RSDELC</v>
      </c>
      <c r="M1296" s="10" t="s">
        <v>75</v>
      </c>
    </row>
    <row r="1297" spans="3:13" s="2" customFormat="1" x14ac:dyDescent="0.25">
      <c r="C1297" s="10"/>
      <c r="D1297" s="10">
        <v>19</v>
      </c>
      <c r="F1297" s="2" t="str">
        <f t="shared" si="526"/>
        <v>FLO_FR</v>
      </c>
      <c r="G1297" s="2" t="str">
        <f t="shared" si="525"/>
        <v>RSD_DTA2_CK</v>
      </c>
      <c r="H1297" s="2" t="str">
        <f t="shared" ref="H1297:J1297" si="537">H1273</f>
        <v>WN</v>
      </c>
      <c r="I1297" s="2" t="str">
        <f t="shared" si="537"/>
        <v>UP</v>
      </c>
      <c r="J1297" s="10">
        <f t="shared" si="537"/>
        <v>0</v>
      </c>
      <c r="K1297" s="10">
        <f t="shared" si="524"/>
        <v>3</v>
      </c>
      <c r="L1297" s="10" t="str">
        <f t="shared" si="528"/>
        <v>RSDELC</v>
      </c>
      <c r="M1297" s="10" t="s">
        <v>75</v>
      </c>
    </row>
    <row r="1298" spans="3:13" s="2" customFormat="1" x14ac:dyDescent="0.25">
      <c r="C1298" s="10"/>
      <c r="D1298" s="10">
        <v>20</v>
      </c>
      <c r="F1298" s="2" t="str">
        <f t="shared" si="526"/>
        <v>FLO_FR</v>
      </c>
      <c r="G1298" s="2" t="str">
        <f t="shared" si="525"/>
        <v>RSD_DTA2_CK</v>
      </c>
      <c r="H1298" s="2" t="str">
        <f t="shared" ref="H1298:J1298" si="538">H1274</f>
        <v>WL</v>
      </c>
      <c r="I1298" s="2" t="str">
        <f t="shared" si="538"/>
        <v>UP</v>
      </c>
      <c r="J1298" s="10">
        <f t="shared" si="538"/>
        <v>0</v>
      </c>
      <c r="K1298" s="10">
        <f t="shared" si="524"/>
        <v>3</v>
      </c>
      <c r="L1298" s="10" t="str">
        <f t="shared" si="528"/>
        <v>RSDELC</v>
      </c>
      <c r="M1298" s="10" t="s">
        <v>75</v>
      </c>
    </row>
    <row r="1299" spans="3:13" s="2" customFormat="1" x14ac:dyDescent="0.25">
      <c r="C1299" s="10"/>
      <c r="D1299" s="10">
        <v>21</v>
      </c>
      <c r="F1299" s="2" t="str">
        <f t="shared" si="526"/>
        <v>FLO_FR</v>
      </c>
      <c r="G1299" s="2" t="str">
        <f t="shared" si="525"/>
        <v>RSD_DTA2_CK</v>
      </c>
      <c r="H1299" s="2" t="str">
        <f t="shared" ref="H1299:J1299" si="539">H1275</f>
        <v>WM</v>
      </c>
      <c r="I1299" s="2" t="str">
        <f t="shared" si="539"/>
        <v>UP</v>
      </c>
      <c r="J1299" s="10">
        <f t="shared" si="539"/>
        <v>0</v>
      </c>
      <c r="K1299" s="10">
        <f t="shared" si="524"/>
        <v>3</v>
      </c>
      <c r="L1299" s="10" t="str">
        <f t="shared" si="528"/>
        <v>RSDELC</v>
      </c>
      <c r="M1299" s="10" t="s">
        <v>75</v>
      </c>
    </row>
    <row r="1300" spans="3:13" s="2" customFormat="1" x14ac:dyDescent="0.25">
      <c r="C1300" s="10"/>
      <c r="D1300" s="10">
        <v>22</v>
      </c>
      <c r="F1300" s="2" t="str">
        <f t="shared" si="526"/>
        <v>FLO_FR</v>
      </c>
      <c r="G1300" s="2" t="str">
        <f t="shared" si="525"/>
        <v>RSD_DTA2_CK</v>
      </c>
      <c r="H1300" s="2" t="str">
        <f t="shared" ref="H1300:J1300" si="540">H1276</f>
        <v>WD</v>
      </c>
      <c r="I1300" s="2" t="str">
        <f t="shared" si="540"/>
        <v>UP</v>
      </c>
      <c r="J1300" s="10">
        <f t="shared" si="540"/>
        <v>0</v>
      </c>
      <c r="K1300" s="10">
        <f t="shared" si="524"/>
        <v>3</v>
      </c>
      <c r="L1300" s="10" t="str">
        <f t="shared" si="528"/>
        <v>RSDELC</v>
      </c>
      <c r="M1300" s="10" t="s">
        <v>75</v>
      </c>
    </row>
    <row r="1301" spans="3:13" s="2" customFormat="1" x14ac:dyDescent="0.25">
      <c r="C1301" s="10"/>
      <c r="D1301" s="10">
        <v>23</v>
      </c>
      <c r="F1301" s="12" t="str">
        <f t="shared" si="526"/>
        <v>FLO_FR</v>
      </c>
      <c r="G1301" s="12" t="str">
        <f t="shared" si="525"/>
        <v>RSD_DTA2_CK</v>
      </c>
      <c r="H1301" s="12" t="str">
        <f t="shared" ref="H1301:J1301" si="541">H1277</f>
        <v>WA</v>
      </c>
      <c r="I1301" s="12" t="str">
        <f t="shared" si="541"/>
        <v>UP</v>
      </c>
      <c r="J1301" s="4">
        <f t="shared" si="541"/>
        <v>0</v>
      </c>
      <c r="K1301" s="4">
        <f t="shared" si="524"/>
        <v>3</v>
      </c>
      <c r="L1301" s="10" t="str">
        <f t="shared" si="528"/>
        <v>RSDELC</v>
      </c>
      <c r="M1301" s="10" t="s">
        <v>75</v>
      </c>
    </row>
    <row r="1302" spans="3:13" s="2" customFormat="1" x14ac:dyDescent="0.25">
      <c r="C1302" s="10"/>
      <c r="D1302" s="10">
        <v>24</v>
      </c>
      <c r="F1302" s="19" t="str">
        <f t="shared" si="526"/>
        <v>FLO_FR</v>
      </c>
      <c r="G1302" s="19" t="str">
        <f t="shared" si="525"/>
        <v>RSD_DTA2_CK</v>
      </c>
      <c r="H1302" s="19" t="str">
        <f t="shared" ref="H1302:J1302" si="542">H1278</f>
        <v>WE</v>
      </c>
      <c r="I1302" s="19" t="str">
        <f t="shared" si="542"/>
        <v>UP</v>
      </c>
      <c r="J1302" s="21">
        <f t="shared" si="542"/>
        <v>0</v>
      </c>
      <c r="K1302" s="21">
        <f t="shared" si="524"/>
        <v>3</v>
      </c>
      <c r="L1302" s="21" t="str">
        <f t="shared" si="528"/>
        <v>RSDELC</v>
      </c>
      <c r="M1302" s="21" t="s">
        <v>75</v>
      </c>
    </row>
    <row r="1303" spans="3:13" s="2" customFormat="1" x14ac:dyDescent="0.25">
      <c r="C1303" s="10">
        <f>C1255+1</f>
        <v>28</v>
      </c>
      <c r="D1303" s="10">
        <v>1</v>
      </c>
      <c r="F1303" s="2" t="str">
        <f>IF(H1303="NA","\I: Ignore","FLO_FR")</f>
        <v>FLO_FR</v>
      </c>
      <c r="G1303" s="9" t="str">
        <f>VLOOKUP(C1303,Demands!$B$27:$C$125,2,0)</f>
        <v>RSD_APA2_CK</v>
      </c>
      <c r="H1303" s="2" t="str">
        <f>IF(HLOOKUP($D1303,Fractions!$C$1:$Z$2,2,0)=0,"na",HLOOKUP($D1303,Fractions!$C$1:$Z$2,2,0))</f>
        <v>RN</v>
      </c>
      <c r="I1303" s="2" t="s">
        <v>34</v>
      </c>
      <c r="K1303" s="17">
        <f>VLOOKUP(VLOOKUP(C1303,Demands!$B$27:$E$125,4,0),Fractions!$A$3:$Z$43,INS_FRs!D1303+2,0)</f>
        <v>0</v>
      </c>
      <c r="L1303" s="10" t="str">
        <f t="shared" si="528"/>
        <v>RSDELC</v>
      </c>
      <c r="M1303" s="10" t="s">
        <v>75</v>
      </c>
    </row>
    <row r="1304" spans="3:13" s="2" customFormat="1" x14ac:dyDescent="0.25">
      <c r="C1304" s="10"/>
      <c r="D1304" s="10">
        <v>2</v>
      </c>
      <c r="F1304" s="2" t="str">
        <f t="shared" ref="F1304:F1314" si="543">IF(H1304="NA","\I: Ignore","FLO_FR")</f>
        <v>FLO_FR</v>
      </c>
      <c r="G1304" s="2" t="str">
        <f>G1303</f>
        <v>RSD_APA2_CK</v>
      </c>
      <c r="H1304" s="2" t="str">
        <f>IF(HLOOKUP($D1304,Fractions!$C$1:$Z$2,2,0)=0,"na",HLOOKUP($D1304,Fractions!$C$1:$Z$2,2,0))</f>
        <v>RL</v>
      </c>
      <c r="I1304" s="2" t="s">
        <v>34</v>
      </c>
      <c r="K1304" s="17">
        <f>VLOOKUP(VLOOKUP(C1303,Demands!$B$27:$E$125,4,0),Fractions!$A$3:$Z$43,INS_FRs!D1304+2,0)</f>
        <v>2.7853881278538817E-2</v>
      </c>
      <c r="L1304" s="10" t="str">
        <f t="shared" si="528"/>
        <v>RSDELC</v>
      </c>
      <c r="M1304" s="10" t="s">
        <v>75</v>
      </c>
    </row>
    <row r="1305" spans="3:13" s="2" customFormat="1" x14ac:dyDescent="0.25">
      <c r="C1305" s="10"/>
      <c r="D1305" s="10">
        <v>3</v>
      </c>
      <c r="F1305" s="2" t="str">
        <f t="shared" si="543"/>
        <v>FLO_FR</v>
      </c>
      <c r="G1305" s="2" t="str">
        <f t="shared" ref="G1305:G1312" si="544">G1304</f>
        <v>RSD_APA2_CK</v>
      </c>
      <c r="H1305" s="2" t="str">
        <f>IF(HLOOKUP($D1305,Fractions!$C$1:$Z$2,2,0)=0,"na",HLOOKUP($D1305,Fractions!$C$1:$Z$2,2,0))</f>
        <v>RM</v>
      </c>
      <c r="I1305" s="2" t="s">
        <v>34</v>
      </c>
      <c r="K1305" s="17">
        <f>VLOOKUP(VLOOKUP(C1303,Demands!$B$27:$E$125,4,0),Fractions!$A$3:$Z$43,INS_FRs!D1305+2,0)</f>
        <v>3.4817351598173514E-2</v>
      </c>
      <c r="L1305" s="10" t="str">
        <f t="shared" si="528"/>
        <v>RSDELC</v>
      </c>
      <c r="M1305" s="10" t="s">
        <v>75</v>
      </c>
    </row>
    <row r="1306" spans="3:13" s="2" customFormat="1" x14ac:dyDescent="0.25">
      <c r="C1306" s="10"/>
      <c r="D1306" s="10">
        <v>4</v>
      </c>
      <c r="F1306" s="2" t="str">
        <f t="shared" si="543"/>
        <v>FLO_FR</v>
      </c>
      <c r="G1306" s="2" t="str">
        <f t="shared" si="544"/>
        <v>RSD_APA2_CK</v>
      </c>
      <c r="H1306" s="2" t="str">
        <f>IF(HLOOKUP($D1306,Fractions!$C$1:$Z$2,2,0)=0,"na",HLOOKUP($D1306,Fractions!$C$1:$Z$2,2,0))</f>
        <v>RD</v>
      </c>
      <c r="I1306" s="2" t="s">
        <v>34</v>
      </c>
      <c r="K1306" s="17">
        <f>VLOOKUP(VLOOKUP(C1303,Demands!$B$27:$E$125,4,0),Fractions!$A$3:$Z$43,INS_FRs!D1306+2,0)</f>
        <v>4.1780821917808221E-2</v>
      </c>
      <c r="L1306" s="10" t="str">
        <f t="shared" si="528"/>
        <v>RSDELC</v>
      </c>
      <c r="M1306" s="10" t="s">
        <v>75</v>
      </c>
    </row>
    <row r="1307" spans="3:13" s="2" customFormat="1" x14ac:dyDescent="0.25">
      <c r="C1307" s="10"/>
      <c r="D1307" s="10">
        <v>5</v>
      </c>
      <c r="F1307" s="2" t="str">
        <f t="shared" si="543"/>
        <v>FLO_FR</v>
      </c>
      <c r="G1307" s="2" t="str">
        <f t="shared" si="544"/>
        <v>RSD_APA2_CK</v>
      </c>
      <c r="H1307" s="2" t="str">
        <f>IF(HLOOKUP($D1307,Fractions!$C$1:$Z$2,2,0)=0,"na",HLOOKUP($D1307,Fractions!$C$1:$Z$2,2,0))</f>
        <v>RA</v>
      </c>
      <c r="I1307" s="2" t="s">
        <v>34</v>
      </c>
      <c r="K1307" s="17">
        <f>VLOOKUP(VLOOKUP(C1303,Demands!$B$27:$E$125,4,0),Fractions!$A$3:$Z$43,INS_FRs!D1307+2,0)</f>
        <v>2.7853881278538817E-2</v>
      </c>
      <c r="L1307" s="10" t="str">
        <f t="shared" si="528"/>
        <v>RSDELC</v>
      </c>
      <c r="M1307" s="10" t="s">
        <v>75</v>
      </c>
    </row>
    <row r="1308" spans="3:13" s="2" customFormat="1" x14ac:dyDescent="0.25">
      <c r="C1308" s="10"/>
      <c r="D1308" s="10">
        <v>6</v>
      </c>
      <c r="F1308" s="2" t="str">
        <f t="shared" si="543"/>
        <v>FLO_FR</v>
      </c>
      <c r="G1308" s="2" t="str">
        <f t="shared" si="544"/>
        <v>RSD_APA2_CK</v>
      </c>
      <c r="H1308" s="2" t="str">
        <f>IF(HLOOKUP($D1308,Fractions!$C$1:$Z$2,2,0)=0,"na",HLOOKUP($D1308,Fractions!$C$1:$Z$2,2,0))</f>
        <v>RE</v>
      </c>
      <c r="I1308" s="2" t="s">
        <v>34</v>
      </c>
      <c r="K1308" s="17">
        <f>VLOOKUP(VLOOKUP(C1303,Demands!$B$27:$E$125,4,0),Fractions!$A$3:$Z$43,INS_FRs!D1308+2,0)</f>
        <v>3.4817351598173514E-2</v>
      </c>
      <c r="L1308" s="10" t="str">
        <f t="shared" si="528"/>
        <v>RSDELC</v>
      </c>
      <c r="M1308" s="10" t="s">
        <v>75</v>
      </c>
    </row>
    <row r="1309" spans="3:13" s="2" customFormat="1" x14ac:dyDescent="0.25">
      <c r="C1309" s="10"/>
      <c r="D1309" s="10">
        <v>7</v>
      </c>
      <c r="F1309" s="2" t="str">
        <f t="shared" si="543"/>
        <v>FLO_FR</v>
      </c>
      <c r="G1309" s="2" t="str">
        <f t="shared" si="544"/>
        <v>RSD_APA2_CK</v>
      </c>
      <c r="H1309" s="2" t="str">
        <f>IF(HLOOKUP($D1309,Fractions!$C$1:$Z$2,2,0)=0,"na",HLOOKUP($D1309,Fractions!$C$1:$Z$2,2,0))</f>
        <v>SN</v>
      </c>
      <c r="I1309" s="2" t="s">
        <v>34</v>
      </c>
      <c r="K1309" s="17">
        <f>VLOOKUP(VLOOKUP(C1303,Demands!$B$27:$E$125,4,0),Fractions!$A$3:$Z$43,INS_FRs!D1309+2,0)</f>
        <v>0</v>
      </c>
      <c r="L1309" s="10" t="str">
        <f t="shared" si="528"/>
        <v>RSDELC</v>
      </c>
      <c r="M1309" s="10" t="s">
        <v>75</v>
      </c>
    </row>
    <row r="1310" spans="3:13" s="2" customFormat="1" x14ac:dyDescent="0.25">
      <c r="C1310" s="10"/>
      <c r="D1310" s="10">
        <v>8</v>
      </c>
      <c r="F1310" s="2" t="str">
        <f t="shared" si="543"/>
        <v>FLO_FR</v>
      </c>
      <c r="G1310" s="2" t="str">
        <f t="shared" si="544"/>
        <v>RSD_APA2_CK</v>
      </c>
      <c r="H1310" s="2" t="str">
        <f>IF(HLOOKUP($D1310,Fractions!$C$1:$Z$2,2,0)=0,"na",HLOOKUP($D1310,Fractions!$C$1:$Z$2,2,0))</f>
        <v>SL</v>
      </c>
      <c r="I1310" s="2" t="s">
        <v>34</v>
      </c>
      <c r="K1310" s="17">
        <f>VLOOKUP(VLOOKUP(C1303,Demands!$B$27:$E$125,4,0),Fractions!$A$3:$Z$43,INS_FRs!D1310+2,0)</f>
        <v>4.2009132420091334E-2</v>
      </c>
      <c r="L1310" s="10" t="str">
        <f t="shared" si="528"/>
        <v>RSDELC</v>
      </c>
      <c r="M1310" s="10" t="s">
        <v>75</v>
      </c>
    </row>
    <row r="1311" spans="3:13" s="2" customFormat="1" x14ac:dyDescent="0.25">
      <c r="C1311" s="10"/>
      <c r="D1311" s="10">
        <v>9</v>
      </c>
      <c r="F1311" s="2" t="str">
        <f t="shared" si="543"/>
        <v>FLO_FR</v>
      </c>
      <c r="G1311" s="2" t="str">
        <f t="shared" si="544"/>
        <v>RSD_APA2_CK</v>
      </c>
      <c r="H1311" s="2" t="str">
        <f>IF(HLOOKUP($D1311,Fractions!$C$1:$Z$2,2,0)=0,"na",HLOOKUP($D1311,Fractions!$C$1:$Z$2,2,0))</f>
        <v>SM</v>
      </c>
      <c r="I1311" s="2" t="s">
        <v>34</v>
      </c>
      <c r="K1311" s="17">
        <f>VLOOKUP(VLOOKUP(C1303,Demands!$B$27:$E$125,4,0),Fractions!$A$3:$Z$43,INS_FRs!D1311+2,0)</f>
        <v>5.2511415525114152E-2</v>
      </c>
      <c r="L1311" s="10" t="str">
        <f t="shared" si="528"/>
        <v>RSDELC</v>
      </c>
      <c r="M1311" s="10" t="s">
        <v>75</v>
      </c>
    </row>
    <row r="1312" spans="3:13" s="2" customFormat="1" x14ac:dyDescent="0.25">
      <c r="C1312" s="10"/>
      <c r="D1312" s="10">
        <v>10</v>
      </c>
      <c r="F1312" s="2" t="str">
        <f t="shared" si="543"/>
        <v>FLO_FR</v>
      </c>
      <c r="G1312" s="2" t="str">
        <f t="shared" si="544"/>
        <v>RSD_APA2_CK</v>
      </c>
      <c r="H1312" s="2" t="str">
        <f>IF(HLOOKUP($D1312,Fractions!$C$1:$Z$2,2,0)=0,"na",HLOOKUP($D1312,Fractions!$C$1:$Z$2,2,0))</f>
        <v>SD</v>
      </c>
      <c r="I1312" s="2" t="s">
        <v>34</v>
      </c>
      <c r="K1312" s="17">
        <f>VLOOKUP(VLOOKUP(C1303,Demands!$B$27:$E$125,4,0),Fractions!$A$3:$Z$43,INS_FRs!D1312+2,0)</f>
        <v>6.3013698630136991E-2</v>
      </c>
      <c r="L1312" s="10" t="str">
        <f t="shared" si="528"/>
        <v>RSDELC</v>
      </c>
      <c r="M1312" s="10" t="s">
        <v>75</v>
      </c>
    </row>
    <row r="1313" spans="3:13" s="2" customFormat="1" x14ac:dyDescent="0.25">
      <c r="C1313" s="10"/>
      <c r="D1313" s="10">
        <v>11</v>
      </c>
      <c r="F1313" s="2" t="str">
        <f t="shared" si="543"/>
        <v>FLO_FR</v>
      </c>
      <c r="G1313" s="2" t="str">
        <f t="shared" ref="G1313:G1331" si="545">G1312</f>
        <v>RSD_APA2_CK</v>
      </c>
      <c r="H1313" s="2" t="str">
        <f>IF(HLOOKUP($D1313,Fractions!$C$1:$Z$2,2,0)=0,"na",HLOOKUP($D1313,Fractions!$C$1:$Z$2,2,0))</f>
        <v>SA</v>
      </c>
      <c r="I1313" s="2" t="s">
        <v>34</v>
      </c>
      <c r="K1313" s="17">
        <f>VLOOKUP(VLOOKUP(C1303,Demands!$B$27:$E$125,4,0),Fractions!$A$3:$Z$43,INS_FRs!D1313+2,0)</f>
        <v>4.2009132420091334E-2</v>
      </c>
      <c r="L1313" s="10" t="str">
        <f t="shared" si="528"/>
        <v>RSDELC</v>
      </c>
      <c r="M1313" s="10" t="s">
        <v>75</v>
      </c>
    </row>
    <row r="1314" spans="3:13" s="2" customFormat="1" x14ac:dyDescent="0.25">
      <c r="C1314" s="10"/>
      <c r="D1314" s="10">
        <v>12</v>
      </c>
      <c r="F1314" s="2" t="str">
        <f t="shared" si="543"/>
        <v>FLO_FR</v>
      </c>
      <c r="G1314" s="2" t="str">
        <f t="shared" si="545"/>
        <v>RSD_APA2_CK</v>
      </c>
      <c r="H1314" s="2" t="str">
        <f>IF(HLOOKUP($D1314,Fractions!$C$1:$Z$2,2,0)=0,"na",HLOOKUP($D1314,Fractions!$C$1:$Z$2,2,0))</f>
        <v>SE</v>
      </c>
      <c r="I1314" s="2" t="s">
        <v>34</v>
      </c>
      <c r="K1314" s="17">
        <f>VLOOKUP(VLOOKUP(C1303,Demands!$B$27:$E$125,4,0),Fractions!$A$3:$Z$43,INS_FRs!D1314+2,0)</f>
        <v>5.2511415525114152E-2</v>
      </c>
      <c r="L1314" s="10" t="str">
        <f t="shared" si="528"/>
        <v>RSDELC</v>
      </c>
      <c r="M1314" s="10" t="s">
        <v>75</v>
      </c>
    </row>
    <row r="1315" spans="3:13" s="2" customFormat="1" x14ac:dyDescent="0.25">
      <c r="C1315" s="10"/>
      <c r="D1315" s="10">
        <v>13</v>
      </c>
      <c r="F1315" s="2" t="str">
        <f t="shared" ref="F1315:F1332" si="546">IF(H1315="NA","\I: Ignore","FLO_FR")</f>
        <v>FLO_FR</v>
      </c>
      <c r="G1315" s="2" t="str">
        <f t="shared" si="545"/>
        <v>RSD_APA2_CK</v>
      </c>
      <c r="H1315" s="2" t="str">
        <f>IF(HLOOKUP($D1315,Fractions!$C$1:$Z$2,2,0)=0,"na",HLOOKUP($D1315,Fractions!$C$1:$Z$2,2,0))</f>
        <v>FN</v>
      </c>
      <c r="I1315" s="2" t="s">
        <v>34</v>
      </c>
      <c r="K1315" s="17">
        <f>VLOOKUP(VLOOKUP(C1303,Demands!$B$27:$E$125,4,0),Fractions!$A$3:$Z$43,INS_FRs!D1315+2,0)</f>
        <v>0</v>
      </c>
      <c r="L1315" s="10" t="str">
        <f t="shared" si="528"/>
        <v>RSDELC</v>
      </c>
      <c r="M1315" s="10" t="s">
        <v>75</v>
      </c>
    </row>
    <row r="1316" spans="3:13" s="2" customFormat="1" x14ac:dyDescent="0.25">
      <c r="C1316" s="10"/>
      <c r="D1316" s="10">
        <v>14</v>
      </c>
      <c r="F1316" s="2" t="str">
        <f t="shared" si="546"/>
        <v>FLO_FR</v>
      </c>
      <c r="G1316" s="2" t="str">
        <f t="shared" si="545"/>
        <v>RSD_APA2_CK</v>
      </c>
      <c r="H1316" s="2" t="str">
        <f>IF(HLOOKUP($D1316,Fractions!$C$1:$Z$2,2,0)=0,"na",HLOOKUP($D1316,Fractions!$C$1:$Z$2,2,0))</f>
        <v>FL</v>
      </c>
      <c r="I1316" s="2" t="s">
        <v>34</v>
      </c>
      <c r="K1316" s="17">
        <f>VLOOKUP(VLOOKUP(C1303,Demands!$B$27:$E$125,4,0),Fractions!$A$3:$Z$43,INS_FRs!D1316+2,0)</f>
        <v>2.7853881278538817E-2</v>
      </c>
      <c r="L1316" s="10" t="str">
        <f t="shared" si="528"/>
        <v>RSDELC</v>
      </c>
      <c r="M1316" s="10" t="s">
        <v>75</v>
      </c>
    </row>
    <row r="1317" spans="3:13" s="2" customFormat="1" x14ac:dyDescent="0.25">
      <c r="C1317" s="10"/>
      <c r="D1317" s="10">
        <v>15</v>
      </c>
      <c r="F1317" s="2" t="str">
        <f t="shared" si="546"/>
        <v>FLO_FR</v>
      </c>
      <c r="G1317" s="2" t="str">
        <f t="shared" si="545"/>
        <v>RSD_APA2_CK</v>
      </c>
      <c r="H1317" s="2" t="str">
        <f>IF(HLOOKUP($D1317,Fractions!$C$1:$Z$2,2,0)=0,"na",HLOOKUP($D1317,Fractions!$C$1:$Z$2,2,0))</f>
        <v>FM</v>
      </c>
      <c r="I1317" s="2" t="s">
        <v>34</v>
      </c>
      <c r="K1317" s="17">
        <f>VLOOKUP(VLOOKUP(C1303,Demands!$B$27:$E$125,4,0),Fractions!$A$3:$Z$43,INS_FRs!D1317+2,0)</f>
        <v>3.4817351598173514E-2</v>
      </c>
      <c r="L1317" s="10" t="str">
        <f t="shared" si="528"/>
        <v>RSDELC</v>
      </c>
      <c r="M1317" s="10" t="s">
        <v>75</v>
      </c>
    </row>
    <row r="1318" spans="3:13" s="2" customFormat="1" x14ac:dyDescent="0.25">
      <c r="C1318" s="10"/>
      <c r="D1318" s="10">
        <v>16</v>
      </c>
      <c r="F1318" s="2" t="str">
        <f t="shared" si="546"/>
        <v>FLO_FR</v>
      </c>
      <c r="G1318" s="2" t="str">
        <f t="shared" si="545"/>
        <v>RSD_APA2_CK</v>
      </c>
      <c r="H1318" s="2" t="str">
        <f>IF(HLOOKUP($D1318,Fractions!$C$1:$Z$2,2,0)=0,"na",HLOOKUP($D1318,Fractions!$C$1:$Z$2,2,0))</f>
        <v>FD</v>
      </c>
      <c r="I1318" s="2" t="s">
        <v>34</v>
      </c>
      <c r="K1318" s="17">
        <f>VLOOKUP(VLOOKUP(C1303,Demands!$B$27:$E$125,4,0),Fractions!$A$3:$Z$43,INS_FRs!D1318+2,0)</f>
        <v>4.1780821917808221E-2</v>
      </c>
      <c r="L1318" s="10" t="str">
        <f t="shared" si="528"/>
        <v>RSDELC</v>
      </c>
      <c r="M1318" s="10" t="s">
        <v>75</v>
      </c>
    </row>
    <row r="1319" spans="3:13" s="2" customFormat="1" x14ac:dyDescent="0.25">
      <c r="C1319" s="10"/>
      <c r="D1319" s="10">
        <v>17</v>
      </c>
      <c r="F1319" s="2" t="str">
        <f t="shared" si="546"/>
        <v>FLO_FR</v>
      </c>
      <c r="G1319" s="2" t="str">
        <f t="shared" si="545"/>
        <v>RSD_APA2_CK</v>
      </c>
      <c r="H1319" s="2" t="str">
        <f>IF(HLOOKUP($D1319,Fractions!$C$1:$Z$2,2,0)=0,"na",HLOOKUP($D1319,Fractions!$C$1:$Z$2,2,0))</f>
        <v>FA</v>
      </c>
      <c r="I1319" s="2" t="s">
        <v>34</v>
      </c>
      <c r="K1319" s="17">
        <f>VLOOKUP(VLOOKUP(C1303,Demands!$B$27:$E$125,4,0),Fractions!$A$3:$Z$43,INS_FRs!D1319+2,0)</f>
        <v>2.7853881278538817E-2</v>
      </c>
      <c r="L1319" s="10" t="str">
        <f t="shared" si="528"/>
        <v>RSDELC</v>
      </c>
      <c r="M1319" s="10" t="s">
        <v>75</v>
      </c>
    </row>
    <row r="1320" spans="3:13" s="2" customFormat="1" x14ac:dyDescent="0.25">
      <c r="C1320" s="10"/>
      <c r="D1320" s="10">
        <v>18</v>
      </c>
      <c r="F1320" s="2" t="str">
        <f t="shared" si="546"/>
        <v>FLO_FR</v>
      </c>
      <c r="G1320" s="2" t="str">
        <f t="shared" si="545"/>
        <v>RSD_APA2_CK</v>
      </c>
      <c r="H1320" s="2" t="str">
        <f>IF(HLOOKUP($D1320,Fractions!$C$1:$Z$2,2,0)=0,"na",HLOOKUP($D1320,Fractions!$C$1:$Z$2,2,0))</f>
        <v>FE</v>
      </c>
      <c r="I1320" s="2" t="s">
        <v>34</v>
      </c>
      <c r="K1320" s="17">
        <f>VLOOKUP(VLOOKUP(C1303,Demands!$B$27:$E$125,4,0),Fractions!$A$3:$Z$43,INS_FRs!D1320+2,0)</f>
        <v>3.4817351598173514E-2</v>
      </c>
      <c r="L1320" s="10" t="str">
        <f t="shared" si="528"/>
        <v>RSDELC</v>
      </c>
      <c r="M1320" s="10" t="s">
        <v>75</v>
      </c>
    </row>
    <row r="1321" spans="3:13" s="2" customFormat="1" x14ac:dyDescent="0.25">
      <c r="C1321" s="10"/>
      <c r="D1321" s="10">
        <v>19</v>
      </c>
      <c r="F1321" s="2" t="str">
        <f t="shared" si="546"/>
        <v>FLO_FR</v>
      </c>
      <c r="G1321" s="2" t="str">
        <f t="shared" si="545"/>
        <v>RSD_APA2_CK</v>
      </c>
      <c r="H1321" s="2" t="str">
        <f>IF(HLOOKUP($D1321,Fractions!$C$1:$Z$2,2,0)=0,"na",HLOOKUP($D1321,Fractions!$C$1:$Z$2,2,0))</f>
        <v>WN</v>
      </c>
      <c r="I1321" s="2" t="s">
        <v>34</v>
      </c>
      <c r="K1321" s="17">
        <f>VLOOKUP(VLOOKUP(C1303,Demands!$B$27:$E$125,4,0),Fractions!$A$3:$Z$43,INS_FRs!D1321+2,0)</f>
        <v>0</v>
      </c>
      <c r="L1321" s="10" t="str">
        <f t="shared" si="528"/>
        <v>RSDELC</v>
      </c>
      <c r="M1321" s="10" t="s">
        <v>75</v>
      </c>
    </row>
    <row r="1322" spans="3:13" s="2" customFormat="1" x14ac:dyDescent="0.25">
      <c r="C1322" s="10"/>
      <c r="D1322" s="10">
        <v>20</v>
      </c>
      <c r="F1322" s="2" t="str">
        <f t="shared" si="546"/>
        <v>FLO_FR</v>
      </c>
      <c r="G1322" s="2" t="str">
        <f t="shared" si="545"/>
        <v>RSD_APA2_CK</v>
      </c>
      <c r="H1322" s="2" t="str">
        <f>IF(HLOOKUP($D1322,Fractions!$C$1:$Z$2,2,0)=0,"na",HLOOKUP($D1322,Fractions!$C$1:$Z$2,2,0))</f>
        <v>WL</v>
      </c>
      <c r="I1322" s="2" t="s">
        <v>34</v>
      </c>
      <c r="K1322" s="17">
        <f>VLOOKUP(VLOOKUP(C1303,Demands!$B$27:$E$125,4,0),Fractions!$A$3:$Z$43,INS_FRs!D1322+2,0)</f>
        <v>6.894977168949773E-2</v>
      </c>
      <c r="L1322" s="10" t="str">
        <f t="shared" si="528"/>
        <v>RSDELC</v>
      </c>
      <c r="M1322" s="10" t="s">
        <v>75</v>
      </c>
    </row>
    <row r="1323" spans="3:13" s="2" customFormat="1" x14ac:dyDescent="0.25">
      <c r="C1323" s="10"/>
      <c r="D1323" s="10">
        <v>21</v>
      </c>
      <c r="F1323" s="2" t="str">
        <f t="shared" si="546"/>
        <v>FLO_FR</v>
      </c>
      <c r="G1323" s="2" t="str">
        <f t="shared" si="545"/>
        <v>RSD_APA2_CK</v>
      </c>
      <c r="H1323" s="2" t="str">
        <f>IF(HLOOKUP($D1323,Fractions!$C$1:$Z$2,2,0)=0,"na",HLOOKUP($D1323,Fractions!$C$1:$Z$2,2,0))</f>
        <v>WM</v>
      </c>
      <c r="I1323" s="2" t="s">
        <v>34</v>
      </c>
      <c r="K1323" s="17">
        <f>VLOOKUP(VLOOKUP(C1303,Demands!$B$27:$E$125,4,0),Fractions!$A$3:$Z$43,INS_FRs!D1323+2,0)</f>
        <v>8.6187214611872148E-2</v>
      </c>
      <c r="L1323" s="10" t="str">
        <f t="shared" si="528"/>
        <v>RSDELC</v>
      </c>
      <c r="M1323" s="10" t="s">
        <v>75</v>
      </c>
    </row>
    <row r="1324" spans="3:13" s="2" customFormat="1" x14ac:dyDescent="0.25">
      <c r="C1324" s="10"/>
      <c r="D1324" s="10">
        <v>22</v>
      </c>
      <c r="F1324" s="2" t="str">
        <f t="shared" si="546"/>
        <v>FLO_FR</v>
      </c>
      <c r="G1324" s="2" t="str">
        <f t="shared" si="545"/>
        <v>RSD_APA2_CK</v>
      </c>
      <c r="H1324" s="2" t="str">
        <f>IF(HLOOKUP($D1324,Fractions!$C$1:$Z$2,2,0)=0,"na",HLOOKUP($D1324,Fractions!$C$1:$Z$2,2,0))</f>
        <v>WD</v>
      </c>
      <c r="I1324" s="2" t="s">
        <v>34</v>
      </c>
      <c r="K1324" s="17">
        <f>VLOOKUP(VLOOKUP(C1303,Demands!$B$27:$E$125,4,0),Fractions!$A$3:$Z$43,INS_FRs!D1324+2,0)</f>
        <v>0.10342465753424658</v>
      </c>
      <c r="L1324" s="10" t="str">
        <f t="shared" si="528"/>
        <v>RSDELC</v>
      </c>
      <c r="M1324" s="10" t="s">
        <v>75</v>
      </c>
    </row>
    <row r="1325" spans="3:13" s="2" customFormat="1" x14ac:dyDescent="0.25">
      <c r="C1325" s="10"/>
      <c r="D1325" s="10">
        <v>23</v>
      </c>
      <c r="F1325" s="12" t="str">
        <f t="shared" si="546"/>
        <v>FLO_FR</v>
      </c>
      <c r="G1325" s="12" t="str">
        <f t="shared" si="545"/>
        <v>RSD_APA2_CK</v>
      </c>
      <c r="H1325" s="12" t="str">
        <f>IF(HLOOKUP($D1325,Fractions!$C$1:$Z$2,2,0)=0,"na",HLOOKUP($D1325,Fractions!$C$1:$Z$2,2,0))</f>
        <v>WA</v>
      </c>
      <c r="I1325" s="12" t="s">
        <v>34</v>
      </c>
      <c r="J1325" s="12"/>
      <c r="K1325" s="18">
        <f>VLOOKUP(VLOOKUP(C1303,Demands!$B$27:$E$125,4,0),Fractions!$A$3:$Z$43,INS_FRs!D1325+2,0)</f>
        <v>6.894977168949773E-2</v>
      </c>
      <c r="L1325" s="10" t="str">
        <f t="shared" si="528"/>
        <v>RSDELC</v>
      </c>
      <c r="M1325" s="10" t="s">
        <v>75</v>
      </c>
    </row>
    <row r="1326" spans="3:13" s="2" customFormat="1" x14ac:dyDescent="0.25">
      <c r="C1326" s="10"/>
      <c r="D1326" s="10">
        <v>24</v>
      </c>
      <c r="F1326" s="19" t="str">
        <f t="shared" si="546"/>
        <v>FLO_FR</v>
      </c>
      <c r="G1326" s="19" t="str">
        <f t="shared" si="545"/>
        <v>RSD_APA2_CK</v>
      </c>
      <c r="H1326" s="19" t="str">
        <f>IF(HLOOKUP($D1326,Fractions!$C$1:$Z$2,2,0)=0,"na",HLOOKUP($D1326,Fractions!$C$1:$Z$2,2,0))</f>
        <v>WE</v>
      </c>
      <c r="I1326" s="19" t="s">
        <v>34</v>
      </c>
      <c r="J1326" s="19"/>
      <c r="K1326" s="20">
        <f>VLOOKUP(VLOOKUP(C1303,Demands!$B$27:$E$125,4,0),Fractions!$A$3:$Z$43,INS_FRs!D1326+2,0)</f>
        <v>8.6187214611872148E-2</v>
      </c>
      <c r="L1326" s="21" t="str">
        <f t="shared" si="528"/>
        <v>RSDELC</v>
      </c>
      <c r="M1326" s="21" t="s">
        <v>75</v>
      </c>
    </row>
    <row r="1327" spans="3:13" s="2" customFormat="1" x14ac:dyDescent="0.25">
      <c r="C1327" s="10"/>
      <c r="D1327" s="10">
        <v>1</v>
      </c>
      <c r="F1327" s="2" t="str">
        <f t="shared" si="546"/>
        <v>FLO_FR</v>
      </c>
      <c r="G1327" s="2" t="str">
        <f t="shared" si="545"/>
        <v>RSD_APA2_CK</v>
      </c>
      <c r="H1327" s="2" t="str">
        <f t="shared" ref="H1327:J1335" si="547">H1303</f>
        <v>RN</v>
      </c>
      <c r="I1327" s="2" t="str">
        <f t="shared" si="547"/>
        <v>UP</v>
      </c>
      <c r="J1327" s="10">
        <f t="shared" si="547"/>
        <v>0</v>
      </c>
      <c r="K1327" s="10">
        <v>3</v>
      </c>
      <c r="L1327" s="10" t="str">
        <f t="shared" si="528"/>
        <v>RSDELC</v>
      </c>
      <c r="M1327" s="10" t="s">
        <v>75</v>
      </c>
    </row>
    <row r="1328" spans="3:13" s="2" customFormat="1" x14ac:dyDescent="0.25">
      <c r="C1328" s="10"/>
      <c r="D1328" s="10">
        <v>2</v>
      </c>
      <c r="F1328" s="2" t="str">
        <f t="shared" si="546"/>
        <v>FLO_FR</v>
      </c>
      <c r="G1328" s="2" t="str">
        <f t="shared" si="545"/>
        <v>RSD_APA2_CK</v>
      </c>
      <c r="H1328" s="2" t="str">
        <f t="shared" si="547"/>
        <v>RL</v>
      </c>
      <c r="I1328" s="2" t="str">
        <f t="shared" si="547"/>
        <v>UP</v>
      </c>
      <c r="J1328" s="10">
        <f t="shared" si="547"/>
        <v>0</v>
      </c>
      <c r="K1328" s="10">
        <f>K1327</f>
        <v>3</v>
      </c>
      <c r="L1328" s="10" t="str">
        <f t="shared" si="528"/>
        <v>RSDELC</v>
      </c>
      <c r="M1328" s="10" t="s">
        <v>75</v>
      </c>
    </row>
    <row r="1329" spans="3:13" s="2" customFormat="1" x14ac:dyDescent="0.25">
      <c r="C1329" s="10"/>
      <c r="D1329" s="10">
        <v>3</v>
      </c>
      <c r="F1329" s="2" t="str">
        <f t="shared" si="546"/>
        <v>FLO_FR</v>
      </c>
      <c r="G1329" s="2" t="str">
        <f t="shared" si="545"/>
        <v>RSD_APA2_CK</v>
      </c>
      <c r="H1329" s="2" t="str">
        <f t="shared" si="547"/>
        <v>RM</v>
      </c>
      <c r="I1329" s="2" t="str">
        <f t="shared" si="547"/>
        <v>UP</v>
      </c>
      <c r="J1329" s="10">
        <f t="shared" si="547"/>
        <v>0</v>
      </c>
      <c r="K1329" s="10">
        <f t="shared" ref="K1329:K1350" si="548">K1328</f>
        <v>3</v>
      </c>
      <c r="L1329" s="10" t="str">
        <f t="shared" si="528"/>
        <v>RSDELC</v>
      </c>
      <c r="M1329" s="10" t="s">
        <v>75</v>
      </c>
    </row>
    <row r="1330" spans="3:13" s="2" customFormat="1" x14ac:dyDescent="0.25">
      <c r="C1330" s="10"/>
      <c r="D1330" s="10">
        <v>4</v>
      </c>
      <c r="F1330" s="2" t="str">
        <f t="shared" si="546"/>
        <v>FLO_FR</v>
      </c>
      <c r="G1330" s="2" t="str">
        <f t="shared" si="545"/>
        <v>RSD_APA2_CK</v>
      </c>
      <c r="H1330" s="2" t="str">
        <f t="shared" si="547"/>
        <v>RD</v>
      </c>
      <c r="I1330" s="2" t="str">
        <f t="shared" si="547"/>
        <v>UP</v>
      </c>
      <c r="J1330" s="10">
        <f t="shared" si="547"/>
        <v>0</v>
      </c>
      <c r="K1330" s="10">
        <f t="shared" si="548"/>
        <v>3</v>
      </c>
      <c r="L1330" s="10" t="str">
        <f t="shared" si="528"/>
        <v>RSDELC</v>
      </c>
      <c r="M1330" s="10" t="s">
        <v>75</v>
      </c>
    </row>
    <row r="1331" spans="3:13" s="2" customFormat="1" x14ac:dyDescent="0.25">
      <c r="C1331" s="10"/>
      <c r="D1331" s="10">
        <v>5</v>
      </c>
      <c r="F1331" s="2" t="str">
        <f t="shared" si="546"/>
        <v>FLO_FR</v>
      </c>
      <c r="G1331" s="2" t="str">
        <f t="shared" si="545"/>
        <v>RSD_APA2_CK</v>
      </c>
      <c r="H1331" s="2" t="str">
        <f t="shared" si="547"/>
        <v>RA</v>
      </c>
      <c r="I1331" s="2" t="str">
        <f t="shared" si="547"/>
        <v>UP</v>
      </c>
      <c r="J1331" s="10">
        <f t="shared" si="547"/>
        <v>0</v>
      </c>
      <c r="K1331" s="10">
        <f t="shared" si="548"/>
        <v>3</v>
      </c>
      <c r="L1331" s="10" t="str">
        <f t="shared" si="528"/>
        <v>RSDELC</v>
      </c>
      <c r="M1331" s="10" t="s">
        <v>75</v>
      </c>
    </row>
    <row r="1332" spans="3:13" s="2" customFormat="1" x14ac:dyDescent="0.25">
      <c r="C1332" s="10"/>
      <c r="D1332" s="10">
        <v>6</v>
      </c>
      <c r="F1332" s="2" t="str">
        <f t="shared" si="546"/>
        <v>FLO_FR</v>
      </c>
      <c r="G1332" s="2" t="str">
        <f t="shared" ref="G1332:G1350" si="549">G1331</f>
        <v>RSD_APA2_CK</v>
      </c>
      <c r="H1332" s="2" t="str">
        <f t="shared" si="547"/>
        <v>RE</v>
      </c>
      <c r="I1332" s="2" t="str">
        <f t="shared" si="547"/>
        <v>UP</v>
      </c>
      <c r="J1332" s="10">
        <f t="shared" si="547"/>
        <v>0</v>
      </c>
      <c r="K1332" s="10">
        <f t="shared" si="548"/>
        <v>3</v>
      </c>
      <c r="L1332" s="10" t="str">
        <f t="shared" si="528"/>
        <v>RSDELC</v>
      </c>
      <c r="M1332" s="10" t="s">
        <v>75</v>
      </c>
    </row>
    <row r="1333" spans="3:13" s="2" customFormat="1" x14ac:dyDescent="0.25">
      <c r="C1333" s="10"/>
      <c r="D1333" s="10">
        <v>7</v>
      </c>
      <c r="F1333" s="2" t="str">
        <f t="shared" ref="F1333:F1350" si="550">IF(H1333="NA","\I: Ignore","FLO_FR")</f>
        <v>FLO_FR</v>
      </c>
      <c r="G1333" s="2" t="str">
        <f t="shared" si="549"/>
        <v>RSD_APA2_CK</v>
      </c>
      <c r="H1333" s="2" t="str">
        <f t="shared" si="547"/>
        <v>SN</v>
      </c>
      <c r="I1333" s="2" t="str">
        <f t="shared" si="547"/>
        <v>UP</v>
      </c>
      <c r="J1333" s="10">
        <f t="shared" si="547"/>
        <v>0</v>
      </c>
      <c r="K1333" s="10">
        <f t="shared" si="548"/>
        <v>3</v>
      </c>
      <c r="L1333" s="10" t="str">
        <f t="shared" si="528"/>
        <v>RSDELC</v>
      </c>
      <c r="M1333" s="10" t="s">
        <v>75</v>
      </c>
    </row>
    <row r="1334" spans="3:13" s="2" customFormat="1" x14ac:dyDescent="0.25">
      <c r="C1334" s="10"/>
      <c r="D1334" s="10">
        <v>8</v>
      </c>
      <c r="F1334" s="2" t="str">
        <f t="shared" si="550"/>
        <v>FLO_FR</v>
      </c>
      <c r="G1334" s="2" t="str">
        <f t="shared" si="549"/>
        <v>RSD_APA2_CK</v>
      </c>
      <c r="H1334" s="2" t="str">
        <f t="shared" si="547"/>
        <v>SL</v>
      </c>
      <c r="I1334" s="2" t="str">
        <f t="shared" si="547"/>
        <v>UP</v>
      </c>
      <c r="J1334" s="10">
        <f t="shared" si="547"/>
        <v>0</v>
      </c>
      <c r="K1334" s="10">
        <f t="shared" si="548"/>
        <v>3</v>
      </c>
      <c r="L1334" s="10" t="str">
        <f t="shared" si="528"/>
        <v>RSDELC</v>
      </c>
      <c r="M1334" s="10" t="s">
        <v>75</v>
      </c>
    </row>
    <row r="1335" spans="3:13" s="2" customFormat="1" x14ac:dyDescent="0.25">
      <c r="C1335" s="10"/>
      <c r="D1335" s="10">
        <v>9</v>
      </c>
      <c r="F1335" s="2" t="str">
        <f t="shared" si="550"/>
        <v>FLO_FR</v>
      </c>
      <c r="G1335" s="2" t="str">
        <f t="shared" si="549"/>
        <v>RSD_APA2_CK</v>
      </c>
      <c r="H1335" s="2" t="str">
        <f t="shared" si="547"/>
        <v>SM</v>
      </c>
      <c r="I1335" s="2" t="str">
        <f t="shared" si="547"/>
        <v>UP</v>
      </c>
      <c r="J1335" s="10">
        <f t="shared" si="547"/>
        <v>0</v>
      </c>
      <c r="K1335" s="10">
        <f t="shared" si="548"/>
        <v>3</v>
      </c>
      <c r="L1335" s="10" t="str">
        <f t="shared" si="528"/>
        <v>RSDELC</v>
      </c>
      <c r="M1335" s="10" t="s">
        <v>75</v>
      </c>
    </row>
    <row r="1336" spans="3:13" s="2" customFormat="1" x14ac:dyDescent="0.25">
      <c r="C1336" s="10"/>
      <c r="D1336" s="10">
        <v>10</v>
      </c>
      <c r="F1336" s="2" t="str">
        <f t="shared" si="550"/>
        <v>FLO_FR</v>
      </c>
      <c r="G1336" s="2" t="str">
        <f t="shared" si="549"/>
        <v>RSD_APA2_CK</v>
      </c>
      <c r="H1336" s="2" t="str">
        <f t="shared" ref="H1336:I1338" si="551">H1312</f>
        <v>SD</v>
      </c>
      <c r="I1336" s="2" t="str">
        <f>I1312</f>
        <v>UP</v>
      </c>
      <c r="J1336" s="10">
        <f>J1312</f>
        <v>0</v>
      </c>
      <c r="K1336" s="10">
        <f t="shared" si="548"/>
        <v>3</v>
      </c>
      <c r="L1336" s="10" t="str">
        <f t="shared" si="528"/>
        <v>RSDELC</v>
      </c>
      <c r="M1336" s="10" t="s">
        <v>75</v>
      </c>
    </row>
    <row r="1337" spans="3:13" s="2" customFormat="1" x14ac:dyDescent="0.25">
      <c r="C1337" s="10"/>
      <c r="D1337" s="10">
        <v>11</v>
      </c>
      <c r="F1337" s="2" t="str">
        <f t="shared" si="550"/>
        <v>FLO_FR</v>
      </c>
      <c r="G1337" s="2" t="str">
        <f t="shared" si="549"/>
        <v>RSD_APA2_CK</v>
      </c>
      <c r="H1337" s="2" t="str">
        <f t="shared" si="551"/>
        <v>SA</v>
      </c>
      <c r="I1337" s="2" t="str">
        <f>I1313</f>
        <v>UP</v>
      </c>
      <c r="J1337" s="10">
        <f>J1313</f>
        <v>0</v>
      </c>
      <c r="K1337" s="10">
        <f t="shared" si="548"/>
        <v>3</v>
      </c>
      <c r="L1337" s="10" t="str">
        <f t="shared" si="528"/>
        <v>RSDELC</v>
      </c>
      <c r="M1337" s="10" t="s">
        <v>75</v>
      </c>
    </row>
    <row r="1338" spans="3:13" s="2" customFormat="1" x14ac:dyDescent="0.25">
      <c r="C1338" s="10"/>
      <c r="D1338" s="10">
        <v>12</v>
      </c>
      <c r="F1338" s="2" t="str">
        <f t="shared" si="550"/>
        <v>FLO_FR</v>
      </c>
      <c r="G1338" s="2" t="str">
        <f t="shared" si="549"/>
        <v>RSD_APA2_CK</v>
      </c>
      <c r="H1338" s="2" t="str">
        <f t="shared" si="551"/>
        <v>SE</v>
      </c>
      <c r="I1338" s="2" t="str">
        <f t="shared" si="551"/>
        <v>UP</v>
      </c>
      <c r="J1338" s="10">
        <f>J1314</f>
        <v>0</v>
      </c>
      <c r="K1338" s="10">
        <f t="shared" si="548"/>
        <v>3</v>
      </c>
      <c r="L1338" s="10" t="str">
        <f t="shared" si="528"/>
        <v>RSDELC</v>
      </c>
      <c r="M1338" s="10" t="s">
        <v>75</v>
      </c>
    </row>
    <row r="1339" spans="3:13" s="2" customFormat="1" x14ac:dyDescent="0.25">
      <c r="C1339" s="10"/>
      <c r="D1339" s="10">
        <v>13</v>
      </c>
      <c r="F1339" s="2" t="str">
        <f t="shared" si="550"/>
        <v>FLO_FR</v>
      </c>
      <c r="G1339" s="2" t="str">
        <f t="shared" si="549"/>
        <v>RSD_APA2_CK</v>
      </c>
      <c r="H1339" s="2" t="str">
        <f t="shared" ref="H1339:J1339" si="552">H1315</f>
        <v>FN</v>
      </c>
      <c r="I1339" s="2" t="str">
        <f t="shared" si="552"/>
        <v>UP</v>
      </c>
      <c r="J1339" s="10">
        <f t="shared" si="552"/>
        <v>0</v>
      </c>
      <c r="K1339" s="10">
        <f t="shared" si="548"/>
        <v>3</v>
      </c>
      <c r="L1339" s="10" t="str">
        <f t="shared" si="528"/>
        <v>RSDELC</v>
      </c>
      <c r="M1339" s="10" t="s">
        <v>75</v>
      </c>
    </row>
    <row r="1340" spans="3:13" s="2" customFormat="1" x14ac:dyDescent="0.25">
      <c r="C1340" s="10"/>
      <c r="D1340" s="10">
        <v>14</v>
      </c>
      <c r="F1340" s="2" t="str">
        <f t="shared" si="550"/>
        <v>FLO_FR</v>
      </c>
      <c r="G1340" s="2" t="str">
        <f t="shared" si="549"/>
        <v>RSD_APA2_CK</v>
      </c>
      <c r="H1340" s="2" t="str">
        <f t="shared" ref="H1340:J1340" si="553">H1316</f>
        <v>FL</v>
      </c>
      <c r="I1340" s="2" t="str">
        <f t="shared" si="553"/>
        <v>UP</v>
      </c>
      <c r="J1340" s="10">
        <f t="shared" si="553"/>
        <v>0</v>
      </c>
      <c r="K1340" s="10">
        <f t="shared" si="548"/>
        <v>3</v>
      </c>
      <c r="L1340" s="10" t="str">
        <f t="shared" si="528"/>
        <v>RSDELC</v>
      </c>
      <c r="M1340" s="10" t="s">
        <v>75</v>
      </c>
    </row>
    <row r="1341" spans="3:13" s="2" customFormat="1" x14ac:dyDescent="0.25">
      <c r="C1341" s="10"/>
      <c r="D1341" s="10">
        <v>15</v>
      </c>
      <c r="F1341" s="2" t="str">
        <f t="shared" si="550"/>
        <v>FLO_FR</v>
      </c>
      <c r="G1341" s="2" t="str">
        <f t="shared" si="549"/>
        <v>RSD_APA2_CK</v>
      </c>
      <c r="H1341" s="2" t="str">
        <f t="shared" ref="H1341:J1341" si="554">H1317</f>
        <v>FM</v>
      </c>
      <c r="I1341" s="2" t="str">
        <f t="shared" si="554"/>
        <v>UP</v>
      </c>
      <c r="J1341" s="10">
        <f t="shared" si="554"/>
        <v>0</v>
      </c>
      <c r="K1341" s="10">
        <f t="shared" si="548"/>
        <v>3</v>
      </c>
      <c r="L1341" s="10" t="str">
        <f t="shared" si="528"/>
        <v>RSDELC</v>
      </c>
      <c r="M1341" s="10" t="s">
        <v>75</v>
      </c>
    </row>
    <row r="1342" spans="3:13" s="2" customFormat="1" x14ac:dyDescent="0.25">
      <c r="C1342" s="10"/>
      <c r="D1342" s="10">
        <v>16</v>
      </c>
      <c r="F1342" s="2" t="str">
        <f t="shared" si="550"/>
        <v>FLO_FR</v>
      </c>
      <c r="G1342" s="2" t="str">
        <f t="shared" si="549"/>
        <v>RSD_APA2_CK</v>
      </c>
      <c r="H1342" s="2" t="str">
        <f t="shared" ref="H1342:J1342" si="555">H1318</f>
        <v>FD</v>
      </c>
      <c r="I1342" s="2" t="str">
        <f t="shared" si="555"/>
        <v>UP</v>
      </c>
      <c r="J1342" s="10">
        <f t="shared" si="555"/>
        <v>0</v>
      </c>
      <c r="K1342" s="10">
        <f t="shared" si="548"/>
        <v>3</v>
      </c>
      <c r="L1342" s="10" t="str">
        <f t="shared" si="528"/>
        <v>RSDELC</v>
      </c>
      <c r="M1342" s="10" t="s">
        <v>75</v>
      </c>
    </row>
    <row r="1343" spans="3:13" s="2" customFormat="1" x14ac:dyDescent="0.25">
      <c r="C1343" s="10"/>
      <c r="D1343" s="10">
        <v>17</v>
      </c>
      <c r="F1343" s="2" t="str">
        <f t="shared" si="550"/>
        <v>FLO_FR</v>
      </c>
      <c r="G1343" s="2" t="str">
        <f t="shared" si="549"/>
        <v>RSD_APA2_CK</v>
      </c>
      <c r="H1343" s="2" t="str">
        <f t="shared" ref="H1343:J1343" si="556">H1319</f>
        <v>FA</v>
      </c>
      <c r="I1343" s="2" t="str">
        <f t="shared" si="556"/>
        <v>UP</v>
      </c>
      <c r="J1343" s="10">
        <f t="shared" si="556"/>
        <v>0</v>
      </c>
      <c r="K1343" s="10">
        <f t="shared" si="548"/>
        <v>3</v>
      </c>
      <c r="L1343" s="10" t="str">
        <f t="shared" si="528"/>
        <v>RSDELC</v>
      </c>
      <c r="M1343" s="10" t="s">
        <v>75</v>
      </c>
    </row>
    <row r="1344" spans="3:13" s="2" customFormat="1" x14ac:dyDescent="0.25">
      <c r="C1344" s="10"/>
      <c r="D1344" s="10">
        <v>18</v>
      </c>
      <c r="F1344" s="2" t="str">
        <f t="shared" si="550"/>
        <v>FLO_FR</v>
      </c>
      <c r="G1344" s="2" t="str">
        <f t="shared" si="549"/>
        <v>RSD_APA2_CK</v>
      </c>
      <c r="H1344" s="2" t="str">
        <f t="shared" ref="H1344:J1344" si="557">H1320</f>
        <v>FE</v>
      </c>
      <c r="I1344" s="2" t="str">
        <f t="shared" si="557"/>
        <v>UP</v>
      </c>
      <c r="J1344" s="10">
        <f t="shared" si="557"/>
        <v>0</v>
      </c>
      <c r="K1344" s="10">
        <f t="shared" si="548"/>
        <v>3</v>
      </c>
      <c r="L1344" s="10" t="str">
        <f t="shared" si="528"/>
        <v>RSDELC</v>
      </c>
      <c r="M1344" s="10" t="s">
        <v>75</v>
      </c>
    </row>
    <row r="1345" spans="3:13" s="2" customFormat="1" x14ac:dyDescent="0.25">
      <c r="C1345" s="10"/>
      <c r="D1345" s="10">
        <v>19</v>
      </c>
      <c r="F1345" s="2" t="str">
        <f t="shared" si="550"/>
        <v>FLO_FR</v>
      </c>
      <c r="G1345" s="2" t="str">
        <f t="shared" si="549"/>
        <v>RSD_APA2_CK</v>
      </c>
      <c r="H1345" s="2" t="str">
        <f t="shared" ref="H1345:J1345" si="558">H1321</f>
        <v>WN</v>
      </c>
      <c r="I1345" s="2" t="str">
        <f t="shared" si="558"/>
        <v>UP</v>
      </c>
      <c r="J1345" s="10">
        <f t="shared" si="558"/>
        <v>0</v>
      </c>
      <c r="K1345" s="10">
        <f t="shared" si="548"/>
        <v>3</v>
      </c>
      <c r="L1345" s="10" t="str">
        <f t="shared" si="528"/>
        <v>RSDELC</v>
      </c>
      <c r="M1345" s="10" t="s">
        <v>75</v>
      </c>
    </row>
    <row r="1346" spans="3:13" s="2" customFormat="1" x14ac:dyDescent="0.25">
      <c r="C1346" s="10"/>
      <c r="D1346" s="10">
        <v>20</v>
      </c>
      <c r="F1346" s="2" t="str">
        <f t="shared" si="550"/>
        <v>FLO_FR</v>
      </c>
      <c r="G1346" s="2" t="str">
        <f t="shared" si="549"/>
        <v>RSD_APA2_CK</v>
      </c>
      <c r="H1346" s="2" t="str">
        <f t="shared" ref="H1346:J1346" si="559">H1322</f>
        <v>WL</v>
      </c>
      <c r="I1346" s="2" t="str">
        <f t="shared" si="559"/>
        <v>UP</v>
      </c>
      <c r="J1346" s="10">
        <f t="shared" si="559"/>
        <v>0</v>
      </c>
      <c r="K1346" s="10">
        <f t="shared" si="548"/>
        <v>3</v>
      </c>
      <c r="L1346" s="10" t="str">
        <f t="shared" si="528"/>
        <v>RSDELC</v>
      </c>
      <c r="M1346" s="10" t="s">
        <v>75</v>
      </c>
    </row>
    <row r="1347" spans="3:13" s="2" customFormat="1" x14ac:dyDescent="0.25">
      <c r="C1347" s="10"/>
      <c r="D1347" s="10">
        <v>21</v>
      </c>
      <c r="F1347" s="2" t="str">
        <f t="shared" si="550"/>
        <v>FLO_FR</v>
      </c>
      <c r="G1347" s="2" t="str">
        <f t="shared" si="549"/>
        <v>RSD_APA2_CK</v>
      </c>
      <c r="H1347" s="2" t="str">
        <f t="shared" ref="H1347:J1347" si="560">H1323</f>
        <v>WM</v>
      </c>
      <c r="I1347" s="2" t="str">
        <f t="shared" si="560"/>
        <v>UP</v>
      </c>
      <c r="J1347" s="10">
        <f t="shared" si="560"/>
        <v>0</v>
      </c>
      <c r="K1347" s="10">
        <f t="shared" si="548"/>
        <v>3</v>
      </c>
      <c r="L1347" s="10" t="str">
        <f t="shared" si="528"/>
        <v>RSDELC</v>
      </c>
      <c r="M1347" s="10" t="s">
        <v>75</v>
      </c>
    </row>
    <row r="1348" spans="3:13" s="2" customFormat="1" x14ac:dyDescent="0.25">
      <c r="C1348" s="10"/>
      <c r="D1348" s="10">
        <v>22</v>
      </c>
      <c r="F1348" s="2" t="str">
        <f t="shared" si="550"/>
        <v>FLO_FR</v>
      </c>
      <c r="G1348" s="2" t="str">
        <f t="shared" si="549"/>
        <v>RSD_APA2_CK</v>
      </c>
      <c r="H1348" s="2" t="str">
        <f t="shared" ref="H1348:J1348" si="561">H1324</f>
        <v>WD</v>
      </c>
      <c r="I1348" s="2" t="str">
        <f t="shared" si="561"/>
        <v>UP</v>
      </c>
      <c r="J1348" s="10">
        <f t="shared" si="561"/>
        <v>0</v>
      </c>
      <c r="K1348" s="10">
        <f t="shared" si="548"/>
        <v>3</v>
      </c>
      <c r="L1348" s="10" t="str">
        <f t="shared" si="528"/>
        <v>RSDELC</v>
      </c>
      <c r="M1348" s="10" t="s">
        <v>75</v>
      </c>
    </row>
    <row r="1349" spans="3:13" s="2" customFormat="1" x14ac:dyDescent="0.25">
      <c r="C1349" s="10"/>
      <c r="D1349" s="10">
        <v>23</v>
      </c>
      <c r="F1349" s="12" t="str">
        <f t="shared" si="550"/>
        <v>FLO_FR</v>
      </c>
      <c r="G1349" s="12" t="str">
        <f t="shared" si="549"/>
        <v>RSD_APA2_CK</v>
      </c>
      <c r="H1349" s="12" t="str">
        <f t="shared" ref="H1349:J1349" si="562">H1325</f>
        <v>WA</v>
      </c>
      <c r="I1349" s="12" t="str">
        <f t="shared" si="562"/>
        <v>UP</v>
      </c>
      <c r="J1349" s="4">
        <f t="shared" si="562"/>
        <v>0</v>
      </c>
      <c r="K1349" s="4">
        <f t="shared" si="548"/>
        <v>3</v>
      </c>
      <c r="L1349" s="10" t="str">
        <f t="shared" si="528"/>
        <v>RSDELC</v>
      </c>
      <c r="M1349" s="10" t="s">
        <v>75</v>
      </c>
    </row>
    <row r="1350" spans="3:13" s="2" customFormat="1" x14ac:dyDescent="0.25">
      <c r="C1350" s="10"/>
      <c r="D1350" s="10">
        <v>24</v>
      </c>
      <c r="F1350" s="19" t="str">
        <f t="shared" si="550"/>
        <v>FLO_FR</v>
      </c>
      <c r="G1350" s="19" t="str">
        <f t="shared" si="549"/>
        <v>RSD_APA2_CK</v>
      </c>
      <c r="H1350" s="19" t="str">
        <f t="shared" ref="H1350:J1350" si="563">H1326</f>
        <v>WE</v>
      </c>
      <c r="I1350" s="19" t="str">
        <f t="shared" si="563"/>
        <v>UP</v>
      </c>
      <c r="J1350" s="21">
        <f t="shared" si="563"/>
        <v>0</v>
      </c>
      <c r="K1350" s="21">
        <f t="shared" si="548"/>
        <v>3</v>
      </c>
      <c r="L1350" s="21" t="str">
        <f t="shared" si="528"/>
        <v>RSDELC</v>
      </c>
      <c r="M1350" s="21" t="s">
        <v>75</v>
      </c>
    </row>
    <row r="1351" spans="3:13" s="2" customFormat="1" x14ac:dyDescent="0.25">
      <c r="C1351" s="10">
        <f>C1303+1</f>
        <v>29</v>
      </c>
      <c r="D1351" s="10">
        <v>1</v>
      </c>
      <c r="F1351" s="2" t="str">
        <f>IF(H1351="NA","\I: Ignore","FLO_FR")</f>
        <v>FLO_FR</v>
      </c>
      <c r="G1351" s="9" t="str">
        <f>VLOOKUP(C1351,Demands!$B$27:$C$125,2,0)</f>
        <v>RSD_DTA3_CK</v>
      </c>
      <c r="H1351" s="2" t="str">
        <f>IF(HLOOKUP($D1351,Fractions!$C$1:$Z$2,2,0)=0,"na",HLOOKUP($D1351,Fractions!$C$1:$Z$2,2,0))</f>
        <v>RN</v>
      </c>
      <c r="I1351" s="2" t="s">
        <v>34</v>
      </c>
      <c r="K1351" s="17">
        <f>VLOOKUP(VLOOKUP(C1351,Demands!$B$27:$E$125,4,0),Fractions!$A$3:$Z$43,INS_FRs!D1351+2,0)</f>
        <v>0</v>
      </c>
      <c r="L1351" s="10" t="str">
        <f t="shared" si="528"/>
        <v>RSDELC</v>
      </c>
      <c r="M1351" s="10" t="s">
        <v>75</v>
      </c>
    </row>
    <row r="1352" spans="3:13" s="2" customFormat="1" x14ac:dyDescent="0.25">
      <c r="C1352" s="10"/>
      <c r="D1352" s="10">
        <v>2</v>
      </c>
      <c r="F1352" s="2" t="str">
        <f t="shared" ref="F1352:F1362" si="564">IF(H1352="NA","\I: Ignore","FLO_FR")</f>
        <v>FLO_FR</v>
      </c>
      <c r="G1352" s="2" t="str">
        <f>G1351</f>
        <v>RSD_DTA3_CK</v>
      </c>
      <c r="H1352" s="2" t="str">
        <f>IF(HLOOKUP($D1352,Fractions!$C$1:$Z$2,2,0)=0,"na",HLOOKUP($D1352,Fractions!$C$1:$Z$2,2,0))</f>
        <v>RL</v>
      </c>
      <c r="I1352" s="2" t="s">
        <v>34</v>
      </c>
      <c r="K1352" s="17">
        <f>VLOOKUP(VLOOKUP(C1351,Demands!$B$27:$E$125,4,0),Fractions!$A$3:$Z$43,INS_FRs!D1352+2,0)</f>
        <v>2.7853881278538817E-2</v>
      </c>
      <c r="L1352" s="10" t="str">
        <f t="shared" ref="L1352:L1415" si="565">LEFT(G1352,3)&amp;"ELC"</f>
        <v>RSDELC</v>
      </c>
      <c r="M1352" s="10" t="s">
        <v>75</v>
      </c>
    </row>
    <row r="1353" spans="3:13" s="2" customFormat="1" x14ac:dyDescent="0.25">
      <c r="C1353" s="10"/>
      <c r="D1353" s="10">
        <v>3</v>
      </c>
      <c r="F1353" s="2" t="str">
        <f t="shared" si="564"/>
        <v>FLO_FR</v>
      </c>
      <c r="G1353" s="2" t="str">
        <f t="shared" ref="G1353:G1360" si="566">G1352</f>
        <v>RSD_DTA3_CK</v>
      </c>
      <c r="H1353" s="2" t="str">
        <f>IF(HLOOKUP($D1353,Fractions!$C$1:$Z$2,2,0)=0,"na",HLOOKUP($D1353,Fractions!$C$1:$Z$2,2,0))</f>
        <v>RM</v>
      </c>
      <c r="I1353" s="2" t="s">
        <v>34</v>
      </c>
      <c r="K1353" s="17">
        <f>VLOOKUP(VLOOKUP(C1351,Demands!$B$27:$E$125,4,0),Fractions!$A$3:$Z$43,INS_FRs!D1353+2,0)</f>
        <v>3.4817351598173514E-2</v>
      </c>
      <c r="L1353" s="10" t="str">
        <f t="shared" si="565"/>
        <v>RSDELC</v>
      </c>
      <c r="M1353" s="10" t="s">
        <v>75</v>
      </c>
    </row>
    <row r="1354" spans="3:13" s="2" customFormat="1" x14ac:dyDescent="0.25">
      <c r="C1354" s="10"/>
      <c r="D1354" s="10">
        <v>4</v>
      </c>
      <c r="F1354" s="2" t="str">
        <f t="shared" si="564"/>
        <v>FLO_FR</v>
      </c>
      <c r="G1354" s="2" t="str">
        <f t="shared" si="566"/>
        <v>RSD_DTA3_CK</v>
      </c>
      <c r="H1354" s="2" t="str">
        <f>IF(HLOOKUP($D1354,Fractions!$C$1:$Z$2,2,0)=0,"na",HLOOKUP($D1354,Fractions!$C$1:$Z$2,2,0))</f>
        <v>RD</v>
      </c>
      <c r="I1354" s="2" t="s">
        <v>34</v>
      </c>
      <c r="K1354" s="17">
        <f>VLOOKUP(VLOOKUP(C1351,Demands!$B$27:$E$125,4,0),Fractions!$A$3:$Z$43,INS_FRs!D1354+2,0)</f>
        <v>4.1780821917808221E-2</v>
      </c>
      <c r="L1354" s="10" t="str">
        <f t="shared" si="565"/>
        <v>RSDELC</v>
      </c>
      <c r="M1354" s="10" t="s">
        <v>75</v>
      </c>
    </row>
    <row r="1355" spans="3:13" s="2" customFormat="1" x14ac:dyDescent="0.25">
      <c r="C1355" s="10"/>
      <c r="D1355" s="10">
        <v>5</v>
      </c>
      <c r="F1355" s="2" t="str">
        <f t="shared" si="564"/>
        <v>FLO_FR</v>
      </c>
      <c r="G1355" s="2" t="str">
        <f t="shared" si="566"/>
        <v>RSD_DTA3_CK</v>
      </c>
      <c r="H1355" s="2" t="str">
        <f>IF(HLOOKUP($D1355,Fractions!$C$1:$Z$2,2,0)=0,"na",HLOOKUP($D1355,Fractions!$C$1:$Z$2,2,0))</f>
        <v>RA</v>
      </c>
      <c r="I1355" s="2" t="s">
        <v>34</v>
      </c>
      <c r="K1355" s="17">
        <f>VLOOKUP(VLOOKUP(C1351,Demands!$B$27:$E$125,4,0),Fractions!$A$3:$Z$43,INS_FRs!D1355+2,0)</f>
        <v>2.7853881278538817E-2</v>
      </c>
      <c r="L1355" s="10" t="str">
        <f t="shared" si="565"/>
        <v>RSDELC</v>
      </c>
      <c r="M1355" s="10" t="s">
        <v>75</v>
      </c>
    </row>
    <row r="1356" spans="3:13" s="2" customFormat="1" x14ac:dyDescent="0.25">
      <c r="C1356" s="10"/>
      <c r="D1356" s="10">
        <v>6</v>
      </c>
      <c r="F1356" s="2" t="str">
        <f t="shared" si="564"/>
        <v>FLO_FR</v>
      </c>
      <c r="G1356" s="2" t="str">
        <f t="shared" si="566"/>
        <v>RSD_DTA3_CK</v>
      </c>
      <c r="H1356" s="2" t="str">
        <f>IF(HLOOKUP($D1356,Fractions!$C$1:$Z$2,2,0)=0,"na",HLOOKUP($D1356,Fractions!$C$1:$Z$2,2,0))</f>
        <v>RE</v>
      </c>
      <c r="I1356" s="2" t="s">
        <v>34</v>
      </c>
      <c r="K1356" s="17">
        <f>VLOOKUP(VLOOKUP(C1351,Demands!$B$27:$E$125,4,0),Fractions!$A$3:$Z$43,INS_FRs!D1356+2,0)</f>
        <v>3.4817351598173514E-2</v>
      </c>
      <c r="L1356" s="10" t="str">
        <f t="shared" si="565"/>
        <v>RSDELC</v>
      </c>
      <c r="M1356" s="10" t="s">
        <v>75</v>
      </c>
    </row>
    <row r="1357" spans="3:13" s="2" customFormat="1" x14ac:dyDescent="0.25">
      <c r="C1357" s="10"/>
      <c r="D1357" s="10">
        <v>7</v>
      </c>
      <c r="F1357" s="2" t="str">
        <f t="shared" si="564"/>
        <v>FLO_FR</v>
      </c>
      <c r="G1357" s="2" t="str">
        <f t="shared" si="566"/>
        <v>RSD_DTA3_CK</v>
      </c>
      <c r="H1357" s="2" t="str">
        <f>IF(HLOOKUP($D1357,Fractions!$C$1:$Z$2,2,0)=0,"na",HLOOKUP($D1357,Fractions!$C$1:$Z$2,2,0))</f>
        <v>SN</v>
      </c>
      <c r="I1357" s="2" t="s">
        <v>34</v>
      </c>
      <c r="K1357" s="17">
        <f>VLOOKUP(VLOOKUP(C1351,Demands!$B$27:$E$125,4,0),Fractions!$A$3:$Z$43,INS_FRs!D1357+2,0)</f>
        <v>0</v>
      </c>
      <c r="L1357" s="10" t="str">
        <f t="shared" si="565"/>
        <v>RSDELC</v>
      </c>
      <c r="M1357" s="10" t="s">
        <v>75</v>
      </c>
    </row>
    <row r="1358" spans="3:13" s="2" customFormat="1" x14ac:dyDescent="0.25">
      <c r="C1358" s="10"/>
      <c r="D1358" s="10">
        <v>8</v>
      </c>
      <c r="F1358" s="2" t="str">
        <f t="shared" si="564"/>
        <v>FLO_FR</v>
      </c>
      <c r="G1358" s="2" t="str">
        <f t="shared" si="566"/>
        <v>RSD_DTA3_CK</v>
      </c>
      <c r="H1358" s="2" t="str">
        <f>IF(HLOOKUP($D1358,Fractions!$C$1:$Z$2,2,0)=0,"na",HLOOKUP($D1358,Fractions!$C$1:$Z$2,2,0))</f>
        <v>SL</v>
      </c>
      <c r="I1358" s="2" t="s">
        <v>34</v>
      </c>
      <c r="K1358" s="17">
        <f>VLOOKUP(VLOOKUP(C1351,Demands!$B$27:$E$125,4,0),Fractions!$A$3:$Z$43,INS_FRs!D1358+2,0)</f>
        <v>4.2009132420091334E-2</v>
      </c>
      <c r="L1358" s="10" t="str">
        <f t="shared" si="565"/>
        <v>RSDELC</v>
      </c>
      <c r="M1358" s="10" t="s">
        <v>75</v>
      </c>
    </row>
    <row r="1359" spans="3:13" s="2" customFormat="1" x14ac:dyDescent="0.25">
      <c r="C1359" s="10"/>
      <c r="D1359" s="10">
        <v>9</v>
      </c>
      <c r="F1359" s="2" t="str">
        <f t="shared" si="564"/>
        <v>FLO_FR</v>
      </c>
      <c r="G1359" s="2" t="str">
        <f t="shared" si="566"/>
        <v>RSD_DTA3_CK</v>
      </c>
      <c r="H1359" s="2" t="str">
        <f>IF(HLOOKUP($D1359,Fractions!$C$1:$Z$2,2,0)=0,"na",HLOOKUP($D1359,Fractions!$C$1:$Z$2,2,0))</f>
        <v>SM</v>
      </c>
      <c r="I1359" s="2" t="s">
        <v>34</v>
      </c>
      <c r="K1359" s="17">
        <f>VLOOKUP(VLOOKUP(C1351,Demands!$B$27:$E$125,4,0),Fractions!$A$3:$Z$43,INS_FRs!D1359+2,0)</f>
        <v>5.2511415525114152E-2</v>
      </c>
      <c r="L1359" s="10" t="str">
        <f t="shared" si="565"/>
        <v>RSDELC</v>
      </c>
      <c r="M1359" s="10" t="s">
        <v>75</v>
      </c>
    </row>
    <row r="1360" spans="3:13" s="2" customFormat="1" x14ac:dyDescent="0.25">
      <c r="C1360" s="10"/>
      <c r="D1360" s="10">
        <v>10</v>
      </c>
      <c r="F1360" s="2" t="str">
        <f t="shared" si="564"/>
        <v>FLO_FR</v>
      </c>
      <c r="G1360" s="2" t="str">
        <f t="shared" si="566"/>
        <v>RSD_DTA3_CK</v>
      </c>
      <c r="H1360" s="2" t="str">
        <f>IF(HLOOKUP($D1360,Fractions!$C$1:$Z$2,2,0)=0,"na",HLOOKUP($D1360,Fractions!$C$1:$Z$2,2,0))</f>
        <v>SD</v>
      </c>
      <c r="I1360" s="2" t="s">
        <v>34</v>
      </c>
      <c r="K1360" s="17">
        <f>VLOOKUP(VLOOKUP(C1351,Demands!$B$27:$E$125,4,0),Fractions!$A$3:$Z$43,INS_FRs!D1360+2,0)</f>
        <v>6.3013698630136991E-2</v>
      </c>
      <c r="L1360" s="10" t="str">
        <f t="shared" si="565"/>
        <v>RSDELC</v>
      </c>
      <c r="M1360" s="10" t="s">
        <v>75</v>
      </c>
    </row>
    <row r="1361" spans="3:13" s="2" customFormat="1" x14ac:dyDescent="0.25">
      <c r="C1361" s="10"/>
      <c r="D1361" s="10">
        <v>11</v>
      </c>
      <c r="F1361" s="2" t="str">
        <f t="shared" si="564"/>
        <v>FLO_FR</v>
      </c>
      <c r="G1361" s="2" t="str">
        <f t="shared" ref="G1361:G1379" si="567">G1360</f>
        <v>RSD_DTA3_CK</v>
      </c>
      <c r="H1361" s="2" t="str">
        <f>IF(HLOOKUP($D1361,Fractions!$C$1:$Z$2,2,0)=0,"na",HLOOKUP($D1361,Fractions!$C$1:$Z$2,2,0))</f>
        <v>SA</v>
      </c>
      <c r="I1361" s="2" t="s">
        <v>34</v>
      </c>
      <c r="K1361" s="17">
        <f>VLOOKUP(VLOOKUP(C1351,Demands!$B$27:$E$125,4,0),Fractions!$A$3:$Z$43,INS_FRs!D1361+2,0)</f>
        <v>4.2009132420091334E-2</v>
      </c>
      <c r="L1361" s="10" t="str">
        <f t="shared" si="565"/>
        <v>RSDELC</v>
      </c>
      <c r="M1361" s="10" t="s">
        <v>75</v>
      </c>
    </row>
    <row r="1362" spans="3:13" s="2" customFormat="1" x14ac:dyDescent="0.25">
      <c r="C1362" s="10"/>
      <c r="D1362" s="10">
        <v>12</v>
      </c>
      <c r="F1362" s="2" t="str">
        <f t="shared" si="564"/>
        <v>FLO_FR</v>
      </c>
      <c r="G1362" s="2" t="str">
        <f t="shared" si="567"/>
        <v>RSD_DTA3_CK</v>
      </c>
      <c r="H1362" s="2" t="str">
        <f>IF(HLOOKUP($D1362,Fractions!$C$1:$Z$2,2,0)=0,"na",HLOOKUP($D1362,Fractions!$C$1:$Z$2,2,0))</f>
        <v>SE</v>
      </c>
      <c r="I1362" s="2" t="s">
        <v>34</v>
      </c>
      <c r="K1362" s="17">
        <f>VLOOKUP(VLOOKUP(C1351,Demands!$B$27:$E$125,4,0),Fractions!$A$3:$Z$43,INS_FRs!D1362+2,0)</f>
        <v>5.2511415525114152E-2</v>
      </c>
      <c r="L1362" s="10" t="str">
        <f t="shared" si="565"/>
        <v>RSDELC</v>
      </c>
      <c r="M1362" s="10" t="s">
        <v>75</v>
      </c>
    </row>
    <row r="1363" spans="3:13" s="2" customFormat="1" x14ac:dyDescent="0.25">
      <c r="C1363" s="10"/>
      <c r="D1363" s="10">
        <v>13</v>
      </c>
      <c r="F1363" s="2" t="str">
        <f t="shared" ref="F1363:F1380" si="568">IF(H1363="NA","\I: Ignore","FLO_FR")</f>
        <v>FLO_FR</v>
      </c>
      <c r="G1363" s="2" t="str">
        <f t="shared" si="567"/>
        <v>RSD_DTA3_CK</v>
      </c>
      <c r="H1363" s="2" t="str">
        <f>IF(HLOOKUP($D1363,Fractions!$C$1:$Z$2,2,0)=0,"na",HLOOKUP($D1363,Fractions!$C$1:$Z$2,2,0))</f>
        <v>FN</v>
      </c>
      <c r="I1363" s="2" t="s">
        <v>34</v>
      </c>
      <c r="K1363" s="17">
        <f>VLOOKUP(VLOOKUP(C1351,Demands!$B$27:$E$125,4,0),Fractions!$A$3:$Z$43,INS_FRs!D1363+2,0)</f>
        <v>0</v>
      </c>
      <c r="L1363" s="10" t="str">
        <f t="shared" si="565"/>
        <v>RSDELC</v>
      </c>
      <c r="M1363" s="10" t="s">
        <v>75</v>
      </c>
    </row>
    <row r="1364" spans="3:13" s="2" customFormat="1" x14ac:dyDescent="0.25">
      <c r="C1364" s="10"/>
      <c r="D1364" s="10">
        <v>14</v>
      </c>
      <c r="F1364" s="2" t="str">
        <f t="shared" si="568"/>
        <v>FLO_FR</v>
      </c>
      <c r="G1364" s="2" t="str">
        <f t="shared" si="567"/>
        <v>RSD_DTA3_CK</v>
      </c>
      <c r="H1364" s="2" t="str">
        <f>IF(HLOOKUP($D1364,Fractions!$C$1:$Z$2,2,0)=0,"na",HLOOKUP($D1364,Fractions!$C$1:$Z$2,2,0))</f>
        <v>FL</v>
      </c>
      <c r="I1364" s="2" t="s">
        <v>34</v>
      </c>
      <c r="K1364" s="17">
        <f>VLOOKUP(VLOOKUP(C1351,Demands!$B$27:$E$125,4,0),Fractions!$A$3:$Z$43,INS_FRs!D1364+2,0)</f>
        <v>2.7853881278538817E-2</v>
      </c>
      <c r="L1364" s="10" t="str">
        <f t="shared" si="565"/>
        <v>RSDELC</v>
      </c>
      <c r="M1364" s="10" t="s">
        <v>75</v>
      </c>
    </row>
    <row r="1365" spans="3:13" s="2" customFormat="1" x14ac:dyDescent="0.25">
      <c r="C1365" s="10"/>
      <c r="D1365" s="10">
        <v>15</v>
      </c>
      <c r="F1365" s="2" t="str">
        <f t="shared" si="568"/>
        <v>FLO_FR</v>
      </c>
      <c r="G1365" s="2" t="str">
        <f t="shared" si="567"/>
        <v>RSD_DTA3_CK</v>
      </c>
      <c r="H1365" s="2" t="str">
        <f>IF(HLOOKUP($D1365,Fractions!$C$1:$Z$2,2,0)=0,"na",HLOOKUP($D1365,Fractions!$C$1:$Z$2,2,0))</f>
        <v>FM</v>
      </c>
      <c r="I1365" s="2" t="s">
        <v>34</v>
      </c>
      <c r="K1365" s="17">
        <f>VLOOKUP(VLOOKUP(C1351,Demands!$B$27:$E$125,4,0),Fractions!$A$3:$Z$43,INS_FRs!D1365+2,0)</f>
        <v>3.4817351598173514E-2</v>
      </c>
      <c r="L1365" s="10" t="str">
        <f t="shared" si="565"/>
        <v>RSDELC</v>
      </c>
      <c r="M1365" s="10" t="s">
        <v>75</v>
      </c>
    </row>
    <row r="1366" spans="3:13" s="2" customFormat="1" x14ac:dyDescent="0.25">
      <c r="C1366" s="10"/>
      <c r="D1366" s="10">
        <v>16</v>
      </c>
      <c r="F1366" s="2" t="str">
        <f t="shared" si="568"/>
        <v>FLO_FR</v>
      </c>
      <c r="G1366" s="2" t="str">
        <f t="shared" si="567"/>
        <v>RSD_DTA3_CK</v>
      </c>
      <c r="H1366" s="2" t="str">
        <f>IF(HLOOKUP($D1366,Fractions!$C$1:$Z$2,2,0)=0,"na",HLOOKUP($D1366,Fractions!$C$1:$Z$2,2,0))</f>
        <v>FD</v>
      </c>
      <c r="I1366" s="2" t="s">
        <v>34</v>
      </c>
      <c r="K1366" s="17">
        <f>VLOOKUP(VLOOKUP(C1351,Demands!$B$27:$E$125,4,0),Fractions!$A$3:$Z$43,INS_FRs!D1366+2,0)</f>
        <v>4.1780821917808221E-2</v>
      </c>
      <c r="L1366" s="10" t="str">
        <f t="shared" si="565"/>
        <v>RSDELC</v>
      </c>
      <c r="M1366" s="10" t="s">
        <v>75</v>
      </c>
    </row>
    <row r="1367" spans="3:13" s="2" customFormat="1" x14ac:dyDescent="0.25">
      <c r="C1367" s="10"/>
      <c r="D1367" s="10">
        <v>17</v>
      </c>
      <c r="F1367" s="2" t="str">
        <f t="shared" si="568"/>
        <v>FLO_FR</v>
      </c>
      <c r="G1367" s="2" t="str">
        <f t="shared" si="567"/>
        <v>RSD_DTA3_CK</v>
      </c>
      <c r="H1367" s="2" t="str">
        <f>IF(HLOOKUP($D1367,Fractions!$C$1:$Z$2,2,0)=0,"na",HLOOKUP($D1367,Fractions!$C$1:$Z$2,2,0))</f>
        <v>FA</v>
      </c>
      <c r="I1367" s="2" t="s">
        <v>34</v>
      </c>
      <c r="K1367" s="17">
        <f>VLOOKUP(VLOOKUP(C1351,Demands!$B$27:$E$125,4,0),Fractions!$A$3:$Z$43,INS_FRs!D1367+2,0)</f>
        <v>2.7853881278538817E-2</v>
      </c>
      <c r="L1367" s="10" t="str">
        <f t="shared" si="565"/>
        <v>RSDELC</v>
      </c>
      <c r="M1367" s="10" t="s">
        <v>75</v>
      </c>
    </row>
    <row r="1368" spans="3:13" s="2" customFormat="1" x14ac:dyDescent="0.25">
      <c r="C1368" s="10"/>
      <c r="D1368" s="10">
        <v>18</v>
      </c>
      <c r="F1368" s="2" t="str">
        <f t="shared" si="568"/>
        <v>FLO_FR</v>
      </c>
      <c r="G1368" s="2" t="str">
        <f t="shared" si="567"/>
        <v>RSD_DTA3_CK</v>
      </c>
      <c r="H1368" s="2" t="str">
        <f>IF(HLOOKUP($D1368,Fractions!$C$1:$Z$2,2,0)=0,"na",HLOOKUP($D1368,Fractions!$C$1:$Z$2,2,0))</f>
        <v>FE</v>
      </c>
      <c r="I1368" s="2" t="s">
        <v>34</v>
      </c>
      <c r="K1368" s="17">
        <f>VLOOKUP(VLOOKUP(C1351,Demands!$B$27:$E$125,4,0),Fractions!$A$3:$Z$43,INS_FRs!D1368+2,0)</f>
        <v>3.4817351598173514E-2</v>
      </c>
      <c r="L1368" s="10" t="str">
        <f t="shared" si="565"/>
        <v>RSDELC</v>
      </c>
      <c r="M1368" s="10" t="s">
        <v>75</v>
      </c>
    </row>
    <row r="1369" spans="3:13" s="2" customFormat="1" x14ac:dyDescent="0.25">
      <c r="C1369" s="10"/>
      <c r="D1369" s="10">
        <v>19</v>
      </c>
      <c r="F1369" s="2" t="str">
        <f t="shared" si="568"/>
        <v>FLO_FR</v>
      </c>
      <c r="G1369" s="2" t="str">
        <f t="shared" si="567"/>
        <v>RSD_DTA3_CK</v>
      </c>
      <c r="H1369" s="2" t="str">
        <f>IF(HLOOKUP($D1369,Fractions!$C$1:$Z$2,2,0)=0,"na",HLOOKUP($D1369,Fractions!$C$1:$Z$2,2,0))</f>
        <v>WN</v>
      </c>
      <c r="I1369" s="2" t="s">
        <v>34</v>
      </c>
      <c r="K1369" s="17">
        <f>VLOOKUP(VLOOKUP(C1351,Demands!$B$27:$E$125,4,0),Fractions!$A$3:$Z$43,INS_FRs!D1369+2,0)</f>
        <v>0</v>
      </c>
      <c r="L1369" s="10" t="str">
        <f t="shared" si="565"/>
        <v>RSDELC</v>
      </c>
      <c r="M1369" s="10" t="s">
        <v>75</v>
      </c>
    </row>
    <row r="1370" spans="3:13" s="2" customFormat="1" x14ac:dyDescent="0.25">
      <c r="C1370" s="10"/>
      <c r="D1370" s="10">
        <v>20</v>
      </c>
      <c r="F1370" s="2" t="str">
        <f t="shared" si="568"/>
        <v>FLO_FR</v>
      </c>
      <c r="G1370" s="2" t="str">
        <f t="shared" si="567"/>
        <v>RSD_DTA3_CK</v>
      </c>
      <c r="H1370" s="2" t="str">
        <f>IF(HLOOKUP($D1370,Fractions!$C$1:$Z$2,2,0)=0,"na",HLOOKUP($D1370,Fractions!$C$1:$Z$2,2,0))</f>
        <v>WL</v>
      </c>
      <c r="I1370" s="2" t="s">
        <v>34</v>
      </c>
      <c r="K1370" s="17">
        <f>VLOOKUP(VLOOKUP(C1351,Demands!$B$27:$E$125,4,0),Fractions!$A$3:$Z$43,INS_FRs!D1370+2,0)</f>
        <v>6.894977168949773E-2</v>
      </c>
      <c r="L1370" s="10" t="str">
        <f t="shared" si="565"/>
        <v>RSDELC</v>
      </c>
      <c r="M1370" s="10" t="s">
        <v>75</v>
      </c>
    </row>
    <row r="1371" spans="3:13" s="2" customFormat="1" x14ac:dyDescent="0.25">
      <c r="C1371" s="10"/>
      <c r="D1371" s="10">
        <v>21</v>
      </c>
      <c r="F1371" s="2" t="str">
        <f t="shared" si="568"/>
        <v>FLO_FR</v>
      </c>
      <c r="G1371" s="2" t="str">
        <f t="shared" si="567"/>
        <v>RSD_DTA3_CK</v>
      </c>
      <c r="H1371" s="2" t="str">
        <f>IF(HLOOKUP($D1371,Fractions!$C$1:$Z$2,2,0)=0,"na",HLOOKUP($D1371,Fractions!$C$1:$Z$2,2,0))</f>
        <v>WM</v>
      </c>
      <c r="I1371" s="2" t="s">
        <v>34</v>
      </c>
      <c r="K1371" s="17">
        <f>VLOOKUP(VLOOKUP(C1351,Demands!$B$27:$E$125,4,0),Fractions!$A$3:$Z$43,INS_FRs!D1371+2,0)</f>
        <v>8.6187214611872148E-2</v>
      </c>
      <c r="L1371" s="10" t="str">
        <f t="shared" si="565"/>
        <v>RSDELC</v>
      </c>
      <c r="M1371" s="10" t="s">
        <v>75</v>
      </c>
    </row>
    <row r="1372" spans="3:13" s="2" customFormat="1" x14ac:dyDescent="0.25">
      <c r="C1372" s="10"/>
      <c r="D1372" s="10">
        <v>22</v>
      </c>
      <c r="F1372" s="2" t="str">
        <f t="shared" si="568"/>
        <v>FLO_FR</v>
      </c>
      <c r="G1372" s="2" t="str">
        <f t="shared" si="567"/>
        <v>RSD_DTA3_CK</v>
      </c>
      <c r="H1372" s="2" t="str">
        <f>IF(HLOOKUP($D1372,Fractions!$C$1:$Z$2,2,0)=0,"na",HLOOKUP($D1372,Fractions!$C$1:$Z$2,2,0))</f>
        <v>WD</v>
      </c>
      <c r="I1372" s="2" t="s">
        <v>34</v>
      </c>
      <c r="K1372" s="17">
        <f>VLOOKUP(VLOOKUP(C1351,Demands!$B$27:$E$125,4,0),Fractions!$A$3:$Z$43,INS_FRs!D1372+2,0)</f>
        <v>0.10342465753424658</v>
      </c>
      <c r="L1372" s="10" t="str">
        <f t="shared" si="565"/>
        <v>RSDELC</v>
      </c>
      <c r="M1372" s="10" t="s">
        <v>75</v>
      </c>
    </row>
    <row r="1373" spans="3:13" s="2" customFormat="1" x14ac:dyDescent="0.25">
      <c r="C1373" s="10"/>
      <c r="D1373" s="10">
        <v>23</v>
      </c>
      <c r="F1373" s="12" t="str">
        <f t="shared" si="568"/>
        <v>FLO_FR</v>
      </c>
      <c r="G1373" s="12" t="str">
        <f t="shared" si="567"/>
        <v>RSD_DTA3_CK</v>
      </c>
      <c r="H1373" s="12" t="str">
        <f>IF(HLOOKUP($D1373,Fractions!$C$1:$Z$2,2,0)=0,"na",HLOOKUP($D1373,Fractions!$C$1:$Z$2,2,0))</f>
        <v>WA</v>
      </c>
      <c r="I1373" s="12" t="s">
        <v>34</v>
      </c>
      <c r="J1373" s="12"/>
      <c r="K1373" s="18">
        <f>VLOOKUP(VLOOKUP(C1351,Demands!$B$27:$E$125,4,0),Fractions!$A$3:$Z$43,INS_FRs!D1373+2,0)</f>
        <v>6.894977168949773E-2</v>
      </c>
      <c r="L1373" s="10" t="str">
        <f t="shared" si="565"/>
        <v>RSDELC</v>
      </c>
      <c r="M1373" s="10" t="s">
        <v>75</v>
      </c>
    </row>
    <row r="1374" spans="3:13" s="2" customFormat="1" x14ac:dyDescent="0.25">
      <c r="C1374" s="10"/>
      <c r="D1374" s="10">
        <v>24</v>
      </c>
      <c r="F1374" s="19" t="str">
        <f t="shared" si="568"/>
        <v>FLO_FR</v>
      </c>
      <c r="G1374" s="19" t="str">
        <f t="shared" si="567"/>
        <v>RSD_DTA3_CK</v>
      </c>
      <c r="H1374" s="19" t="str">
        <f>IF(HLOOKUP($D1374,Fractions!$C$1:$Z$2,2,0)=0,"na",HLOOKUP($D1374,Fractions!$C$1:$Z$2,2,0))</f>
        <v>WE</v>
      </c>
      <c r="I1374" s="19" t="s">
        <v>34</v>
      </c>
      <c r="J1374" s="19"/>
      <c r="K1374" s="20">
        <f>VLOOKUP(VLOOKUP(C1351,Demands!$B$27:$E$125,4,0),Fractions!$A$3:$Z$43,INS_FRs!D1374+2,0)</f>
        <v>8.6187214611872148E-2</v>
      </c>
      <c r="L1374" s="21" t="str">
        <f t="shared" si="565"/>
        <v>RSDELC</v>
      </c>
      <c r="M1374" s="21" t="s">
        <v>75</v>
      </c>
    </row>
    <row r="1375" spans="3:13" s="2" customFormat="1" x14ac:dyDescent="0.25">
      <c r="C1375" s="10"/>
      <c r="D1375" s="10">
        <v>1</v>
      </c>
      <c r="F1375" s="2" t="str">
        <f t="shared" si="568"/>
        <v>FLO_FR</v>
      </c>
      <c r="G1375" s="2" t="str">
        <f t="shared" si="567"/>
        <v>RSD_DTA3_CK</v>
      </c>
      <c r="H1375" s="2" t="str">
        <f t="shared" ref="H1375:J1383" si="569">H1351</f>
        <v>RN</v>
      </c>
      <c r="I1375" s="2" t="str">
        <f t="shared" si="569"/>
        <v>UP</v>
      </c>
      <c r="J1375" s="10">
        <f t="shared" si="569"/>
        <v>0</v>
      </c>
      <c r="K1375" s="10">
        <v>3</v>
      </c>
      <c r="L1375" s="10" t="str">
        <f t="shared" si="565"/>
        <v>RSDELC</v>
      </c>
      <c r="M1375" s="10" t="s">
        <v>75</v>
      </c>
    </row>
    <row r="1376" spans="3:13" s="2" customFormat="1" x14ac:dyDescent="0.25">
      <c r="C1376" s="10"/>
      <c r="D1376" s="10">
        <v>2</v>
      </c>
      <c r="F1376" s="2" t="str">
        <f t="shared" si="568"/>
        <v>FLO_FR</v>
      </c>
      <c r="G1376" s="2" t="str">
        <f t="shared" si="567"/>
        <v>RSD_DTA3_CK</v>
      </c>
      <c r="H1376" s="2" t="str">
        <f t="shared" si="569"/>
        <v>RL</v>
      </c>
      <c r="I1376" s="2" t="str">
        <f t="shared" si="569"/>
        <v>UP</v>
      </c>
      <c r="J1376" s="10">
        <f t="shared" si="569"/>
        <v>0</v>
      </c>
      <c r="K1376" s="10">
        <f>K1375</f>
        <v>3</v>
      </c>
      <c r="L1376" s="10" t="str">
        <f t="shared" si="565"/>
        <v>RSDELC</v>
      </c>
      <c r="M1376" s="10" t="s">
        <v>75</v>
      </c>
    </row>
    <row r="1377" spans="3:13" s="2" customFormat="1" x14ac:dyDescent="0.25">
      <c r="C1377" s="10"/>
      <c r="D1377" s="10">
        <v>3</v>
      </c>
      <c r="F1377" s="2" t="str">
        <f t="shared" si="568"/>
        <v>FLO_FR</v>
      </c>
      <c r="G1377" s="2" t="str">
        <f t="shared" si="567"/>
        <v>RSD_DTA3_CK</v>
      </c>
      <c r="H1377" s="2" t="str">
        <f t="shared" si="569"/>
        <v>RM</v>
      </c>
      <c r="I1377" s="2" t="str">
        <f t="shared" si="569"/>
        <v>UP</v>
      </c>
      <c r="J1377" s="10">
        <f t="shared" si="569"/>
        <v>0</v>
      </c>
      <c r="K1377" s="10">
        <f t="shared" ref="K1377:K1398" si="570">K1376</f>
        <v>3</v>
      </c>
      <c r="L1377" s="10" t="str">
        <f t="shared" si="565"/>
        <v>RSDELC</v>
      </c>
      <c r="M1377" s="10" t="s">
        <v>75</v>
      </c>
    </row>
    <row r="1378" spans="3:13" s="2" customFormat="1" x14ac:dyDescent="0.25">
      <c r="C1378" s="10"/>
      <c r="D1378" s="10">
        <v>4</v>
      </c>
      <c r="F1378" s="2" t="str">
        <f t="shared" si="568"/>
        <v>FLO_FR</v>
      </c>
      <c r="G1378" s="2" t="str">
        <f t="shared" si="567"/>
        <v>RSD_DTA3_CK</v>
      </c>
      <c r="H1378" s="2" t="str">
        <f t="shared" si="569"/>
        <v>RD</v>
      </c>
      <c r="I1378" s="2" t="str">
        <f t="shared" si="569"/>
        <v>UP</v>
      </c>
      <c r="J1378" s="10">
        <f t="shared" si="569"/>
        <v>0</v>
      </c>
      <c r="K1378" s="10">
        <f t="shared" si="570"/>
        <v>3</v>
      </c>
      <c r="L1378" s="10" t="str">
        <f t="shared" si="565"/>
        <v>RSDELC</v>
      </c>
      <c r="M1378" s="10" t="s">
        <v>75</v>
      </c>
    </row>
    <row r="1379" spans="3:13" s="2" customFormat="1" x14ac:dyDescent="0.25">
      <c r="C1379" s="10"/>
      <c r="D1379" s="10">
        <v>5</v>
      </c>
      <c r="F1379" s="2" t="str">
        <f t="shared" si="568"/>
        <v>FLO_FR</v>
      </c>
      <c r="G1379" s="2" t="str">
        <f t="shared" si="567"/>
        <v>RSD_DTA3_CK</v>
      </c>
      <c r="H1379" s="2" t="str">
        <f t="shared" si="569"/>
        <v>RA</v>
      </c>
      <c r="I1379" s="2" t="str">
        <f t="shared" si="569"/>
        <v>UP</v>
      </c>
      <c r="J1379" s="10">
        <f t="shared" si="569"/>
        <v>0</v>
      </c>
      <c r="K1379" s="10">
        <f t="shared" si="570"/>
        <v>3</v>
      </c>
      <c r="L1379" s="10" t="str">
        <f t="shared" si="565"/>
        <v>RSDELC</v>
      </c>
      <c r="M1379" s="10" t="s">
        <v>75</v>
      </c>
    </row>
    <row r="1380" spans="3:13" s="2" customFormat="1" x14ac:dyDescent="0.25">
      <c r="C1380" s="10"/>
      <c r="D1380" s="10">
        <v>6</v>
      </c>
      <c r="F1380" s="2" t="str">
        <f t="shared" si="568"/>
        <v>FLO_FR</v>
      </c>
      <c r="G1380" s="2" t="str">
        <f t="shared" ref="G1380:G1398" si="571">G1379</f>
        <v>RSD_DTA3_CK</v>
      </c>
      <c r="H1380" s="2" t="str">
        <f t="shared" si="569"/>
        <v>RE</v>
      </c>
      <c r="I1380" s="2" t="str">
        <f t="shared" si="569"/>
        <v>UP</v>
      </c>
      <c r="J1380" s="10">
        <f t="shared" si="569"/>
        <v>0</v>
      </c>
      <c r="K1380" s="10">
        <f t="shared" si="570"/>
        <v>3</v>
      </c>
      <c r="L1380" s="10" t="str">
        <f t="shared" si="565"/>
        <v>RSDELC</v>
      </c>
      <c r="M1380" s="10" t="s">
        <v>75</v>
      </c>
    </row>
    <row r="1381" spans="3:13" s="2" customFormat="1" x14ac:dyDescent="0.25">
      <c r="C1381" s="10"/>
      <c r="D1381" s="10">
        <v>7</v>
      </c>
      <c r="F1381" s="2" t="str">
        <f t="shared" ref="F1381:F1398" si="572">IF(H1381="NA","\I: Ignore","FLO_FR")</f>
        <v>FLO_FR</v>
      </c>
      <c r="G1381" s="2" t="str">
        <f t="shared" si="571"/>
        <v>RSD_DTA3_CK</v>
      </c>
      <c r="H1381" s="2" t="str">
        <f t="shared" si="569"/>
        <v>SN</v>
      </c>
      <c r="I1381" s="2" t="str">
        <f t="shared" si="569"/>
        <v>UP</v>
      </c>
      <c r="J1381" s="10">
        <f t="shared" si="569"/>
        <v>0</v>
      </c>
      <c r="K1381" s="10">
        <f t="shared" si="570"/>
        <v>3</v>
      </c>
      <c r="L1381" s="10" t="str">
        <f t="shared" si="565"/>
        <v>RSDELC</v>
      </c>
      <c r="M1381" s="10" t="s">
        <v>75</v>
      </c>
    </row>
    <row r="1382" spans="3:13" s="2" customFormat="1" x14ac:dyDescent="0.25">
      <c r="C1382" s="10"/>
      <c r="D1382" s="10">
        <v>8</v>
      </c>
      <c r="F1382" s="2" t="str">
        <f t="shared" si="572"/>
        <v>FLO_FR</v>
      </c>
      <c r="G1382" s="2" t="str">
        <f t="shared" si="571"/>
        <v>RSD_DTA3_CK</v>
      </c>
      <c r="H1382" s="2" t="str">
        <f t="shared" si="569"/>
        <v>SL</v>
      </c>
      <c r="I1382" s="2" t="str">
        <f t="shared" si="569"/>
        <v>UP</v>
      </c>
      <c r="J1382" s="10">
        <f t="shared" si="569"/>
        <v>0</v>
      </c>
      <c r="K1382" s="10">
        <f t="shared" si="570"/>
        <v>3</v>
      </c>
      <c r="L1382" s="10" t="str">
        <f t="shared" si="565"/>
        <v>RSDELC</v>
      </c>
      <c r="M1382" s="10" t="s">
        <v>75</v>
      </c>
    </row>
    <row r="1383" spans="3:13" s="2" customFormat="1" x14ac:dyDescent="0.25">
      <c r="C1383" s="10"/>
      <c r="D1383" s="10">
        <v>9</v>
      </c>
      <c r="F1383" s="2" t="str">
        <f t="shared" si="572"/>
        <v>FLO_FR</v>
      </c>
      <c r="G1383" s="2" t="str">
        <f t="shared" si="571"/>
        <v>RSD_DTA3_CK</v>
      </c>
      <c r="H1383" s="2" t="str">
        <f t="shared" si="569"/>
        <v>SM</v>
      </c>
      <c r="I1383" s="2" t="str">
        <f t="shared" si="569"/>
        <v>UP</v>
      </c>
      <c r="J1383" s="10">
        <f t="shared" si="569"/>
        <v>0</v>
      </c>
      <c r="K1383" s="10">
        <f t="shared" si="570"/>
        <v>3</v>
      </c>
      <c r="L1383" s="10" t="str">
        <f t="shared" si="565"/>
        <v>RSDELC</v>
      </c>
      <c r="M1383" s="10" t="s">
        <v>75</v>
      </c>
    </row>
    <row r="1384" spans="3:13" s="2" customFormat="1" x14ac:dyDescent="0.25">
      <c r="C1384" s="10"/>
      <c r="D1384" s="10">
        <v>10</v>
      </c>
      <c r="F1384" s="2" t="str">
        <f t="shared" si="572"/>
        <v>FLO_FR</v>
      </c>
      <c r="G1384" s="2" t="str">
        <f t="shared" si="571"/>
        <v>RSD_DTA3_CK</v>
      </c>
      <c r="H1384" s="2" t="str">
        <f t="shared" ref="H1384" si="573">H1360</f>
        <v>SD</v>
      </c>
      <c r="I1384" s="2" t="str">
        <f>I1360</f>
        <v>UP</v>
      </c>
      <c r="J1384" s="10">
        <f>J1360</f>
        <v>0</v>
      </c>
      <c r="K1384" s="10">
        <f t="shared" si="570"/>
        <v>3</v>
      </c>
      <c r="L1384" s="10" t="str">
        <f t="shared" si="565"/>
        <v>RSDELC</v>
      </c>
      <c r="M1384" s="10" t="s">
        <v>75</v>
      </c>
    </row>
    <row r="1385" spans="3:13" s="2" customFormat="1" x14ac:dyDescent="0.25">
      <c r="C1385" s="10"/>
      <c r="D1385" s="10">
        <v>11</v>
      </c>
      <c r="F1385" s="2" t="str">
        <f t="shared" si="572"/>
        <v>FLO_FR</v>
      </c>
      <c r="G1385" s="2" t="str">
        <f t="shared" si="571"/>
        <v>RSD_DTA3_CK</v>
      </c>
      <c r="H1385" s="2" t="str">
        <f t="shared" ref="H1385" si="574">H1361</f>
        <v>SA</v>
      </c>
      <c r="I1385" s="2" t="str">
        <f>I1361</f>
        <v>UP</v>
      </c>
      <c r="J1385" s="10">
        <f>J1361</f>
        <v>0</v>
      </c>
      <c r="K1385" s="10">
        <f t="shared" si="570"/>
        <v>3</v>
      </c>
      <c r="L1385" s="10" t="str">
        <f t="shared" si="565"/>
        <v>RSDELC</v>
      </c>
      <c r="M1385" s="10" t="s">
        <v>75</v>
      </c>
    </row>
    <row r="1386" spans="3:13" s="2" customFormat="1" x14ac:dyDescent="0.25">
      <c r="C1386" s="10"/>
      <c r="D1386" s="10">
        <v>12</v>
      </c>
      <c r="F1386" s="2" t="str">
        <f t="shared" si="572"/>
        <v>FLO_FR</v>
      </c>
      <c r="G1386" s="2" t="str">
        <f t="shared" si="571"/>
        <v>RSD_DTA3_CK</v>
      </c>
      <c r="H1386" s="2" t="str">
        <f t="shared" ref="H1386:I1386" si="575">H1362</f>
        <v>SE</v>
      </c>
      <c r="I1386" s="2" t="str">
        <f t="shared" si="575"/>
        <v>UP</v>
      </c>
      <c r="J1386" s="10">
        <f>J1362</f>
        <v>0</v>
      </c>
      <c r="K1386" s="10">
        <f t="shared" si="570"/>
        <v>3</v>
      </c>
      <c r="L1386" s="10" t="str">
        <f t="shared" si="565"/>
        <v>RSDELC</v>
      </c>
      <c r="M1386" s="10" t="s">
        <v>75</v>
      </c>
    </row>
    <row r="1387" spans="3:13" s="2" customFormat="1" x14ac:dyDescent="0.25">
      <c r="C1387" s="10"/>
      <c r="D1387" s="10">
        <v>13</v>
      </c>
      <c r="F1387" s="2" t="str">
        <f t="shared" si="572"/>
        <v>FLO_FR</v>
      </c>
      <c r="G1387" s="2" t="str">
        <f t="shared" si="571"/>
        <v>RSD_DTA3_CK</v>
      </c>
      <c r="H1387" s="2" t="str">
        <f t="shared" ref="H1387:J1387" si="576">H1363</f>
        <v>FN</v>
      </c>
      <c r="I1387" s="2" t="str">
        <f t="shared" si="576"/>
        <v>UP</v>
      </c>
      <c r="J1387" s="10">
        <f t="shared" si="576"/>
        <v>0</v>
      </c>
      <c r="K1387" s="10">
        <f t="shared" si="570"/>
        <v>3</v>
      </c>
      <c r="L1387" s="10" t="str">
        <f t="shared" si="565"/>
        <v>RSDELC</v>
      </c>
      <c r="M1387" s="10" t="s">
        <v>75</v>
      </c>
    </row>
    <row r="1388" spans="3:13" s="2" customFormat="1" x14ac:dyDescent="0.25">
      <c r="C1388" s="10"/>
      <c r="D1388" s="10">
        <v>14</v>
      </c>
      <c r="F1388" s="2" t="str">
        <f t="shared" si="572"/>
        <v>FLO_FR</v>
      </c>
      <c r="G1388" s="2" t="str">
        <f t="shared" si="571"/>
        <v>RSD_DTA3_CK</v>
      </c>
      <c r="H1388" s="2" t="str">
        <f t="shared" ref="H1388:J1388" si="577">H1364</f>
        <v>FL</v>
      </c>
      <c r="I1388" s="2" t="str">
        <f t="shared" si="577"/>
        <v>UP</v>
      </c>
      <c r="J1388" s="10">
        <f t="shared" si="577"/>
        <v>0</v>
      </c>
      <c r="K1388" s="10">
        <f t="shared" si="570"/>
        <v>3</v>
      </c>
      <c r="L1388" s="10" t="str">
        <f t="shared" si="565"/>
        <v>RSDELC</v>
      </c>
      <c r="M1388" s="10" t="s">
        <v>75</v>
      </c>
    </row>
    <row r="1389" spans="3:13" s="2" customFormat="1" x14ac:dyDescent="0.25">
      <c r="C1389" s="10"/>
      <c r="D1389" s="10">
        <v>15</v>
      </c>
      <c r="F1389" s="2" t="str">
        <f t="shared" si="572"/>
        <v>FLO_FR</v>
      </c>
      <c r="G1389" s="2" t="str">
        <f t="shared" si="571"/>
        <v>RSD_DTA3_CK</v>
      </c>
      <c r="H1389" s="2" t="str">
        <f t="shared" ref="H1389:J1389" si="578">H1365</f>
        <v>FM</v>
      </c>
      <c r="I1389" s="2" t="str">
        <f t="shared" si="578"/>
        <v>UP</v>
      </c>
      <c r="J1389" s="10">
        <f t="shared" si="578"/>
        <v>0</v>
      </c>
      <c r="K1389" s="10">
        <f t="shared" si="570"/>
        <v>3</v>
      </c>
      <c r="L1389" s="10" t="str">
        <f t="shared" si="565"/>
        <v>RSDELC</v>
      </c>
      <c r="M1389" s="10" t="s">
        <v>75</v>
      </c>
    </row>
    <row r="1390" spans="3:13" s="2" customFormat="1" x14ac:dyDescent="0.25">
      <c r="C1390" s="10"/>
      <c r="D1390" s="10">
        <v>16</v>
      </c>
      <c r="F1390" s="2" t="str">
        <f t="shared" si="572"/>
        <v>FLO_FR</v>
      </c>
      <c r="G1390" s="2" t="str">
        <f t="shared" si="571"/>
        <v>RSD_DTA3_CK</v>
      </c>
      <c r="H1390" s="2" t="str">
        <f t="shared" ref="H1390:J1390" si="579">H1366</f>
        <v>FD</v>
      </c>
      <c r="I1390" s="2" t="str">
        <f t="shared" si="579"/>
        <v>UP</v>
      </c>
      <c r="J1390" s="10">
        <f t="shared" si="579"/>
        <v>0</v>
      </c>
      <c r="K1390" s="10">
        <f t="shared" si="570"/>
        <v>3</v>
      </c>
      <c r="L1390" s="10" t="str">
        <f t="shared" si="565"/>
        <v>RSDELC</v>
      </c>
      <c r="M1390" s="10" t="s">
        <v>75</v>
      </c>
    </row>
    <row r="1391" spans="3:13" s="2" customFormat="1" x14ac:dyDescent="0.25">
      <c r="C1391" s="10"/>
      <c r="D1391" s="10">
        <v>17</v>
      </c>
      <c r="F1391" s="2" t="str">
        <f t="shared" si="572"/>
        <v>FLO_FR</v>
      </c>
      <c r="G1391" s="2" t="str">
        <f t="shared" si="571"/>
        <v>RSD_DTA3_CK</v>
      </c>
      <c r="H1391" s="2" t="str">
        <f t="shared" ref="H1391:J1391" si="580">H1367</f>
        <v>FA</v>
      </c>
      <c r="I1391" s="2" t="str">
        <f t="shared" si="580"/>
        <v>UP</v>
      </c>
      <c r="J1391" s="10">
        <f t="shared" si="580"/>
        <v>0</v>
      </c>
      <c r="K1391" s="10">
        <f t="shared" si="570"/>
        <v>3</v>
      </c>
      <c r="L1391" s="10" t="str">
        <f t="shared" si="565"/>
        <v>RSDELC</v>
      </c>
      <c r="M1391" s="10" t="s">
        <v>75</v>
      </c>
    </row>
    <row r="1392" spans="3:13" s="2" customFormat="1" x14ac:dyDescent="0.25">
      <c r="C1392" s="10"/>
      <c r="D1392" s="10">
        <v>18</v>
      </c>
      <c r="F1392" s="2" t="str">
        <f t="shared" si="572"/>
        <v>FLO_FR</v>
      </c>
      <c r="G1392" s="2" t="str">
        <f t="shared" si="571"/>
        <v>RSD_DTA3_CK</v>
      </c>
      <c r="H1392" s="2" t="str">
        <f t="shared" ref="H1392:J1392" si="581">H1368</f>
        <v>FE</v>
      </c>
      <c r="I1392" s="2" t="str">
        <f t="shared" si="581"/>
        <v>UP</v>
      </c>
      <c r="J1392" s="10">
        <f t="shared" si="581"/>
        <v>0</v>
      </c>
      <c r="K1392" s="10">
        <f t="shared" si="570"/>
        <v>3</v>
      </c>
      <c r="L1392" s="10" t="str">
        <f t="shared" si="565"/>
        <v>RSDELC</v>
      </c>
      <c r="M1392" s="10" t="s">
        <v>75</v>
      </c>
    </row>
    <row r="1393" spans="3:13" s="2" customFormat="1" x14ac:dyDescent="0.25">
      <c r="C1393" s="10"/>
      <c r="D1393" s="10">
        <v>19</v>
      </c>
      <c r="F1393" s="2" t="str">
        <f t="shared" si="572"/>
        <v>FLO_FR</v>
      </c>
      <c r="G1393" s="2" t="str">
        <f t="shared" si="571"/>
        <v>RSD_DTA3_CK</v>
      </c>
      <c r="H1393" s="2" t="str">
        <f t="shared" ref="H1393:J1393" si="582">H1369</f>
        <v>WN</v>
      </c>
      <c r="I1393" s="2" t="str">
        <f t="shared" si="582"/>
        <v>UP</v>
      </c>
      <c r="J1393" s="10">
        <f t="shared" si="582"/>
        <v>0</v>
      </c>
      <c r="K1393" s="10">
        <f t="shared" si="570"/>
        <v>3</v>
      </c>
      <c r="L1393" s="10" t="str">
        <f t="shared" si="565"/>
        <v>RSDELC</v>
      </c>
      <c r="M1393" s="10" t="s">
        <v>75</v>
      </c>
    </row>
    <row r="1394" spans="3:13" s="2" customFormat="1" x14ac:dyDescent="0.25">
      <c r="C1394" s="10"/>
      <c r="D1394" s="10">
        <v>20</v>
      </c>
      <c r="F1394" s="2" t="str">
        <f t="shared" si="572"/>
        <v>FLO_FR</v>
      </c>
      <c r="G1394" s="2" t="str">
        <f t="shared" si="571"/>
        <v>RSD_DTA3_CK</v>
      </c>
      <c r="H1394" s="2" t="str">
        <f t="shared" ref="H1394:J1394" si="583">H1370</f>
        <v>WL</v>
      </c>
      <c r="I1394" s="2" t="str">
        <f t="shared" si="583"/>
        <v>UP</v>
      </c>
      <c r="J1394" s="10">
        <f t="shared" si="583"/>
        <v>0</v>
      </c>
      <c r="K1394" s="10">
        <f t="shared" si="570"/>
        <v>3</v>
      </c>
      <c r="L1394" s="10" t="str">
        <f t="shared" si="565"/>
        <v>RSDELC</v>
      </c>
      <c r="M1394" s="10" t="s">
        <v>75</v>
      </c>
    </row>
    <row r="1395" spans="3:13" s="2" customFormat="1" x14ac:dyDescent="0.25">
      <c r="C1395" s="10"/>
      <c r="D1395" s="10">
        <v>21</v>
      </c>
      <c r="F1395" s="2" t="str">
        <f t="shared" si="572"/>
        <v>FLO_FR</v>
      </c>
      <c r="G1395" s="2" t="str">
        <f t="shared" si="571"/>
        <v>RSD_DTA3_CK</v>
      </c>
      <c r="H1395" s="2" t="str">
        <f t="shared" ref="H1395:J1395" si="584">H1371</f>
        <v>WM</v>
      </c>
      <c r="I1395" s="2" t="str">
        <f t="shared" si="584"/>
        <v>UP</v>
      </c>
      <c r="J1395" s="10">
        <f t="shared" si="584"/>
        <v>0</v>
      </c>
      <c r="K1395" s="10">
        <f t="shared" si="570"/>
        <v>3</v>
      </c>
      <c r="L1395" s="10" t="str">
        <f t="shared" si="565"/>
        <v>RSDELC</v>
      </c>
      <c r="M1395" s="10" t="s">
        <v>75</v>
      </c>
    </row>
    <row r="1396" spans="3:13" s="2" customFormat="1" x14ac:dyDescent="0.25">
      <c r="C1396" s="10"/>
      <c r="D1396" s="10">
        <v>22</v>
      </c>
      <c r="F1396" s="2" t="str">
        <f t="shared" si="572"/>
        <v>FLO_FR</v>
      </c>
      <c r="G1396" s="2" t="str">
        <f t="shared" si="571"/>
        <v>RSD_DTA3_CK</v>
      </c>
      <c r="H1396" s="2" t="str">
        <f t="shared" ref="H1396:J1396" si="585">H1372</f>
        <v>WD</v>
      </c>
      <c r="I1396" s="2" t="str">
        <f t="shared" si="585"/>
        <v>UP</v>
      </c>
      <c r="J1396" s="10">
        <f t="shared" si="585"/>
        <v>0</v>
      </c>
      <c r="K1396" s="10">
        <f t="shared" si="570"/>
        <v>3</v>
      </c>
      <c r="L1396" s="10" t="str">
        <f t="shared" si="565"/>
        <v>RSDELC</v>
      </c>
      <c r="M1396" s="10" t="s">
        <v>75</v>
      </c>
    </row>
    <row r="1397" spans="3:13" s="2" customFormat="1" x14ac:dyDescent="0.25">
      <c r="C1397" s="10"/>
      <c r="D1397" s="10">
        <v>23</v>
      </c>
      <c r="F1397" s="12" t="str">
        <f t="shared" si="572"/>
        <v>FLO_FR</v>
      </c>
      <c r="G1397" s="12" t="str">
        <f t="shared" si="571"/>
        <v>RSD_DTA3_CK</v>
      </c>
      <c r="H1397" s="12" t="str">
        <f t="shared" ref="H1397:J1397" si="586">H1373</f>
        <v>WA</v>
      </c>
      <c r="I1397" s="12" t="str">
        <f t="shared" si="586"/>
        <v>UP</v>
      </c>
      <c r="J1397" s="4">
        <f t="shared" si="586"/>
        <v>0</v>
      </c>
      <c r="K1397" s="4">
        <f t="shared" si="570"/>
        <v>3</v>
      </c>
      <c r="L1397" s="10" t="str">
        <f t="shared" si="565"/>
        <v>RSDELC</v>
      </c>
      <c r="M1397" s="10" t="s">
        <v>75</v>
      </c>
    </row>
    <row r="1398" spans="3:13" s="2" customFormat="1" x14ac:dyDescent="0.25">
      <c r="C1398" s="10"/>
      <c r="D1398" s="10">
        <v>24</v>
      </c>
      <c r="F1398" s="19" t="str">
        <f t="shared" si="572"/>
        <v>FLO_FR</v>
      </c>
      <c r="G1398" s="19" t="str">
        <f t="shared" si="571"/>
        <v>RSD_DTA3_CK</v>
      </c>
      <c r="H1398" s="19" t="str">
        <f t="shared" ref="H1398:J1398" si="587">H1374</f>
        <v>WE</v>
      </c>
      <c r="I1398" s="19" t="str">
        <f t="shared" si="587"/>
        <v>UP</v>
      </c>
      <c r="J1398" s="21">
        <f t="shared" si="587"/>
        <v>0</v>
      </c>
      <c r="K1398" s="21">
        <f t="shared" si="570"/>
        <v>3</v>
      </c>
      <c r="L1398" s="21" t="str">
        <f t="shared" si="565"/>
        <v>RSDELC</v>
      </c>
      <c r="M1398" s="21" t="s">
        <v>75</v>
      </c>
    </row>
    <row r="1399" spans="3:13" s="2" customFormat="1" x14ac:dyDescent="0.25">
      <c r="C1399" s="10">
        <f>C1351+1</f>
        <v>30</v>
      </c>
      <c r="D1399" s="10">
        <v>1</v>
      </c>
      <c r="F1399" s="2" t="str">
        <f>IF(H1399="NA","\I: Ignore","FLO_FR")</f>
        <v>FLO_FR</v>
      </c>
      <c r="G1399" s="9" t="str">
        <f>VLOOKUP(C1399,Demands!$B$27:$C$125,2,0)</f>
        <v>RSD_APA3_CK</v>
      </c>
      <c r="H1399" s="2" t="str">
        <f>IF(HLOOKUP($D1399,Fractions!$C$1:$Z$2,2,0)=0,"na",HLOOKUP($D1399,Fractions!$C$1:$Z$2,2,0))</f>
        <v>RN</v>
      </c>
      <c r="I1399" s="2" t="s">
        <v>34</v>
      </c>
      <c r="K1399" s="17">
        <f>VLOOKUP(VLOOKUP(C1399,Demands!$B$27:$E$125,4,0),Fractions!$A$3:$Z$43,INS_FRs!D1399+2,0)</f>
        <v>0</v>
      </c>
      <c r="L1399" s="10" t="str">
        <f t="shared" si="565"/>
        <v>RSDELC</v>
      </c>
      <c r="M1399" s="10" t="s">
        <v>75</v>
      </c>
    </row>
    <row r="1400" spans="3:13" s="2" customFormat="1" x14ac:dyDescent="0.25">
      <c r="C1400" s="10"/>
      <c r="D1400" s="10">
        <v>2</v>
      </c>
      <c r="F1400" s="2" t="str">
        <f t="shared" ref="F1400:F1410" si="588">IF(H1400="NA","\I: Ignore","FLO_FR")</f>
        <v>FLO_FR</v>
      </c>
      <c r="G1400" s="2" t="str">
        <f>G1399</f>
        <v>RSD_APA3_CK</v>
      </c>
      <c r="H1400" s="2" t="str">
        <f>IF(HLOOKUP($D1400,Fractions!$C$1:$Z$2,2,0)=0,"na",HLOOKUP($D1400,Fractions!$C$1:$Z$2,2,0))</f>
        <v>RL</v>
      </c>
      <c r="I1400" s="2" t="s">
        <v>34</v>
      </c>
      <c r="K1400" s="17">
        <f>VLOOKUP(VLOOKUP(C1399,Demands!$B$27:$E$125,4,0),Fractions!$A$3:$Z$43,INS_FRs!D1400+2,0)</f>
        <v>2.7853881278538817E-2</v>
      </c>
      <c r="L1400" s="10" t="str">
        <f t="shared" si="565"/>
        <v>RSDELC</v>
      </c>
      <c r="M1400" s="10" t="s">
        <v>75</v>
      </c>
    </row>
    <row r="1401" spans="3:13" s="2" customFormat="1" x14ac:dyDescent="0.25">
      <c r="C1401" s="10"/>
      <c r="D1401" s="10">
        <v>3</v>
      </c>
      <c r="F1401" s="2" t="str">
        <f t="shared" si="588"/>
        <v>FLO_FR</v>
      </c>
      <c r="G1401" s="2" t="str">
        <f t="shared" ref="G1401:G1408" si="589">G1400</f>
        <v>RSD_APA3_CK</v>
      </c>
      <c r="H1401" s="2" t="str">
        <f>IF(HLOOKUP($D1401,Fractions!$C$1:$Z$2,2,0)=0,"na",HLOOKUP($D1401,Fractions!$C$1:$Z$2,2,0))</f>
        <v>RM</v>
      </c>
      <c r="I1401" s="2" t="s">
        <v>34</v>
      </c>
      <c r="K1401" s="17">
        <f>VLOOKUP(VLOOKUP(C1399,Demands!$B$27:$E$125,4,0),Fractions!$A$3:$Z$43,INS_FRs!D1401+2,0)</f>
        <v>3.4817351598173514E-2</v>
      </c>
      <c r="L1401" s="10" t="str">
        <f t="shared" si="565"/>
        <v>RSDELC</v>
      </c>
      <c r="M1401" s="10" t="s">
        <v>75</v>
      </c>
    </row>
    <row r="1402" spans="3:13" s="2" customFormat="1" x14ac:dyDescent="0.25">
      <c r="C1402" s="10"/>
      <c r="D1402" s="10">
        <v>4</v>
      </c>
      <c r="F1402" s="2" t="str">
        <f t="shared" si="588"/>
        <v>FLO_FR</v>
      </c>
      <c r="G1402" s="2" t="str">
        <f t="shared" si="589"/>
        <v>RSD_APA3_CK</v>
      </c>
      <c r="H1402" s="2" t="str">
        <f>IF(HLOOKUP($D1402,Fractions!$C$1:$Z$2,2,0)=0,"na",HLOOKUP($D1402,Fractions!$C$1:$Z$2,2,0))</f>
        <v>RD</v>
      </c>
      <c r="I1402" s="2" t="s">
        <v>34</v>
      </c>
      <c r="K1402" s="17">
        <f>VLOOKUP(VLOOKUP(C1399,Demands!$B$27:$E$125,4,0),Fractions!$A$3:$Z$43,INS_FRs!D1402+2,0)</f>
        <v>4.1780821917808221E-2</v>
      </c>
      <c r="L1402" s="10" t="str">
        <f t="shared" si="565"/>
        <v>RSDELC</v>
      </c>
      <c r="M1402" s="10" t="s">
        <v>75</v>
      </c>
    </row>
    <row r="1403" spans="3:13" s="2" customFormat="1" x14ac:dyDescent="0.25">
      <c r="C1403" s="10"/>
      <c r="D1403" s="10">
        <v>5</v>
      </c>
      <c r="F1403" s="2" t="str">
        <f t="shared" si="588"/>
        <v>FLO_FR</v>
      </c>
      <c r="G1403" s="2" t="str">
        <f t="shared" si="589"/>
        <v>RSD_APA3_CK</v>
      </c>
      <c r="H1403" s="2" t="str">
        <f>IF(HLOOKUP($D1403,Fractions!$C$1:$Z$2,2,0)=0,"na",HLOOKUP($D1403,Fractions!$C$1:$Z$2,2,0))</f>
        <v>RA</v>
      </c>
      <c r="I1403" s="2" t="s">
        <v>34</v>
      </c>
      <c r="K1403" s="17">
        <f>VLOOKUP(VLOOKUP(C1399,Demands!$B$27:$E$125,4,0),Fractions!$A$3:$Z$43,INS_FRs!D1403+2,0)</f>
        <v>2.7853881278538817E-2</v>
      </c>
      <c r="L1403" s="10" t="str">
        <f t="shared" si="565"/>
        <v>RSDELC</v>
      </c>
      <c r="M1403" s="10" t="s">
        <v>75</v>
      </c>
    </row>
    <row r="1404" spans="3:13" s="2" customFormat="1" x14ac:dyDescent="0.25">
      <c r="C1404" s="10"/>
      <c r="D1404" s="10">
        <v>6</v>
      </c>
      <c r="F1404" s="2" t="str">
        <f t="shared" si="588"/>
        <v>FLO_FR</v>
      </c>
      <c r="G1404" s="2" t="str">
        <f t="shared" si="589"/>
        <v>RSD_APA3_CK</v>
      </c>
      <c r="H1404" s="2" t="str">
        <f>IF(HLOOKUP($D1404,Fractions!$C$1:$Z$2,2,0)=0,"na",HLOOKUP($D1404,Fractions!$C$1:$Z$2,2,0))</f>
        <v>RE</v>
      </c>
      <c r="I1404" s="2" t="s">
        <v>34</v>
      </c>
      <c r="K1404" s="17">
        <f>VLOOKUP(VLOOKUP(C1399,Demands!$B$27:$E$125,4,0),Fractions!$A$3:$Z$43,INS_FRs!D1404+2,0)</f>
        <v>3.4817351598173514E-2</v>
      </c>
      <c r="L1404" s="10" t="str">
        <f t="shared" si="565"/>
        <v>RSDELC</v>
      </c>
      <c r="M1404" s="10" t="s">
        <v>75</v>
      </c>
    </row>
    <row r="1405" spans="3:13" s="2" customFormat="1" x14ac:dyDescent="0.25">
      <c r="C1405" s="10"/>
      <c r="D1405" s="10">
        <v>7</v>
      </c>
      <c r="F1405" s="2" t="str">
        <f t="shared" si="588"/>
        <v>FLO_FR</v>
      </c>
      <c r="G1405" s="2" t="str">
        <f t="shared" si="589"/>
        <v>RSD_APA3_CK</v>
      </c>
      <c r="H1405" s="2" t="str">
        <f>IF(HLOOKUP($D1405,Fractions!$C$1:$Z$2,2,0)=0,"na",HLOOKUP($D1405,Fractions!$C$1:$Z$2,2,0))</f>
        <v>SN</v>
      </c>
      <c r="I1405" s="2" t="s">
        <v>34</v>
      </c>
      <c r="K1405" s="17">
        <f>VLOOKUP(VLOOKUP(C1399,Demands!$B$27:$E$125,4,0),Fractions!$A$3:$Z$43,INS_FRs!D1405+2,0)</f>
        <v>0</v>
      </c>
      <c r="L1405" s="10" t="str">
        <f t="shared" si="565"/>
        <v>RSDELC</v>
      </c>
      <c r="M1405" s="10" t="s">
        <v>75</v>
      </c>
    </row>
    <row r="1406" spans="3:13" s="2" customFormat="1" x14ac:dyDescent="0.25">
      <c r="C1406" s="10"/>
      <c r="D1406" s="10">
        <v>8</v>
      </c>
      <c r="F1406" s="2" t="str">
        <f t="shared" si="588"/>
        <v>FLO_FR</v>
      </c>
      <c r="G1406" s="2" t="str">
        <f t="shared" si="589"/>
        <v>RSD_APA3_CK</v>
      </c>
      <c r="H1406" s="2" t="str">
        <f>IF(HLOOKUP($D1406,Fractions!$C$1:$Z$2,2,0)=0,"na",HLOOKUP($D1406,Fractions!$C$1:$Z$2,2,0))</f>
        <v>SL</v>
      </c>
      <c r="I1406" s="2" t="s">
        <v>34</v>
      </c>
      <c r="K1406" s="17">
        <f>VLOOKUP(VLOOKUP(C1399,Demands!$B$27:$E$125,4,0),Fractions!$A$3:$Z$43,INS_FRs!D1406+2,0)</f>
        <v>4.2009132420091334E-2</v>
      </c>
      <c r="L1406" s="10" t="str">
        <f t="shared" si="565"/>
        <v>RSDELC</v>
      </c>
      <c r="M1406" s="10" t="s">
        <v>75</v>
      </c>
    </row>
    <row r="1407" spans="3:13" s="2" customFormat="1" x14ac:dyDescent="0.25">
      <c r="C1407" s="10"/>
      <c r="D1407" s="10">
        <v>9</v>
      </c>
      <c r="F1407" s="2" t="str">
        <f t="shared" si="588"/>
        <v>FLO_FR</v>
      </c>
      <c r="G1407" s="2" t="str">
        <f t="shared" si="589"/>
        <v>RSD_APA3_CK</v>
      </c>
      <c r="H1407" s="2" t="str">
        <f>IF(HLOOKUP($D1407,Fractions!$C$1:$Z$2,2,0)=0,"na",HLOOKUP($D1407,Fractions!$C$1:$Z$2,2,0))</f>
        <v>SM</v>
      </c>
      <c r="I1407" s="2" t="s">
        <v>34</v>
      </c>
      <c r="K1407" s="17">
        <f>VLOOKUP(VLOOKUP(C1399,Demands!$B$27:$E$125,4,0),Fractions!$A$3:$Z$43,INS_FRs!D1407+2,0)</f>
        <v>5.2511415525114152E-2</v>
      </c>
      <c r="L1407" s="10" t="str">
        <f t="shared" si="565"/>
        <v>RSDELC</v>
      </c>
      <c r="M1407" s="10" t="s">
        <v>75</v>
      </c>
    </row>
    <row r="1408" spans="3:13" s="2" customFormat="1" x14ac:dyDescent="0.25">
      <c r="C1408" s="10"/>
      <c r="D1408" s="10">
        <v>10</v>
      </c>
      <c r="F1408" s="2" t="str">
        <f t="shared" si="588"/>
        <v>FLO_FR</v>
      </c>
      <c r="G1408" s="2" t="str">
        <f t="shared" si="589"/>
        <v>RSD_APA3_CK</v>
      </c>
      <c r="H1408" s="2" t="str">
        <f>IF(HLOOKUP($D1408,Fractions!$C$1:$Z$2,2,0)=0,"na",HLOOKUP($D1408,Fractions!$C$1:$Z$2,2,0))</f>
        <v>SD</v>
      </c>
      <c r="I1408" s="2" t="s">
        <v>34</v>
      </c>
      <c r="K1408" s="17">
        <f>VLOOKUP(VLOOKUP(C1399,Demands!$B$27:$E$125,4,0),Fractions!$A$3:$Z$43,INS_FRs!D1408+2,0)</f>
        <v>6.3013698630136991E-2</v>
      </c>
      <c r="L1408" s="10" t="str">
        <f t="shared" si="565"/>
        <v>RSDELC</v>
      </c>
      <c r="M1408" s="10" t="s">
        <v>75</v>
      </c>
    </row>
    <row r="1409" spans="3:13" s="2" customFormat="1" x14ac:dyDescent="0.25">
      <c r="C1409" s="10"/>
      <c r="D1409" s="10">
        <v>11</v>
      </c>
      <c r="F1409" s="2" t="str">
        <f t="shared" si="588"/>
        <v>FLO_FR</v>
      </c>
      <c r="G1409" s="2" t="str">
        <f t="shared" ref="G1409:G1427" si="590">G1408</f>
        <v>RSD_APA3_CK</v>
      </c>
      <c r="H1409" s="2" t="str">
        <f>IF(HLOOKUP($D1409,Fractions!$C$1:$Z$2,2,0)=0,"na",HLOOKUP($D1409,Fractions!$C$1:$Z$2,2,0))</f>
        <v>SA</v>
      </c>
      <c r="I1409" s="2" t="s">
        <v>34</v>
      </c>
      <c r="K1409" s="17">
        <f>VLOOKUP(VLOOKUP(C1399,Demands!$B$27:$E$125,4,0),Fractions!$A$3:$Z$43,INS_FRs!D1409+2,0)</f>
        <v>4.2009132420091334E-2</v>
      </c>
      <c r="L1409" s="10" t="str">
        <f t="shared" si="565"/>
        <v>RSDELC</v>
      </c>
      <c r="M1409" s="10" t="s">
        <v>75</v>
      </c>
    </row>
    <row r="1410" spans="3:13" s="2" customFormat="1" x14ac:dyDescent="0.25">
      <c r="C1410" s="10"/>
      <c r="D1410" s="10">
        <v>12</v>
      </c>
      <c r="F1410" s="2" t="str">
        <f t="shared" si="588"/>
        <v>FLO_FR</v>
      </c>
      <c r="G1410" s="2" t="str">
        <f t="shared" si="590"/>
        <v>RSD_APA3_CK</v>
      </c>
      <c r="H1410" s="2" t="str">
        <f>IF(HLOOKUP($D1410,Fractions!$C$1:$Z$2,2,0)=0,"na",HLOOKUP($D1410,Fractions!$C$1:$Z$2,2,0))</f>
        <v>SE</v>
      </c>
      <c r="I1410" s="2" t="s">
        <v>34</v>
      </c>
      <c r="K1410" s="17">
        <f>VLOOKUP(VLOOKUP(C1399,Demands!$B$27:$E$125,4,0),Fractions!$A$3:$Z$43,INS_FRs!D1410+2,0)</f>
        <v>5.2511415525114152E-2</v>
      </c>
      <c r="L1410" s="10" t="str">
        <f t="shared" si="565"/>
        <v>RSDELC</v>
      </c>
      <c r="M1410" s="10" t="s">
        <v>75</v>
      </c>
    </row>
    <row r="1411" spans="3:13" s="2" customFormat="1" x14ac:dyDescent="0.25">
      <c r="C1411" s="10"/>
      <c r="D1411" s="10">
        <v>13</v>
      </c>
      <c r="F1411" s="2" t="str">
        <f t="shared" ref="F1411:F1428" si="591">IF(H1411="NA","\I: Ignore","FLO_FR")</f>
        <v>FLO_FR</v>
      </c>
      <c r="G1411" s="2" t="str">
        <f t="shared" si="590"/>
        <v>RSD_APA3_CK</v>
      </c>
      <c r="H1411" s="2" t="str">
        <f>IF(HLOOKUP($D1411,Fractions!$C$1:$Z$2,2,0)=0,"na",HLOOKUP($D1411,Fractions!$C$1:$Z$2,2,0))</f>
        <v>FN</v>
      </c>
      <c r="I1411" s="2" t="s">
        <v>34</v>
      </c>
      <c r="K1411" s="17">
        <f>VLOOKUP(VLOOKUP(C1399,Demands!$B$27:$E$125,4,0),Fractions!$A$3:$Z$43,INS_FRs!D1411+2,0)</f>
        <v>0</v>
      </c>
      <c r="L1411" s="10" t="str">
        <f t="shared" si="565"/>
        <v>RSDELC</v>
      </c>
      <c r="M1411" s="10" t="s">
        <v>75</v>
      </c>
    </row>
    <row r="1412" spans="3:13" s="2" customFormat="1" x14ac:dyDescent="0.25">
      <c r="C1412" s="10"/>
      <c r="D1412" s="10">
        <v>14</v>
      </c>
      <c r="F1412" s="2" t="str">
        <f t="shared" si="591"/>
        <v>FLO_FR</v>
      </c>
      <c r="G1412" s="2" t="str">
        <f t="shared" si="590"/>
        <v>RSD_APA3_CK</v>
      </c>
      <c r="H1412" s="2" t="str">
        <f>IF(HLOOKUP($D1412,Fractions!$C$1:$Z$2,2,0)=0,"na",HLOOKUP($D1412,Fractions!$C$1:$Z$2,2,0))</f>
        <v>FL</v>
      </c>
      <c r="I1412" s="2" t="s">
        <v>34</v>
      </c>
      <c r="K1412" s="17">
        <f>VLOOKUP(VLOOKUP(C1399,Demands!$B$27:$E$125,4,0),Fractions!$A$3:$Z$43,INS_FRs!D1412+2,0)</f>
        <v>2.7853881278538817E-2</v>
      </c>
      <c r="L1412" s="10" t="str">
        <f t="shared" si="565"/>
        <v>RSDELC</v>
      </c>
      <c r="M1412" s="10" t="s">
        <v>75</v>
      </c>
    </row>
    <row r="1413" spans="3:13" s="2" customFormat="1" x14ac:dyDescent="0.25">
      <c r="C1413" s="10"/>
      <c r="D1413" s="10">
        <v>15</v>
      </c>
      <c r="F1413" s="2" t="str">
        <f t="shared" si="591"/>
        <v>FLO_FR</v>
      </c>
      <c r="G1413" s="2" t="str">
        <f t="shared" si="590"/>
        <v>RSD_APA3_CK</v>
      </c>
      <c r="H1413" s="2" t="str">
        <f>IF(HLOOKUP($D1413,Fractions!$C$1:$Z$2,2,0)=0,"na",HLOOKUP($D1413,Fractions!$C$1:$Z$2,2,0))</f>
        <v>FM</v>
      </c>
      <c r="I1413" s="2" t="s">
        <v>34</v>
      </c>
      <c r="K1413" s="17">
        <f>VLOOKUP(VLOOKUP(C1399,Demands!$B$27:$E$125,4,0),Fractions!$A$3:$Z$43,INS_FRs!D1413+2,0)</f>
        <v>3.4817351598173514E-2</v>
      </c>
      <c r="L1413" s="10" t="str">
        <f t="shared" si="565"/>
        <v>RSDELC</v>
      </c>
      <c r="M1413" s="10" t="s">
        <v>75</v>
      </c>
    </row>
    <row r="1414" spans="3:13" s="2" customFormat="1" x14ac:dyDescent="0.25">
      <c r="C1414" s="10"/>
      <c r="D1414" s="10">
        <v>16</v>
      </c>
      <c r="F1414" s="2" t="str">
        <f t="shared" si="591"/>
        <v>FLO_FR</v>
      </c>
      <c r="G1414" s="2" t="str">
        <f t="shared" si="590"/>
        <v>RSD_APA3_CK</v>
      </c>
      <c r="H1414" s="2" t="str">
        <f>IF(HLOOKUP($D1414,Fractions!$C$1:$Z$2,2,0)=0,"na",HLOOKUP($D1414,Fractions!$C$1:$Z$2,2,0))</f>
        <v>FD</v>
      </c>
      <c r="I1414" s="2" t="s">
        <v>34</v>
      </c>
      <c r="K1414" s="17">
        <f>VLOOKUP(VLOOKUP(C1399,Demands!$B$27:$E$125,4,0),Fractions!$A$3:$Z$43,INS_FRs!D1414+2,0)</f>
        <v>4.1780821917808221E-2</v>
      </c>
      <c r="L1414" s="10" t="str">
        <f t="shared" si="565"/>
        <v>RSDELC</v>
      </c>
      <c r="M1414" s="10" t="s">
        <v>75</v>
      </c>
    </row>
    <row r="1415" spans="3:13" s="2" customFormat="1" x14ac:dyDescent="0.25">
      <c r="C1415" s="10"/>
      <c r="D1415" s="10">
        <v>17</v>
      </c>
      <c r="F1415" s="2" t="str">
        <f t="shared" si="591"/>
        <v>FLO_FR</v>
      </c>
      <c r="G1415" s="2" t="str">
        <f t="shared" si="590"/>
        <v>RSD_APA3_CK</v>
      </c>
      <c r="H1415" s="2" t="str">
        <f>IF(HLOOKUP($D1415,Fractions!$C$1:$Z$2,2,0)=0,"na",HLOOKUP($D1415,Fractions!$C$1:$Z$2,2,0))</f>
        <v>FA</v>
      </c>
      <c r="I1415" s="2" t="s">
        <v>34</v>
      </c>
      <c r="K1415" s="17">
        <f>VLOOKUP(VLOOKUP(C1399,Demands!$B$27:$E$125,4,0),Fractions!$A$3:$Z$43,INS_FRs!D1415+2,0)</f>
        <v>2.7853881278538817E-2</v>
      </c>
      <c r="L1415" s="10" t="str">
        <f t="shared" si="565"/>
        <v>RSDELC</v>
      </c>
      <c r="M1415" s="10" t="s">
        <v>75</v>
      </c>
    </row>
    <row r="1416" spans="3:13" s="2" customFormat="1" x14ac:dyDescent="0.25">
      <c r="C1416" s="10"/>
      <c r="D1416" s="10">
        <v>18</v>
      </c>
      <c r="F1416" s="2" t="str">
        <f t="shared" si="591"/>
        <v>FLO_FR</v>
      </c>
      <c r="G1416" s="2" t="str">
        <f t="shared" si="590"/>
        <v>RSD_APA3_CK</v>
      </c>
      <c r="H1416" s="2" t="str">
        <f>IF(HLOOKUP($D1416,Fractions!$C$1:$Z$2,2,0)=0,"na",HLOOKUP($D1416,Fractions!$C$1:$Z$2,2,0))</f>
        <v>FE</v>
      </c>
      <c r="I1416" s="2" t="s">
        <v>34</v>
      </c>
      <c r="K1416" s="17">
        <f>VLOOKUP(VLOOKUP(C1399,Demands!$B$27:$E$125,4,0),Fractions!$A$3:$Z$43,INS_FRs!D1416+2,0)</f>
        <v>3.4817351598173514E-2</v>
      </c>
      <c r="L1416" s="10" t="str">
        <f t="shared" ref="L1416:L1479" si="592">LEFT(G1416,3)&amp;"ELC"</f>
        <v>RSDELC</v>
      </c>
      <c r="M1416" s="10" t="s">
        <v>75</v>
      </c>
    </row>
    <row r="1417" spans="3:13" s="2" customFormat="1" x14ac:dyDescent="0.25">
      <c r="C1417" s="10"/>
      <c r="D1417" s="10">
        <v>19</v>
      </c>
      <c r="F1417" s="2" t="str">
        <f t="shared" si="591"/>
        <v>FLO_FR</v>
      </c>
      <c r="G1417" s="2" t="str">
        <f t="shared" si="590"/>
        <v>RSD_APA3_CK</v>
      </c>
      <c r="H1417" s="2" t="str">
        <f>IF(HLOOKUP($D1417,Fractions!$C$1:$Z$2,2,0)=0,"na",HLOOKUP($D1417,Fractions!$C$1:$Z$2,2,0))</f>
        <v>WN</v>
      </c>
      <c r="I1417" s="2" t="s">
        <v>34</v>
      </c>
      <c r="K1417" s="17">
        <f>VLOOKUP(VLOOKUP(C1399,Demands!$B$27:$E$125,4,0),Fractions!$A$3:$Z$43,INS_FRs!D1417+2,0)</f>
        <v>0</v>
      </c>
      <c r="L1417" s="10" t="str">
        <f t="shared" si="592"/>
        <v>RSDELC</v>
      </c>
      <c r="M1417" s="10" t="s">
        <v>75</v>
      </c>
    </row>
    <row r="1418" spans="3:13" s="2" customFormat="1" x14ac:dyDescent="0.25">
      <c r="C1418" s="10"/>
      <c r="D1418" s="10">
        <v>20</v>
      </c>
      <c r="F1418" s="2" t="str">
        <f t="shared" si="591"/>
        <v>FLO_FR</v>
      </c>
      <c r="G1418" s="2" t="str">
        <f t="shared" si="590"/>
        <v>RSD_APA3_CK</v>
      </c>
      <c r="H1418" s="2" t="str">
        <f>IF(HLOOKUP($D1418,Fractions!$C$1:$Z$2,2,0)=0,"na",HLOOKUP($D1418,Fractions!$C$1:$Z$2,2,0))</f>
        <v>WL</v>
      </c>
      <c r="I1418" s="2" t="s">
        <v>34</v>
      </c>
      <c r="K1418" s="17">
        <f>VLOOKUP(VLOOKUP(C1399,Demands!$B$27:$E$125,4,0),Fractions!$A$3:$Z$43,INS_FRs!D1418+2,0)</f>
        <v>6.894977168949773E-2</v>
      </c>
      <c r="L1418" s="10" t="str">
        <f t="shared" si="592"/>
        <v>RSDELC</v>
      </c>
      <c r="M1418" s="10" t="s">
        <v>75</v>
      </c>
    </row>
    <row r="1419" spans="3:13" s="2" customFormat="1" x14ac:dyDescent="0.25">
      <c r="C1419" s="10"/>
      <c r="D1419" s="10">
        <v>21</v>
      </c>
      <c r="F1419" s="2" t="str">
        <f t="shared" si="591"/>
        <v>FLO_FR</v>
      </c>
      <c r="G1419" s="2" t="str">
        <f t="shared" si="590"/>
        <v>RSD_APA3_CK</v>
      </c>
      <c r="H1419" s="2" t="str">
        <f>IF(HLOOKUP($D1419,Fractions!$C$1:$Z$2,2,0)=0,"na",HLOOKUP($D1419,Fractions!$C$1:$Z$2,2,0))</f>
        <v>WM</v>
      </c>
      <c r="I1419" s="2" t="s">
        <v>34</v>
      </c>
      <c r="K1419" s="17">
        <f>VLOOKUP(VLOOKUP(C1399,Demands!$B$27:$E$125,4,0),Fractions!$A$3:$Z$43,INS_FRs!D1419+2,0)</f>
        <v>8.6187214611872148E-2</v>
      </c>
      <c r="L1419" s="10" t="str">
        <f t="shared" si="592"/>
        <v>RSDELC</v>
      </c>
      <c r="M1419" s="10" t="s">
        <v>75</v>
      </c>
    </row>
    <row r="1420" spans="3:13" s="2" customFormat="1" x14ac:dyDescent="0.25">
      <c r="C1420" s="10"/>
      <c r="D1420" s="10">
        <v>22</v>
      </c>
      <c r="F1420" s="2" t="str">
        <f t="shared" si="591"/>
        <v>FLO_FR</v>
      </c>
      <c r="G1420" s="2" t="str">
        <f t="shared" si="590"/>
        <v>RSD_APA3_CK</v>
      </c>
      <c r="H1420" s="2" t="str">
        <f>IF(HLOOKUP($D1420,Fractions!$C$1:$Z$2,2,0)=0,"na",HLOOKUP($D1420,Fractions!$C$1:$Z$2,2,0))</f>
        <v>WD</v>
      </c>
      <c r="I1420" s="2" t="s">
        <v>34</v>
      </c>
      <c r="K1420" s="17">
        <f>VLOOKUP(VLOOKUP(C1399,Demands!$B$27:$E$125,4,0),Fractions!$A$3:$Z$43,INS_FRs!D1420+2,0)</f>
        <v>0.10342465753424658</v>
      </c>
      <c r="L1420" s="10" t="str">
        <f t="shared" si="592"/>
        <v>RSDELC</v>
      </c>
      <c r="M1420" s="10" t="s">
        <v>75</v>
      </c>
    </row>
    <row r="1421" spans="3:13" s="2" customFormat="1" x14ac:dyDescent="0.25">
      <c r="C1421" s="10"/>
      <c r="D1421" s="10">
        <v>23</v>
      </c>
      <c r="F1421" s="12" t="str">
        <f t="shared" si="591"/>
        <v>FLO_FR</v>
      </c>
      <c r="G1421" s="12" t="str">
        <f t="shared" si="590"/>
        <v>RSD_APA3_CK</v>
      </c>
      <c r="H1421" s="12" t="str">
        <f>IF(HLOOKUP($D1421,Fractions!$C$1:$Z$2,2,0)=0,"na",HLOOKUP($D1421,Fractions!$C$1:$Z$2,2,0))</f>
        <v>WA</v>
      </c>
      <c r="I1421" s="12" t="s">
        <v>34</v>
      </c>
      <c r="J1421" s="12"/>
      <c r="K1421" s="18">
        <f>VLOOKUP(VLOOKUP(C1399,Demands!$B$27:$E$125,4,0),Fractions!$A$3:$Z$43,INS_FRs!D1421+2,0)</f>
        <v>6.894977168949773E-2</v>
      </c>
      <c r="L1421" s="10" t="str">
        <f t="shared" si="592"/>
        <v>RSDELC</v>
      </c>
      <c r="M1421" s="10" t="s">
        <v>75</v>
      </c>
    </row>
    <row r="1422" spans="3:13" s="2" customFormat="1" x14ac:dyDescent="0.25">
      <c r="C1422" s="10"/>
      <c r="D1422" s="10">
        <v>24</v>
      </c>
      <c r="F1422" s="19" t="str">
        <f t="shared" si="591"/>
        <v>FLO_FR</v>
      </c>
      <c r="G1422" s="19" t="str">
        <f t="shared" si="590"/>
        <v>RSD_APA3_CK</v>
      </c>
      <c r="H1422" s="19" t="str">
        <f>IF(HLOOKUP($D1422,Fractions!$C$1:$Z$2,2,0)=0,"na",HLOOKUP($D1422,Fractions!$C$1:$Z$2,2,0))</f>
        <v>WE</v>
      </c>
      <c r="I1422" s="19" t="s">
        <v>34</v>
      </c>
      <c r="J1422" s="19"/>
      <c r="K1422" s="20">
        <f>VLOOKUP(VLOOKUP(C1399,Demands!$B$27:$E$125,4,0),Fractions!$A$3:$Z$43,INS_FRs!D1422+2,0)</f>
        <v>8.6187214611872148E-2</v>
      </c>
      <c r="L1422" s="21" t="str">
        <f t="shared" si="592"/>
        <v>RSDELC</v>
      </c>
      <c r="M1422" s="21" t="s">
        <v>75</v>
      </c>
    </row>
    <row r="1423" spans="3:13" s="2" customFormat="1" x14ac:dyDescent="0.25">
      <c r="C1423" s="10"/>
      <c r="D1423" s="10">
        <v>1</v>
      </c>
      <c r="F1423" s="2" t="str">
        <f t="shared" si="591"/>
        <v>FLO_FR</v>
      </c>
      <c r="G1423" s="2" t="str">
        <f t="shared" si="590"/>
        <v>RSD_APA3_CK</v>
      </c>
      <c r="H1423" s="2" t="str">
        <f t="shared" ref="H1423:J1431" si="593">H1399</f>
        <v>RN</v>
      </c>
      <c r="I1423" s="2" t="str">
        <f t="shared" si="593"/>
        <v>UP</v>
      </c>
      <c r="J1423" s="10">
        <f t="shared" si="593"/>
        <v>0</v>
      </c>
      <c r="K1423" s="10">
        <v>3</v>
      </c>
      <c r="L1423" s="10" t="str">
        <f t="shared" si="592"/>
        <v>RSDELC</v>
      </c>
      <c r="M1423" s="10" t="s">
        <v>75</v>
      </c>
    </row>
    <row r="1424" spans="3:13" s="2" customFormat="1" x14ac:dyDescent="0.25">
      <c r="C1424" s="10"/>
      <c r="D1424" s="10">
        <v>2</v>
      </c>
      <c r="F1424" s="2" t="str">
        <f t="shared" si="591"/>
        <v>FLO_FR</v>
      </c>
      <c r="G1424" s="2" t="str">
        <f t="shared" si="590"/>
        <v>RSD_APA3_CK</v>
      </c>
      <c r="H1424" s="2" t="str">
        <f t="shared" si="593"/>
        <v>RL</v>
      </c>
      <c r="I1424" s="2" t="str">
        <f t="shared" si="593"/>
        <v>UP</v>
      </c>
      <c r="J1424" s="10">
        <f t="shared" si="593"/>
        <v>0</v>
      </c>
      <c r="K1424" s="10">
        <f>K1423</f>
        <v>3</v>
      </c>
      <c r="L1424" s="10" t="str">
        <f t="shared" si="592"/>
        <v>RSDELC</v>
      </c>
      <c r="M1424" s="10" t="s">
        <v>75</v>
      </c>
    </row>
    <row r="1425" spans="3:13" s="2" customFormat="1" x14ac:dyDescent="0.25">
      <c r="C1425" s="10"/>
      <c r="D1425" s="10">
        <v>3</v>
      </c>
      <c r="F1425" s="2" t="str">
        <f t="shared" si="591"/>
        <v>FLO_FR</v>
      </c>
      <c r="G1425" s="2" t="str">
        <f t="shared" si="590"/>
        <v>RSD_APA3_CK</v>
      </c>
      <c r="H1425" s="2" t="str">
        <f t="shared" si="593"/>
        <v>RM</v>
      </c>
      <c r="I1425" s="2" t="str">
        <f t="shared" si="593"/>
        <v>UP</v>
      </c>
      <c r="J1425" s="10">
        <f t="shared" si="593"/>
        <v>0</v>
      </c>
      <c r="K1425" s="10">
        <f t="shared" ref="K1425:K1446" si="594">K1424</f>
        <v>3</v>
      </c>
      <c r="L1425" s="10" t="str">
        <f t="shared" si="592"/>
        <v>RSDELC</v>
      </c>
      <c r="M1425" s="10" t="s">
        <v>75</v>
      </c>
    </row>
    <row r="1426" spans="3:13" s="2" customFormat="1" x14ac:dyDescent="0.25">
      <c r="C1426" s="10"/>
      <c r="D1426" s="10">
        <v>4</v>
      </c>
      <c r="F1426" s="2" t="str">
        <f t="shared" si="591"/>
        <v>FLO_FR</v>
      </c>
      <c r="G1426" s="2" t="str">
        <f t="shared" si="590"/>
        <v>RSD_APA3_CK</v>
      </c>
      <c r="H1426" s="2" t="str">
        <f t="shared" si="593"/>
        <v>RD</v>
      </c>
      <c r="I1426" s="2" t="str">
        <f t="shared" si="593"/>
        <v>UP</v>
      </c>
      <c r="J1426" s="10">
        <f t="shared" si="593"/>
        <v>0</v>
      </c>
      <c r="K1426" s="10">
        <f t="shared" si="594"/>
        <v>3</v>
      </c>
      <c r="L1426" s="10" t="str">
        <f t="shared" si="592"/>
        <v>RSDELC</v>
      </c>
      <c r="M1426" s="10" t="s">
        <v>75</v>
      </c>
    </row>
    <row r="1427" spans="3:13" s="2" customFormat="1" x14ac:dyDescent="0.25">
      <c r="C1427" s="10"/>
      <c r="D1427" s="10">
        <v>5</v>
      </c>
      <c r="F1427" s="2" t="str">
        <f t="shared" si="591"/>
        <v>FLO_FR</v>
      </c>
      <c r="G1427" s="2" t="str">
        <f t="shared" si="590"/>
        <v>RSD_APA3_CK</v>
      </c>
      <c r="H1427" s="2" t="str">
        <f t="shared" si="593"/>
        <v>RA</v>
      </c>
      <c r="I1427" s="2" t="str">
        <f t="shared" si="593"/>
        <v>UP</v>
      </c>
      <c r="J1427" s="10">
        <f t="shared" si="593"/>
        <v>0</v>
      </c>
      <c r="K1427" s="10">
        <f t="shared" si="594"/>
        <v>3</v>
      </c>
      <c r="L1427" s="10" t="str">
        <f t="shared" si="592"/>
        <v>RSDELC</v>
      </c>
      <c r="M1427" s="10" t="s">
        <v>75</v>
      </c>
    </row>
    <row r="1428" spans="3:13" s="2" customFormat="1" x14ac:dyDescent="0.25">
      <c r="C1428" s="10"/>
      <c r="D1428" s="10">
        <v>6</v>
      </c>
      <c r="F1428" s="2" t="str">
        <f t="shared" si="591"/>
        <v>FLO_FR</v>
      </c>
      <c r="G1428" s="2" t="str">
        <f t="shared" ref="G1428:G1446" si="595">G1427</f>
        <v>RSD_APA3_CK</v>
      </c>
      <c r="H1428" s="2" t="str">
        <f t="shared" si="593"/>
        <v>RE</v>
      </c>
      <c r="I1428" s="2" t="str">
        <f t="shared" si="593"/>
        <v>UP</v>
      </c>
      <c r="J1428" s="10">
        <f t="shared" si="593"/>
        <v>0</v>
      </c>
      <c r="K1428" s="10">
        <f t="shared" si="594"/>
        <v>3</v>
      </c>
      <c r="L1428" s="10" t="str">
        <f t="shared" si="592"/>
        <v>RSDELC</v>
      </c>
      <c r="M1428" s="10" t="s">
        <v>75</v>
      </c>
    </row>
    <row r="1429" spans="3:13" s="2" customFormat="1" x14ac:dyDescent="0.25">
      <c r="C1429" s="10"/>
      <c r="D1429" s="10">
        <v>7</v>
      </c>
      <c r="F1429" s="2" t="str">
        <f t="shared" ref="F1429:F1446" si="596">IF(H1429="NA","\I: Ignore","FLO_FR")</f>
        <v>FLO_FR</v>
      </c>
      <c r="G1429" s="2" t="str">
        <f t="shared" si="595"/>
        <v>RSD_APA3_CK</v>
      </c>
      <c r="H1429" s="2" t="str">
        <f t="shared" si="593"/>
        <v>SN</v>
      </c>
      <c r="I1429" s="2" t="str">
        <f t="shared" si="593"/>
        <v>UP</v>
      </c>
      <c r="J1429" s="10">
        <f t="shared" si="593"/>
        <v>0</v>
      </c>
      <c r="K1429" s="10">
        <f t="shared" si="594"/>
        <v>3</v>
      </c>
      <c r="L1429" s="10" t="str">
        <f t="shared" si="592"/>
        <v>RSDELC</v>
      </c>
      <c r="M1429" s="10" t="s">
        <v>75</v>
      </c>
    </row>
    <row r="1430" spans="3:13" s="2" customFormat="1" x14ac:dyDescent="0.25">
      <c r="C1430" s="10"/>
      <c r="D1430" s="10">
        <v>8</v>
      </c>
      <c r="F1430" s="2" t="str">
        <f t="shared" si="596"/>
        <v>FLO_FR</v>
      </c>
      <c r="G1430" s="2" t="str">
        <f t="shared" si="595"/>
        <v>RSD_APA3_CK</v>
      </c>
      <c r="H1430" s="2" t="str">
        <f t="shared" si="593"/>
        <v>SL</v>
      </c>
      <c r="I1430" s="2" t="str">
        <f t="shared" si="593"/>
        <v>UP</v>
      </c>
      <c r="J1430" s="10">
        <f t="shared" si="593"/>
        <v>0</v>
      </c>
      <c r="K1430" s="10">
        <f t="shared" si="594"/>
        <v>3</v>
      </c>
      <c r="L1430" s="10" t="str">
        <f t="shared" si="592"/>
        <v>RSDELC</v>
      </c>
      <c r="M1430" s="10" t="s">
        <v>75</v>
      </c>
    </row>
    <row r="1431" spans="3:13" s="2" customFormat="1" x14ac:dyDescent="0.25">
      <c r="C1431" s="10"/>
      <c r="D1431" s="10">
        <v>9</v>
      </c>
      <c r="F1431" s="2" t="str">
        <f t="shared" si="596"/>
        <v>FLO_FR</v>
      </c>
      <c r="G1431" s="2" t="str">
        <f t="shared" si="595"/>
        <v>RSD_APA3_CK</v>
      </c>
      <c r="H1431" s="2" t="str">
        <f t="shared" si="593"/>
        <v>SM</v>
      </c>
      <c r="I1431" s="2" t="str">
        <f t="shared" si="593"/>
        <v>UP</v>
      </c>
      <c r="J1431" s="10">
        <f t="shared" si="593"/>
        <v>0</v>
      </c>
      <c r="K1431" s="10">
        <f t="shared" si="594"/>
        <v>3</v>
      </c>
      <c r="L1431" s="10" t="str">
        <f t="shared" si="592"/>
        <v>RSDELC</v>
      </c>
      <c r="M1431" s="10" t="s">
        <v>75</v>
      </c>
    </row>
    <row r="1432" spans="3:13" s="2" customFormat="1" x14ac:dyDescent="0.25">
      <c r="C1432" s="10"/>
      <c r="D1432" s="10">
        <v>10</v>
      </c>
      <c r="F1432" s="2" t="str">
        <f t="shared" si="596"/>
        <v>FLO_FR</v>
      </c>
      <c r="G1432" s="2" t="str">
        <f t="shared" si="595"/>
        <v>RSD_APA3_CK</v>
      </c>
      <c r="H1432" s="2" t="str">
        <f t="shared" ref="H1432:I1434" si="597">H1408</f>
        <v>SD</v>
      </c>
      <c r="I1432" s="2" t="str">
        <f>I1408</f>
        <v>UP</v>
      </c>
      <c r="J1432" s="10">
        <f>J1408</f>
        <v>0</v>
      </c>
      <c r="K1432" s="10">
        <f t="shared" si="594"/>
        <v>3</v>
      </c>
      <c r="L1432" s="10" t="str">
        <f t="shared" si="592"/>
        <v>RSDELC</v>
      </c>
      <c r="M1432" s="10" t="s">
        <v>75</v>
      </c>
    </row>
    <row r="1433" spans="3:13" s="2" customFormat="1" x14ac:dyDescent="0.25">
      <c r="C1433" s="10"/>
      <c r="D1433" s="10">
        <v>11</v>
      </c>
      <c r="F1433" s="2" t="str">
        <f t="shared" si="596"/>
        <v>FLO_FR</v>
      </c>
      <c r="G1433" s="2" t="str">
        <f t="shared" si="595"/>
        <v>RSD_APA3_CK</v>
      </c>
      <c r="H1433" s="2" t="str">
        <f t="shared" si="597"/>
        <v>SA</v>
      </c>
      <c r="I1433" s="2" t="str">
        <f>I1409</f>
        <v>UP</v>
      </c>
      <c r="J1433" s="10">
        <f>J1409</f>
        <v>0</v>
      </c>
      <c r="K1433" s="10">
        <f t="shared" si="594"/>
        <v>3</v>
      </c>
      <c r="L1433" s="10" t="str">
        <f t="shared" si="592"/>
        <v>RSDELC</v>
      </c>
      <c r="M1433" s="10" t="s">
        <v>75</v>
      </c>
    </row>
    <row r="1434" spans="3:13" s="2" customFormat="1" x14ac:dyDescent="0.25">
      <c r="C1434" s="10"/>
      <c r="D1434" s="10">
        <v>12</v>
      </c>
      <c r="F1434" s="2" t="str">
        <f t="shared" si="596"/>
        <v>FLO_FR</v>
      </c>
      <c r="G1434" s="2" t="str">
        <f t="shared" si="595"/>
        <v>RSD_APA3_CK</v>
      </c>
      <c r="H1434" s="2" t="str">
        <f t="shared" si="597"/>
        <v>SE</v>
      </c>
      <c r="I1434" s="2" t="str">
        <f t="shared" si="597"/>
        <v>UP</v>
      </c>
      <c r="J1434" s="10">
        <f>J1410</f>
        <v>0</v>
      </c>
      <c r="K1434" s="10">
        <f t="shared" si="594"/>
        <v>3</v>
      </c>
      <c r="L1434" s="10" t="str">
        <f t="shared" si="592"/>
        <v>RSDELC</v>
      </c>
      <c r="M1434" s="10" t="s">
        <v>75</v>
      </c>
    </row>
    <row r="1435" spans="3:13" s="2" customFormat="1" x14ac:dyDescent="0.25">
      <c r="C1435" s="10"/>
      <c r="D1435" s="10">
        <v>13</v>
      </c>
      <c r="F1435" s="2" t="str">
        <f t="shared" si="596"/>
        <v>FLO_FR</v>
      </c>
      <c r="G1435" s="2" t="str">
        <f t="shared" si="595"/>
        <v>RSD_APA3_CK</v>
      </c>
      <c r="H1435" s="2" t="str">
        <f t="shared" ref="H1435:J1435" si="598">H1411</f>
        <v>FN</v>
      </c>
      <c r="I1435" s="2" t="str">
        <f t="shared" si="598"/>
        <v>UP</v>
      </c>
      <c r="J1435" s="10">
        <f t="shared" si="598"/>
        <v>0</v>
      </c>
      <c r="K1435" s="10">
        <f t="shared" si="594"/>
        <v>3</v>
      </c>
      <c r="L1435" s="10" t="str">
        <f t="shared" si="592"/>
        <v>RSDELC</v>
      </c>
      <c r="M1435" s="10" t="s">
        <v>75</v>
      </c>
    </row>
    <row r="1436" spans="3:13" s="2" customFormat="1" x14ac:dyDescent="0.25">
      <c r="C1436" s="10"/>
      <c r="D1436" s="10">
        <v>14</v>
      </c>
      <c r="F1436" s="2" t="str">
        <f t="shared" si="596"/>
        <v>FLO_FR</v>
      </c>
      <c r="G1436" s="2" t="str">
        <f t="shared" si="595"/>
        <v>RSD_APA3_CK</v>
      </c>
      <c r="H1436" s="2" t="str">
        <f t="shared" ref="H1436:J1436" si="599">H1412</f>
        <v>FL</v>
      </c>
      <c r="I1436" s="2" t="str">
        <f t="shared" si="599"/>
        <v>UP</v>
      </c>
      <c r="J1436" s="10">
        <f t="shared" si="599"/>
        <v>0</v>
      </c>
      <c r="K1436" s="10">
        <f t="shared" si="594"/>
        <v>3</v>
      </c>
      <c r="L1436" s="10" t="str">
        <f t="shared" si="592"/>
        <v>RSDELC</v>
      </c>
      <c r="M1436" s="10" t="s">
        <v>75</v>
      </c>
    </row>
    <row r="1437" spans="3:13" s="2" customFormat="1" x14ac:dyDescent="0.25">
      <c r="C1437" s="10"/>
      <c r="D1437" s="10">
        <v>15</v>
      </c>
      <c r="F1437" s="2" t="str">
        <f t="shared" si="596"/>
        <v>FLO_FR</v>
      </c>
      <c r="G1437" s="2" t="str">
        <f t="shared" si="595"/>
        <v>RSD_APA3_CK</v>
      </c>
      <c r="H1437" s="2" t="str">
        <f t="shared" ref="H1437:J1437" si="600">H1413</f>
        <v>FM</v>
      </c>
      <c r="I1437" s="2" t="str">
        <f t="shared" si="600"/>
        <v>UP</v>
      </c>
      <c r="J1437" s="10">
        <f t="shared" si="600"/>
        <v>0</v>
      </c>
      <c r="K1437" s="10">
        <f t="shared" si="594"/>
        <v>3</v>
      </c>
      <c r="L1437" s="10" t="str">
        <f t="shared" si="592"/>
        <v>RSDELC</v>
      </c>
      <c r="M1437" s="10" t="s">
        <v>75</v>
      </c>
    </row>
    <row r="1438" spans="3:13" s="2" customFormat="1" x14ac:dyDescent="0.25">
      <c r="C1438" s="10"/>
      <c r="D1438" s="10">
        <v>16</v>
      </c>
      <c r="F1438" s="2" t="str">
        <f t="shared" si="596"/>
        <v>FLO_FR</v>
      </c>
      <c r="G1438" s="2" t="str">
        <f t="shared" si="595"/>
        <v>RSD_APA3_CK</v>
      </c>
      <c r="H1438" s="2" t="str">
        <f t="shared" ref="H1438:J1438" si="601">H1414</f>
        <v>FD</v>
      </c>
      <c r="I1438" s="2" t="str">
        <f t="shared" si="601"/>
        <v>UP</v>
      </c>
      <c r="J1438" s="10">
        <f t="shared" si="601"/>
        <v>0</v>
      </c>
      <c r="K1438" s="10">
        <f t="shared" si="594"/>
        <v>3</v>
      </c>
      <c r="L1438" s="10" t="str">
        <f t="shared" si="592"/>
        <v>RSDELC</v>
      </c>
      <c r="M1438" s="10" t="s">
        <v>75</v>
      </c>
    </row>
    <row r="1439" spans="3:13" s="2" customFormat="1" x14ac:dyDescent="0.25">
      <c r="C1439" s="10"/>
      <c r="D1439" s="10">
        <v>17</v>
      </c>
      <c r="F1439" s="2" t="str">
        <f t="shared" si="596"/>
        <v>FLO_FR</v>
      </c>
      <c r="G1439" s="2" t="str">
        <f t="shared" si="595"/>
        <v>RSD_APA3_CK</v>
      </c>
      <c r="H1439" s="2" t="str">
        <f t="shared" ref="H1439:J1439" si="602">H1415</f>
        <v>FA</v>
      </c>
      <c r="I1439" s="2" t="str">
        <f t="shared" si="602"/>
        <v>UP</v>
      </c>
      <c r="J1439" s="10">
        <f t="shared" si="602"/>
        <v>0</v>
      </c>
      <c r="K1439" s="10">
        <f t="shared" si="594"/>
        <v>3</v>
      </c>
      <c r="L1439" s="10" t="str">
        <f t="shared" si="592"/>
        <v>RSDELC</v>
      </c>
      <c r="M1439" s="10" t="s">
        <v>75</v>
      </c>
    </row>
    <row r="1440" spans="3:13" s="2" customFormat="1" x14ac:dyDescent="0.25">
      <c r="C1440" s="10"/>
      <c r="D1440" s="10">
        <v>18</v>
      </c>
      <c r="F1440" s="2" t="str">
        <f t="shared" si="596"/>
        <v>FLO_FR</v>
      </c>
      <c r="G1440" s="2" t="str">
        <f t="shared" si="595"/>
        <v>RSD_APA3_CK</v>
      </c>
      <c r="H1440" s="2" t="str">
        <f t="shared" ref="H1440:J1440" si="603">H1416</f>
        <v>FE</v>
      </c>
      <c r="I1440" s="2" t="str">
        <f t="shared" si="603"/>
        <v>UP</v>
      </c>
      <c r="J1440" s="10">
        <f t="shared" si="603"/>
        <v>0</v>
      </c>
      <c r="K1440" s="10">
        <f t="shared" si="594"/>
        <v>3</v>
      </c>
      <c r="L1440" s="10" t="str">
        <f t="shared" si="592"/>
        <v>RSDELC</v>
      </c>
      <c r="M1440" s="10" t="s">
        <v>75</v>
      </c>
    </row>
    <row r="1441" spans="3:13" s="2" customFormat="1" x14ac:dyDescent="0.25">
      <c r="C1441" s="10"/>
      <c r="D1441" s="10">
        <v>19</v>
      </c>
      <c r="F1441" s="2" t="str">
        <f t="shared" si="596"/>
        <v>FLO_FR</v>
      </c>
      <c r="G1441" s="2" t="str">
        <f t="shared" si="595"/>
        <v>RSD_APA3_CK</v>
      </c>
      <c r="H1441" s="2" t="str">
        <f t="shared" ref="H1441:J1441" si="604">H1417</f>
        <v>WN</v>
      </c>
      <c r="I1441" s="2" t="str">
        <f t="shared" si="604"/>
        <v>UP</v>
      </c>
      <c r="J1441" s="10">
        <f t="shared" si="604"/>
        <v>0</v>
      </c>
      <c r="K1441" s="10">
        <f t="shared" si="594"/>
        <v>3</v>
      </c>
      <c r="L1441" s="10" t="str">
        <f t="shared" si="592"/>
        <v>RSDELC</v>
      </c>
      <c r="M1441" s="10" t="s">
        <v>75</v>
      </c>
    </row>
    <row r="1442" spans="3:13" s="2" customFormat="1" x14ac:dyDescent="0.25">
      <c r="C1442" s="10"/>
      <c r="D1442" s="10">
        <v>20</v>
      </c>
      <c r="F1442" s="2" t="str">
        <f t="shared" si="596"/>
        <v>FLO_FR</v>
      </c>
      <c r="G1442" s="2" t="str">
        <f t="shared" si="595"/>
        <v>RSD_APA3_CK</v>
      </c>
      <c r="H1442" s="2" t="str">
        <f t="shared" ref="H1442:J1442" si="605">H1418</f>
        <v>WL</v>
      </c>
      <c r="I1442" s="2" t="str">
        <f t="shared" si="605"/>
        <v>UP</v>
      </c>
      <c r="J1442" s="10">
        <f t="shared" si="605"/>
        <v>0</v>
      </c>
      <c r="K1442" s="10">
        <f t="shared" si="594"/>
        <v>3</v>
      </c>
      <c r="L1442" s="10" t="str">
        <f t="shared" si="592"/>
        <v>RSDELC</v>
      </c>
      <c r="M1442" s="10" t="s">
        <v>75</v>
      </c>
    </row>
    <row r="1443" spans="3:13" s="2" customFormat="1" x14ac:dyDescent="0.25">
      <c r="C1443" s="10"/>
      <c r="D1443" s="10">
        <v>21</v>
      </c>
      <c r="F1443" s="2" t="str">
        <f t="shared" si="596"/>
        <v>FLO_FR</v>
      </c>
      <c r="G1443" s="2" t="str">
        <f t="shared" si="595"/>
        <v>RSD_APA3_CK</v>
      </c>
      <c r="H1443" s="2" t="str">
        <f t="shared" ref="H1443:J1443" si="606">H1419</f>
        <v>WM</v>
      </c>
      <c r="I1443" s="2" t="str">
        <f t="shared" si="606"/>
        <v>UP</v>
      </c>
      <c r="J1443" s="10">
        <f t="shared" si="606"/>
        <v>0</v>
      </c>
      <c r="K1443" s="10">
        <f t="shared" si="594"/>
        <v>3</v>
      </c>
      <c r="L1443" s="10" t="str">
        <f t="shared" si="592"/>
        <v>RSDELC</v>
      </c>
      <c r="M1443" s="10" t="s">
        <v>75</v>
      </c>
    </row>
    <row r="1444" spans="3:13" s="2" customFormat="1" x14ac:dyDescent="0.25">
      <c r="C1444" s="10"/>
      <c r="D1444" s="10">
        <v>22</v>
      </c>
      <c r="F1444" s="2" t="str">
        <f t="shared" si="596"/>
        <v>FLO_FR</v>
      </c>
      <c r="G1444" s="2" t="str">
        <f t="shared" si="595"/>
        <v>RSD_APA3_CK</v>
      </c>
      <c r="H1444" s="2" t="str">
        <f t="shared" ref="H1444:J1444" si="607">H1420</f>
        <v>WD</v>
      </c>
      <c r="I1444" s="2" t="str">
        <f t="shared" si="607"/>
        <v>UP</v>
      </c>
      <c r="J1444" s="10">
        <f t="shared" si="607"/>
        <v>0</v>
      </c>
      <c r="K1444" s="10">
        <f t="shared" si="594"/>
        <v>3</v>
      </c>
      <c r="L1444" s="10" t="str">
        <f t="shared" si="592"/>
        <v>RSDELC</v>
      </c>
      <c r="M1444" s="10" t="s">
        <v>75</v>
      </c>
    </row>
    <row r="1445" spans="3:13" s="2" customFormat="1" x14ac:dyDescent="0.25">
      <c r="C1445" s="10"/>
      <c r="D1445" s="10">
        <v>23</v>
      </c>
      <c r="F1445" s="12" t="str">
        <f t="shared" si="596"/>
        <v>FLO_FR</v>
      </c>
      <c r="G1445" s="12" t="str">
        <f t="shared" si="595"/>
        <v>RSD_APA3_CK</v>
      </c>
      <c r="H1445" s="12" t="str">
        <f t="shared" ref="H1445:J1445" si="608">H1421</f>
        <v>WA</v>
      </c>
      <c r="I1445" s="12" t="str">
        <f t="shared" si="608"/>
        <v>UP</v>
      </c>
      <c r="J1445" s="4">
        <f t="shared" si="608"/>
        <v>0</v>
      </c>
      <c r="K1445" s="4">
        <f t="shared" si="594"/>
        <v>3</v>
      </c>
      <c r="L1445" s="10" t="str">
        <f t="shared" si="592"/>
        <v>RSDELC</v>
      </c>
      <c r="M1445" s="10" t="s">
        <v>75</v>
      </c>
    </row>
    <row r="1446" spans="3:13" s="2" customFormat="1" x14ac:dyDescent="0.25">
      <c r="C1446" s="10"/>
      <c r="D1446" s="10">
        <v>24</v>
      </c>
      <c r="F1446" s="19" t="str">
        <f t="shared" si="596"/>
        <v>FLO_FR</v>
      </c>
      <c r="G1446" s="19" t="str">
        <f t="shared" si="595"/>
        <v>RSD_APA3_CK</v>
      </c>
      <c r="H1446" s="19" t="str">
        <f t="shared" ref="H1446:J1446" si="609">H1422</f>
        <v>WE</v>
      </c>
      <c r="I1446" s="19" t="str">
        <f t="shared" si="609"/>
        <v>UP</v>
      </c>
      <c r="J1446" s="21">
        <f t="shared" si="609"/>
        <v>0</v>
      </c>
      <c r="K1446" s="21">
        <f t="shared" si="594"/>
        <v>3</v>
      </c>
      <c r="L1446" s="21" t="str">
        <f t="shared" si="592"/>
        <v>RSDELC</v>
      </c>
      <c r="M1446" s="21" t="s">
        <v>75</v>
      </c>
    </row>
    <row r="1447" spans="3:13" s="2" customFormat="1" x14ac:dyDescent="0.25">
      <c r="C1447" s="10">
        <f>C1399+1</f>
        <v>31</v>
      </c>
      <c r="D1447" s="10">
        <v>1</v>
      </c>
      <c r="F1447" s="2" t="str">
        <f>IF(H1447="NA","\I: Ignore","FLO_FR")</f>
        <v>FLO_FR</v>
      </c>
      <c r="G1447" s="9" t="str">
        <f>VLOOKUP(C1447,Demands!$B$27:$C$125,2,0)</f>
        <v>RSD_DTA4_CK</v>
      </c>
      <c r="H1447" s="2" t="str">
        <f>IF(HLOOKUP($D1447,Fractions!$C$1:$Z$2,2,0)=0,"na",HLOOKUP($D1447,Fractions!$C$1:$Z$2,2,0))</f>
        <v>RN</v>
      </c>
      <c r="I1447" s="2" t="s">
        <v>34</v>
      </c>
      <c r="K1447" s="17">
        <f>VLOOKUP(VLOOKUP(C1447,Demands!$B$27:$E$125,4,0),Fractions!$A$3:$Z$43,INS_FRs!D1447+2,0)</f>
        <v>0</v>
      </c>
      <c r="L1447" s="10" t="str">
        <f t="shared" si="592"/>
        <v>RSDELC</v>
      </c>
      <c r="M1447" s="10" t="s">
        <v>75</v>
      </c>
    </row>
    <row r="1448" spans="3:13" s="2" customFormat="1" x14ac:dyDescent="0.25">
      <c r="C1448" s="10"/>
      <c r="D1448" s="10">
        <v>2</v>
      </c>
      <c r="F1448" s="2" t="str">
        <f t="shared" ref="F1448:F1458" si="610">IF(H1448="NA","\I: Ignore","FLO_FR")</f>
        <v>FLO_FR</v>
      </c>
      <c r="G1448" s="2" t="str">
        <f>G1447</f>
        <v>RSD_DTA4_CK</v>
      </c>
      <c r="H1448" s="2" t="str">
        <f>IF(HLOOKUP($D1448,Fractions!$C$1:$Z$2,2,0)=0,"na",HLOOKUP($D1448,Fractions!$C$1:$Z$2,2,0))</f>
        <v>RL</v>
      </c>
      <c r="I1448" s="2" t="s">
        <v>34</v>
      </c>
      <c r="K1448" s="17">
        <f>VLOOKUP(VLOOKUP(C1447,Demands!$B$27:$E$125,4,0),Fractions!$A$3:$Z$43,INS_FRs!D1448+2,0)</f>
        <v>2.7853881278538817E-2</v>
      </c>
      <c r="L1448" s="10" t="str">
        <f t="shared" si="592"/>
        <v>RSDELC</v>
      </c>
      <c r="M1448" s="10" t="s">
        <v>75</v>
      </c>
    </row>
    <row r="1449" spans="3:13" s="2" customFormat="1" x14ac:dyDescent="0.25">
      <c r="C1449" s="10"/>
      <c r="D1449" s="10">
        <v>3</v>
      </c>
      <c r="F1449" s="2" t="str">
        <f t="shared" si="610"/>
        <v>FLO_FR</v>
      </c>
      <c r="G1449" s="2" t="str">
        <f t="shared" ref="G1449:G1456" si="611">G1448</f>
        <v>RSD_DTA4_CK</v>
      </c>
      <c r="H1449" s="2" t="str">
        <f>IF(HLOOKUP($D1449,Fractions!$C$1:$Z$2,2,0)=0,"na",HLOOKUP($D1449,Fractions!$C$1:$Z$2,2,0))</f>
        <v>RM</v>
      </c>
      <c r="I1449" s="2" t="s">
        <v>34</v>
      </c>
      <c r="K1449" s="17">
        <f>VLOOKUP(VLOOKUP(C1447,Demands!$B$27:$E$125,4,0),Fractions!$A$3:$Z$43,INS_FRs!D1449+2,0)</f>
        <v>3.4817351598173514E-2</v>
      </c>
      <c r="L1449" s="10" t="str">
        <f t="shared" si="592"/>
        <v>RSDELC</v>
      </c>
      <c r="M1449" s="10" t="s">
        <v>75</v>
      </c>
    </row>
    <row r="1450" spans="3:13" s="2" customFormat="1" x14ac:dyDescent="0.25">
      <c r="C1450" s="10"/>
      <c r="D1450" s="10">
        <v>4</v>
      </c>
      <c r="F1450" s="2" t="str">
        <f t="shared" si="610"/>
        <v>FLO_FR</v>
      </c>
      <c r="G1450" s="2" t="str">
        <f t="shared" si="611"/>
        <v>RSD_DTA4_CK</v>
      </c>
      <c r="H1450" s="2" t="str">
        <f>IF(HLOOKUP($D1450,Fractions!$C$1:$Z$2,2,0)=0,"na",HLOOKUP($D1450,Fractions!$C$1:$Z$2,2,0))</f>
        <v>RD</v>
      </c>
      <c r="I1450" s="2" t="s">
        <v>34</v>
      </c>
      <c r="K1450" s="17">
        <f>VLOOKUP(VLOOKUP(C1447,Demands!$B$27:$E$125,4,0),Fractions!$A$3:$Z$43,INS_FRs!D1450+2,0)</f>
        <v>4.1780821917808221E-2</v>
      </c>
      <c r="L1450" s="10" t="str">
        <f t="shared" si="592"/>
        <v>RSDELC</v>
      </c>
      <c r="M1450" s="10" t="s">
        <v>75</v>
      </c>
    </row>
    <row r="1451" spans="3:13" s="2" customFormat="1" x14ac:dyDescent="0.25">
      <c r="C1451" s="10"/>
      <c r="D1451" s="10">
        <v>5</v>
      </c>
      <c r="F1451" s="2" t="str">
        <f t="shared" si="610"/>
        <v>FLO_FR</v>
      </c>
      <c r="G1451" s="2" t="str">
        <f t="shared" si="611"/>
        <v>RSD_DTA4_CK</v>
      </c>
      <c r="H1451" s="2" t="str">
        <f>IF(HLOOKUP($D1451,Fractions!$C$1:$Z$2,2,0)=0,"na",HLOOKUP($D1451,Fractions!$C$1:$Z$2,2,0))</f>
        <v>RA</v>
      </c>
      <c r="I1451" s="2" t="s">
        <v>34</v>
      </c>
      <c r="K1451" s="17">
        <f>VLOOKUP(VLOOKUP(C1447,Demands!$B$27:$E$125,4,0),Fractions!$A$3:$Z$43,INS_FRs!D1451+2,0)</f>
        <v>2.7853881278538817E-2</v>
      </c>
      <c r="L1451" s="10" t="str">
        <f t="shared" si="592"/>
        <v>RSDELC</v>
      </c>
      <c r="M1451" s="10" t="s">
        <v>75</v>
      </c>
    </row>
    <row r="1452" spans="3:13" s="2" customFormat="1" x14ac:dyDescent="0.25">
      <c r="C1452" s="10"/>
      <c r="D1452" s="10">
        <v>6</v>
      </c>
      <c r="F1452" s="2" t="str">
        <f t="shared" si="610"/>
        <v>FLO_FR</v>
      </c>
      <c r="G1452" s="2" t="str">
        <f t="shared" si="611"/>
        <v>RSD_DTA4_CK</v>
      </c>
      <c r="H1452" s="2" t="str">
        <f>IF(HLOOKUP($D1452,Fractions!$C$1:$Z$2,2,0)=0,"na",HLOOKUP($D1452,Fractions!$C$1:$Z$2,2,0))</f>
        <v>RE</v>
      </c>
      <c r="I1452" s="2" t="s">
        <v>34</v>
      </c>
      <c r="K1452" s="17">
        <f>VLOOKUP(VLOOKUP(C1447,Demands!$B$27:$E$125,4,0),Fractions!$A$3:$Z$43,INS_FRs!D1452+2,0)</f>
        <v>3.4817351598173514E-2</v>
      </c>
      <c r="L1452" s="10" t="str">
        <f t="shared" si="592"/>
        <v>RSDELC</v>
      </c>
      <c r="M1452" s="10" t="s">
        <v>75</v>
      </c>
    </row>
    <row r="1453" spans="3:13" s="2" customFormat="1" x14ac:dyDescent="0.25">
      <c r="C1453" s="10"/>
      <c r="D1453" s="10">
        <v>7</v>
      </c>
      <c r="F1453" s="2" t="str">
        <f t="shared" si="610"/>
        <v>FLO_FR</v>
      </c>
      <c r="G1453" s="2" t="str">
        <f t="shared" si="611"/>
        <v>RSD_DTA4_CK</v>
      </c>
      <c r="H1453" s="2" t="str">
        <f>IF(HLOOKUP($D1453,Fractions!$C$1:$Z$2,2,0)=0,"na",HLOOKUP($D1453,Fractions!$C$1:$Z$2,2,0))</f>
        <v>SN</v>
      </c>
      <c r="I1453" s="2" t="s">
        <v>34</v>
      </c>
      <c r="K1453" s="17">
        <f>VLOOKUP(VLOOKUP(C1447,Demands!$B$27:$E$125,4,0),Fractions!$A$3:$Z$43,INS_FRs!D1453+2,0)</f>
        <v>0</v>
      </c>
      <c r="L1453" s="10" t="str">
        <f t="shared" si="592"/>
        <v>RSDELC</v>
      </c>
      <c r="M1453" s="10" t="s">
        <v>75</v>
      </c>
    </row>
    <row r="1454" spans="3:13" s="2" customFormat="1" x14ac:dyDescent="0.25">
      <c r="C1454" s="10"/>
      <c r="D1454" s="10">
        <v>8</v>
      </c>
      <c r="F1454" s="2" t="str">
        <f t="shared" si="610"/>
        <v>FLO_FR</v>
      </c>
      <c r="G1454" s="2" t="str">
        <f t="shared" si="611"/>
        <v>RSD_DTA4_CK</v>
      </c>
      <c r="H1454" s="2" t="str">
        <f>IF(HLOOKUP($D1454,Fractions!$C$1:$Z$2,2,0)=0,"na",HLOOKUP($D1454,Fractions!$C$1:$Z$2,2,0))</f>
        <v>SL</v>
      </c>
      <c r="I1454" s="2" t="s">
        <v>34</v>
      </c>
      <c r="K1454" s="17">
        <f>VLOOKUP(VLOOKUP(C1447,Demands!$B$27:$E$125,4,0),Fractions!$A$3:$Z$43,INS_FRs!D1454+2,0)</f>
        <v>4.2009132420091334E-2</v>
      </c>
      <c r="L1454" s="10" t="str">
        <f t="shared" si="592"/>
        <v>RSDELC</v>
      </c>
      <c r="M1454" s="10" t="s">
        <v>75</v>
      </c>
    </row>
    <row r="1455" spans="3:13" s="2" customFormat="1" x14ac:dyDescent="0.25">
      <c r="C1455" s="10"/>
      <c r="D1455" s="10">
        <v>9</v>
      </c>
      <c r="F1455" s="2" t="str">
        <f t="shared" si="610"/>
        <v>FLO_FR</v>
      </c>
      <c r="G1455" s="2" t="str">
        <f t="shared" si="611"/>
        <v>RSD_DTA4_CK</v>
      </c>
      <c r="H1455" s="2" t="str">
        <f>IF(HLOOKUP($D1455,Fractions!$C$1:$Z$2,2,0)=0,"na",HLOOKUP($D1455,Fractions!$C$1:$Z$2,2,0))</f>
        <v>SM</v>
      </c>
      <c r="I1455" s="2" t="s">
        <v>34</v>
      </c>
      <c r="K1455" s="17">
        <f>VLOOKUP(VLOOKUP(C1447,Demands!$B$27:$E$125,4,0),Fractions!$A$3:$Z$43,INS_FRs!D1455+2,0)</f>
        <v>5.2511415525114152E-2</v>
      </c>
      <c r="L1455" s="10" t="str">
        <f t="shared" si="592"/>
        <v>RSDELC</v>
      </c>
      <c r="M1455" s="10" t="s">
        <v>75</v>
      </c>
    </row>
    <row r="1456" spans="3:13" s="2" customFormat="1" x14ac:dyDescent="0.25">
      <c r="C1456" s="10"/>
      <c r="D1456" s="10">
        <v>10</v>
      </c>
      <c r="F1456" s="2" t="str">
        <f t="shared" si="610"/>
        <v>FLO_FR</v>
      </c>
      <c r="G1456" s="2" t="str">
        <f t="shared" si="611"/>
        <v>RSD_DTA4_CK</v>
      </c>
      <c r="H1456" s="2" t="str">
        <f>IF(HLOOKUP($D1456,Fractions!$C$1:$Z$2,2,0)=0,"na",HLOOKUP($D1456,Fractions!$C$1:$Z$2,2,0))</f>
        <v>SD</v>
      </c>
      <c r="I1456" s="2" t="s">
        <v>34</v>
      </c>
      <c r="K1456" s="17">
        <f>VLOOKUP(VLOOKUP(C1447,Demands!$B$27:$E$125,4,0),Fractions!$A$3:$Z$43,INS_FRs!D1456+2,0)</f>
        <v>6.3013698630136991E-2</v>
      </c>
      <c r="L1456" s="10" t="str">
        <f t="shared" si="592"/>
        <v>RSDELC</v>
      </c>
      <c r="M1456" s="10" t="s">
        <v>75</v>
      </c>
    </row>
    <row r="1457" spans="3:13" s="2" customFormat="1" x14ac:dyDescent="0.25">
      <c r="C1457" s="10"/>
      <c r="D1457" s="10">
        <v>11</v>
      </c>
      <c r="F1457" s="2" t="str">
        <f t="shared" si="610"/>
        <v>FLO_FR</v>
      </c>
      <c r="G1457" s="2" t="str">
        <f t="shared" ref="G1457:G1475" si="612">G1456</f>
        <v>RSD_DTA4_CK</v>
      </c>
      <c r="H1457" s="2" t="str">
        <f>IF(HLOOKUP($D1457,Fractions!$C$1:$Z$2,2,0)=0,"na",HLOOKUP($D1457,Fractions!$C$1:$Z$2,2,0))</f>
        <v>SA</v>
      </c>
      <c r="I1457" s="2" t="s">
        <v>34</v>
      </c>
      <c r="K1457" s="17">
        <f>VLOOKUP(VLOOKUP(C1447,Demands!$B$27:$E$125,4,0),Fractions!$A$3:$Z$43,INS_FRs!D1457+2,0)</f>
        <v>4.2009132420091334E-2</v>
      </c>
      <c r="L1457" s="10" t="str">
        <f t="shared" si="592"/>
        <v>RSDELC</v>
      </c>
      <c r="M1457" s="10" t="s">
        <v>75</v>
      </c>
    </row>
    <row r="1458" spans="3:13" s="2" customFormat="1" x14ac:dyDescent="0.25">
      <c r="C1458" s="10"/>
      <c r="D1458" s="10">
        <v>12</v>
      </c>
      <c r="F1458" s="2" t="str">
        <f t="shared" si="610"/>
        <v>FLO_FR</v>
      </c>
      <c r="G1458" s="2" t="str">
        <f t="shared" si="612"/>
        <v>RSD_DTA4_CK</v>
      </c>
      <c r="H1458" s="2" t="str">
        <f>IF(HLOOKUP($D1458,Fractions!$C$1:$Z$2,2,0)=0,"na",HLOOKUP($D1458,Fractions!$C$1:$Z$2,2,0))</f>
        <v>SE</v>
      </c>
      <c r="I1458" s="2" t="s">
        <v>34</v>
      </c>
      <c r="K1458" s="17">
        <f>VLOOKUP(VLOOKUP(C1447,Demands!$B$27:$E$125,4,0),Fractions!$A$3:$Z$43,INS_FRs!D1458+2,0)</f>
        <v>5.2511415525114152E-2</v>
      </c>
      <c r="L1458" s="10" t="str">
        <f t="shared" si="592"/>
        <v>RSDELC</v>
      </c>
      <c r="M1458" s="10" t="s">
        <v>75</v>
      </c>
    </row>
    <row r="1459" spans="3:13" s="2" customFormat="1" x14ac:dyDescent="0.25">
      <c r="C1459" s="10"/>
      <c r="D1459" s="10">
        <v>13</v>
      </c>
      <c r="F1459" s="2" t="str">
        <f t="shared" ref="F1459:F1476" si="613">IF(H1459="NA","\I: Ignore","FLO_FR")</f>
        <v>FLO_FR</v>
      </c>
      <c r="G1459" s="2" t="str">
        <f t="shared" si="612"/>
        <v>RSD_DTA4_CK</v>
      </c>
      <c r="H1459" s="2" t="str">
        <f>IF(HLOOKUP($D1459,Fractions!$C$1:$Z$2,2,0)=0,"na",HLOOKUP($D1459,Fractions!$C$1:$Z$2,2,0))</f>
        <v>FN</v>
      </c>
      <c r="I1459" s="2" t="s">
        <v>34</v>
      </c>
      <c r="K1459" s="17">
        <f>VLOOKUP(VLOOKUP(C1447,Demands!$B$27:$E$125,4,0),Fractions!$A$3:$Z$43,INS_FRs!D1459+2,0)</f>
        <v>0</v>
      </c>
      <c r="L1459" s="10" t="str">
        <f t="shared" si="592"/>
        <v>RSDELC</v>
      </c>
      <c r="M1459" s="10" t="s">
        <v>75</v>
      </c>
    </row>
    <row r="1460" spans="3:13" s="2" customFormat="1" x14ac:dyDescent="0.25">
      <c r="C1460" s="10"/>
      <c r="D1460" s="10">
        <v>14</v>
      </c>
      <c r="F1460" s="2" t="str">
        <f t="shared" si="613"/>
        <v>FLO_FR</v>
      </c>
      <c r="G1460" s="2" t="str">
        <f t="shared" si="612"/>
        <v>RSD_DTA4_CK</v>
      </c>
      <c r="H1460" s="2" t="str">
        <f>IF(HLOOKUP($D1460,Fractions!$C$1:$Z$2,2,0)=0,"na",HLOOKUP($D1460,Fractions!$C$1:$Z$2,2,0))</f>
        <v>FL</v>
      </c>
      <c r="I1460" s="2" t="s">
        <v>34</v>
      </c>
      <c r="K1460" s="17">
        <f>VLOOKUP(VLOOKUP(C1447,Demands!$B$27:$E$125,4,0),Fractions!$A$3:$Z$43,INS_FRs!D1460+2,0)</f>
        <v>2.7853881278538817E-2</v>
      </c>
      <c r="L1460" s="10" t="str">
        <f t="shared" si="592"/>
        <v>RSDELC</v>
      </c>
      <c r="M1460" s="10" t="s">
        <v>75</v>
      </c>
    </row>
    <row r="1461" spans="3:13" s="2" customFormat="1" x14ac:dyDescent="0.25">
      <c r="C1461" s="10"/>
      <c r="D1461" s="10">
        <v>15</v>
      </c>
      <c r="F1461" s="2" t="str">
        <f t="shared" si="613"/>
        <v>FLO_FR</v>
      </c>
      <c r="G1461" s="2" t="str">
        <f t="shared" si="612"/>
        <v>RSD_DTA4_CK</v>
      </c>
      <c r="H1461" s="2" t="str">
        <f>IF(HLOOKUP($D1461,Fractions!$C$1:$Z$2,2,0)=0,"na",HLOOKUP($D1461,Fractions!$C$1:$Z$2,2,0))</f>
        <v>FM</v>
      </c>
      <c r="I1461" s="2" t="s">
        <v>34</v>
      </c>
      <c r="K1461" s="17">
        <f>VLOOKUP(VLOOKUP(C1447,Demands!$B$27:$E$125,4,0),Fractions!$A$3:$Z$43,INS_FRs!D1461+2,0)</f>
        <v>3.4817351598173514E-2</v>
      </c>
      <c r="L1461" s="10" t="str">
        <f t="shared" si="592"/>
        <v>RSDELC</v>
      </c>
      <c r="M1461" s="10" t="s">
        <v>75</v>
      </c>
    </row>
    <row r="1462" spans="3:13" s="2" customFormat="1" x14ac:dyDescent="0.25">
      <c r="C1462" s="10"/>
      <c r="D1462" s="10">
        <v>16</v>
      </c>
      <c r="F1462" s="2" t="str">
        <f t="shared" si="613"/>
        <v>FLO_FR</v>
      </c>
      <c r="G1462" s="2" t="str">
        <f t="shared" si="612"/>
        <v>RSD_DTA4_CK</v>
      </c>
      <c r="H1462" s="2" t="str">
        <f>IF(HLOOKUP($D1462,Fractions!$C$1:$Z$2,2,0)=0,"na",HLOOKUP($D1462,Fractions!$C$1:$Z$2,2,0))</f>
        <v>FD</v>
      </c>
      <c r="I1462" s="2" t="s">
        <v>34</v>
      </c>
      <c r="K1462" s="17">
        <f>VLOOKUP(VLOOKUP(C1447,Demands!$B$27:$E$125,4,0),Fractions!$A$3:$Z$43,INS_FRs!D1462+2,0)</f>
        <v>4.1780821917808221E-2</v>
      </c>
      <c r="L1462" s="10" t="str">
        <f t="shared" si="592"/>
        <v>RSDELC</v>
      </c>
      <c r="M1462" s="10" t="s">
        <v>75</v>
      </c>
    </row>
    <row r="1463" spans="3:13" s="2" customFormat="1" x14ac:dyDescent="0.25">
      <c r="C1463" s="10"/>
      <c r="D1463" s="10">
        <v>17</v>
      </c>
      <c r="F1463" s="2" t="str">
        <f t="shared" si="613"/>
        <v>FLO_FR</v>
      </c>
      <c r="G1463" s="2" t="str">
        <f t="shared" si="612"/>
        <v>RSD_DTA4_CK</v>
      </c>
      <c r="H1463" s="2" t="str">
        <f>IF(HLOOKUP($D1463,Fractions!$C$1:$Z$2,2,0)=0,"na",HLOOKUP($D1463,Fractions!$C$1:$Z$2,2,0))</f>
        <v>FA</v>
      </c>
      <c r="I1463" s="2" t="s">
        <v>34</v>
      </c>
      <c r="K1463" s="17">
        <f>VLOOKUP(VLOOKUP(C1447,Demands!$B$27:$E$125,4,0),Fractions!$A$3:$Z$43,INS_FRs!D1463+2,0)</f>
        <v>2.7853881278538817E-2</v>
      </c>
      <c r="L1463" s="10" t="str">
        <f t="shared" si="592"/>
        <v>RSDELC</v>
      </c>
      <c r="M1463" s="10" t="s">
        <v>75</v>
      </c>
    </row>
    <row r="1464" spans="3:13" s="2" customFormat="1" x14ac:dyDescent="0.25">
      <c r="C1464" s="10"/>
      <c r="D1464" s="10">
        <v>18</v>
      </c>
      <c r="F1464" s="2" t="str">
        <f t="shared" si="613"/>
        <v>FLO_FR</v>
      </c>
      <c r="G1464" s="2" t="str">
        <f t="shared" si="612"/>
        <v>RSD_DTA4_CK</v>
      </c>
      <c r="H1464" s="2" t="str">
        <f>IF(HLOOKUP($D1464,Fractions!$C$1:$Z$2,2,0)=0,"na",HLOOKUP($D1464,Fractions!$C$1:$Z$2,2,0))</f>
        <v>FE</v>
      </c>
      <c r="I1464" s="2" t="s">
        <v>34</v>
      </c>
      <c r="K1464" s="17">
        <f>VLOOKUP(VLOOKUP(C1447,Demands!$B$27:$E$125,4,0),Fractions!$A$3:$Z$43,INS_FRs!D1464+2,0)</f>
        <v>3.4817351598173514E-2</v>
      </c>
      <c r="L1464" s="10" t="str">
        <f t="shared" si="592"/>
        <v>RSDELC</v>
      </c>
      <c r="M1464" s="10" t="s">
        <v>75</v>
      </c>
    </row>
    <row r="1465" spans="3:13" s="2" customFormat="1" x14ac:dyDescent="0.25">
      <c r="C1465" s="10"/>
      <c r="D1465" s="10">
        <v>19</v>
      </c>
      <c r="F1465" s="2" t="str">
        <f t="shared" si="613"/>
        <v>FLO_FR</v>
      </c>
      <c r="G1465" s="2" t="str">
        <f t="shared" si="612"/>
        <v>RSD_DTA4_CK</v>
      </c>
      <c r="H1465" s="2" t="str">
        <f>IF(HLOOKUP($D1465,Fractions!$C$1:$Z$2,2,0)=0,"na",HLOOKUP($D1465,Fractions!$C$1:$Z$2,2,0))</f>
        <v>WN</v>
      </c>
      <c r="I1465" s="2" t="s">
        <v>34</v>
      </c>
      <c r="K1465" s="17">
        <f>VLOOKUP(VLOOKUP(C1447,Demands!$B$27:$E$125,4,0),Fractions!$A$3:$Z$43,INS_FRs!D1465+2,0)</f>
        <v>0</v>
      </c>
      <c r="L1465" s="10" t="str">
        <f t="shared" si="592"/>
        <v>RSDELC</v>
      </c>
      <c r="M1465" s="10" t="s">
        <v>75</v>
      </c>
    </row>
    <row r="1466" spans="3:13" s="2" customFormat="1" x14ac:dyDescent="0.25">
      <c r="C1466" s="10"/>
      <c r="D1466" s="10">
        <v>20</v>
      </c>
      <c r="F1466" s="2" t="str">
        <f t="shared" si="613"/>
        <v>FLO_FR</v>
      </c>
      <c r="G1466" s="2" t="str">
        <f t="shared" si="612"/>
        <v>RSD_DTA4_CK</v>
      </c>
      <c r="H1466" s="2" t="str">
        <f>IF(HLOOKUP($D1466,Fractions!$C$1:$Z$2,2,0)=0,"na",HLOOKUP($D1466,Fractions!$C$1:$Z$2,2,0))</f>
        <v>WL</v>
      </c>
      <c r="I1466" s="2" t="s">
        <v>34</v>
      </c>
      <c r="K1466" s="17">
        <f>VLOOKUP(VLOOKUP(C1447,Demands!$B$27:$E$125,4,0),Fractions!$A$3:$Z$43,INS_FRs!D1466+2,0)</f>
        <v>6.894977168949773E-2</v>
      </c>
      <c r="L1466" s="10" t="str">
        <f t="shared" si="592"/>
        <v>RSDELC</v>
      </c>
      <c r="M1466" s="10" t="s">
        <v>75</v>
      </c>
    </row>
    <row r="1467" spans="3:13" s="2" customFormat="1" x14ac:dyDescent="0.25">
      <c r="C1467" s="10"/>
      <c r="D1467" s="10">
        <v>21</v>
      </c>
      <c r="F1467" s="2" t="str">
        <f t="shared" si="613"/>
        <v>FLO_FR</v>
      </c>
      <c r="G1467" s="2" t="str">
        <f t="shared" si="612"/>
        <v>RSD_DTA4_CK</v>
      </c>
      <c r="H1467" s="2" t="str">
        <f>IF(HLOOKUP($D1467,Fractions!$C$1:$Z$2,2,0)=0,"na",HLOOKUP($D1467,Fractions!$C$1:$Z$2,2,0))</f>
        <v>WM</v>
      </c>
      <c r="I1467" s="2" t="s">
        <v>34</v>
      </c>
      <c r="K1467" s="17">
        <f>VLOOKUP(VLOOKUP(C1447,Demands!$B$27:$E$125,4,0),Fractions!$A$3:$Z$43,INS_FRs!D1467+2,0)</f>
        <v>8.6187214611872148E-2</v>
      </c>
      <c r="L1467" s="10" t="str">
        <f t="shared" si="592"/>
        <v>RSDELC</v>
      </c>
      <c r="M1467" s="10" t="s">
        <v>75</v>
      </c>
    </row>
    <row r="1468" spans="3:13" s="2" customFormat="1" x14ac:dyDescent="0.25">
      <c r="C1468" s="10"/>
      <c r="D1468" s="10">
        <v>22</v>
      </c>
      <c r="F1468" s="2" t="str">
        <f t="shared" si="613"/>
        <v>FLO_FR</v>
      </c>
      <c r="G1468" s="2" t="str">
        <f t="shared" si="612"/>
        <v>RSD_DTA4_CK</v>
      </c>
      <c r="H1468" s="2" t="str">
        <f>IF(HLOOKUP($D1468,Fractions!$C$1:$Z$2,2,0)=0,"na",HLOOKUP($D1468,Fractions!$C$1:$Z$2,2,0))</f>
        <v>WD</v>
      </c>
      <c r="I1468" s="2" t="s">
        <v>34</v>
      </c>
      <c r="K1468" s="17">
        <f>VLOOKUP(VLOOKUP(C1447,Demands!$B$27:$E$125,4,0),Fractions!$A$3:$Z$43,INS_FRs!D1468+2,0)</f>
        <v>0.10342465753424658</v>
      </c>
      <c r="L1468" s="10" t="str">
        <f t="shared" si="592"/>
        <v>RSDELC</v>
      </c>
      <c r="M1468" s="10" t="s">
        <v>75</v>
      </c>
    </row>
    <row r="1469" spans="3:13" s="2" customFormat="1" x14ac:dyDescent="0.25">
      <c r="C1469" s="10"/>
      <c r="D1469" s="10">
        <v>23</v>
      </c>
      <c r="F1469" s="12" t="str">
        <f t="shared" si="613"/>
        <v>FLO_FR</v>
      </c>
      <c r="G1469" s="12" t="str">
        <f t="shared" si="612"/>
        <v>RSD_DTA4_CK</v>
      </c>
      <c r="H1469" s="12" t="str">
        <f>IF(HLOOKUP($D1469,Fractions!$C$1:$Z$2,2,0)=0,"na",HLOOKUP($D1469,Fractions!$C$1:$Z$2,2,0))</f>
        <v>WA</v>
      </c>
      <c r="I1469" s="12" t="s">
        <v>34</v>
      </c>
      <c r="J1469" s="12"/>
      <c r="K1469" s="18">
        <f>VLOOKUP(VLOOKUP(C1447,Demands!$B$27:$E$125,4,0),Fractions!$A$3:$Z$43,INS_FRs!D1469+2,0)</f>
        <v>6.894977168949773E-2</v>
      </c>
      <c r="L1469" s="10" t="str">
        <f t="shared" si="592"/>
        <v>RSDELC</v>
      </c>
      <c r="M1469" s="10" t="s">
        <v>75</v>
      </c>
    </row>
    <row r="1470" spans="3:13" s="2" customFormat="1" x14ac:dyDescent="0.25">
      <c r="C1470" s="10"/>
      <c r="D1470" s="10">
        <v>24</v>
      </c>
      <c r="F1470" s="19" t="str">
        <f t="shared" si="613"/>
        <v>FLO_FR</v>
      </c>
      <c r="G1470" s="19" t="str">
        <f t="shared" si="612"/>
        <v>RSD_DTA4_CK</v>
      </c>
      <c r="H1470" s="19" t="str">
        <f>IF(HLOOKUP($D1470,Fractions!$C$1:$Z$2,2,0)=0,"na",HLOOKUP($D1470,Fractions!$C$1:$Z$2,2,0))</f>
        <v>WE</v>
      </c>
      <c r="I1470" s="19" t="s">
        <v>34</v>
      </c>
      <c r="J1470" s="19"/>
      <c r="K1470" s="20">
        <f>VLOOKUP(VLOOKUP(C1447,Demands!$B$27:$E$125,4,0),Fractions!$A$3:$Z$43,INS_FRs!D1470+2,0)</f>
        <v>8.6187214611872148E-2</v>
      </c>
      <c r="L1470" s="21" t="str">
        <f t="shared" si="592"/>
        <v>RSDELC</v>
      </c>
      <c r="M1470" s="21" t="s">
        <v>75</v>
      </c>
    </row>
    <row r="1471" spans="3:13" s="2" customFormat="1" x14ac:dyDescent="0.25">
      <c r="C1471" s="10"/>
      <c r="D1471" s="10">
        <v>1</v>
      </c>
      <c r="F1471" s="2" t="str">
        <f t="shared" si="613"/>
        <v>FLO_FR</v>
      </c>
      <c r="G1471" s="2" t="str">
        <f t="shared" si="612"/>
        <v>RSD_DTA4_CK</v>
      </c>
      <c r="H1471" s="2" t="str">
        <f t="shared" ref="H1471:J1479" si="614">H1447</f>
        <v>RN</v>
      </c>
      <c r="I1471" s="2" t="str">
        <f t="shared" si="614"/>
        <v>UP</v>
      </c>
      <c r="J1471" s="10">
        <f t="shared" si="614"/>
        <v>0</v>
      </c>
      <c r="K1471" s="10">
        <v>3</v>
      </c>
      <c r="L1471" s="10" t="str">
        <f t="shared" si="592"/>
        <v>RSDELC</v>
      </c>
      <c r="M1471" s="10" t="s">
        <v>75</v>
      </c>
    </row>
    <row r="1472" spans="3:13" s="2" customFormat="1" x14ac:dyDescent="0.25">
      <c r="C1472" s="10"/>
      <c r="D1472" s="10">
        <v>2</v>
      </c>
      <c r="F1472" s="2" t="str">
        <f t="shared" si="613"/>
        <v>FLO_FR</v>
      </c>
      <c r="G1472" s="2" t="str">
        <f t="shared" si="612"/>
        <v>RSD_DTA4_CK</v>
      </c>
      <c r="H1472" s="2" t="str">
        <f t="shared" si="614"/>
        <v>RL</v>
      </c>
      <c r="I1472" s="2" t="str">
        <f t="shared" si="614"/>
        <v>UP</v>
      </c>
      <c r="J1472" s="10">
        <f t="shared" si="614"/>
        <v>0</v>
      </c>
      <c r="K1472" s="10">
        <f>K1471</f>
        <v>3</v>
      </c>
      <c r="L1472" s="10" t="str">
        <f t="shared" si="592"/>
        <v>RSDELC</v>
      </c>
      <c r="M1472" s="10" t="s">
        <v>75</v>
      </c>
    </row>
    <row r="1473" spans="3:13" s="2" customFormat="1" x14ac:dyDescent="0.25">
      <c r="C1473" s="10"/>
      <c r="D1473" s="10">
        <v>3</v>
      </c>
      <c r="F1473" s="2" t="str">
        <f t="shared" si="613"/>
        <v>FLO_FR</v>
      </c>
      <c r="G1473" s="2" t="str">
        <f t="shared" si="612"/>
        <v>RSD_DTA4_CK</v>
      </c>
      <c r="H1473" s="2" t="str">
        <f t="shared" si="614"/>
        <v>RM</v>
      </c>
      <c r="I1473" s="2" t="str">
        <f t="shared" si="614"/>
        <v>UP</v>
      </c>
      <c r="J1473" s="10">
        <f t="shared" si="614"/>
        <v>0</v>
      </c>
      <c r="K1473" s="10">
        <f t="shared" ref="K1473:K1494" si="615">K1472</f>
        <v>3</v>
      </c>
      <c r="L1473" s="10" t="str">
        <f t="shared" si="592"/>
        <v>RSDELC</v>
      </c>
      <c r="M1473" s="10" t="s">
        <v>75</v>
      </c>
    </row>
    <row r="1474" spans="3:13" s="2" customFormat="1" x14ac:dyDescent="0.25">
      <c r="C1474" s="10"/>
      <c r="D1474" s="10">
        <v>4</v>
      </c>
      <c r="F1474" s="2" t="str">
        <f t="shared" si="613"/>
        <v>FLO_FR</v>
      </c>
      <c r="G1474" s="2" t="str">
        <f t="shared" si="612"/>
        <v>RSD_DTA4_CK</v>
      </c>
      <c r="H1474" s="2" t="str">
        <f t="shared" si="614"/>
        <v>RD</v>
      </c>
      <c r="I1474" s="2" t="str">
        <f t="shared" si="614"/>
        <v>UP</v>
      </c>
      <c r="J1474" s="10">
        <f t="shared" si="614"/>
        <v>0</v>
      </c>
      <c r="K1474" s="10">
        <f t="shared" si="615"/>
        <v>3</v>
      </c>
      <c r="L1474" s="10" t="str">
        <f t="shared" si="592"/>
        <v>RSDELC</v>
      </c>
      <c r="M1474" s="10" t="s">
        <v>75</v>
      </c>
    </row>
    <row r="1475" spans="3:13" s="2" customFormat="1" x14ac:dyDescent="0.25">
      <c r="C1475" s="10"/>
      <c r="D1475" s="10">
        <v>5</v>
      </c>
      <c r="F1475" s="2" t="str">
        <f t="shared" si="613"/>
        <v>FLO_FR</v>
      </c>
      <c r="G1475" s="2" t="str">
        <f t="shared" si="612"/>
        <v>RSD_DTA4_CK</v>
      </c>
      <c r="H1475" s="2" t="str">
        <f t="shared" si="614"/>
        <v>RA</v>
      </c>
      <c r="I1475" s="2" t="str">
        <f t="shared" si="614"/>
        <v>UP</v>
      </c>
      <c r="J1475" s="10">
        <f t="shared" si="614"/>
        <v>0</v>
      </c>
      <c r="K1475" s="10">
        <f t="shared" si="615"/>
        <v>3</v>
      </c>
      <c r="L1475" s="10" t="str">
        <f t="shared" si="592"/>
        <v>RSDELC</v>
      </c>
      <c r="M1475" s="10" t="s">
        <v>75</v>
      </c>
    </row>
    <row r="1476" spans="3:13" s="2" customFormat="1" x14ac:dyDescent="0.25">
      <c r="C1476" s="10"/>
      <c r="D1476" s="10">
        <v>6</v>
      </c>
      <c r="F1476" s="2" t="str">
        <f t="shared" si="613"/>
        <v>FLO_FR</v>
      </c>
      <c r="G1476" s="2" t="str">
        <f t="shared" ref="G1476:G1494" si="616">G1475</f>
        <v>RSD_DTA4_CK</v>
      </c>
      <c r="H1476" s="2" t="str">
        <f t="shared" si="614"/>
        <v>RE</v>
      </c>
      <c r="I1476" s="2" t="str">
        <f t="shared" si="614"/>
        <v>UP</v>
      </c>
      <c r="J1476" s="10">
        <f t="shared" si="614"/>
        <v>0</v>
      </c>
      <c r="K1476" s="10">
        <f t="shared" si="615"/>
        <v>3</v>
      </c>
      <c r="L1476" s="10" t="str">
        <f t="shared" si="592"/>
        <v>RSDELC</v>
      </c>
      <c r="M1476" s="10" t="s">
        <v>75</v>
      </c>
    </row>
    <row r="1477" spans="3:13" s="2" customFormat="1" x14ac:dyDescent="0.25">
      <c r="C1477" s="10"/>
      <c r="D1477" s="10">
        <v>7</v>
      </c>
      <c r="F1477" s="2" t="str">
        <f t="shared" ref="F1477:F1494" si="617">IF(H1477="NA","\I: Ignore","FLO_FR")</f>
        <v>FLO_FR</v>
      </c>
      <c r="G1477" s="2" t="str">
        <f t="shared" si="616"/>
        <v>RSD_DTA4_CK</v>
      </c>
      <c r="H1477" s="2" t="str">
        <f t="shared" si="614"/>
        <v>SN</v>
      </c>
      <c r="I1477" s="2" t="str">
        <f t="shared" si="614"/>
        <v>UP</v>
      </c>
      <c r="J1477" s="10">
        <f t="shared" si="614"/>
        <v>0</v>
      </c>
      <c r="K1477" s="10">
        <f t="shared" si="615"/>
        <v>3</v>
      </c>
      <c r="L1477" s="10" t="str">
        <f t="shared" si="592"/>
        <v>RSDELC</v>
      </c>
      <c r="M1477" s="10" t="s">
        <v>75</v>
      </c>
    </row>
    <row r="1478" spans="3:13" s="2" customFormat="1" x14ac:dyDescent="0.25">
      <c r="C1478" s="10"/>
      <c r="D1478" s="10">
        <v>8</v>
      </c>
      <c r="F1478" s="2" t="str">
        <f t="shared" si="617"/>
        <v>FLO_FR</v>
      </c>
      <c r="G1478" s="2" t="str">
        <f t="shared" si="616"/>
        <v>RSD_DTA4_CK</v>
      </c>
      <c r="H1478" s="2" t="str">
        <f t="shared" si="614"/>
        <v>SL</v>
      </c>
      <c r="I1478" s="2" t="str">
        <f t="shared" si="614"/>
        <v>UP</v>
      </c>
      <c r="J1478" s="10">
        <f t="shared" si="614"/>
        <v>0</v>
      </c>
      <c r="K1478" s="10">
        <f t="shared" si="615"/>
        <v>3</v>
      </c>
      <c r="L1478" s="10" t="str">
        <f t="shared" si="592"/>
        <v>RSDELC</v>
      </c>
      <c r="M1478" s="10" t="s">
        <v>75</v>
      </c>
    </row>
    <row r="1479" spans="3:13" s="2" customFormat="1" x14ac:dyDescent="0.25">
      <c r="C1479" s="10"/>
      <c r="D1479" s="10">
        <v>9</v>
      </c>
      <c r="F1479" s="2" t="str">
        <f t="shared" si="617"/>
        <v>FLO_FR</v>
      </c>
      <c r="G1479" s="2" t="str">
        <f t="shared" si="616"/>
        <v>RSD_DTA4_CK</v>
      </c>
      <c r="H1479" s="2" t="str">
        <f t="shared" si="614"/>
        <v>SM</v>
      </c>
      <c r="I1479" s="2" t="str">
        <f t="shared" si="614"/>
        <v>UP</v>
      </c>
      <c r="J1479" s="10">
        <f t="shared" si="614"/>
        <v>0</v>
      </c>
      <c r="K1479" s="10">
        <f t="shared" si="615"/>
        <v>3</v>
      </c>
      <c r="L1479" s="10" t="str">
        <f t="shared" si="592"/>
        <v>RSDELC</v>
      </c>
      <c r="M1479" s="10" t="s">
        <v>75</v>
      </c>
    </row>
    <row r="1480" spans="3:13" s="2" customFormat="1" x14ac:dyDescent="0.25">
      <c r="C1480" s="10"/>
      <c r="D1480" s="10">
        <v>10</v>
      </c>
      <c r="F1480" s="2" t="str">
        <f t="shared" si="617"/>
        <v>FLO_FR</v>
      </c>
      <c r="G1480" s="2" t="str">
        <f t="shared" si="616"/>
        <v>RSD_DTA4_CK</v>
      </c>
      <c r="H1480" s="2" t="str">
        <f t="shared" ref="H1480" si="618">H1456</f>
        <v>SD</v>
      </c>
      <c r="I1480" s="2" t="str">
        <f>I1456</f>
        <v>UP</v>
      </c>
      <c r="J1480" s="10">
        <f>J1456</f>
        <v>0</v>
      </c>
      <c r="K1480" s="10">
        <f t="shared" si="615"/>
        <v>3</v>
      </c>
      <c r="L1480" s="10" t="str">
        <f t="shared" ref="L1480:L1543" si="619">LEFT(G1480,3)&amp;"ELC"</f>
        <v>RSDELC</v>
      </c>
      <c r="M1480" s="10" t="s">
        <v>75</v>
      </c>
    </row>
    <row r="1481" spans="3:13" s="2" customFormat="1" x14ac:dyDescent="0.25">
      <c r="C1481" s="10"/>
      <c r="D1481" s="10">
        <v>11</v>
      </c>
      <c r="F1481" s="2" t="str">
        <f t="shared" si="617"/>
        <v>FLO_FR</v>
      </c>
      <c r="G1481" s="2" t="str">
        <f t="shared" si="616"/>
        <v>RSD_DTA4_CK</v>
      </c>
      <c r="H1481" s="2" t="str">
        <f t="shared" ref="H1481" si="620">H1457</f>
        <v>SA</v>
      </c>
      <c r="I1481" s="2" t="str">
        <f>I1457</f>
        <v>UP</v>
      </c>
      <c r="J1481" s="10">
        <f>J1457</f>
        <v>0</v>
      </c>
      <c r="K1481" s="10">
        <f t="shared" si="615"/>
        <v>3</v>
      </c>
      <c r="L1481" s="10" t="str">
        <f t="shared" si="619"/>
        <v>RSDELC</v>
      </c>
      <c r="M1481" s="10" t="s">
        <v>75</v>
      </c>
    </row>
    <row r="1482" spans="3:13" s="2" customFormat="1" x14ac:dyDescent="0.25">
      <c r="C1482" s="10"/>
      <c r="D1482" s="10">
        <v>12</v>
      </c>
      <c r="F1482" s="2" t="str">
        <f t="shared" si="617"/>
        <v>FLO_FR</v>
      </c>
      <c r="G1482" s="2" t="str">
        <f t="shared" si="616"/>
        <v>RSD_DTA4_CK</v>
      </c>
      <c r="H1482" s="2" t="str">
        <f t="shared" ref="H1482:I1482" si="621">H1458</f>
        <v>SE</v>
      </c>
      <c r="I1482" s="2" t="str">
        <f t="shared" si="621"/>
        <v>UP</v>
      </c>
      <c r="J1482" s="10">
        <f>J1458</f>
        <v>0</v>
      </c>
      <c r="K1482" s="10">
        <f t="shared" si="615"/>
        <v>3</v>
      </c>
      <c r="L1482" s="10" t="str">
        <f t="shared" si="619"/>
        <v>RSDELC</v>
      </c>
      <c r="M1482" s="10" t="s">
        <v>75</v>
      </c>
    </row>
    <row r="1483" spans="3:13" s="2" customFormat="1" x14ac:dyDescent="0.25">
      <c r="C1483" s="10"/>
      <c r="D1483" s="10">
        <v>13</v>
      </c>
      <c r="F1483" s="2" t="str">
        <f t="shared" si="617"/>
        <v>FLO_FR</v>
      </c>
      <c r="G1483" s="2" t="str">
        <f t="shared" si="616"/>
        <v>RSD_DTA4_CK</v>
      </c>
      <c r="H1483" s="2" t="str">
        <f t="shared" ref="H1483:J1483" si="622">H1459</f>
        <v>FN</v>
      </c>
      <c r="I1483" s="2" t="str">
        <f t="shared" si="622"/>
        <v>UP</v>
      </c>
      <c r="J1483" s="10">
        <f t="shared" si="622"/>
        <v>0</v>
      </c>
      <c r="K1483" s="10">
        <f t="shared" si="615"/>
        <v>3</v>
      </c>
      <c r="L1483" s="10" t="str">
        <f t="shared" si="619"/>
        <v>RSDELC</v>
      </c>
      <c r="M1483" s="10" t="s">
        <v>75</v>
      </c>
    </row>
    <row r="1484" spans="3:13" s="2" customFormat="1" x14ac:dyDescent="0.25">
      <c r="C1484" s="10"/>
      <c r="D1484" s="10">
        <v>14</v>
      </c>
      <c r="F1484" s="2" t="str">
        <f t="shared" si="617"/>
        <v>FLO_FR</v>
      </c>
      <c r="G1484" s="2" t="str">
        <f t="shared" si="616"/>
        <v>RSD_DTA4_CK</v>
      </c>
      <c r="H1484" s="2" t="str">
        <f t="shared" ref="H1484:J1484" si="623">H1460</f>
        <v>FL</v>
      </c>
      <c r="I1484" s="2" t="str">
        <f t="shared" si="623"/>
        <v>UP</v>
      </c>
      <c r="J1484" s="10">
        <f t="shared" si="623"/>
        <v>0</v>
      </c>
      <c r="K1484" s="10">
        <f t="shared" si="615"/>
        <v>3</v>
      </c>
      <c r="L1484" s="10" t="str">
        <f t="shared" si="619"/>
        <v>RSDELC</v>
      </c>
      <c r="M1484" s="10" t="s">
        <v>75</v>
      </c>
    </row>
    <row r="1485" spans="3:13" s="2" customFormat="1" x14ac:dyDescent="0.25">
      <c r="C1485" s="10"/>
      <c r="D1485" s="10">
        <v>15</v>
      </c>
      <c r="F1485" s="2" t="str">
        <f t="shared" si="617"/>
        <v>FLO_FR</v>
      </c>
      <c r="G1485" s="2" t="str">
        <f t="shared" si="616"/>
        <v>RSD_DTA4_CK</v>
      </c>
      <c r="H1485" s="2" t="str">
        <f t="shared" ref="H1485:J1485" si="624">H1461</f>
        <v>FM</v>
      </c>
      <c r="I1485" s="2" t="str">
        <f t="shared" si="624"/>
        <v>UP</v>
      </c>
      <c r="J1485" s="10">
        <f t="shared" si="624"/>
        <v>0</v>
      </c>
      <c r="K1485" s="10">
        <f t="shared" si="615"/>
        <v>3</v>
      </c>
      <c r="L1485" s="10" t="str">
        <f t="shared" si="619"/>
        <v>RSDELC</v>
      </c>
      <c r="M1485" s="10" t="s">
        <v>75</v>
      </c>
    </row>
    <row r="1486" spans="3:13" s="2" customFormat="1" x14ac:dyDescent="0.25">
      <c r="C1486" s="10"/>
      <c r="D1486" s="10">
        <v>16</v>
      </c>
      <c r="F1486" s="2" t="str">
        <f t="shared" si="617"/>
        <v>FLO_FR</v>
      </c>
      <c r="G1486" s="2" t="str">
        <f t="shared" si="616"/>
        <v>RSD_DTA4_CK</v>
      </c>
      <c r="H1486" s="2" t="str">
        <f t="shared" ref="H1486:J1486" si="625">H1462</f>
        <v>FD</v>
      </c>
      <c r="I1486" s="2" t="str">
        <f t="shared" si="625"/>
        <v>UP</v>
      </c>
      <c r="J1486" s="10">
        <f t="shared" si="625"/>
        <v>0</v>
      </c>
      <c r="K1486" s="10">
        <f t="shared" si="615"/>
        <v>3</v>
      </c>
      <c r="L1486" s="10" t="str">
        <f t="shared" si="619"/>
        <v>RSDELC</v>
      </c>
      <c r="M1486" s="10" t="s">
        <v>75</v>
      </c>
    </row>
    <row r="1487" spans="3:13" s="2" customFormat="1" x14ac:dyDescent="0.25">
      <c r="C1487" s="10"/>
      <c r="D1487" s="10">
        <v>17</v>
      </c>
      <c r="F1487" s="2" t="str">
        <f t="shared" si="617"/>
        <v>FLO_FR</v>
      </c>
      <c r="G1487" s="2" t="str">
        <f t="shared" si="616"/>
        <v>RSD_DTA4_CK</v>
      </c>
      <c r="H1487" s="2" t="str">
        <f t="shared" ref="H1487:J1487" si="626">H1463</f>
        <v>FA</v>
      </c>
      <c r="I1487" s="2" t="str">
        <f t="shared" si="626"/>
        <v>UP</v>
      </c>
      <c r="J1487" s="10">
        <f t="shared" si="626"/>
        <v>0</v>
      </c>
      <c r="K1487" s="10">
        <f t="shared" si="615"/>
        <v>3</v>
      </c>
      <c r="L1487" s="10" t="str">
        <f t="shared" si="619"/>
        <v>RSDELC</v>
      </c>
      <c r="M1487" s="10" t="s">
        <v>75</v>
      </c>
    </row>
    <row r="1488" spans="3:13" s="2" customFormat="1" x14ac:dyDescent="0.25">
      <c r="C1488" s="10"/>
      <c r="D1488" s="10">
        <v>18</v>
      </c>
      <c r="F1488" s="2" t="str">
        <f t="shared" si="617"/>
        <v>FLO_FR</v>
      </c>
      <c r="G1488" s="2" t="str">
        <f t="shared" si="616"/>
        <v>RSD_DTA4_CK</v>
      </c>
      <c r="H1488" s="2" t="str">
        <f t="shared" ref="H1488:J1488" si="627">H1464</f>
        <v>FE</v>
      </c>
      <c r="I1488" s="2" t="str">
        <f t="shared" si="627"/>
        <v>UP</v>
      </c>
      <c r="J1488" s="10">
        <f t="shared" si="627"/>
        <v>0</v>
      </c>
      <c r="K1488" s="10">
        <f t="shared" si="615"/>
        <v>3</v>
      </c>
      <c r="L1488" s="10" t="str">
        <f t="shared" si="619"/>
        <v>RSDELC</v>
      </c>
      <c r="M1488" s="10" t="s">
        <v>75</v>
      </c>
    </row>
    <row r="1489" spans="3:13" s="2" customFormat="1" x14ac:dyDescent="0.25">
      <c r="C1489" s="10"/>
      <c r="D1489" s="10">
        <v>19</v>
      </c>
      <c r="F1489" s="2" t="str">
        <f t="shared" si="617"/>
        <v>FLO_FR</v>
      </c>
      <c r="G1489" s="2" t="str">
        <f t="shared" si="616"/>
        <v>RSD_DTA4_CK</v>
      </c>
      <c r="H1489" s="2" t="str">
        <f t="shared" ref="H1489:J1489" si="628">H1465</f>
        <v>WN</v>
      </c>
      <c r="I1489" s="2" t="str">
        <f t="shared" si="628"/>
        <v>UP</v>
      </c>
      <c r="J1489" s="10">
        <f t="shared" si="628"/>
        <v>0</v>
      </c>
      <c r="K1489" s="10">
        <f t="shared" si="615"/>
        <v>3</v>
      </c>
      <c r="L1489" s="10" t="str">
        <f t="shared" si="619"/>
        <v>RSDELC</v>
      </c>
      <c r="M1489" s="10" t="s">
        <v>75</v>
      </c>
    </row>
    <row r="1490" spans="3:13" s="2" customFormat="1" x14ac:dyDescent="0.25">
      <c r="C1490" s="10"/>
      <c r="D1490" s="10">
        <v>20</v>
      </c>
      <c r="F1490" s="2" t="str">
        <f t="shared" si="617"/>
        <v>FLO_FR</v>
      </c>
      <c r="G1490" s="2" t="str">
        <f t="shared" si="616"/>
        <v>RSD_DTA4_CK</v>
      </c>
      <c r="H1490" s="2" t="str">
        <f t="shared" ref="H1490:J1490" si="629">H1466</f>
        <v>WL</v>
      </c>
      <c r="I1490" s="2" t="str">
        <f t="shared" si="629"/>
        <v>UP</v>
      </c>
      <c r="J1490" s="10">
        <f t="shared" si="629"/>
        <v>0</v>
      </c>
      <c r="K1490" s="10">
        <f t="shared" si="615"/>
        <v>3</v>
      </c>
      <c r="L1490" s="10" t="str">
        <f t="shared" si="619"/>
        <v>RSDELC</v>
      </c>
      <c r="M1490" s="10" t="s">
        <v>75</v>
      </c>
    </row>
    <row r="1491" spans="3:13" s="2" customFormat="1" x14ac:dyDescent="0.25">
      <c r="C1491" s="10"/>
      <c r="D1491" s="10">
        <v>21</v>
      </c>
      <c r="F1491" s="2" t="str">
        <f t="shared" si="617"/>
        <v>FLO_FR</v>
      </c>
      <c r="G1491" s="2" t="str">
        <f t="shared" si="616"/>
        <v>RSD_DTA4_CK</v>
      </c>
      <c r="H1491" s="2" t="str">
        <f t="shared" ref="H1491:J1491" si="630">H1467</f>
        <v>WM</v>
      </c>
      <c r="I1491" s="2" t="str">
        <f t="shared" si="630"/>
        <v>UP</v>
      </c>
      <c r="J1491" s="10">
        <f t="shared" si="630"/>
        <v>0</v>
      </c>
      <c r="K1491" s="10">
        <f t="shared" si="615"/>
        <v>3</v>
      </c>
      <c r="L1491" s="10" t="str">
        <f t="shared" si="619"/>
        <v>RSDELC</v>
      </c>
      <c r="M1491" s="10" t="s">
        <v>75</v>
      </c>
    </row>
    <row r="1492" spans="3:13" s="2" customFormat="1" x14ac:dyDescent="0.25">
      <c r="C1492" s="10"/>
      <c r="D1492" s="10">
        <v>22</v>
      </c>
      <c r="F1492" s="2" t="str">
        <f t="shared" si="617"/>
        <v>FLO_FR</v>
      </c>
      <c r="G1492" s="2" t="str">
        <f t="shared" si="616"/>
        <v>RSD_DTA4_CK</v>
      </c>
      <c r="H1492" s="2" t="str">
        <f t="shared" ref="H1492:J1492" si="631">H1468</f>
        <v>WD</v>
      </c>
      <c r="I1492" s="2" t="str">
        <f t="shared" si="631"/>
        <v>UP</v>
      </c>
      <c r="J1492" s="10">
        <f t="shared" si="631"/>
        <v>0</v>
      </c>
      <c r="K1492" s="10">
        <f t="shared" si="615"/>
        <v>3</v>
      </c>
      <c r="L1492" s="10" t="str">
        <f t="shared" si="619"/>
        <v>RSDELC</v>
      </c>
      <c r="M1492" s="10" t="s">
        <v>75</v>
      </c>
    </row>
    <row r="1493" spans="3:13" s="2" customFormat="1" x14ac:dyDescent="0.25">
      <c r="C1493" s="10"/>
      <c r="D1493" s="10">
        <v>23</v>
      </c>
      <c r="F1493" s="12" t="str">
        <f t="shared" si="617"/>
        <v>FLO_FR</v>
      </c>
      <c r="G1493" s="12" t="str">
        <f t="shared" si="616"/>
        <v>RSD_DTA4_CK</v>
      </c>
      <c r="H1493" s="12" t="str">
        <f t="shared" ref="H1493:J1493" si="632">H1469</f>
        <v>WA</v>
      </c>
      <c r="I1493" s="12" t="str">
        <f t="shared" si="632"/>
        <v>UP</v>
      </c>
      <c r="J1493" s="4">
        <f t="shared" si="632"/>
        <v>0</v>
      </c>
      <c r="K1493" s="4">
        <f t="shared" si="615"/>
        <v>3</v>
      </c>
      <c r="L1493" s="10" t="str">
        <f t="shared" si="619"/>
        <v>RSDELC</v>
      </c>
      <c r="M1493" s="10" t="s">
        <v>75</v>
      </c>
    </row>
    <row r="1494" spans="3:13" s="2" customFormat="1" x14ac:dyDescent="0.25">
      <c r="C1494" s="10"/>
      <c r="D1494" s="10">
        <v>24</v>
      </c>
      <c r="F1494" s="19" t="str">
        <f t="shared" si="617"/>
        <v>FLO_FR</v>
      </c>
      <c r="G1494" s="19" t="str">
        <f t="shared" si="616"/>
        <v>RSD_DTA4_CK</v>
      </c>
      <c r="H1494" s="19" t="str">
        <f t="shared" ref="H1494:J1494" si="633">H1470</f>
        <v>WE</v>
      </c>
      <c r="I1494" s="19" t="str">
        <f t="shared" si="633"/>
        <v>UP</v>
      </c>
      <c r="J1494" s="21">
        <f t="shared" si="633"/>
        <v>0</v>
      </c>
      <c r="K1494" s="21">
        <f t="shared" si="615"/>
        <v>3</v>
      </c>
      <c r="L1494" s="21" t="str">
        <f t="shared" si="619"/>
        <v>RSDELC</v>
      </c>
      <c r="M1494" s="21" t="s">
        <v>75</v>
      </c>
    </row>
    <row r="1495" spans="3:13" s="2" customFormat="1" x14ac:dyDescent="0.25">
      <c r="C1495" s="10">
        <f>C1447+1</f>
        <v>32</v>
      </c>
      <c r="D1495" s="10">
        <v>1</v>
      </c>
      <c r="F1495" s="2" t="str">
        <f>IF(H1495="NA","\I: Ignore","FLO_FR")</f>
        <v>FLO_FR</v>
      </c>
      <c r="G1495" s="9" t="str">
        <f>VLOOKUP(C1495,Demands!$B$27:$C$125,2,0)</f>
        <v>RSD_APA4_CK</v>
      </c>
      <c r="H1495" s="2" t="str">
        <f>IF(HLOOKUP($D1495,Fractions!$C$1:$Z$2,2,0)=0,"na",HLOOKUP($D1495,Fractions!$C$1:$Z$2,2,0))</f>
        <v>RN</v>
      </c>
      <c r="I1495" s="2" t="s">
        <v>34</v>
      </c>
      <c r="K1495" s="17">
        <f>VLOOKUP(VLOOKUP(C1495,Demands!$B$27:$E$125,4,0),Fractions!$A$3:$Z$43,INS_FRs!D1495+2,0)</f>
        <v>0</v>
      </c>
      <c r="L1495" s="10" t="str">
        <f t="shared" si="619"/>
        <v>RSDELC</v>
      </c>
      <c r="M1495" s="10" t="s">
        <v>75</v>
      </c>
    </row>
    <row r="1496" spans="3:13" s="2" customFormat="1" x14ac:dyDescent="0.25">
      <c r="C1496" s="10"/>
      <c r="D1496" s="10">
        <v>2</v>
      </c>
      <c r="F1496" s="2" t="str">
        <f t="shared" ref="F1496:F1506" si="634">IF(H1496="NA","\I: Ignore","FLO_FR")</f>
        <v>FLO_FR</v>
      </c>
      <c r="G1496" s="2" t="str">
        <f>G1495</f>
        <v>RSD_APA4_CK</v>
      </c>
      <c r="H1496" s="2" t="str">
        <f>IF(HLOOKUP($D1496,Fractions!$C$1:$Z$2,2,0)=0,"na",HLOOKUP($D1496,Fractions!$C$1:$Z$2,2,0))</f>
        <v>RL</v>
      </c>
      <c r="I1496" s="2" t="s">
        <v>34</v>
      </c>
      <c r="K1496" s="17">
        <f>VLOOKUP(VLOOKUP(C1495,Demands!$B$27:$E$125,4,0),Fractions!$A$3:$Z$43,INS_FRs!D1496+2,0)</f>
        <v>2.7853881278538817E-2</v>
      </c>
      <c r="L1496" s="10" t="str">
        <f t="shared" si="619"/>
        <v>RSDELC</v>
      </c>
      <c r="M1496" s="10" t="s">
        <v>75</v>
      </c>
    </row>
    <row r="1497" spans="3:13" s="2" customFormat="1" x14ac:dyDescent="0.25">
      <c r="C1497" s="10"/>
      <c r="D1497" s="10">
        <v>3</v>
      </c>
      <c r="F1497" s="2" t="str">
        <f t="shared" si="634"/>
        <v>FLO_FR</v>
      </c>
      <c r="G1497" s="2" t="str">
        <f t="shared" ref="G1497:G1504" si="635">G1496</f>
        <v>RSD_APA4_CK</v>
      </c>
      <c r="H1497" s="2" t="str">
        <f>IF(HLOOKUP($D1497,Fractions!$C$1:$Z$2,2,0)=0,"na",HLOOKUP($D1497,Fractions!$C$1:$Z$2,2,0))</f>
        <v>RM</v>
      </c>
      <c r="I1497" s="2" t="s">
        <v>34</v>
      </c>
      <c r="K1497" s="17">
        <f>VLOOKUP(VLOOKUP(C1495,Demands!$B$27:$E$125,4,0),Fractions!$A$3:$Z$43,INS_FRs!D1497+2,0)</f>
        <v>3.4817351598173514E-2</v>
      </c>
      <c r="L1497" s="10" t="str">
        <f t="shared" si="619"/>
        <v>RSDELC</v>
      </c>
      <c r="M1497" s="10" t="s">
        <v>75</v>
      </c>
    </row>
    <row r="1498" spans="3:13" s="2" customFormat="1" x14ac:dyDescent="0.25">
      <c r="C1498" s="10"/>
      <c r="D1498" s="10">
        <v>4</v>
      </c>
      <c r="F1498" s="2" t="str">
        <f t="shared" si="634"/>
        <v>FLO_FR</v>
      </c>
      <c r="G1498" s="2" t="str">
        <f t="shared" si="635"/>
        <v>RSD_APA4_CK</v>
      </c>
      <c r="H1498" s="2" t="str">
        <f>IF(HLOOKUP($D1498,Fractions!$C$1:$Z$2,2,0)=0,"na",HLOOKUP($D1498,Fractions!$C$1:$Z$2,2,0))</f>
        <v>RD</v>
      </c>
      <c r="I1498" s="2" t="s">
        <v>34</v>
      </c>
      <c r="K1498" s="17">
        <f>VLOOKUP(VLOOKUP(C1495,Demands!$B$27:$E$125,4,0),Fractions!$A$3:$Z$43,INS_FRs!D1498+2,0)</f>
        <v>4.1780821917808221E-2</v>
      </c>
      <c r="L1498" s="10" t="str">
        <f t="shared" si="619"/>
        <v>RSDELC</v>
      </c>
      <c r="M1498" s="10" t="s">
        <v>75</v>
      </c>
    </row>
    <row r="1499" spans="3:13" s="2" customFormat="1" x14ac:dyDescent="0.25">
      <c r="C1499" s="10"/>
      <c r="D1499" s="10">
        <v>5</v>
      </c>
      <c r="F1499" s="2" t="str">
        <f t="shared" si="634"/>
        <v>FLO_FR</v>
      </c>
      <c r="G1499" s="2" t="str">
        <f t="shared" si="635"/>
        <v>RSD_APA4_CK</v>
      </c>
      <c r="H1499" s="2" t="str">
        <f>IF(HLOOKUP($D1499,Fractions!$C$1:$Z$2,2,0)=0,"na",HLOOKUP($D1499,Fractions!$C$1:$Z$2,2,0))</f>
        <v>RA</v>
      </c>
      <c r="I1499" s="2" t="s">
        <v>34</v>
      </c>
      <c r="K1499" s="17">
        <f>VLOOKUP(VLOOKUP(C1495,Demands!$B$27:$E$125,4,0),Fractions!$A$3:$Z$43,INS_FRs!D1499+2,0)</f>
        <v>2.7853881278538817E-2</v>
      </c>
      <c r="L1499" s="10" t="str">
        <f t="shared" si="619"/>
        <v>RSDELC</v>
      </c>
      <c r="M1499" s="10" t="s">
        <v>75</v>
      </c>
    </row>
    <row r="1500" spans="3:13" s="2" customFormat="1" x14ac:dyDescent="0.25">
      <c r="C1500" s="10"/>
      <c r="D1500" s="10">
        <v>6</v>
      </c>
      <c r="F1500" s="2" t="str">
        <f t="shared" si="634"/>
        <v>FLO_FR</v>
      </c>
      <c r="G1500" s="2" t="str">
        <f t="shared" si="635"/>
        <v>RSD_APA4_CK</v>
      </c>
      <c r="H1500" s="2" t="str">
        <f>IF(HLOOKUP($D1500,Fractions!$C$1:$Z$2,2,0)=0,"na",HLOOKUP($D1500,Fractions!$C$1:$Z$2,2,0))</f>
        <v>RE</v>
      </c>
      <c r="I1500" s="2" t="s">
        <v>34</v>
      </c>
      <c r="K1500" s="17">
        <f>VLOOKUP(VLOOKUP(C1495,Demands!$B$27:$E$125,4,0),Fractions!$A$3:$Z$43,INS_FRs!D1500+2,0)</f>
        <v>3.4817351598173514E-2</v>
      </c>
      <c r="L1500" s="10" t="str">
        <f t="shared" si="619"/>
        <v>RSDELC</v>
      </c>
      <c r="M1500" s="10" t="s">
        <v>75</v>
      </c>
    </row>
    <row r="1501" spans="3:13" s="2" customFormat="1" x14ac:dyDescent="0.25">
      <c r="C1501" s="10"/>
      <c r="D1501" s="10">
        <v>7</v>
      </c>
      <c r="F1501" s="2" t="str">
        <f t="shared" si="634"/>
        <v>FLO_FR</v>
      </c>
      <c r="G1501" s="2" t="str">
        <f t="shared" si="635"/>
        <v>RSD_APA4_CK</v>
      </c>
      <c r="H1501" s="2" t="str">
        <f>IF(HLOOKUP($D1501,Fractions!$C$1:$Z$2,2,0)=0,"na",HLOOKUP($D1501,Fractions!$C$1:$Z$2,2,0))</f>
        <v>SN</v>
      </c>
      <c r="I1501" s="2" t="s">
        <v>34</v>
      </c>
      <c r="K1501" s="17">
        <f>VLOOKUP(VLOOKUP(C1495,Demands!$B$27:$E$125,4,0),Fractions!$A$3:$Z$43,INS_FRs!D1501+2,0)</f>
        <v>0</v>
      </c>
      <c r="L1501" s="10" t="str">
        <f t="shared" si="619"/>
        <v>RSDELC</v>
      </c>
      <c r="M1501" s="10" t="s">
        <v>75</v>
      </c>
    </row>
    <row r="1502" spans="3:13" s="2" customFormat="1" x14ac:dyDescent="0.25">
      <c r="C1502" s="10"/>
      <c r="D1502" s="10">
        <v>8</v>
      </c>
      <c r="F1502" s="2" t="str">
        <f t="shared" si="634"/>
        <v>FLO_FR</v>
      </c>
      <c r="G1502" s="2" t="str">
        <f t="shared" si="635"/>
        <v>RSD_APA4_CK</v>
      </c>
      <c r="H1502" s="2" t="str">
        <f>IF(HLOOKUP($D1502,Fractions!$C$1:$Z$2,2,0)=0,"na",HLOOKUP($D1502,Fractions!$C$1:$Z$2,2,0))</f>
        <v>SL</v>
      </c>
      <c r="I1502" s="2" t="s">
        <v>34</v>
      </c>
      <c r="K1502" s="17">
        <f>VLOOKUP(VLOOKUP(C1495,Demands!$B$27:$E$125,4,0),Fractions!$A$3:$Z$43,INS_FRs!D1502+2,0)</f>
        <v>4.2009132420091334E-2</v>
      </c>
      <c r="L1502" s="10" t="str">
        <f t="shared" si="619"/>
        <v>RSDELC</v>
      </c>
      <c r="M1502" s="10" t="s">
        <v>75</v>
      </c>
    </row>
    <row r="1503" spans="3:13" s="2" customFormat="1" x14ac:dyDescent="0.25">
      <c r="C1503" s="10"/>
      <c r="D1503" s="10">
        <v>9</v>
      </c>
      <c r="F1503" s="2" t="str">
        <f t="shared" si="634"/>
        <v>FLO_FR</v>
      </c>
      <c r="G1503" s="2" t="str">
        <f t="shared" si="635"/>
        <v>RSD_APA4_CK</v>
      </c>
      <c r="H1503" s="2" t="str">
        <f>IF(HLOOKUP($D1503,Fractions!$C$1:$Z$2,2,0)=0,"na",HLOOKUP($D1503,Fractions!$C$1:$Z$2,2,0))</f>
        <v>SM</v>
      </c>
      <c r="I1503" s="2" t="s">
        <v>34</v>
      </c>
      <c r="K1503" s="17">
        <f>VLOOKUP(VLOOKUP(C1495,Demands!$B$27:$E$125,4,0),Fractions!$A$3:$Z$43,INS_FRs!D1503+2,0)</f>
        <v>5.2511415525114152E-2</v>
      </c>
      <c r="L1503" s="10" t="str">
        <f t="shared" si="619"/>
        <v>RSDELC</v>
      </c>
      <c r="M1503" s="10" t="s">
        <v>75</v>
      </c>
    </row>
    <row r="1504" spans="3:13" s="2" customFormat="1" x14ac:dyDescent="0.25">
      <c r="C1504" s="10"/>
      <c r="D1504" s="10">
        <v>10</v>
      </c>
      <c r="F1504" s="2" t="str">
        <f t="shared" si="634"/>
        <v>FLO_FR</v>
      </c>
      <c r="G1504" s="2" t="str">
        <f t="shared" si="635"/>
        <v>RSD_APA4_CK</v>
      </c>
      <c r="H1504" s="2" t="str">
        <f>IF(HLOOKUP($D1504,Fractions!$C$1:$Z$2,2,0)=0,"na",HLOOKUP($D1504,Fractions!$C$1:$Z$2,2,0))</f>
        <v>SD</v>
      </c>
      <c r="I1504" s="2" t="s">
        <v>34</v>
      </c>
      <c r="K1504" s="17">
        <f>VLOOKUP(VLOOKUP(C1495,Demands!$B$27:$E$125,4,0),Fractions!$A$3:$Z$43,INS_FRs!D1504+2,0)</f>
        <v>6.3013698630136991E-2</v>
      </c>
      <c r="L1504" s="10" t="str">
        <f t="shared" si="619"/>
        <v>RSDELC</v>
      </c>
      <c r="M1504" s="10" t="s">
        <v>75</v>
      </c>
    </row>
    <row r="1505" spans="3:13" s="2" customFormat="1" x14ac:dyDescent="0.25">
      <c r="C1505" s="10"/>
      <c r="D1505" s="10">
        <v>11</v>
      </c>
      <c r="F1505" s="2" t="str">
        <f t="shared" si="634"/>
        <v>FLO_FR</v>
      </c>
      <c r="G1505" s="2" t="str">
        <f t="shared" ref="G1505:G1523" si="636">G1504</f>
        <v>RSD_APA4_CK</v>
      </c>
      <c r="H1505" s="2" t="str">
        <f>IF(HLOOKUP($D1505,Fractions!$C$1:$Z$2,2,0)=0,"na",HLOOKUP($D1505,Fractions!$C$1:$Z$2,2,0))</f>
        <v>SA</v>
      </c>
      <c r="I1505" s="2" t="s">
        <v>34</v>
      </c>
      <c r="K1505" s="17">
        <f>VLOOKUP(VLOOKUP(C1495,Demands!$B$27:$E$125,4,0),Fractions!$A$3:$Z$43,INS_FRs!D1505+2,0)</f>
        <v>4.2009132420091334E-2</v>
      </c>
      <c r="L1505" s="10" t="str">
        <f t="shared" si="619"/>
        <v>RSDELC</v>
      </c>
      <c r="M1505" s="10" t="s">
        <v>75</v>
      </c>
    </row>
    <row r="1506" spans="3:13" s="2" customFormat="1" x14ac:dyDescent="0.25">
      <c r="C1506" s="10"/>
      <c r="D1506" s="10">
        <v>12</v>
      </c>
      <c r="F1506" s="2" t="str">
        <f t="shared" si="634"/>
        <v>FLO_FR</v>
      </c>
      <c r="G1506" s="2" t="str">
        <f t="shared" si="636"/>
        <v>RSD_APA4_CK</v>
      </c>
      <c r="H1506" s="2" t="str">
        <f>IF(HLOOKUP($D1506,Fractions!$C$1:$Z$2,2,0)=0,"na",HLOOKUP($D1506,Fractions!$C$1:$Z$2,2,0))</f>
        <v>SE</v>
      </c>
      <c r="I1506" s="2" t="s">
        <v>34</v>
      </c>
      <c r="K1506" s="17">
        <f>VLOOKUP(VLOOKUP(C1495,Demands!$B$27:$E$125,4,0),Fractions!$A$3:$Z$43,INS_FRs!D1506+2,0)</f>
        <v>5.2511415525114152E-2</v>
      </c>
      <c r="L1506" s="10" t="str">
        <f t="shared" si="619"/>
        <v>RSDELC</v>
      </c>
      <c r="M1506" s="10" t="s">
        <v>75</v>
      </c>
    </row>
    <row r="1507" spans="3:13" s="2" customFormat="1" x14ac:dyDescent="0.25">
      <c r="C1507" s="10"/>
      <c r="D1507" s="10">
        <v>13</v>
      </c>
      <c r="F1507" s="2" t="str">
        <f t="shared" ref="F1507:F1524" si="637">IF(H1507="NA","\I: Ignore","FLO_FR")</f>
        <v>FLO_FR</v>
      </c>
      <c r="G1507" s="2" t="str">
        <f t="shared" si="636"/>
        <v>RSD_APA4_CK</v>
      </c>
      <c r="H1507" s="2" t="str">
        <f>IF(HLOOKUP($D1507,Fractions!$C$1:$Z$2,2,0)=0,"na",HLOOKUP($D1507,Fractions!$C$1:$Z$2,2,0))</f>
        <v>FN</v>
      </c>
      <c r="I1507" s="2" t="s">
        <v>34</v>
      </c>
      <c r="K1507" s="17">
        <f>VLOOKUP(VLOOKUP(C1495,Demands!$B$27:$E$125,4,0),Fractions!$A$3:$Z$43,INS_FRs!D1507+2,0)</f>
        <v>0</v>
      </c>
      <c r="L1507" s="10" t="str">
        <f t="shared" si="619"/>
        <v>RSDELC</v>
      </c>
      <c r="M1507" s="10" t="s">
        <v>75</v>
      </c>
    </row>
    <row r="1508" spans="3:13" s="2" customFormat="1" x14ac:dyDescent="0.25">
      <c r="C1508" s="10"/>
      <c r="D1508" s="10">
        <v>14</v>
      </c>
      <c r="F1508" s="2" t="str">
        <f t="shared" si="637"/>
        <v>FLO_FR</v>
      </c>
      <c r="G1508" s="2" t="str">
        <f t="shared" si="636"/>
        <v>RSD_APA4_CK</v>
      </c>
      <c r="H1508" s="2" t="str">
        <f>IF(HLOOKUP($D1508,Fractions!$C$1:$Z$2,2,0)=0,"na",HLOOKUP($D1508,Fractions!$C$1:$Z$2,2,0))</f>
        <v>FL</v>
      </c>
      <c r="I1508" s="2" t="s">
        <v>34</v>
      </c>
      <c r="K1508" s="17">
        <f>VLOOKUP(VLOOKUP(C1495,Demands!$B$27:$E$125,4,0),Fractions!$A$3:$Z$43,INS_FRs!D1508+2,0)</f>
        <v>2.7853881278538817E-2</v>
      </c>
      <c r="L1508" s="10" t="str">
        <f t="shared" si="619"/>
        <v>RSDELC</v>
      </c>
      <c r="M1508" s="10" t="s">
        <v>75</v>
      </c>
    </row>
    <row r="1509" spans="3:13" s="2" customFormat="1" x14ac:dyDescent="0.25">
      <c r="C1509" s="10"/>
      <c r="D1509" s="10">
        <v>15</v>
      </c>
      <c r="F1509" s="2" t="str">
        <f t="shared" si="637"/>
        <v>FLO_FR</v>
      </c>
      <c r="G1509" s="2" t="str">
        <f t="shared" si="636"/>
        <v>RSD_APA4_CK</v>
      </c>
      <c r="H1509" s="2" t="str">
        <f>IF(HLOOKUP($D1509,Fractions!$C$1:$Z$2,2,0)=0,"na",HLOOKUP($D1509,Fractions!$C$1:$Z$2,2,0))</f>
        <v>FM</v>
      </c>
      <c r="I1509" s="2" t="s">
        <v>34</v>
      </c>
      <c r="K1509" s="17">
        <f>VLOOKUP(VLOOKUP(C1495,Demands!$B$27:$E$125,4,0),Fractions!$A$3:$Z$43,INS_FRs!D1509+2,0)</f>
        <v>3.4817351598173514E-2</v>
      </c>
      <c r="L1509" s="10" t="str">
        <f t="shared" si="619"/>
        <v>RSDELC</v>
      </c>
      <c r="M1509" s="10" t="s">
        <v>75</v>
      </c>
    </row>
    <row r="1510" spans="3:13" s="2" customFormat="1" x14ac:dyDescent="0.25">
      <c r="C1510" s="10"/>
      <c r="D1510" s="10">
        <v>16</v>
      </c>
      <c r="F1510" s="2" t="str">
        <f t="shared" si="637"/>
        <v>FLO_FR</v>
      </c>
      <c r="G1510" s="2" t="str">
        <f t="shared" si="636"/>
        <v>RSD_APA4_CK</v>
      </c>
      <c r="H1510" s="2" t="str">
        <f>IF(HLOOKUP($D1510,Fractions!$C$1:$Z$2,2,0)=0,"na",HLOOKUP($D1510,Fractions!$C$1:$Z$2,2,0))</f>
        <v>FD</v>
      </c>
      <c r="I1510" s="2" t="s">
        <v>34</v>
      </c>
      <c r="K1510" s="17">
        <f>VLOOKUP(VLOOKUP(C1495,Demands!$B$27:$E$125,4,0),Fractions!$A$3:$Z$43,INS_FRs!D1510+2,0)</f>
        <v>4.1780821917808221E-2</v>
      </c>
      <c r="L1510" s="10" t="str">
        <f t="shared" si="619"/>
        <v>RSDELC</v>
      </c>
      <c r="M1510" s="10" t="s">
        <v>75</v>
      </c>
    </row>
    <row r="1511" spans="3:13" s="2" customFormat="1" x14ac:dyDescent="0.25">
      <c r="C1511" s="10"/>
      <c r="D1511" s="10">
        <v>17</v>
      </c>
      <c r="F1511" s="2" t="str">
        <f t="shared" si="637"/>
        <v>FLO_FR</v>
      </c>
      <c r="G1511" s="2" t="str">
        <f t="shared" si="636"/>
        <v>RSD_APA4_CK</v>
      </c>
      <c r="H1511" s="2" t="str">
        <f>IF(HLOOKUP($D1511,Fractions!$C$1:$Z$2,2,0)=0,"na",HLOOKUP($D1511,Fractions!$C$1:$Z$2,2,0))</f>
        <v>FA</v>
      </c>
      <c r="I1511" s="2" t="s">
        <v>34</v>
      </c>
      <c r="K1511" s="17">
        <f>VLOOKUP(VLOOKUP(C1495,Demands!$B$27:$E$125,4,0),Fractions!$A$3:$Z$43,INS_FRs!D1511+2,0)</f>
        <v>2.7853881278538817E-2</v>
      </c>
      <c r="L1511" s="10" t="str">
        <f t="shared" si="619"/>
        <v>RSDELC</v>
      </c>
      <c r="M1511" s="10" t="s">
        <v>75</v>
      </c>
    </row>
    <row r="1512" spans="3:13" s="2" customFormat="1" x14ac:dyDescent="0.25">
      <c r="C1512" s="10"/>
      <c r="D1512" s="10">
        <v>18</v>
      </c>
      <c r="F1512" s="2" t="str">
        <f t="shared" si="637"/>
        <v>FLO_FR</v>
      </c>
      <c r="G1512" s="2" t="str">
        <f t="shared" si="636"/>
        <v>RSD_APA4_CK</v>
      </c>
      <c r="H1512" s="2" t="str">
        <f>IF(HLOOKUP($D1512,Fractions!$C$1:$Z$2,2,0)=0,"na",HLOOKUP($D1512,Fractions!$C$1:$Z$2,2,0))</f>
        <v>FE</v>
      </c>
      <c r="I1512" s="2" t="s">
        <v>34</v>
      </c>
      <c r="K1512" s="17">
        <f>VLOOKUP(VLOOKUP(C1495,Demands!$B$27:$E$125,4,0),Fractions!$A$3:$Z$43,INS_FRs!D1512+2,0)</f>
        <v>3.4817351598173514E-2</v>
      </c>
      <c r="L1512" s="10" t="str">
        <f t="shared" si="619"/>
        <v>RSDELC</v>
      </c>
      <c r="M1512" s="10" t="s">
        <v>75</v>
      </c>
    </row>
    <row r="1513" spans="3:13" s="2" customFormat="1" x14ac:dyDescent="0.25">
      <c r="C1513" s="10"/>
      <c r="D1513" s="10">
        <v>19</v>
      </c>
      <c r="F1513" s="2" t="str">
        <f t="shared" si="637"/>
        <v>FLO_FR</v>
      </c>
      <c r="G1513" s="2" t="str">
        <f t="shared" si="636"/>
        <v>RSD_APA4_CK</v>
      </c>
      <c r="H1513" s="2" t="str">
        <f>IF(HLOOKUP($D1513,Fractions!$C$1:$Z$2,2,0)=0,"na",HLOOKUP($D1513,Fractions!$C$1:$Z$2,2,0))</f>
        <v>WN</v>
      </c>
      <c r="I1513" s="2" t="s">
        <v>34</v>
      </c>
      <c r="K1513" s="17">
        <f>VLOOKUP(VLOOKUP(C1495,Demands!$B$27:$E$125,4,0),Fractions!$A$3:$Z$43,INS_FRs!D1513+2,0)</f>
        <v>0</v>
      </c>
      <c r="L1513" s="10" t="str">
        <f t="shared" si="619"/>
        <v>RSDELC</v>
      </c>
      <c r="M1513" s="10" t="s">
        <v>75</v>
      </c>
    </row>
    <row r="1514" spans="3:13" s="2" customFormat="1" x14ac:dyDescent="0.25">
      <c r="C1514" s="10"/>
      <c r="D1514" s="10">
        <v>20</v>
      </c>
      <c r="F1514" s="2" t="str">
        <f t="shared" si="637"/>
        <v>FLO_FR</v>
      </c>
      <c r="G1514" s="2" t="str">
        <f t="shared" si="636"/>
        <v>RSD_APA4_CK</v>
      </c>
      <c r="H1514" s="2" t="str">
        <f>IF(HLOOKUP($D1514,Fractions!$C$1:$Z$2,2,0)=0,"na",HLOOKUP($D1514,Fractions!$C$1:$Z$2,2,0))</f>
        <v>WL</v>
      </c>
      <c r="I1514" s="2" t="s">
        <v>34</v>
      </c>
      <c r="K1514" s="17">
        <f>VLOOKUP(VLOOKUP(C1495,Demands!$B$27:$E$125,4,0),Fractions!$A$3:$Z$43,INS_FRs!D1514+2,0)</f>
        <v>6.894977168949773E-2</v>
      </c>
      <c r="L1514" s="10" t="str">
        <f t="shared" si="619"/>
        <v>RSDELC</v>
      </c>
      <c r="M1514" s="10" t="s">
        <v>75</v>
      </c>
    </row>
    <row r="1515" spans="3:13" s="2" customFormat="1" x14ac:dyDescent="0.25">
      <c r="C1515" s="10"/>
      <c r="D1515" s="10">
        <v>21</v>
      </c>
      <c r="F1515" s="2" t="str">
        <f t="shared" si="637"/>
        <v>FLO_FR</v>
      </c>
      <c r="G1515" s="2" t="str">
        <f t="shared" si="636"/>
        <v>RSD_APA4_CK</v>
      </c>
      <c r="H1515" s="2" t="str">
        <f>IF(HLOOKUP($D1515,Fractions!$C$1:$Z$2,2,0)=0,"na",HLOOKUP($D1515,Fractions!$C$1:$Z$2,2,0))</f>
        <v>WM</v>
      </c>
      <c r="I1515" s="2" t="s">
        <v>34</v>
      </c>
      <c r="K1515" s="17">
        <f>VLOOKUP(VLOOKUP(C1495,Demands!$B$27:$E$125,4,0),Fractions!$A$3:$Z$43,INS_FRs!D1515+2,0)</f>
        <v>8.6187214611872148E-2</v>
      </c>
      <c r="L1515" s="10" t="str">
        <f t="shared" si="619"/>
        <v>RSDELC</v>
      </c>
      <c r="M1515" s="10" t="s">
        <v>75</v>
      </c>
    </row>
    <row r="1516" spans="3:13" s="2" customFormat="1" x14ac:dyDescent="0.25">
      <c r="C1516" s="10"/>
      <c r="D1516" s="10">
        <v>22</v>
      </c>
      <c r="F1516" s="2" t="str">
        <f t="shared" si="637"/>
        <v>FLO_FR</v>
      </c>
      <c r="G1516" s="2" t="str">
        <f t="shared" si="636"/>
        <v>RSD_APA4_CK</v>
      </c>
      <c r="H1516" s="2" t="str">
        <f>IF(HLOOKUP($D1516,Fractions!$C$1:$Z$2,2,0)=0,"na",HLOOKUP($D1516,Fractions!$C$1:$Z$2,2,0))</f>
        <v>WD</v>
      </c>
      <c r="I1516" s="2" t="s">
        <v>34</v>
      </c>
      <c r="K1516" s="17">
        <f>VLOOKUP(VLOOKUP(C1495,Demands!$B$27:$E$125,4,0),Fractions!$A$3:$Z$43,INS_FRs!D1516+2,0)</f>
        <v>0.10342465753424658</v>
      </c>
      <c r="L1516" s="10" t="str">
        <f t="shared" si="619"/>
        <v>RSDELC</v>
      </c>
      <c r="M1516" s="10" t="s">
        <v>75</v>
      </c>
    </row>
    <row r="1517" spans="3:13" s="2" customFormat="1" x14ac:dyDescent="0.25">
      <c r="C1517" s="10"/>
      <c r="D1517" s="10">
        <v>23</v>
      </c>
      <c r="F1517" s="12" t="str">
        <f t="shared" si="637"/>
        <v>FLO_FR</v>
      </c>
      <c r="G1517" s="12" t="str">
        <f t="shared" si="636"/>
        <v>RSD_APA4_CK</v>
      </c>
      <c r="H1517" s="12" t="str">
        <f>IF(HLOOKUP($D1517,Fractions!$C$1:$Z$2,2,0)=0,"na",HLOOKUP($D1517,Fractions!$C$1:$Z$2,2,0))</f>
        <v>WA</v>
      </c>
      <c r="I1517" s="12" t="s">
        <v>34</v>
      </c>
      <c r="J1517" s="12"/>
      <c r="K1517" s="18">
        <f>VLOOKUP(VLOOKUP(C1495,Demands!$B$27:$E$125,4,0),Fractions!$A$3:$Z$43,INS_FRs!D1517+2,0)</f>
        <v>6.894977168949773E-2</v>
      </c>
      <c r="L1517" s="10" t="str">
        <f t="shared" si="619"/>
        <v>RSDELC</v>
      </c>
      <c r="M1517" s="10" t="s">
        <v>75</v>
      </c>
    </row>
    <row r="1518" spans="3:13" s="2" customFormat="1" x14ac:dyDescent="0.25">
      <c r="C1518" s="10"/>
      <c r="D1518" s="10">
        <v>24</v>
      </c>
      <c r="F1518" s="19" t="str">
        <f t="shared" si="637"/>
        <v>FLO_FR</v>
      </c>
      <c r="G1518" s="19" t="str">
        <f t="shared" si="636"/>
        <v>RSD_APA4_CK</v>
      </c>
      <c r="H1518" s="19" t="str">
        <f>IF(HLOOKUP($D1518,Fractions!$C$1:$Z$2,2,0)=0,"na",HLOOKUP($D1518,Fractions!$C$1:$Z$2,2,0))</f>
        <v>WE</v>
      </c>
      <c r="I1518" s="19" t="s">
        <v>34</v>
      </c>
      <c r="J1518" s="19"/>
      <c r="K1518" s="20">
        <f>VLOOKUP(VLOOKUP(C1495,Demands!$B$27:$E$125,4,0),Fractions!$A$3:$Z$43,INS_FRs!D1518+2,0)</f>
        <v>8.6187214611872148E-2</v>
      </c>
      <c r="L1518" s="21" t="str">
        <f t="shared" si="619"/>
        <v>RSDELC</v>
      </c>
      <c r="M1518" s="21" t="s">
        <v>75</v>
      </c>
    </row>
    <row r="1519" spans="3:13" s="2" customFormat="1" x14ac:dyDescent="0.25">
      <c r="C1519" s="10"/>
      <c r="D1519" s="10">
        <v>1</v>
      </c>
      <c r="F1519" s="2" t="str">
        <f t="shared" si="637"/>
        <v>FLO_FR</v>
      </c>
      <c r="G1519" s="2" t="str">
        <f t="shared" si="636"/>
        <v>RSD_APA4_CK</v>
      </c>
      <c r="H1519" s="2" t="str">
        <f t="shared" ref="H1519:J1527" si="638">H1495</f>
        <v>RN</v>
      </c>
      <c r="I1519" s="2" t="str">
        <f t="shared" si="638"/>
        <v>UP</v>
      </c>
      <c r="J1519" s="10">
        <f t="shared" si="638"/>
        <v>0</v>
      </c>
      <c r="K1519" s="10">
        <v>3</v>
      </c>
      <c r="L1519" s="10" t="str">
        <f t="shared" si="619"/>
        <v>RSDELC</v>
      </c>
      <c r="M1519" s="10" t="s">
        <v>75</v>
      </c>
    </row>
    <row r="1520" spans="3:13" s="2" customFormat="1" x14ac:dyDescent="0.25">
      <c r="C1520" s="10"/>
      <c r="D1520" s="10">
        <v>2</v>
      </c>
      <c r="F1520" s="2" t="str">
        <f t="shared" si="637"/>
        <v>FLO_FR</v>
      </c>
      <c r="G1520" s="2" t="str">
        <f t="shared" si="636"/>
        <v>RSD_APA4_CK</v>
      </c>
      <c r="H1520" s="2" t="str">
        <f t="shared" si="638"/>
        <v>RL</v>
      </c>
      <c r="I1520" s="2" t="str">
        <f t="shared" si="638"/>
        <v>UP</v>
      </c>
      <c r="J1520" s="10">
        <f t="shared" si="638"/>
        <v>0</v>
      </c>
      <c r="K1520" s="10">
        <f>K1519</f>
        <v>3</v>
      </c>
      <c r="L1520" s="10" t="str">
        <f t="shared" si="619"/>
        <v>RSDELC</v>
      </c>
      <c r="M1520" s="10" t="s">
        <v>75</v>
      </c>
    </row>
    <row r="1521" spans="3:13" s="2" customFormat="1" x14ac:dyDescent="0.25">
      <c r="C1521" s="10"/>
      <c r="D1521" s="10">
        <v>3</v>
      </c>
      <c r="F1521" s="2" t="str">
        <f t="shared" si="637"/>
        <v>FLO_FR</v>
      </c>
      <c r="G1521" s="2" t="str">
        <f t="shared" si="636"/>
        <v>RSD_APA4_CK</v>
      </c>
      <c r="H1521" s="2" t="str">
        <f t="shared" si="638"/>
        <v>RM</v>
      </c>
      <c r="I1521" s="2" t="str">
        <f t="shared" si="638"/>
        <v>UP</v>
      </c>
      <c r="J1521" s="10">
        <f t="shared" si="638"/>
        <v>0</v>
      </c>
      <c r="K1521" s="10">
        <f t="shared" ref="K1521:K1542" si="639">K1520</f>
        <v>3</v>
      </c>
      <c r="L1521" s="10" t="str">
        <f t="shared" si="619"/>
        <v>RSDELC</v>
      </c>
      <c r="M1521" s="10" t="s">
        <v>75</v>
      </c>
    </row>
    <row r="1522" spans="3:13" s="2" customFormat="1" x14ac:dyDescent="0.25">
      <c r="C1522" s="10"/>
      <c r="D1522" s="10">
        <v>4</v>
      </c>
      <c r="F1522" s="2" t="str">
        <f t="shared" si="637"/>
        <v>FLO_FR</v>
      </c>
      <c r="G1522" s="2" t="str">
        <f t="shared" si="636"/>
        <v>RSD_APA4_CK</v>
      </c>
      <c r="H1522" s="2" t="str">
        <f t="shared" si="638"/>
        <v>RD</v>
      </c>
      <c r="I1522" s="2" t="str">
        <f t="shared" si="638"/>
        <v>UP</v>
      </c>
      <c r="J1522" s="10">
        <f t="shared" si="638"/>
        <v>0</v>
      </c>
      <c r="K1522" s="10">
        <f t="shared" si="639"/>
        <v>3</v>
      </c>
      <c r="L1522" s="10" t="str">
        <f t="shared" si="619"/>
        <v>RSDELC</v>
      </c>
      <c r="M1522" s="10" t="s">
        <v>75</v>
      </c>
    </row>
    <row r="1523" spans="3:13" s="2" customFormat="1" x14ac:dyDescent="0.25">
      <c r="C1523" s="10"/>
      <c r="D1523" s="10">
        <v>5</v>
      </c>
      <c r="F1523" s="2" t="str">
        <f t="shared" si="637"/>
        <v>FLO_FR</v>
      </c>
      <c r="G1523" s="2" t="str">
        <f t="shared" si="636"/>
        <v>RSD_APA4_CK</v>
      </c>
      <c r="H1523" s="2" t="str">
        <f t="shared" si="638"/>
        <v>RA</v>
      </c>
      <c r="I1523" s="2" t="str">
        <f t="shared" si="638"/>
        <v>UP</v>
      </c>
      <c r="J1523" s="10">
        <f t="shared" si="638"/>
        <v>0</v>
      </c>
      <c r="K1523" s="10">
        <f t="shared" si="639"/>
        <v>3</v>
      </c>
      <c r="L1523" s="10" t="str">
        <f t="shared" si="619"/>
        <v>RSDELC</v>
      </c>
      <c r="M1523" s="10" t="s">
        <v>75</v>
      </c>
    </row>
    <row r="1524" spans="3:13" s="2" customFormat="1" x14ac:dyDescent="0.25">
      <c r="C1524" s="10"/>
      <c r="D1524" s="10">
        <v>6</v>
      </c>
      <c r="F1524" s="2" t="str">
        <f t="shared" si="637"/>
        <v>FLO_FR</v>
      </c>
      <c r="G1524" s="2" t="str">
        <f t="shared" ref="G1524:G1542" si="640">G1523</f>
        <v>RSD_APA4_CK</v>
      </c>
      <c r="H1524" s="2" t="str">
        <f t="shared" si="638"/>
        <v>RE</v>
      </c>
      <c r="I1524" s="2" t="str">
        <f t="shared" si="638"/>
        <v>UP</v>
      </c>
      <c r="J1524" s="10">
        <f t="shared" si="638"/>
        <v>0</v>
      </c>
      <c r="K1524" s="10">
        <f t="shared" si="639"/>
        <v>3</v>
      </c>
      <c r="L1524" s="10" t="str">
        <f t="shared" si="619"/>
        <v>RSDELC</v>
      </c>
      <c r="M1524" s="10" t="s">
        <v>75</v>
      </c>
    </row>
    <row r="1525" spans="3:13" s="2" customFormat="1" x14ac:dyDescent="0.25">
      <c r="C1525" s="10"/>
      <c r="D1525" s="10">
        <v>7</v>
      </c>
      <c r="F1525" s="2" t="str">
        <f t="shared" ref="F1525:F1542" si="641">IF(H1525="NA","\I: Ignore","FLO_FR")</f>
        <v>FLO_FR</v>
      </c>
      <c r="G1525" s="2" t="str">
        <f t="shared" si="640"/>
        <v>RSD_APA4_CK</v>
      </c>
      <c r="H1525" s="2" t="str">
        <f t="shared" si="638"/>
        <v>SN</v>
      </c>
      <c r="I1525" s="2" t="str">
        <f t="shared" si="638"/>
        <v>UP</v>
      </c>
      <c r="J1525" s="10">
        <f t="shared" si="638"/>
        <v>0</v>
      </c>
      <c r="K1525" s="10">
        <f t="shared" si="639"/>
        <v>3</v>
      </c>
      <c r="L1525" s="10" t="str">
        <f t="shared" si="619"/>
        <v>RSDELC</v>
      </c>
      <c r="M1525" s="10" t="s">
        <v>75</v>
      </c>
    </row>
    <row r="1526" spans="3:13" s="2" customFormat="1" x14ac:dyDescent="0.25">
      <c r="C1526" s="10"/>
      <c r="D1526" s="10">
        <v>8</v>
      </c>
      <c r="F1526" s="2" t="str">
        <f t="shared" si="641"/>
        <v>FLO_FR</v>
      </c>
      <c r="G1526" s="2" t="str">
        <f t="shared" si="640"/>
        <v>RSD_APA4_CK</v>
      </c>
      <c r="H1526" s="2" t="str">
        <f t="shared" si="638"/>
        <v>SL</v>
      </c>
      <c r="I1526" s="2" t="str">
        <f t="shared" si="638"/>
        <v>UP</v>
      </c>
      <c r="J1526" s="10">
        <f t="shared" si="638"/>
        <v>0</v>
      </c>
      <c r="K1526" s="10">
        <f t="shared" si="639"/>
        <v>3</v>
      </c>
      <c r="L1526" s="10" t="str">
        <f t="shared" si="619"/>
        <v>RSDELC</v>
      </c>
      <c r="M1526" s="10" t="s">
        <v>75</v>
      </c>
    </row>
    <row r="1527" spans="3:13" s="2" customFormat="1" x14ac:dyDescent="0.25">
      <c r="C1527" s="10"/>
      <c r="D1527" s="10">
        <v>9</v>
      </c>
      <c r="F1527" s="2" t="str">
        <f t="shared" si="641"/>
        <v>FLO_FR</v>
      </c>
      <c r="G1527" s="2" t="str">
        <f t="shared" si="640"/>
        <v>RSD_APA4_CK</v>
      </c>
      <c r="H1527" s="2" t="str">
        <f t="shared" si="638"/>
        <v>SM</v>
      </c>
      <c r="I1527" s="2" t="str">
        <f t="shared" si="638"/>
        <v>UP</v>
      </c>
      <c r="J1527" s="10">
        <f t="shared" si="638"/>
        <v>0</v>
      </c>
      <c r="K1527" s="10">
        <f t="shared" si="639"/>
        <v>3</v>
      </c>
      <c r="L1527" s="10" t="str">
        <f t="shared" si="619"/>
        <v>RSDELC</v>
      </c>
      <c r="M1527" s="10" t="s">
        <v>75</v>
      </c>
    </row>
    <row r="1528" spans="3:13" s="2" customFormat="1" x14ac:dyDescent="0.25">
      <c r="C1528" s="10"/>
      <c r="D1528" s="10">
        <v>10</v>
      </c>
      <c r="F1528" s="2" t="str">
        <f t="shared" si="641"/>
        <v>FLO_FR</v>
      </c>
      <c r="G1528" s="2" t="str">
        <f t="shared" si="640"/>
        <v>RSD_APA4_CK</v>
      </c>
      <c r="H1528" s="2" t="str">
        <f t="shared" ref="H1528:I1530" si="642">H1504</f>
        <v>SD</v>
      </c>
      <c r="I1528" s="2" t="str">
        <f>I1504</f>
        <v>UP</v>
      </c>
      <c r="J1528" s="10">
        <f>J1504</f>
        <v>0</v>
      </c>
      <c r="K1528" s="10">
        <f t="shared" si="639"/>
        <v>3</v>
      </c>
      <c r="L1528" s="10" t="str">
        <f t="shared" si="619"/>
        <v>RSDELC</v>
      </c>
      <c r="M1528" s="10" t="s">
        <v>75</v>
      </c>
    </row>
    <row r="1529" spans="3:13" s="2" customFormat="1" x14ac:dyDescent="0.25">
      <c r="C1529" s="10"/>
      <c r="D1529" s="10">
        <v>11</v>
      </c>
      <c r="F1529" s="2" t="str">
        <f t="shared" si="641"/>
        <v>FLO_FR</v>
      </c>
      <c r="G1529" s="2" t="str">
        <f t="shared" si="640"/>
        <v>RSD_APA4_CK</v>
      </c>
      <c r="H1529" s="2" t="str">
        <f t="shared" si="642"/>
        <v>SA</v>
      </c>
      <c r="I1529" s="2" t="str">
        <f>I1505</f>
        <v>UP</v>
      </c>
      <c r="J1529" s="10">
        <f>J1505</f>
        <v>0</v>
      </c>
      <c r="K1529" s="10">
        <f t="shared" si="639"/>
        <v>3</v>
      </c>
      <c r="L1529" s="10" t="str">
        <f t="shared" si="619"/>
        <v>RSDELC</v>
      </c>
      <c r="M1529" s="10" t="s">
        <v>75</v>
      </c>
    </row>
    <row r="1530" spans="3:13" s="2" customFormat="1" x14ac:dyDescent="0.25">
      <c r="C1530" s="10"/>
      <c r="D1530" s="10">
        <v>12</v>
      </c>
      <c r="F1530" s="2" t="str">
        <f t="shared" si="641"/>
        <v>FLO_FR</v>
      </c>
      <c r="G1530" s="2" t="str">
        <f t="shared" si="640"/>
        <v>RSD_APA4_CK</v>
      </c>
      <c r="H1530" s="2" t="str">
        <f t="shared" si="642"/>
        <v>SE</v>
      </c>
      <c r="I1530" s="2" t="str">
        <f t="shared" si="642"/>
        <v>UP</v>
      </c>
      <c r="J1530" s="10">
        <f>J1506</f>
        <v>0</v>
      </c>
      <c r="K1530" s="10">
        <f t="shared" si="639"/>
        <v>3</v>
      </c>
      <c r="L1530" s="10" t="str">
        <f t="shared" si="619"/>
        <v>RSDELC</v>
      </c>
      <c r="M1530" s="10" t="s">
        <v>75</v>
      </c>
    </row>
    <row r="1531" spans="3:13" s="2" customFormat="1" x14ac:dyDescent="0.25">
      <c r="C1531" s="10"/>
      <c r="D1531" s="10">
        <v>13</v>
      </c>
      <c r="F1531" s="2" t="str">
        <f t="shared" si="641"/>
        <v>FLO_FR</v>
      </c>
      <c r="G1531" s="2" t="str">
        <f t="shared" si="640"/>
        <v>RSD_APA4_CK</v>
      </c>
      <c r="H1531" s="2" t="str">
        <f t="shared" ref="H1531:J1531" si="643">H1507</f>
        <v>FN</v>
      </c>
      <c r="I1531" s="2" t="str">
        <f t="shared" si="643"/>
        <v>UP</v>
      </c>
      <c r="J1531" s="10">
        <f t="shared" si="643"/>
        <v>0</v>
      </c>
      <c r="K1531" s="10">
        <f t="shared" si="639"/>
        <v>3</v>
      </c>
      <c r="L1531" s="10" t="str">
        <f t="shared" si="619"/>
        <v>RSDELC</v>
      </c>
      <c r="M1531" s="10" t="s">
        <v>75</v>
      </c>
    </row>
    <row r="1532" spans="3:13" s="2" customFormat="1" x14ac:dyDescent="0.25">
      <c r="C1532" s="10"/>
      <c r="D1532" s="10">
        <v>14</v>
      </c>
      <c r="F1532" s="2" t="str">
        <f t="shared" si="641"/>
        <v>FLO_FR</v>
      </c>
      <c r="G1532" s="2" t="str">
        <f t="shared" si="640"/>
        <v>RSD_APA4_CK</v>
      </c>
      <c r="H1532" s="2" t="str">
        <f t="shared" ref="H1532:J1532" si="644">H1508</f>
        <v>FL</v>
      </c>
      <c r="I1532" s="2" t="str">
        <f t="shared" si="644"/>
        <v>UP</v>
      </c>
      <c r="J1532" s="10">
        <f t="shared" si="644"/>
        <v>0</v>
      </c>
      <c r="K1532" s="10">
        <f t="shared" si="639"/>
        <v>3</v>
      </c>
      <c r="L1532" s="10" t="str">
        <f t="shared" si="619"/>
        <v>RSDELC</v>
      </c>
      <c r="M1532" s="10" t="s">
        <v>75</v>
      </c>
    </row>
    <row r="1533" spans="3:13" s="2" customFormat="1" x14ac:dyDescent="0.25">
      <c r="C1533" s="10"/>
      <c r="D1533" s="10">
        <v>15</v>
      </c>
      <c r="F1533" s="2" t="str">
        <f t="shared" si="641"/>
        <v>FLO_FR</v>
      </c>
      <c r="G1533" s="2" t="str">
        <f t="shared" si="640"/>
        <v>RSD_APA4_CK</v>
      </c>
      <c r="H1533" s="2" t="str">
        <f t="shared" ref="H1533:J1533" si="645">H1509</f>
        <v>FM</v>
      </c>
      <c r="I1533" s="2" t="str">
        <f t="shared" si="645"/>
        <v>UP</v>
      </c>
      <c r="J1533" s="10">
        <f t="shared" si="645"/>
        <v>0</v>
      </c>
      <c r="K1533" s="10">
        <f t="shared" si="639"/>
        <v>3</v>
      </c>
      <c r="L1533" s="10" t="str">
        <f t="shared" si="619"/>
        <v>RSDELC</v>
      </c>
      <c r="M1533" s="10" t="s">
        <v>75</v>
      </c>
    </row>
    <row r="1534" spans="3:13" s="2" customFormat="1" x14ac:dyDescent="0.25">
      <c r="C1534" s="10"/>
      <c r="D1534" s="10">
        <v>16</v>
      </c>
      <c r="F1534" s="2" t="str">
        <f t="shared" si="641"/>
        <v>FLO_FR</v>
      </c>
      <c r="G1534" s="2" t="str">
        <f t="shared" si="640"/>
        <v>RSD_APA4_CK</v>
      </c>
      <c r="H1534" s="2" t="str">
        <f t="shared" ref="H1534:J1534" si="646">H1510</f>
        <v>FD</v>
      </c>
      <c r="I1534" s="2" t="str">
        <f t="shared" si="646"/>
        <v>UP</v>
      </c>
      <c r="J1534" s="10">
        <f t="shared" si="646"/>
        <v>0</v>
      </c>
      <c r="K1534" s="10">
        <f t="shared" si="639"/>
        <v>3</v>
      </c>
      <c r="L1534" s="10" t="str">
        <f t="shared" si="619"/>
        <v>RSDELC</v>
      </c>
      <c r="M1534" s="10" t="s">
        <v>75</v>
      </c>
    </row>
    <row r="1535" spans="3:13" s="2" customFormat="1" x14ac:dyDescent="0.25">
      <c r="C1535" s="10"/>
      <c r="D1535" s="10">
        <v>17</v>
      </c>
      <c r="F1535" s="2" t="str">
        <f t="shared" si="641"/>
        <v>FLO_FR</v>
      </c>
      <c r="G1535" s="2" t="str">
        <f t="shared" si="640"/>
        <v>RSD_APA4_CK</v>
      </c>
      <c r="H1535" s="2" t="str">
        <f t="shared" ref="H1535:J1535" si="647">H1511</f>
        <v>FA</v>
      </c>
      <c r="I1535" s="2" t="str">
        <f t="shared" si="647"/>
        <v>UP</v>
      </c>
      <c r="J1535" s="10">
        <f t="shared" si="647"/>
        <v>0</v>
      </c>
      <c r="K1535" s="10">
        <f t="shared" si="639"/>
        <v>3</v>
      </c>
      <c r="L1535" s="10" t="str">
        <f t="shared" si="619"/>
        <v>RSDELC</v>
      </c>
      <c r="M1535" s="10" t="s">
        <v>75</v>
      </c>
    </row>
    <row r="1536" spans="3:13" s="2" customFormat="1" x14ac:dyDescent="0.25">
      <c r="C1536" s="10"/>
      <c r="D1536" s="10">
        <v>18</v>
      </c>
      <c r="F1536" s="2" t="str">
        <f t="shared" si="641"/>
        <v>FLO_FR</v>
      </c>
      <c r="G1536" s="2" t="str">
        <f t="shared" si="640"/>
        <v>RSD_APA4_CK</v>
      </c>
      <c r="H1536" s="2" t="str">
        <f t="shared" ref="H1536:J1536" si="648">H1512</f>
        <v>FE</v>
      </c>
      <c r="I1536" s="2" t="str">
        <f t="shared" si="648"/>
        <v>UP</v>
      </c>
      <c r="J1536" s="10">
        <f t="shared" si="648"/>
        <v>0</v>
      </c>
      <c r="K1536" s="10">
        <f t="shared" si="639"/>
        <v>3</v>
      </c>
      <c r="L1536" s="10" t="str">
        <f t="shared" si="619"/>
        <v>RSDELC</v>
      </c>
      <c r="M1536" s="10" t="s">
        <v>75</v>
      </c>
    </row>
    <row r="1537" spans="3:13" s="2" customFormat="1" x14ac:dyDescent="0.25">
      <c r="C1537" s="10"/>
      <c r="D1537" s="10">
        <v>19</v>
      </c>
      <c r="F1537" s="2" t="str">
        <f t="shared" si="641"/>
        <v>FLO_FR</v>
      </c>
      <c r="G1537" s="2" t="str">
        <f t="shared" si="640"/>
        <v>RSD_APA4_CK</v>
      </c>
      <c r="H1537" s="2" t="str">
        <f t="shared" ref="H1537:J1537" si="649">H1513</f>
        <v>WN</v>
      </c>
      <c r="I1537" s="2" t="str">
        <f t="shared" si="649"/>
        <v>UP</v>
      </c>
      <c r="J1537" s="10">
        <f t="shared" si="649"/>
        <v>0</v>
      </c>
      <c r="K1537" s="10">
        <f t="shared" si="639"/>
        <v>3</v>
      </c>
      <c r="L1537" s="10" t="str">
        <f t="shared" si="619"/>
        <v>RSDELC</v>
      </c>
      <c r="M1537" s="10" t="s">
        <v>75</v>
      </c>
    </row>
    <row r="1538" spans="3:13" s="2" customFormat="1" x14ac:dyDescent="0.25">
      <c r="C1538" s="10"/>
      <c r="D1538" s="10">
        <v>20</v>
      </c>
      <c r="F1538" s="2" t="str">
        <f t="shared" si="641"/>
        <v>FLO_FR</v>
      </c>
      <c r="G1538" s="2" t="str">
        <f t="shared" si="640"/>
        <v>RSD_APA4_CK</v>
      </c>
      <c r="H1538" s="2" t="str">
        <f t="shared" ref="H1538:J1538" si="650">H1514</f>
        <v>WL</v>
      </c>
      <c r="I1538" s="2" t="str">
        <f t="shared" si="650"/>
        <v>UP</v>
      </c>
      <c r="J1538" s="10">
        <f t="shared" si="650"/>
        <v>0</v>
      </c>
      <c r="K1538" s="10">
        <f t="shared" si="639"/>
        <v>3</v>
      </c>
      <c r="L1538" s="10" t="str">
        <f t="shared" si="619"/>
        <v>RSDELC</v>
      </c>
      <c r="M1538" s="10" t="s">
        <v>75</v>
      </c>
    </row>
    <row r="1539" spans="3:13" s="2" customFormat="1" x14ac:dyDescent="0.25">
      <c r="C1539" s="10"/>
      <c r="D1539" s="10">
        <v>21</v>
      </c>
      <c r="F1539" s="2" t="str">
        <f t="shared" si="641"/>
        <v>FLO_FR</v>
      </c>
      <c r="G1539" s="2" t="str">
        <f t="shared" si="640"/>
        <v>RSD_APA4_CK</v>
      </c>
      <c r="H1539" s="2" t="str">
        <f t="shared" ref="H1539:J1539" si="651">H1515</f>
        <v>WM</v>
      </c>
      <c r="I1539" s="2" t="str">
        <f t="shared" si="651"/>
        <v>UP</v>
      </c>
      <c r="J1539" s="10">
        <f t="shared" si="651"/>
        <v>0</v>
      </c>
      <c r="K1539" s="10">
        <f t="shared" si="639"/>
        <v>3</v>
      </c>
      <c r="L1539" s="10" t="str">
        <f t="shared" si="619"/>
        <v>RSDELC</v>
      </c>
      <c r="M1539" s="10" t="s">
        <v>75</v>
      </c>
    </row>
    <row r="1540" spans="3:13" s="2" customFormat="1" x14ac:dyDescent="0.25">
      <c r="C1540" s="10"/>
      <c r="D1540" s="10">
        <v>22</v>
      </c>
      <c r="F1540" s="2" t="str">
        <f t="shared" si="641"/>
        <v>FLO_FR</v>
      </c>
      <c r="G1540" s="2" t="str">
        <f t="shared" si="640"/>
        <v>RSD_APA4_CK</v>
      </c>
      <c r="H1540" s="2" t="str">
        <f t="shared" ref="H1540:J1540" si="652">H1516</f>
        <v>WD</v>
      </c>
      <c r="I1540" s="2" t="str">
        <f t="shared" si="652"/>
        <v>UP</v>
      </c>
      <c r="J1540" s="10">
        <f t="shared" si="652"/>
        <v>0</v>
      </c>
      <c r="K1540" s="10">
        <f t="shared" si="639"/>
        <v>3</v>
      </c>
      <c r="L1540" s="10" t="str">
        <f t="shared" si="619"/>
        <v>RSDELC</v>
      </c>
      <c r="M1540" s="10" t="s">
        <v>75</v>
      </c>
    </row>
    <row r="1541" spans="3:13" s="2" customFormat="1" x14ac:dyDescent="0.25">
      <c r="C1541" s="10"/>
      <c r="D1541" s="10">
        <v>23</v>
      </c>
      <c r="F1541" s="12" t="str">
        <f t="shared" si="641"/>
        <v>FLO_FR</v>
      </c>
      <c r="G1541" s="12" t="str">
        <f t="shared" si="640"/>
        <v>RSD_APA4_CK</v>
      </c>
      <c r="H1541" s="12" t="str">
        <f t="shared" ref="H1541:J1541" si="653">H1517</f>
        <v>WA</v>
      </c>
      <c r="I1541" s="12" t="str">
        <f t="shared" si="653"/>
        <v>UP</v>
      </c>
      <c r="J1541" s="4">
        <f t="shared" si="653"/>
        <v>0</v>
      </c>
      <c r="K1541" s="4">
        <f t="shared" si="639"/>
        <v>3</v>
      </c>
      <c r="L1541" s="10" t="str">
        <f t="shared" si="619"/>
        <v>RSDELC</v>
      </c>
      <c r="M1541" s="10" t="s">
        <v>75</v>
      </c>
    </row>
    <row r="1542" spans="3:13" s="2" customFormat="1" x14ac:dyDescent="0.25">
      <c r="C1542" s="10"/>
      <c r="D1542" s="10">
        <v>24</v>
      </c>
      <c r="F1542" s="19" t="str">
        <f t="shared" si="641"/>
        <v>FLO_FR</v>
      </c>
      <c r="G1542" s="19" t="str">
        <f t="shared" si="640"/>
        <v>RSD_APA4_CK</v>
      </c>
      <c r="H1542" s="19" t="str">
        <f t="shared" ref="H1542:J1542" si="654">H1518</f>
        <v>WE</v>
      </c>
      <c r="I1542" s="19" t="str">
        <f t="shared" si="654"/>
        <v>UP</v>
      </c>
      <c r="J1542" s="21">
        <f t="shared" si="654"/>
        <v>0</v>
      </c>
      <c r="K1542" s="21">
        <f t="shared" si="639"/>
        <v>3</v>
      </c>
      <c r="L1542" s="21" t="str">
        <f t="shared" si="619"/>
        <v>RSDELC</v>
      </c>
      <c r="M1542" s="21" t="s">
        <v>75</v>
      </c>
    </row>
    <row r="1543" spans="3:13" s="2" customFormat="1" x14ac:dyDescent="0.25">
      <c r="C1543" s="10">
        <f>C1495+1</f>
        <v>33</v>
      </c>
      <c r="D1543" s="10">
        <v>1</v>
      </c>
      <c r="F1543" s="2" t="str">
        <f>IF(H1543="NA","\I: Ignore","FLO_FR")</f>
        <v>FLO_FR</v>
      </c>
      <c r="G1543" s="9" t="str">
        <f>VLOOKUP(C1543,Demands!$B$27:$C$125,2,0)</f>
        <v>RSD_DTA1_LI</v>
      </c>
      <c r="H1543" s="2" t="str">
        <f>IF(HLOOKUP($D1543,Fractions!$C$1:$Z$2,2,0)=0,"na",HLOOKUP($D1543,Fractions!$C$1:$Z$2,2,0))</f>
        <v>RN</v>
      </c>
      <c r="I1543" s="2" t="s">
        <v>34</v>
      </c>
      <c r="K1543" s="17">
        <f>VLOOKUP(VLOOKUP(C1543,Demands!$B$27:$E$125,4,0),Fractions!$A$3:$Z$43,INS_FRs!D1543+2,0)</f>
        <v>1.740867579908676E-2</v>
      </c>
      <c r="L1543" s="10" t="str">
        <f t="shared" si="619"/>
        <v>RSDELC</v>
      </c>
      <c r="M1543" s="10" t="s">
        <v>75</v>
      </c>
    </row>
    <row r="1544" spans="3:13" s="2" customFormat="1" x14ac:dyDescent="0.25">
      <c r="C1544" s="10"/>
      <c r="D1544" s="10">
        <v>2</v>
      </c>
      <c r="F1544" s="2" t="str">
        <f t="shared" ref="F1544:F1545" si="655">IF(H1544="NA","\I: Ignore","FLO_FR")</f>
        <v>FLO_FR</v>
      </c>
      <c r="G1544" s="2" t="str">
        <f>G1543</f>
        <v>RSD_DTA1_LI</v>
      </c>
      <c r="H1544" s="2" t="str">
        <f>IF(HLOOKUP($D1544,Fractions!$C$1:$Z$2,2,0)=0,"na",HLOOKUP($D1544,Fractions!$C$1:$Z$2,2,0))</f>
        <v>RL</v>
      </c>
      <c r="I1544" s="2" t="s">
        <v>34</v>
      </c>
      <c r="K1544" s="17">
        <f>VLOOKUP(VLOOKUP(C1543,Demands!$B$27:$E$125,4,0),Fractions!$A$3:$Z$43,INS_FRs!D1544+2,0)</f>
        <v>3.8299086757990874E-2</v>
      </c>
      <c r="L1544" s="10" t="str">
        <f t="shared" ref="L1544:L1607" si="656">LEFT(G1544,3)&amp;"ELC"</f>
        <v>RSDELC</v>
      </c>
      <c r="M1544" s="10" t="s">
        <v>75</v>
      </c>
    </row>
    <row r="1545" spans="3:13" s="2" customFormat="1" x14ac:dyDescent="0.25">
      <c r="C1545" s="10"/>
      <c r="D1545" s="10">
        <v>3</v>
      </c>
      <c r="F1545" s="2" t="str">
        <f t="shared" si="655"/>
        <v>FLO_FR</v>
      </c>
      <c r="G1545" s="2" t="str">
        <f t="shared" ref="G1545:G1563" si="657">G1544</f>
        <v>RSD_DTA1_LI</v>
      </c>
      <c r="H1545" s="2" t="str">
        <f>IF(HLOOKUP($D1545,Fractions!$C$1:$Z$2,2,0)=0,"na",HLOOKUP($D1545,Fractions!$C$1:$Z$2,2,0))</f>
        <v>RM</v>
      </c>
      <c r="I1545" s="2" t="s">
        <v>34</v>
      </c>
      <c r="K1545" s="17">
        <f>VLOOKUP(VLOOKUP(C1543,Demands!$B$27:$E$125,4,0),Fractions!$A$3:$Z$43,INS_FRs!D1545+2,0)</f>
        <v>2.7853881278538814E-2</v>
      </c>
      <c r="L1545" s="10" t="str">
        <f t="shared" si="656"/>
        <v>RSDELC</v>
      </c>
      <c r="M1545" s="10" t="s">
        <v>75</v>
      </c>
    </row>
    <row r="1546" spans="3:13" s="2" customFormat="1" x14ac:dyDescent="0.25">
      <c r="C1546" s="10"/>
      <c r="D1546" s="10">
        <v>4</v>
      </c>
      <c r="F1546" s="2" t="str">
        <f t="shared" ref="F1546:F1563" si="658">IF(H1546="NA","\I: Ignore","FLO_FR")</f>
        <v>FLO_FR</v>
      </c>
      <c r="G1546" s="2" t="str">
        <f t="shared" si="657"/>
        <v>RSD_DTA1_LI</v>
      </c>
      <c r="H1546" s="2" t="str">
        <f>IF(HLOOKUP($D1546,Fractions!$C$1:$Z$2,2,0)=0,"na",HLOOKUP($D1546,Fractions!$C$1:$Z$2,2,0))</f>
        <v>RD</v>
      </c>
      <c r="I1546" s="2" t="s">
        <v>34</v>
      </c>
      <c r="K1546" s="17">
        <f>VLOOKUP(VLOOKUP(C1543,Demands!$B$27:$E$125,4,0),Fractions!$A$3:$Z$43,INS_FRs!D1546+2,0)</f>
        <v>1.740867579908676E-2</v>
      </c>
      <c r="L1546" s="10" t="str">
        <f t="shared" si="656"/>
        <v>RSDELC</v>
      </c>
      <c r="M1546" s="10" t="s">
        <v>75</v>
      </c>
    </row>
    <row r="1547" spans="3:13" s="2" customFormat="1" x14ac:dyDescent="0.25">
      <c r="C1547" s="10"/>
      <c r="D1547" s="10">
        <v>5</v>
      </c>
      <c r="F1547" s="2" t="str">
        <f t="shared" si="658"/>
        <v>FLO_FR</v>
      </c>
      <c r="G1547" s="2" t="str">
        <f t="shared" si="657"/>
        <v>RSD_DTA1_LI</v>
      </c>
      <c r="H1547" s="2" t="str">
        <f>IF(HLOOKUP($D1547,Fractions!$C$1:$Z$2,2,0)=0,"na",HLOOKUP($D1547,Fractions!$C$1:$Z$2,2,0))</f>
        <v>RA</v>
      </c>
      <c r="I1547" s="2" t="s">
        <v>34</v>
      </c>
      <c r="K1547" s="17">
        <f>VLOOKUP(VLOOKUP(C1543,Demands!$B$27:$E$125,4,0),Fractions!$A$3:$Z$43,INS_FRs!D1547+2,0)</f>
        <v>2.0890410958904111E-2</v>
      </c>
      <c r="L1547" s="10" t="str">
        <f t="shared" si="656"/>
        <v>RSDELC</v>
      </c>
      <c r="M1547" s="10" t="s">
        <v>75</v>
      </c>
    </row>
    <row r="1548" spans="3:13" s="2" customFormat="1" x14ac:dyDescent="0.25">
      <c r="C1548" s="10"/>
      <c r="D1548" s="10">
        <v>6</v>
      </c>
      <c r="F1548" s="2" t="str">
        <f t="shared" si="658"/>
        <v>FLO_FR</v>
      </c>
      <c r="G1548" s="2" t="str">
        <f t="shared" si="657"/>
        <v>RSD_DTA1_LI</v>
      </c>
      <c r="H1548" s="2" t="str">
        <f>IF(HLOOKUP($D1548,Fractions!$C$1:$Z$2,2,0)=0,"na",HLOOKUP($D1548,Fractions!$C$1:$Z$2,2,0))</f>
        <v>RE</v>
      </c>
      <c r="I1548" s="2" t="s">
        <v>34</v>
      </c>
      <c r="K1548" s="17">
        <f>VLOOKUP(VLOOKUP(C1543,Demands!$B$27:$E$125,4,0),Fractions!$A$3:$Z$43,INS_FRs!D1548+2,0)</f>
        <v>4.5262557077625568E-2</v>
      </c>
      <c r="L1548" s="10" t="str">
        <f t="shared" si="656"/>
        <v>RSDELC</v>
      </c>
      <c r="M1548" s="10" t="s">
        <v>75</v>
      </c>
    </row>
    <row r="1549" spans="3:13" s="2" customFormat="1" x14ac:dyDescent="0.25">
      <c r="C1549" s="10"/>
      <c r="D1549" s="10">
        <v>7</v>
      </c>
      <c r="F1549" s="2" t="str">
        <f t="shared" si="658"/>
        <v>FLO_FR</v>
      </c>
      <c r="G1549" s="2" t="str">
        <f t="shared" si="657"/>
        <v>RSD_DTA1_LI</v>
      </c>
      <c r="H1549" s="2" t="str">
        <f>IF(HLOOKUP($D1549,Fractions!$C$1:$Z$2,2,0)=0,"na",HLOOKUP($D1549,Fractions!$C$1:$Z$2,2,0))</f>
        <v>SN</v>
      </c>
      <c r="I1549" s="2" t="s">
        <v>34</v>
      </c>
      <c r="K1549" s="17">
        <f>VLOOKUP(VLOOKUP(C1543,Demands!$B$27:$E$125,4,0),Fractions!$A$3:$Z$43,INS_FRs!D1549+2,0)</f>
        <v>1.7503805175038054E-2</v>
      </c>
      <c r="L1549" s="10" t="str">
        <f t="shared" si="656"/>
        <v>RSDELC</v>
      </c>
      <c r="M1549" s="10" t="s">
        <v>75</v>
      </c>
    </row>
    <row r="1550" spans="3:13" s="2" customFormat="1" x14ac:dyDescent="0.25">
      <c r="C1550" s="10"/>
      <c r="D1550" s="10">
        <v>8</v>
      </c>
      <c r="F1550" s="2" t="str">
        <f t="shared" si="658"/>
        <v>FLO_FR</v>
      </c>
      <c r="G1550" s="2" t="str">
        <f t="shared" si="657"/>
        <v>RSD_DTA1_LI</v>
      </c>
      <c r="H1550" s="2" t="str">
        <f>IF(HLOOKUP($D1550,Fractions!$C$1:$Z$2,2,0)=0,"na",HLOOKUP($D1550,Fractions!$C$1:$Z$2,2,0))</f>
        <v>SL</v>
      </c>
      <c r="I1550" s="2" t="s">
        <v>34</v>
      </c>
      <c r="K1550" s="17">
        <f>VLOOKUP(VLOOKUP(C1543,Demands!$B$27:$E$125,4,0),Fractions!$A$3:$Z$43,INS_FRs!D1550+2,0)</f>
        <v>3.8508371385083721E-2</v>
      </c>
      <c r="L1550" s="10" t="str">
        <f t="shared" si="656"/>
        <v>RSDELC</v>
      </c>
      <c r="M1550" s="10" t="s">
        <v>75</v>
      </c>
    </row>
    <row r="1551" spans="3:13" s="2" customFormat="1" x14ac:dyDescent="0.25">
      <c r="C1551" s="10"/>
      <c r="D1551" s="10">
        <v>9</v>
      </c>
      <c r="F1551" s="2" t="str">
        <f t="shared" si="658"/>
        <v>FLO_FR</v>
      </c>
      <c r="G1551" s="2" t="str">
        <f t="shared" si="657"/>
        <v>RSD_DTA1_LI</v>
      </c>
      <c r="H1551" s="2" t="str">
        <f>IF(HLOOKUP($D1551,Fractions!$C$1:$Z$2,2,0)=0,"na",HLOOKUP($D1551,Fractions!$C$1:$Z$2,2,0))</f>
        <v>SM</v>
      </c>
      <c r="I1551" s="2" t="s">
        <v>34</v>
      </c>
      <c r="K1551" s="17">
        <f>VLOOKUP(VLOOKUP(C1543,Demands!$B$27:$E$125,4,0),Fractions!$A$3:$Z$43,INS_FRs!D1551+2,0)</f>
        <v>2.8006088280060883E-2</v>
      </c>
      <c r="L1551" s="10" t="str">
        <f t="shared" si="656"/>
        <v>RSDELC</v>
      </c>
      <c r="M1551" s="10" t="s">
        <v>75</v>
      </c>
    </row>
    <row r="1552" spans="3:13" s="2" customFormat="1" x14ac:dyDescent="0.25">
      <c r="C1552" s="10"/>
      <c r="D1552" s="10">
        <v>10</v>
      </c>
      <c r="F1552" s="2" t="str">
        <f t="shared" si="658"/>
        <v>FLO_FR</v>
      </c>
      <c r="G1552" s="2" t="str">
        <f t="shared" si="657"/>
        <v>RSD_DTA1_LI</v>
      </c>
      <c r="H1552" s="2" t="str">
        <f>IF(HLOOKUP($D1552,Fractions!$C$1:$Z$2,2,0)=0,"na",HLOOKUP($D1552,Fractions!$C$1:$Z$2,2,0))</f>
        <v>SD</v>
      </c>
      <c r="I1552" s="2" t="s">
        <v>34</v>
      </c>
      <c r="K1552" s="17">
        <f>VLOOKUP(VLOOKUP(C1543,Demands!$B$27:$E$125,4,0),Fractions!$A$3:$Z$43,INS_FRs!D1552+2,0)</f>
        <v>1.7503805175038054E-2</v>
      </c>
      <c r="L1552" s="10" t="str">
        <f t="shared" si="656"/>
        <v>RSDELC</v>
      </c>
      <c r="M1552" s="10" t="s">
        <v>75</v>
      </c>
    </row>
    <row r="1553" spans="3:13" s="2" customFormat="1" x14ac:dyDescent="0.25">
      <c r="C1553" s="10"/>
      <c r="D1553" s="10">
        <v>11</v>
      </c>
      <c r="F1553" s="2" t="str">
        <f t="shared" si="658"/>
        <v>FLO_FR</v>
      </c>
      <c r="G1553" s="2" t="str">
        <f t="shared" si="657"/>
        <v>RSD_DTA1_LI</v>
      </c>
      <c r="H1553" s="2" t="str">
        <f>IF(HLOOKUP($D1553,Fractions!$C$1:$Z$2,2,0)=0,"na",HLOOKUP($D1553,Fractions!$C$1:$Z$2,2,0))</f>
        <v>SA</v>
      </c>
      <c r="I1553" s="2" t="s">
        <v>34</v>
      </c>
      <c r="K1553" s="17">
        <f>VLOOKUP(VLOOKUP(C1543,Demands!$B$27:$E$125,4,0),Fractions!$A$3:$Z$43,INS_FRs!D1553+2,0)</f>
        <v>2.1004566210045664E-2</v>
      </c>
      <c r="L1553" s="10" t="str">
        <f t="shared" si="656"/>
        <v>RSDELC</v>
      </c>
      <c r="M1553" s="10" t="s">
        <v>75</v>
      </c>
    </row>
    <row r="1554" spans="3:13" s="2" customFormat="1" x14ac:dyDescent="0.25">
      <c r="C1554" s="10"/>
      <c r="D1554" s="10">
        <v>12</v>
      </c>
      <c r="F1554" s="2" t="str">
        <f t="shared" si="658"/>
        <v>FLO_FR</v>
      </c>
      <c r="G1554" s="2" t="str">
        <f t="shared" si="657"/>
        <v>RSD_DTA1_LI</v>
      </c>
      <c r="H1554" s="2" t="str">
        <f>IF(HLOOKUP($D1554,Fractions!$C$1:$Z$2,2,0)=0,"na",HLOOKUP($D1554,Fractions!$C$1:$Z$2,2,0))</f>
        <v>SE</v>
      </c>
      <c r="I1554" s="2" t="s">
        <v>34</v>
      </c>
      <c r="K1554" s="17">
        <f>VLOOKUP(VLOOKUP(C1543,Demands!$B$27:$E$125,4,0),Fractions!$A$3:$Z$43,INS_FRs!D1554+2,0)</f>
        <v>4.5509893455098933E-2</v>
      </c>
      <c r="L1554" s="10" t="str">
        <f t="shared" si="656"/>
        <v>RSDELC</v>
      </c>
      <c r="M1554" s="10" t="s">
        <v>75</v>
      </c>
    </row>
    <row r="1555" spans="3:13" s="2" customFormat="1" x14ac:dyDescent="0.25">
      <c r="C1555" s="10"/>
      <c r="D1555" s="10">
        <v>13</v>
      </c>
      <c r="F1555" s="2" t="str">
        <f t="shared" si="658"/>
        <v>FLO_FR</v>
      </c>
      <c r="G1555" s="2" t="str">
        <f t="shared" si="657"/>
        <v>RSD_DTA1_LI</v>
      </c>
      <c r="H1555" s="2" t="str">
        <f>IF(HLOOKUP($D1555,Fractions!$C$1:$Z$2,2,0)=0,"na",HLOOKUP($D1555,Fractions!$C$1:$Z$2,2,0))</f>
        <v>FN</v>
      </c>
      <c r="I1555" s="2" t="s">
        <v>34</v>
      </c>
      <c r="K1555" s="17">
        <f>VLOOKUP(VLOOKUP(C1543,Demands!$B$27:$E$125,4,0),Fractions!$A$3:$Z$43,INS_FRs!D1555+2,0)</f>
        <v>1.740867579908676E-2</v>
      </c>
      <c r="L1555" s="10" t="str">
        <f t="shared" si="656"/>
        <v>RSDELC</v>
      </c>
      <c r="M1555" s="10" t="s">
        <v>75</v>
      </c>
    </row>
    <row r="1556" spans="3:13" s="2" customFormat="1" x14ac:dyDescent="0.25">
      <c r="C1556" s="10"/>
      <c r="D1556" s="10">
        <v>14</v>
      </c>
      <c r="F1556" s="2" t="str">
        <f t="shared" si="658"/>
        <v>FLO_FR</v>
      </c>
      <c r="G1556" s="2" t="str">
        <f t="shared" si="657"/>
        <v>RSD_DTA1_LI</v>
      </c>
      <c r="H1556" s="2" t="str">
        <f>IF(HLOOKUP($D1556,Fractions!$C$1:$Z$2,2,0)=0,"na",HLOOKUP($D1556,Fractions!$C$1:$Z$2,2,0))</f>
        <v>FL</v>
      </c>
      <c r="I1556" s="2" t="s">
        <v>34</v>
      </c>
      <c r="K1556" s="17">
        <f>VLOOKUP(VLOOKUP(C1543,Demands!$B$27:$E$125,4,0),Fractions!$A$3:$Z$43,INS_FRs!D1556+2,0)</f>
        <v>3.8299086757990874E-2</v>
      </c>
      <c r="L1556" s="10" t="str">
        <f t="shared" si="656"/>
        <v>RSDELC</v>
      </c>
      <c r="M1556" s="10" t="s">
        <v>75</v>
      </c>
    </row>
    <row r="1557" spans="3:13" s="2" customFormat="1" x14ac:dyDescent="0.25">
      <c r="C1557" s="10"/>
      <c r="D1557" s="10">
        <v>15</v>
      </c>
      <c r="F1557" s="2" t="str">
        <f t="shared" si="658"/>
        <v>FLO_FR</v>
      </c>
      <c r="G1557" s="2" t="str">
        <f t="shared" si="657"/>
        <v>RSD_DTA1_LI</v>
      </c>
      <c r="H1557" s="2" t="str">
        <f>IF(HLOOKUP($D1557,Fractions!$C$1:$Z$2,2,0)=0,"na",HLOOKUP($D1557,Fractions!$C$1:$Z$2,2,0))</f>
        <v>FM</v>
      </c>
      <c r="I1557" s="2" t="s">
        <v>34</v>
      </c>
      <c r="K1557" s="17">
        <f>VLOOKUP(VLOOKUP(C1543,Demands!$B$27:$E$125,4,0),Fractions!$A$3:$Z$43,INS_FRs!D1557+2,0)</f>
        <v>2.7853881278538814E-2</v>
      </c>
      <c r="L1557" s="10" t="str">
        <f t="shared" si="656"/>
        <v>RSDELC</v>
      </c>
      <c r="M1557" s="10" t="s">
        <v>75</v>
      </c>
    </row>
    <row r="1558" spans="3:13" s="2" customFormat="1" x14ac:dyDescent="0.25">
      <c r="C1558" s="10"/>
      <c r="D1558" s="10">
        <v>16</v>
      </c>
      <c r="F1558" s="2" t="str">
        <f t="shared" si="658"/>
        <v>FLO_FR</v>
      </c>
      <c r="G1558" s="2" t="str">
        <f t="shared" si="657"/>
        <v>RSD_DTA1_LI</v>
      </c>
      <c r="H1558" s="2" t="str">
        <f>IF(HLOOKUP($D1558,Fractions!$C$1:$Z$2,2,0)=0,"na",HLOOKUP($D1558,Fractions!$C$1:$Z$2,2,0))</f>
        <v>FD</v>
      </c>
      <c r="I1558" s="2" t="s">
        <v>34</v>
      </c>
      <c r="K1558" s="17">
        <f>VLOOKUP(VLOOKUP(C1543,Demands!$B$27:$E$125,4,0),Fractions!$A$3:$Z$43,INS_FRs!D1558+2,0)</f>
        <v>1.740867579908676E-2</v>
      </c>
      <c r="L1558" s="10" t="str">
        <f t="shared" si="656"/>
        <v>RSDELC</v>
      </c>
      <c r="M1558" s="10" t="s">
        <v>75</v>
      </c>
    </row>
    <row r="1559" spans="3:13" s="2" customFormat="1" x14ac:dyDescent="0.25">
      <c r="C1559" s="10"/>
      <c r="D1559" s="10">
        <v>17</v>
      </c>
      <c r="F1559" s="2" t="str">
        <f t="shared" si="658"/>
        <v>FLO_FR</v>
      </c>
      <c r="G1559" s="2" t="str">
        <f t="shared" si="657"/>
        <v>RSD_DTA1_LI</v>
      </c>
      <c r="H1559" s="2" t="str">
        <f>IF(HLOOKUP($D1559,Fractions!$C$1:$Z$2,2,0)=0,"na",HLOOKUP($D1559,Fractions!$C$1:$Z$2,2,0))</f>
        <v>FA</v>
      </c>
      <c r="I1559" s="2" t="s">
        <v>34</v>
      </c>
      <c r="K1559" s="17">
        <f>VLOOKUP(VLOOKUP(C1543,Demands!$B$27:$E$125,4,0),Fractions!$A$3:$Z$43,INS_FRs!D1559+2,0)</f>
        <v>2.0890410958904111E-2</v>
      </c>
      <c r="L1559" s="10" t="str">
        <f t="shared" si="656"/>
        <v>RSDELC</v>
      </c>
      <c r="M1559" s="10" t="s">
        <v>75</v>
      </c>
    </row>
    <row r="1560" spans="3:13" s="2" customFormat="1" x14ac:dyDescent="0.25">
      <c r="C1560" s="10"/>
      <c r="D1560" s="10">
        <v>18</v>
      </c>
      <c r="F1560" s="2" t="str">
        <f t="shared" si="658"/>
        <v>FLO_FR</v>
      </c>
      <c r="G1560" s="2" t="str">
        <f t="shared" si="657"/>
        <v>RSD_DTA1_LI</v>
      </c>
      <c r="H1560" s="2" t="str">
        <f>IF(HLOOKUP($D1560,Fractions!$C$1:$Z$2,2,0)=0,"na",HLOOKUP($D1560,Fractions!$C$1:$Z$2,2,0))</f>
        <v>FE</v>
      </c>
      <c r="I1560" s="2" t="s">
        <v>34</v>
      </c>
      <c r="K1560" s="17">
        <f>VLOOKUP(VLOOKUP(C1543,Demands!$B$27:$E$125,4,0),Fractions!$A$3:$Z$43,INS_FRs!D1560+2,0)</f>
        <v>4.5262557077625568E-2</v>
      </c>
      <c r="L1560" s="10" t="str">
        <f t="shared" si="656"/>
        <v>RSDELC</v>
      </c>
      <c r="M1560" s="10" t="s">
        <v>75</v>
      </c>
    </row>
    <row r="1561" spans="3:13" s="2" customFormat="1" x14ac:dyDescent="0.25">
      <c r="C1561" s="10"/>
      <c r="D1561" s="10">
        <v>19</v>
      </c>
      <c r="F1561" s="2" t="str">
        <f t="shared" si="658"/>
        <v>FLO_FR</v>
      </c>
      <c r="G1561" s="2" t="str">
        <f t="shared" si="657"/>
        <v>RSD_DTA1_LI</v>
      </c>
      <c r="H1561" s="2" t="str">
        <f>IF(HLOOKUP($D1561,Fractions!$C$1:$Z$2,2,0)=0,"na",HLOOKUP($D1561,Fractions!$C$1:$Z$2,2,0))</f>
        <v>WN</v>
      </c>
      <c r="I1561" s="2" t="s">
        <v>34</v>
      </c>
      <c r="K1561" s="17">
        <f>VLOOKUP(VLOOKUP(C1543,Demands!$B$27:$E$125,4,0),Fractions!$A$3:$Z$43,INS_FRs!D1561+2,0)</f>
        <v>5.1845509893455106E-2</v>
      </c>
      <c r="L1561" s="10" t="str">
        <f t="shared" si="656"/>
        <v>RSDELC</v>
      </c>
      <c r="M1561" s="10" t="s">
        <v>75</v>
      </c>
    </row>
    <row r="1562" spans="3:13" s="2" customFormat="1" x14ac:dyDescent="0.25">
      <c r="C1562" s="10"/>
      <c r="D1562" s="10">
        <v>20</v>
      </c>
      <c r="F1562" s="2" t="str">
        <f t="shared" si="658"/>
        <v>FLO_FR</v>
      </c>
      <c r="G1562" s="2" t="str">
        <f t="shared" si="657"/>
        <v>RSD_DTA1_LI</v>
      </c>
      <c r="H1562" s="2" t="str">
        <f>IF(HLOOKUP($D1562,Fractions!$C$1:$Z$2,2,0)=0,"na",HLOOKUP($D1562,Fractions!$C$1:$Z$2,2,0))</f>
        <v>WL</v>
      </c>
      <c r="I1562" s="2" t="s">
        <v>34</v>
      </c>
      <c r="K1562" s="17">
        <f>VLOOKUP(VLOOKUP(C1543,Demands!$B$27:$E$125,4,0),Fractions!$A$3:$Z$43,INS_FRs!D1562+2,0)</f>
        <v>0.11406012176560124</v>
      </c>
      <c r="L1562" s="10" t="str">
        <f t="shared" si="656"/>
        <v>RSDELC</v>
      </c>
      <c r="M1562" s="10" t="s">
        <v>75</v>
      </c>
    </row>
    <row r="1563" spans="3:13" s="2" customFormat="1" x14ac:dyDescent="0.25">
      <c r="C1563" s="10"/>
      <c r="D1563" s="10">
        <v>21</v>
      </c>
      <c r="F1563" s="2" t="str">
        <f t="shared" si="658"/>
        <v>FLO_FR</v>
      </c>
      <c r="G1563" s="2" t="str">
        <f t="shared" si="657"/>
        <v>RSD_DTA1_LI</v>
      </c>
      <c r="H1563" s="2" t="str">
        <f>IF(HLOOKUP($D1563,Fractions!$C$1:$Z$2,2,0)=0,"na",HLOOKUP($D1563,Fractions!$C$1:$Z$2,2,0))</f>
        <v>WM</v>
      </c>
      <c r="I1563" s="2" t="s">
        <v>34</v>
      </c>
      <c r="K1563" s="17">
        <f>VLOOKUP(VLOOKUP(C1543,Demands!$B$27:$E$125,4,0),Fractions!$A$3:$Z$43,INS_FRs!D1563+2,0)</f>
        <v>8.2952815829528154E-2</v>
      </c>
      <c r="L1563" s="10" t="str">
        <f t="shared" si="656"/>
        <v>RSDELC</v>
      </c>
      <c r="M1563" s="10" t="s">
        <v>75</v>
      </c>
    </row>
    <row r="1564" spans="3:13" s="2" customFormat="1" x14ac:dyDescent="0.25">
      <c r="C1564" s="10"/>
      <c r="D1564" s="10">
        <v>22</v>
      </c>
      <c r="F1564" s="2" t="str">
        <f t="shared" ref="F1564:F1590" si="659">IF(H1564="NA","\I: Ignore","FLO_FR")</f>
        <v>FLO_FR</v>
      </c>
      <c r="G1564" s="2" t="str">
        <f t="shared" ref="G1564:G1590" si="660">G1563</f>
        <v>RSD_DTA1_LI</v>
      </c>
      <c r="H1564" s="2" t="str">
        <f>IF(HLOOKUP($D1564,Fractions!$C$1:$Z$2,2,0)=0,"na",HLOOKUP($D1564,Fractions!$C$1:$Z$2,2,0))</f>
        <v>WD</v>
      </c>
      <c r="I1564" s="2" t="s">
        <v>34</v>
      </c>
      <c r="K1564" s="17">
        <f>VLOOKUP(VLOOKUP(C1543,Demands!$B$27:$E$125,4,0),Fractions!$A$3:$Z$43,INS_FRs!D1564+2,0)</f>
        <v>5.1845509893455106E-2</v>
      </c>
      <c r="L1564" s="10" t="str">
        <f t="shared" si="656"/>
        <v>RSDELC</v>
      </c>
      <c r="M1564" s="10" t="s">
        <v>75</v>
      </c>
    </row>
    <row r="1565" spans="3:13" s="2" customFormat="1" x14ac:dyDescent="0.25">
      <c r="C1565" s="10"/>
      <c r="D1565" s="10">
        <v>23</v>
      </c>
      <c r="F1565" s="12" t="str">
        <f t="shared" si="659"/>
        <v>FLO_FR</v>
      </c>
      <c r="G1565" s="12" t="str">
        <f t="shared" si="660"/>
        <v>RSD_DTA1_LI</v>
      </c>
      <c r="H1565" s="12" t="str">
        <f>IF(HLOOKUP($D1565,Fractions!$C$1:$Z$2,2,0)=0,"na",HLOOKUP($D1565,Fractions!$C$1:$Z$2,2,0))</f>
        <v>WA</v>
      </c>
      <c r="I1565" s="12" t="s">
        <v>34</v>
      </c>
      <c r="J1565" s="12"/>
      <c r="K1565" s="18">
        <f>VLOOKUP(VLOOKUP(C1543,Demands!$B$27:$E$125,4,0),Fractions!$A$3:$Z$43,INS_FRs!D1565+2,0)</f>
        <v>6.2214611872146122E-2</v>
      </c>
      <c r="L1565" s="10" t="str">
        <f t="shared" si="656"/>
        <v>RSDELC</v>
      </c>
      <c r="M1565" s="10" t="s">
        <v>75</v>
      </c>
    </row>
    <row r="1566" spans="3:13" s="2" customFormat="1" x14ac:dyDescent="0.25">
      <c r="C1566" s="10"/>
      <c r="D1566" s="10">
        <v>24</v>
      </c>
      <c r="F1566" s="19" t="str">
        <f t="shared" si="659"/>
        <v>FLO_FR</v>
      </c>
      <c r="G1566" s="19" t="str">
        <f t="shared" si="660"/>
        <v>RSD_DTA1_LI</v>
      </c>
      <c r="H1566" s="19" t="str">
        <f>IF(HLOOKUP($D1566,Fractions!$C$1:$Z$2,2,0)=0,"na",HLOOKUP($D1566,Fractions!$C$1:$Z$2,2,0))</f>
        <v>WE</v>
      </c>
      <c r="I1566" s="19" t="s">
        <v>34</v>
      </c>
      <c r="J1566" s="19"/>
      <c r="K1566" s="20">
        <f>VLOOKUP(VLOOKUP(C1543,Demands!$B$27:$E$125,4,0),Fractions!$A$3:$Z$43,INS_FRs!D1566+2,0)</f>
        <v>0.13479832572298325</v>
      </c>
      <c r="L1566" s="21" t="str">
        <f t="shared" si="656"/>
        <v>RSDELC</v>
      </c>
      <c r="M1566" s="21" t="s">
        <v>75</v>
      </c>
    </row>
    <row r="1567" spans="3:13" s="2" customFormat="1" x14ac:dyDescent="0.25">
      <c r="C1567" s="10"/>
      <c r="D1567" s="10">
        <v>1</v>
      </c>
      <c r="F1567" s="2" t="str">
        <f t="shared" si="659"/>
        <v>FLO_FR</v>
      </c>
      <c r="G1567" s="2" t="str">
        <f t="shared" si="660"/>
        <v>RSD_DTA1_LI</v>
      </c>
      <c r="H1567" s="2" t="str">
        <f t="shared" ref="H1567:J1575" si="661">H1543</f>
        <v>RN</v>
      </c>
      <c r="I1567" s="2" t="str">
        <f t="shared" si="661"/>
        <v>UP</v>
      </c>
      <c r="J1567" s="10">
        <f t="shared" si="661"/>
        <v>0</v>
      </c>
      <c r="K1567" s="10">
        <v>3</v>
      </c>
      <c r="L1567" s="10" t="str">
        <f t="shared" si="656"/>
        <v>RSDELC</v>
      </c>
      <c r="M1567" s="10" t="s">
        <v>75</v>
      </c>
    </row>
    <row r="1568" spans="3:13" s="2" customFormat="1" x14ac:dyDescent="0.25">
      <c r="C1568" s="10"/>
      <c r="D1568" s="10">
        <v>2</v>
      </c>
      <c r="F1568" s="2" t="str">
        <f t="shared" si="659"/>
        <v>FLO_FR</v>
      </c>
      <c r="G1568" s="2" t="str">
        <f t="shared" si="660"/>
        <v>RSD_DTA1_LI</v>
      </c>
      <c r="H1568" s="2" t="str">
        <f t="shared" si="661"/>
        <v>RL</v>
      </c>
      <c r="I1568" s="2" t="str">
        <f t="shared" si="661"/>
        <v>UP</v>
      </c>
      <c r="J1568" s="10">
        <f t="shared" si="661"/>
        <v>0</v>
      </c>
      <c r="K1568" s="10">
        <f>K1567</f>
        <v>3</v>
      </c>
      <c r="L1568" s="10" t="str">
        <f t="shared" si="656"/>
        <v>RSDELC</v>
      </c>
      <c r="M1568" s="10" t="s">
        <v>75</v>
      </c>
    </row>
    <row r="1569" spans="3:13" s="2" customFormat="1" x14ac:dyDescent="0.25">
      <c r="C1569" s="10"/>
      <c r="D1569" s="10">
        <v>3</v>
      </c>
      <c r="F1569" s="2" t="str">
        <f t="shared" si="659"/>
        <v>FLO_FR</v>
      </c>
      <c r="G1569" s="2" t="str">
        <f t="shared" si="660"/>
        <v>RSD_DTA1_LI</v>
      </c>
      <c r="H1569" s="2" t="str">
        <f t="shared" si="661"/>
        <v>RM</v>
      </c>
      <c r="I1569" s="2" t="str">
        <f t="shared" si="661"/>
        <v>UP</v>
      </c>
      <c r="J1569" s="10">
        <f t="shared" si="661"/>
        <v>0</v>
      </c>
      <c r="K1569" s="10">
        <f t="shared" ref="K1569:K1590" si="662">K1568</f>
        <v>3</v>
      </c>
      <c r="L1569" s="10" t="str">
        <f t="shared" si="656"/>
        <v>RSDELC</v>
      </c>
      <c r="M1569" s="10" t="s">
        <v>75</v>
      </c>
    </row>
    <row r="1570" spans="3:13" s="2" customFormat="1" x14ac:dyDescent="0.25">
      <c r="C1570" s="10"/>
      <c r="D1570" s="10">
        <v>4</v>
      </c>
      <c r="F1570" s="2" t="str">
        <f t="shared" si="659"/>
        <v>FLO_FR</v>
      </c>
      <c r="G1570" s="2" t="str">
        <f t="shared" si="660"/>
        <v>RSD_DTA1_LI</v>
      </c>
      <c r="H1570" s="2" t="str">
        <f t="shared" si="661"/>
        <v>RD</v>
      </c>
      <c r="I1570" s="2" t="str">
        <f t="shared" si="661"/>
        <v>UP</v>
      </c>
      <c r="J1570" s="10">
        <f t="shared" si="661"/>
        <v>0</v>
      </c>
      <c r="K1570" s="10">
        <f t="shared" si="662"/>
        <v>3</v>
      </c>
      <c r="L1570" s="10" t="str">
        <f t="shared" si="656"/>
        <v>RSDELC</v>
      </c>
      <c r="M1570" s="10" t="s">
        <v>75</v>
      </c>
    </row>
    <row r="1571" spans="3:13" s="2" customFormat="1" x14ac:dyDescent="0.25">
      <c r="C1571" s="10"/>
      <c r="D1571" s="10">
        <v>5</v>
      </c>
      <c r="F1571" s="2" t="str">
        <f t="shared" si="659"/>
        <v>FLO_FR</v>
      </c>
      <c r="G1571" s="2" t="str">
        <f t="shared" si="660"/>
        <v>RSD_DTA1_LI</v>
      </c>
      <c r="H1571" s="2" t="str">
        <f t="shared" si="661"/>
        <v>RA</v>
      </c>
      <c r="I1571" s="2" t="str">
        <f t="shared" si="661"/>
        <v>UP</v>
      </c>
      <c r="J1571" s="10">
        <f t="shared" si="661"/>
        <v>0</v>
      </c>
      <c r="K1571" s="10">
        <f t="shared" si="662"/>
        <v>3</v>
      </c>
      <c r="L1571" s="10" t="str">
        <f t="shared" si="656"/>
        <v>RSDELC</v>
      </c>
      <c r="M1571" s="10" t="s">
        <v>75</v>
      </c>
    </row>
    <row r="1572" spans="3:13" s="2" customFormat="1" x14ac:dyDescent="0.25">
      <c r="C1572" s="10"/>
      <c r="D1572" s="10">
        <v>6</v>
      </c>
      <c r="F1572" s="2" t="str">
        <f t="shared" si="659"/>
        <v>FLO_FR</v>
      </c>
      <c r="G1572" s="2" t="str">
        <f t="shared" si="660"/>
        <v>RSD_DTA1_LI</v>
      </c>
      <c r="H1572" s="2" t="str">
        <f t="shared" si="661"/>
        <v>RE</v>
      </c>
      <c r="I1572" s="2" t="str">
        <f t="shared" si="661"/>
        <v>UP</v>
      </c>
      <c r="J1572" s="10">
        <f t="shared" si="661"/>
        <v>0</v>
      </c>
      <c r="K1572" s="10">
        <f t="shared" si="662"/>
        <v>3</v>
      </c>
      <c r="L1572" s="10" t="str">
        <f t="shared" si="656"/>
        <v>RSDELC</v>
      </c>
      <c r="M1572" s="10" t="s">
        <v>75</v>
      </c>
    </row>
    <row r="1573" spans="3:13" s="2" customFormat="1" x14ac:dyDescent="0.25">
      <c r="C1573" s="10"/>
      <c r="D1573" s="10">
        <v>7</v>
      </c>
      <c r="F1573" s="2" t="str">
        <f t="shared" si="659"/>
        <v>FLO_FR</v>
      </c>
      <c r="G1573" s="2" t="str">
        <f t="shared" si="660"/>
        <v>RSD_DTA1_LI</v>
      </c>
      <c r="H1573" s="2" t="str">
        <f t="shared" si="661"/>
        <v>SN</v>
      </c>
      <c r="I1573" s="2" t="str">
        <f t="shared" si="661"/>
        <v>UP</v>
      </c>
      <c r="J1573" s="10">
        <f t="shared" si="661"/>
        <v>0</v>
      </c>
      <c r="K1573" s="10">
        <f t="shared" si="662"/>
        <v>3</v>
      </c>
      <c r="L1573" s="10" t="str">
        <f t="shared" si="656"/>
        <v>RSDELC</v>
      </c>
      <c r="M1573" s="10" t="s">
        <v>75</v>
      </c>
    </row>
    <row r="1574" spans="3:13" s="2" customFormat="1" x14ac:dyDescent="0.25">
      <c r="C1574" s="10"/>
      <c r="D1574" s="10">
        <v>8</v>
      </c>
      <c r="F1574" s="2" t="str">
        <f t="shared" si="659"/>
        <v>FLO_FR</v>
      </c>
      <c r="G1574" s="2" t="str">
        <f t="shared" si="660"/>
        <v>RSD_DTA1_LI</v>
      </c>
      <c r="H1574" s="2" t="str">
        <f t="shared" si="661"/>
        <v>SL</v>
      </c>
      <c r="I1574" s="2" t="str">
        <f t="shared" si="661"/>
        <v>UP</v>
      </c>
      <c r="J1574" s="10">
        <f t="shared" si="661"/>
        <v>0</v>
      </c>
      <c r="K1574" s="10">
        <f t="shared" si="662"/>
        <v>3</v>
      </c>
      <c r="L1574" s="10" t="str">
        <f t="shared" si="656"/>
        <v>RSDELC</v>
      </c>
      <c r="M1574" s="10" t="s">
        <v>75</v>
      </c>
    </row>
    <row r="1575" spans="3:13" s="2" customFormat="1" x14ac:dyDescent="0.25">
      <c r="C1575" s="10"/>
      <c r="D1575" s="10">
        <v>9</v>
      </c>
      <c r="F1575" s="2" t="str">
        <f t="shared" si="659"/>
        <v>FLO_FR</v>
      </c>
      <c r="G1575" s="2" t="str">
        <f t="shared" si="660"/>
        <v>RSD_DTA1_LI</v>
      </c>
      <c r="H1575" s="2" t="str">
        <f t="shared" si="661"/>
        <v>SM</v>
      </c>
      <c r="I1575" s="2" t="str">
        <f t="shared" si="661"/>
        <v>UP</v>
      </c>
      <c r="J1575" s="10">
        <f t="shared" si="661"/>
        <v>0</v>
      </c>
      <c r="K1575" s="10">
        <f t="shared" si="662"/>
        <v>3</v>
      </c>
      <c r="L1575" s="10" t="str">
        <f t="shared" si="656"/>
        <v>RSDELC</v>
      </c>
      <c r="M1575" s="10" t="s">
        <v>75</v>
      </c>
    </row>
    <row r="1576" spans="3:13" s="2" customFormat="1" x14ac:dyDescent="0.25">
      <c r="C1576" s="10"/>
      <c r="D1576" s="10">
        <v>10</v>
      </c>
      <c r="F1576" s="2" t="str">
        <f t="shared" si="659"/>
        <v>FLO_FR</v>
      </c>
      <c r="G1576" s="2" t="str">
        <f t="shared" si="660"/>
        <v>RSD_DTA1_LI</v>
      </c>
      <c r="H1576" s="2" t="str">
        <f t="shared" ref="H1576" si="663">H1552</f>
        <v>SD</v>
      </c>
      <c r="I1576" s="2" t="str">
        <f>I1552</f>
        <v>UP</v>
      </c>
      <c r="J1576" s="10">
        <f>J1552</f>
        <v>0</v>
      </c>
      <c r="K1576" s="10">
        <f t="shared" si="662"/>
        <v>3</v>
      </c>
      <c r="L1576" s="10" t="str">
        <f t="shared" si="656"/>
        <v>RSDELC</v>
      </c>
      <c r="M1576" s="10" t="s">
        <v>75</v>
      </c>
    </row>
    <row r="1577" spans="3:13" s="2" customFormat="1" x14ac:dyDescent="0.25">
      <c r="C1577" s="10"/>
      <c r="D1577" s="10">
        <v>11</v>
      </c>
      <c r="F1577" s="2" t="str">
        <f t="shared" si="659"/>
        <v>FLO_FR</v>
      </c>
      <c r="G1577" s="2" t="str">
        <f t="shared" si="660"/>
        <v>RSD_DTA1_LI</v>
      </c>
      <c r="H1577" s="2" t="str">
        <f t="shared" ref="H1577" si="664">H1553</f>
        <v>SA</v>
      </c>
      <c r="I1577" s="2" t="str">
        <f>I1553</f>
        <v>UP</v>
      </c>
      <c r="J1577" s="10">
        <f>J1553</f>
        <v>0</v>
      </c>
      <c r="K1577" s="10">
        <f t="shared" si="662"/>
        <v>3</v>
      </c>
      <c r="L1577" s="10" t="str">
        <f t="shared" si="656"/>
        <v>RSDELC</v>
      </c>
      <c r="M1577" s="10" t="s">
        <v>75</v>
      </c>
    </row>
    <row r="1578" spans="3:13" s="2" customFormat="1" x14ac:dyDescent="0.25">
      <c r="C1578" s="10"/>
      <c r="D1578" s="10">
        <v>12</v>
      </c>
      <c r="F1578" s="2" t="str">
        <f t="shared" si="659"/>
        <v>FLO_FR</v>
      </c>
      <c r="G1578" s="2" t="str">
        <f t="shared" si="660"/>
        <v>RSD_DTA1_LI</v>
      </c>
      <c r="H1578" s="2" t="str">
        <f t="shared" ref="H1578:I1578" si="665">H1554</f>
        <v>SE</v>
      </c>
      <c r="I1578" s="2" t="str">
        <f t="shared" si="665"/>
        <v>UP</v>
      </c>
      <c r="J1578" s="10">
        <f>J1554</f>
        <v>0</v>
      </c>
      <c r="K1578" s="10">
        <f t="shared" si="662"/>
        <v>3</v>
      </c>
      <c r="L1578" s="10" t="str">
        <f t="shared" si="656"/>
        <v>RSDELC</v>
      </c>
      <c r="M1578" s="10" t="s">
        <v>75</v>
      </c>
    </row>
    <row r="1579" spans="3:13" s="2" customFormat="1" x14ac:dyDescent="0.25">
      <c r="C1579" s="10"/>
      <c r="D1579" s="10">
        <v>13</v>
      </c>
      <c r="F1579" s="2" t="str">
        <f t="shared" si="659"/>
        <v>FLO_FR</v>
      </c>
      <c r="G1579" s="2" t="str">
        <f t="shared" si="660"/>
        <v>RSD_DTA1_LI</v>
      </c>
      <c r="H1579" s="2" t="str">
        <f t="shared" ref="H1579:J1579" si="666">H1555</f>
        <v>FN</v>
      </c>
      <c r="I1579" s="2" t="str">
        <f t="shared" si="666"/>
        <v>UP</v>
      </c>
      <c r="J1579" s="10">
        <f t="shared" si="666"/>
        <v>0</v>
      </c>
      <c r="K1579" s="10">
        <f t="shared" si="662"/>
        <v>3</v>
      </c>
      <c r="L1579" s="10" t="str">
        <f t="shared" si="656"/>
        <v>RSDELC</v>
      </c>
      <c r="M1579" s="10" t="s">
        <v>75</v>
      </c>
    </row>
    <row r="1580" spans="3:13" s="2" customFormat="1" x14ac:dyDescent="0.25">
      <c r="C1580" s="10"/>
      <c r="D1580" s="10">
        <v>14</v>
      </c>
      <c r="F1580" s="2" t="str">
        <f t="shared" si="659"/>
        <v>FLO_FR</v>
      </c>
      <c r="G1580" s="2" t="str">
        <f t="shared" si="660"/>
        <v>RSD_DTA1_LI</v>
      </c>
      <c r="H1580" s="2" t="str">
        <f t="shared" ref="H1580:J1580" si="667">H1556</f>
        <v>FL</v>
      </c>
      <c r="I1580" s="2" t="str">
        <f t="shared" si="667"/>
        <v>UP</v>
      </c>
      <c r="J1580" s="10">
        <f t="shared" si="667"/>
        <v>0</v>
      </c>
      <c r="K1580" s="10">
        <f t="shared" si="662"/>
        <v>3</v>
      </c>
      <c r="L1580" s="10" t="str">
        <f t="shared" si="656"/>
        <v>RSDELC</v>
      </c>
      <c r="M1580" s="10" t="s">
        <v>75</v>
      </c>
    </row>
    <row r="1581" spans="3:13" s="2" customFormat="1" x14ac:dyDescent="0.25">
      <c r="C1581" s="10"/>
      <c r="D1581" s="10">
        <v>15</v>
      </c>
      <c r="F1581" s="2" t="str">
        <f t="shared" si="659"/>
        <v>FLO_FR</v>
      </c>
      <c r="G1581" s="2" t="str">
        <f t="shared" si="660"/>
        <v>RSD_DTA1_LI</v>
      </c>
      <c r="H1581" s="2" t="str">
        <f t="shared" ref="H1581:J1581" si="668">H1557</f>
        <v>FM</v>
      </c>
      <c r="I1581" s="2" t="str">
        <f t="shared" si="668"/>
        <v>UP</v>
      </c>
      <c r="J1581" s="10">
        <f t="shared" si="668"/>
        <v>0</v>
      </c>
      <c r="K1581" s="10">
        <f t="shared" si="662"/>
        <v>3</v>
      </c>
      <c r="L1581" s="10" t="str">
        <f t="shared" si="656"/>
        <v>RSDELC</v>
      </c>
      <c r="M1581" s="10" t="s">
        <v>75</v>
      </c>
    </row>
    <row r="1582" spans="3:13" s="2" customFormat="1" x14ac:dyDescent="0.25">
      <c r="C1582" s="10"/>
      <c r="D1582" s="10">
        <v>16</v>
      </c>
      <c r="F1582" s="2" t="str">
        <f t="shared" si="659"/>
        <v>FLO_FR</v>
      </c>
      <c r="G1582" s="2" t="str">
        <f t="shared" si="660"/>
        <v>RSD_DTA1_LI</v>
      </c>
      <c r="H1582" s="2" t="str">
        <f t="shared" ref="H1582:J1582" si="669">H1558</f>
        <v>FD</v>
      </c>
      <c r="I1582" s="2" t="str">
        <f t="shared" si="669"/>
        <v>UP</v>
      </c>
      <c r="J1582" s="10">
        <f t="shared" si="669"/>
        <v>0</v>
      </c>
      <c r="K1582" s="10">
        <f t="shared" si="662"/>
        <v>3</v>
      </c>
      <c r="L1582" s="10" t="str">
        <f t="shared" si="656"/>
        <v>RSDELC</v>
      </c>
      <c r="M1582" s="10" t="s">
        <v>75</v>
      </c>
    </row>
    <row r="1583" spans="3:13" s="2" customFormat="1" x14ac:dyDescent="0.25">
      <c r="C1583" s="10"/>
      <c r="D1583" s="10">
        <v>17</v>
      </c>
      <c r="F1583" s="2" t="str">
        <f t="shared" si="659"/>
        <v>FLO_FR</v>
      </c>
      <c r="G1583" s="2" t="str">
        <f t="shared" si="660"/>
        <v>RSD_DTA1_LI</v>
      </c>
      <c r="H1583" s="2" t="str">
        <f t="shared" ref="H1583:J1583" si="670">H1559</f>
        <v>FA</v>
      </c>
      <c r="I1583" s="2" t="str">
        <f t="shared" si="670"/>
        <v>UP</v>
      </c>
      <c r="J1583" s="10">
        <f t="shared" si="670"/>
        <v>0</v>
      </c>
      <c r="K1583" s="10">
        <f t="shared" si="662"/>
        <v>3</v>
      </c>
      <c r="L1583" s="10" t="str">
        <f t="shared" si="656"/>
        <v>RSDELC</v>
      </c>
      <c r="M1583" s="10" t="s">
        <v>75</v>
      </c>
    </row>
    <row r="1584" spans="3:13" s="2" customFormat="1" x14ac:dyDescent="0.25">
      <c r="C1584" s="10"/>
      <c r="D1584" s="10">
        <v>18</v>
      </c>
      <c r="F1584" s="2" t="str">
        <f t="shared" si="659"/>
        <v>FLO_FR</v>
      </c>
      <c r="G1584" s="2" t="str">
        <f t="shared" si="660"/>
        <v>RSD_DTA1_LI</v>
      </c>
      <c r="H1584" s="2" t="str">
        <f t="shared" ref="H1584:J1584" si="671">H1560</f>
        <v>FE</v>
      </c>
      <c r="I1584" s="2" t="str">
        <f t="shared" si="671"/>
        <v>UP</v>
      </c>
      <c r="J1584" s="10">
        <f t="shared" si="671"/>
        <v>0</v>
      </c>
      <c r="K1584" s="10">
        <f t="shared" si="662"/>
        <v>3</v>
      </c>
      <c r="L1584" s="10" t="str">
        <f t="shared" si="656"/>
        <v>RSDELC</v>
      </c>
      <c r="M1584" s="10" t="s">
        <v>75</v>
      </c>
    </row>
    <row r="1585" spans="3:13" s="2" customFormat="1" x14ac:dyDescent="0.25">
      <c r="C1585" s="10"/>
      <c r="D1585" s="10">
        <v>19</v>
      </c>
      <c r="F1585" s="2" t="str">
        <f t="shared" si="659"/>
        <v>FLO_FR</v>
      </c>
      <c r="G1585" s="2" t="str">
        <f t="shared" si="660"/>
        <v>RSD_DTA1_LI</v>
      </c>
      <c r="H1585" s="2" t="str">
        <f t="shared" ref="H1585:J1585" si="672">H1561</f>
        <v>WN</v>
      </c>
      <c r="I1585" s="2" t="str">
        <f t="shared" si="672"/>
        <v>UP</v>
      </c>
      <c r="J1585" s="10">
        <f t="shared" si="672"/>
        <v>0</v>
      </c>
      <c r="K1585" s="10">
        <f t="shared" si="662"/>
        <v>3</v>
      </c>
      <c r="L1585" s="10" t="str">
        <f t="shared" si="656"/>
        <v>RSDELC</v>
      </c>
      <c r="M1585" s="10" t="s">
        <v>75</v>
      </c>
    </row>
    <row r="1586" spans="3:13" s="2" customFormat="1" x14ac:dyDescent="0.25">
      <c r="C1586" s="10"/>
      <c r="D1586" s="10">
        <v>20</v>
      </c>
      <c r="F1586" s="2" t="str">
        <f t="shared" si="659"/>
        <v>FLO_FR</v>
      </c>
      <c r="G1586" s="2" t="str">
        <f t="shared" si="660"/>
        <v>RSD_DTA1_LI</v>
      </c>
      <c r="H1586" s="2" t="str">
        <f t="shared" ref="H1586:J1586" si="673">H1562</f>
        <v>WL</v>
      </c>
      <c r="I1586" s="2" t="str">
        <f t="shared" si="673"/>
        <v>UP</v>
      </c>
      <c r="J1586" s="10">
        <f t="shared" si="673"/>
        <v>0</v>
      </c>
      <c r="K1586" s="10">
        <f t="shared" si="662"/>
        <v>3</v>
      </c>
      <c r="L1586" s="10" t="str">
        <f t="shared" si="656"/>
        <v>RSDELC</v>
      </c>
      <c r="M1586" s="10" t="s">
        <v>75</v>
      </c>
    </row>
    <row r="1587" spans="3:13" s="2" customFormat="1" x14ac:dyDescent="0.25">
      <c r="C1587" s="10"/>
      <c r="D1587" s="10">
        <v>21</v>
      </c>
      <c r="F1587" s="2" t="str">
        <f t="shared" si="659"/>
        <v>FLO_FR</v>
      </c>
      <c r="G1587" s="2" t="str">
        <f t="shared" si="660"/>
        <v>RSD_DTA1_LI</v>
      </c>
      <c r="H1587" s="2" t="str">
        <f t="shared" ref="H1587:J1587" si="674">H1563</f>
        <v>WM</v>
      </c>
      <c r="I1587" s="2" t="str">
        <f t="shared" si="674"/>
        <v>UP</v>
      </c>
      <c r="J1587" s="10">
        <f t="shared" si="674"/>
        <v>0</v>
      </c>
      <c r="K1587" s="10">
        <f t="shared" si="662"/>
        <v>3</v>
      </c>
      <c r="L1587" s="10" t="str">
        <f t="shared" si="656"/>
        <v>RSDELC</v>
      </c>
      <c r="M1587" s="10" t="s">
        <v>75</v>
      </c>
    </row>
    <row r="1588" spans="3:13" s="2" customFormat="1" x14ac:dyDescent="0.25">
      <c r="C1588" s="10"/>
      <c r="D1588" s="10">
        <v>22</v>
      </c>
      <c r="F1588" s="2" t="str">
        <f t="shared" si="659"/>
        <v>FLO_FR</v>
      </c>
      <c r="G1588" s="2" t="str">
        <f t="shared" si="660"/>
        <v>RSD_DTA1_LI</v>
      </c>
      <c r="H1588" s="2" t="str">
        <f t="shared" ref="H1588:J1588" si="675">H1564</f>
        <v>WD</v>
      </c>
      <c r="I1588" s="2" t="str">
        <f t="shared" si="675"/>
        <v>UP</v>
      </c>
      <c r="J1588" s="10">
        <f t="shared" si="675"/>
        <v>0</v>
      </c>
      <c r="K1588" s="10">
        <f t="shared" si="662"/>
        <v>3</v>
      </c>
      <c r="L1588" s="10" t="str">
        <f t="shared" si="656"/>
        <v>RSDELC</v>
      </c>
      <c r="M1588" s="10" t="s">
        <v>75</v>
      </c>
    </row>
    <row r="1589" spans="3:13" s="2" customFormat="1" x14ac:dyDescent="0.25">
      <c r="C1589" s="10"/>
      <c r="D1589" s="10">
        <v>23</v>
      </c>
      <c r="F1589" s="12" t="str">
        <f t="shared" si="659"/>
        <v>FLO_FR</v>
      </c>
      <c r="G1589" s="12" t="str">
        <f t="shared" si="660"/>
        <v>RSD_DTA1_LI</v>
      </c>
      <c r="H1589" s="12" t="str">
        <f t="shared" ref="H1589:J1589" si="676">H1565</f>
        <v>WA</v>
      </c>
      <c r="I1589" s="12" t="str">
        <f t="shared" si="676"/>
        <v>UP</v>
      </c>
      <c r="J1589" s="4">
        <f t="shared" si="676"/>
        <v>0</v>
      </c>
      <c r="K1589" s="4">
        <f t="shared" si="662"/>
        <v>3</v>
      </c>
      <c r="L1589" s="10" t="str">
        <f t="shared" si="656"/>
        <v>RSDELC</v>
      </c>
      <c r="M1589" s="10" t="s">
        <v>75</v>
      </c>
    </row>
    <row r="1590" spans="3:13" s="2" customFormat="1" x14ac:dyDescent="0.25">
      <c r="C1590" s="10"/>
      <c r="D1590" s="10">
        <v>24</v>
      </c>
      <c r="F1590" s="19" t="str">
        <f t="shared" si="659"/>
        <v>FLO_FR</v>
      </c>
      <c r="G1590" s="19" t="str">
        <f t="shared" si="660"/>
        <v>RSD_DTA1_LI</v>
      </c>
      <c r="H1590" s="19" t="str">
        <f t="shared" ref="H1590:J1590" si="677">H1566</f>
        <v>WE</v>
      </c>
      <c r="I1590" s="19" t="str">
        <f t="shared" si="677"/>
        <v>UP</v>
      </c>
      <c r="J1590" s="21">
        <f t="shared" si="677"/>
        <v>0</v>
      </c>
      <c r="K1590" s="21">
        <f t="shared" si="662"/>
        <v>3</v>
      </c>
      <c r="L1590" s="21" t="str">
        <f t="shared" si="656"/>
        <v>RSDELC</v>
      </c>
      <c r="M1590" s="21" t="s">
        <v>75</v>
      </c>
    </row>
    <row r="1591" spans="3:13" s="2" customFormat="1" x14ac:dyDescent="0.25">
      <c r="C1591" s="10">
        <f>C1543+1</f>
        <v>34</v>
      </c>
      <c r="D1591" s="10">
        <v>1</v>
      </c>
      <c r="F1591" s="2" t="str">
        <f>IF(H1591="NA","\I: Ignore","FLO_FR")</f>
        <v>FLO_FR</v>
      </c>
      <c r="G1591" s="9" t="str">
        <f>VLOOKUP(C1591,Demands!$B$27:$C$125,2,0)</f>
        <v>RSD_APA1_LI</v>
      </c>
      <c r="H1591" s="2" t="str">
        <f>IF(HLOOKUP($D1591,Fractions!$C$1:$Z$2,2,0)=0,"na",HLOOKUP($D1591,Fractions!$C$1:$Z$2,2,0))</f>
        <v>RN</v>
      </c>
      <c r="I1591" s="2" t="s">
        <v>34</v>
      </c>
      <c r="K1591" s="17">
        <f>VLOOKUP(VLOOKUP(C1591,Demands!$B$27:$E$125,4,0),Fractions!$A$3:$Z$43,INS_FRs!D1591+2,0)</f>
        <v>1.740867579908676E-2</v>
      </c>
      <c r="L1591" s="10" t="str">
        <f t="shared" si="656"/>
        <v>RSDELC</v>
      </c>
      <c r="M1591" s="10" t="s">
        <v>75</v>
      </c>
    </row>
    <row r="1592" spans="3:13" s="2" customFormat="1" x14ac:dyDescent="0.25">
      <c r="C1592" s="10"/>
      <c r="D1592" s="10">
        <v>2</v>
      </c>
      <c r="F1592" s="2" t="str">
        <f t="shared" ref="F1592:F1602" si="678">IF(H1592="NA","\I: Ignore","FLO_FR")</f>
        <v>FLO_FR</v>
      </c>
      <c r="G1592" s="2" t="str">
        <f>G1591</f>
        <v>RSD_APA1_LI</v>
      </c>
      <c r="H1592" s="2" t="str">
        <f>IF(HLOOKUP($D1592,Fractions!$C$1:$Z$2,2,0)=0,"na",HLOOKUP($D1592,Fractions!$C$1:$Z$2,2,0))</f>
        <v>RL</v>
      </c>
      <c r="I1592" s="2" t="s">
        <v>34</v>
      </c>
      <c r="K1592" s="17">
        <f>VLOOKUP(VLOOKUP(C1591,Demands!$B$27:$E$125,4,0),Fractions!$A$3:$Z$43,INS_FRs!D1592+2,0)</f>
        <v>3.8299086757990874E-2</v>
      </c>
      <c r="L1592" s="10" t="str">
        <f t="shared" si="656"/>
        <v>RSDELC</v>
      </c>
      <c r="M1592" s="10" t="s">
        <v>75</v>
      </c>
    </row>
    <row r="1593" spans="3:13" s="2" customFormat="1" x14ac:dyDescent="0.25">
      <c r="C1593" s="10"/>
      <c r="D1593" s="10">
        <v>3</v>
      </c>
      <c r="F1593" s="2" t="str">
        <f t="shared" si="678"/>
        <v>FLO_FR</v>
      </c>
      <c r="G1593" s="2" t="str">
        <f t="shared" ref="G1593:G1600" si="679">G1592</f>
        <v>RSD_APA1_LI</v>
      </c>
      <c r="H1593" s="2" t="str">
        <f>IF(HLOOKUP($D1593,Fractions!$C$1:$Z$2,2,0)=0,"na",HLOOKUP($D1593,Fractions!$C$1:$Z$2,2,0))</f>
        <v>RM</v>
      </c>
      <c r="I1593" s="2" t="s">
        <v>34</v>
      </c>
      <c r="K1593" s="17">
        <f>VLOOKUP(VLOOKUP(C1591,Demands!$B$27:$E$125,4,0),Fractions!$A$3:$Z$43,INS_FRs!D1593+2,0)</f>
        <v>2.7853881278538814E-2</v>
      </c>
      <c r="L1593" s="10" t="str">
        <f t="shared" si="656"/>
        <v>RSDELC</v>
      </c>
      <c r="M1593" s="10" t="s">
        <v>75</v>
      </c>
    </row>
    <row r="1594" spans="3:13" s="2" customFormat="1" x14ac:dyDescent="0.25">
      <c r="C1594" s="10"/>
      <c r="D1594" s="10">
        <v>4</v>
      </c>
      <c r="F1594" s="2" t="str">
        <f t="shared" si="678"/>
        <v>FLO_FR</v>
      </c>
      <c r="G1594" s="2" t="str">
        <f t="shared" si="679"/>
        <v>RSD_APA1_LI</v>
      </c>
      <c r="H1594" s="2" t="str">
        <f>IF(HLOOKUP($D1594,Fractions!$C$1:$Z$2,2,0)=0,"na",HLOOKUP($D1594,Fractions!$C$1:$Z$2,2,0))</f>
        <v>RD</v>
      </c>
      <c r="I1594" s="2" t="s">
        <v>34</v>
      </c>
      <c r="K1594" s="17">
        <f>VLOOKUP(VLOOKUP(C1591,Demands!$B$27:$E$125,4,0),Fractions!$A$3:$Z$43,INS_FRs!D1594+2,0)</f>
        <v>1.740867579908676E-2</v>
      </c>
      <c r="L1594" s="10" t="str">
        <f t="shared" si="656"/>
        <v>RSDELC</v>
      </c>
      <c r="M1594" s="10" t="s">
        <v>75</v>
      </c>
    </row>
    <row r="1595" spans="3:13" s="2" customFormat="1" x14ac:dyDescent="0.25">
      <c r="C1595" s="10"/>
      <c r="D1595" s="10">
        <v>5</v>
      </c>
      <c r="F1595" s="2" t="str">
        <f t="shared" si="678"/>
        <v>FLO_FR</v>
      </c>
      <c r="G1595" s="2" t="str">
        <f t="shared" si="679"/>
        <v>RSD_APA1_LI</v>
      </c>
      <c r="H1595" s="2" t="str">
        <f>IF(HLOOKUP($D1595,Fractions!$C$1:$Z$2,2,0)=0,"na",HLOOKUP($D1595,Fractions!$C$1:$Z$2,2,0))</f>
        <v>RA</v>
      </c>
      <c r="I1595" s="2" t="s">
        <v>34</v>
      </c>
      <c r="K1595" s="17">
        <f>VLOOKUP(VLOOKUP(C1591,Demands!$B$27:$E$125,4,0),Fractions!$A$3:$Z$43,INS_FRs!D1595+2,0)</f>
        <v>2.0890410958904111E-2</v>
      </c>
      <c r="L1595" s="10" t="str">
        <f t="shared" si="656"/>
        <v>RSDELC</v>
      </c>
      <c r="M1595" s="10" t="s">
        <v>75</v>
      </c>
    </row>
    <row r="1596" spans="3:13" s="2" customFormat="1" x14ac:dyDescent="0.25">
      <c r="C1596" s="10"/>
      <c r="D1596" s="10">
        <v>6</v>
      </c>
      <c r="F1596" s="2" t="str">
        <f t="shared" si="678"/>
        <v>FLO_FR</v>
      </c>
      <c r="G1596" s="2" t="str">
        <f t="shared" si="679"/>
        <v>RSD_APA1_LI</v>
      </c>
      <c r="H1596" s="2" t="str">
        <f>IF(HLOOKUP($D1596,Fractions!$C$1:$Z$2,2,0)=0,"na",HLOOKUP($D1596,Fractions!$C$1:$Z$2,2,0))</f>
        <v>RE</v>
      </c>
      <c r="I1596" s="2" t="s">
        <v>34</v>
      </c>
      <c r="K1596" s="17">
        <f>VLOOKUP(VLOOKUP(C1591,Demands!$B$27:$E$125,4,0),Fractions!$A$3:$Z$43,INS_FRs!D1596+2,0)</f>
        <v>4.5262557077625568E-2</v>
      </c>
      <c r="L1596" s="10" t="str">
        <f t="shared" si="656"/>
        <v>RSDELC</v>
      </c>
      <c r="M1596" s="10" t="s">
        <v>75</v>
      </c>
    </row>
    <row r="1597" spans="3:13" s="2" customFormat="1" x14ac:dyDescent="0.25">
      <c r="C1597" s="10"/>
      <c r="D1597" s="10">
        <v>7</v>
      </c>
      <c r="F1597" s="2" t="str">
        <f t="shared" si="678"/>
        <v>FLO_FR</v>
      </c>
      <c r="G1597" s="2" t="str">
        <f t="shared" si="679"/>
        <v>RSD_APA1_LI</v>
      </c>
      <c r="H1597" s="2" t="str">
        <f>IF(HLOOKUP($D1597,Fractions!$C$1:$Z$2,2,0)=0,"na",HLOOKUP($D1597,Fractions!$C$1:$Z$2,2,0))</f>
        <v>SN</v>
      </c>
      <c r="I1597" s="2" t="s">
        <v>34</v>
      </c>
      <c r="K1597" s="17">
        <f>VLOOKUP(VLOOKUP(C1591,Demands!$B$27:$E$125,4,0),Fractions!$A$3:$Z$43,INS_FRs!D1597+2,0)</f>
        <v>1.7503805175038054E-2</v>
      </c>
      <c r="L1597" s="10" t="str">
        <f t="shared" si="656"/>
        <v>RSDELC</v>
      </c>
      <c r="M1597" s="10" t="s">
        <v>75</v>
      </c>
    </row>
    <row r="1598" spans="3:13" s="2" customFormat="1" x14ac:dyDescent="0.25">
      <c r="C1598" s="10"/>
      <c r="D1598" s="10">
        <v>8</v>
      </c>
      <c r="F1598" s="2" t="str">
        <f t="shared" si="678"/>
        <v>FLO_FR</v>
      </c>
      <c r="G1598" s="2" t="str">
        <f t="shared" si="679"/>
        <v>RSD_APA1_LI</v>
      </c>
      <c r="H1598" s="2" t="str">
        <f>IF(HLOOKUP($D1598,Fractions!$C$1:$Z$2,2,0)=0,"na",HLOOKUP($D1598,Fractions!$C$1:$Z$2,2,0))</f>
        <v>SL</v>
      </c>
      <c r="I1598" s="2" t="s">
        <v>34</v>
      </c>
      <c r="K1598" s="17">
        <f>VLOOKUP(VLOOKUP(C1591,Demands!$B$27:$E$125,4,0),Fractions!$A$3:$Z$43,INS_FRs!D1598+2,0)</f>
        <v>3.8508371385083721E-2</v>
      </c>
      <c r="L1598" s="10" t="str">
        <f t="shared" si="656"/>
        <v>RSDELC</v>
      </c>
      <c r="M1598" s="10" t="s">
        <v>75</v>
      </c>
    </row>
    <row r="1599" spans="3:13" s="2" customFormat="1" x14ac:dyDescent="0.25">
      <c r="C1599" s="10"/>
      <c r="D1599" s="10">
        <v>9</v>
      </c>
      <c r="F1599" s="2" t="str">
        <f t="shared" si="678"/>
        <v>FLO_FR</v>
      </c>
      <c r="G1599" s="2" t="str">
        <f t="shared" si="679"/>
        <v>RSD_APA1_LI</v>
      </c>
      <c r="H1599" s="2" t="str">
        <f>IF(HLOOKUP($D1599,Fractions!$C$1:$Z$2,2,0)=0,"na",HLOOKUP($D1599,Fractions!$C$1:$Z$2,2,0))</f>
        <v>SM</v>
      </c>
      <c r="I1599" s="2" t="s">
        <v>34</v>
      </c>
      <c r="K1599" s="17">
        <f>VLOOKUP(VLOOKUP(C1591,Demands!$B$27:$E$125,4,0),Fractions!$A$3:$Z$43,INS_FRs!D1599+2,0)</f>
        <v>2.8006088280060883E-2</v>
      </c>
      <c r="L1599" s="10" t="str">
        <f t="shared" si="656"/>
        <v>RSDELC</v>
      </c>
      <c r="M1599" s="10" t="s">
        <v>75</v>
      </c>
    </row>
    <row r="1600" spans="3:13" s="2" customFormat="1" x14ac:dyDescent="0.25">
      <c r="C1600" s="10"/>
      <c r="D1600" s="10">
        <v>10</v>
      </c>
      <c r="F1600" s="2" t="str">
        <f t="shared" si="678"/>
        <v>FLO_FR</v>
      </c>
      <c r="G1600" s="2" t="str">
        <f t="shared" si="679"/>
        <v>RSD_APA1_LI</v>
      </c>
      <c r="H1600" s="2" t="str">
        <f>IF(HLOOKUP($D1600,Fractions!$C$1:$Z$2,2,0)=0,"na",HLOOKUP($D1600,Fractions!$C$1:$Z$2,2,0))</f>
        <v>SD</v>
      </c>
      <c r="I1600" s="2" t="s">
        <v>34</v>
      </c>
      <c r="K1600" s="17">
        <f>VLOOKUP(VLOOKUP(C1591,Demands!$B$27:$E$125,4,0),Fractions!$A$3:$Z$43,INS_FRs!D1600+2,0)</f>
        <v>1.7503805175038054E-2</v>
      </c>
      <c r="L1600" s="10" t="str">
        <f t="shared" si="656"/>
        <v>RSDELC</v>
      </c>
      <c r="M1600" s="10" t="s">
        <v>75</v>
      </c>
    </row>
    <row r="1601" spans="3:13" s="2" customFormat="1" x14ac:dyDescent="0.25">
      <c r="C1601" s="10"/>
      <c r="D1601" s="10">
        <v>11</v>
      </c>
      <c r="F1601" s="2" t="str">
        <f t="shared" si="678"/>
        <v>FLO_FR</v>
      </c>
      <c r="G1601" s="2" t="str">
        <f t="shared" ref="G1601:G1619" si="680">G1600</f>
        <v>RSD_APA1_LI</v>
      </c>
      <c r="H1601" s="2" t="str">
        <f>IF(HLOOKUP($D1601,Fractions!$C$1:$Z$2,2,0)=0,"na",HLOOKUP($D1601,Fractions!$C$1:$Z$2,2,0))</f>
        <v>SA</v>
      </c>
      <c r="I1601" s="2" t="s">
        <v>34</v>
      </c>
      <c r="K1601" s="17">
        <f>VLOOKUP(VLOOKUP(C1591,Demands!$B$27:$E$125,4,0),Fractions!$A$3:$Z$43,INS_FRs!D1601+2,0)</f>
        <v>2.1004566210045664E-2</v>
      </c>
      <c r="L1601" s="10" t="str">
        <f t="shared" si="656"/>
        <v>RSDELC</v>
      </c>
      <c r="M1601" s="10" t="s">
        <v>75</v>
      </c>
    </row>
    <row r="1602" spans="3:13" s="2" customFormat="1" x14ac:dyDescent="0.25">
      <c r="C1602" s="10"/>
      <c r="D1602" s="10">
        <v>12</v>
      </c>
      <c r="F1602" s="2" t="str">
        <f t="shared" si="678"/>
        <v>FLO_FR</v>
      </c>
      <c r="G1602" s="2" t="str">
        <f t="shared" si="680"/>
        <v>RSD_APA1_LI</v>
      </c>
      <c r="H1602" s="2" t="str">
        <f>IF(HLOOKUP($D1602,Fractions!$C$1:$Z$2,2,0)=0,"na",HLOOKUP($D1602,Fractions!$C$1:$Z$2,2,0))</f>
        <v>SE</v>
      </c>
      <c r="I1602" s="2" t="s">
        <v>34</v>
      </c>
      <c r="K1602" s="17">
        <f>VLOOKUP(VLOOKUP(C1591,Demands!$B$27:$E$125,4,0),Fractions!$A$3:$Z$43,INS_FRs!D1602+2,0)</f>
        <v>4.5509893455098933E-2</v>
      </c>
      <c r="L1602" s="10" t="str">
        <f t="shared" si="656"/>
        <v>RSDELC</v>
      </c>
      <c r="M1602" s="10" t="s">
        <v>75</v>
      </c>
    </row>
    <row r="1603" spans="3:13" s="2" customFormat="1" x14ac:dyDescent="0.25">
      <c r="C1603" s="10"/>
      <c r="D1603" s="10">
        <v>13</v>
      </c>
      <c r="F1603" s="2" t="str">
        <f t="shared" ref="F1603:F1620" si="681">IF(H1603="NA","\I: Ignore","FLO_FR")</f>
        <v>FLO_FR</v>
      </c>
      <c r="G1603" s="2" t="str">
        <f t="shared" si="680"/>
        <v>RSD_APA1_LI</v>
      </c>
      <c r="H1603" s="2" t="str">
        <f>IF(HLOOKUP($D1603,Fractions!$C$1:$Z$2,2,0)=0,"na",HLOOKUP($D1603,Fractions!$C$1:$Z$2,2,0))</f>
        <v>FN</v>
      </c>
      <c r="I1603" s="2" t="s">
        <v>34</v>
      </c>
      <c r="K1603" s="17">
        <f>VLOOKUP(VLOOKUP(C1591,Demands!$B$27:$E$125,4,0),Fractions!$A$3:$Z$43,INS_FRs!D1603+2,0)</f>
        <v>1.740867579908676E-2</v>
      </c>
      <c r="L1603" s="10" t="str">
        <f t="shared" si="656"/>
        <v>RSDELC</v>
      </c>
      <c r="M1603" s="10" t="s">
        <v>75</v>
      </c>
    </row>
    <row r="1604" spans="3:13" s="2" customFormat="1" x14ac:dyDescent="0.25">
      <c r="C1604" s="10"/>
      <c r="D1604" s="10">
        <v>14</v>
      </c>
      <c r="F1604" s="2" t="str">
        <f t="shared" si="681"/>
        <v>FLO_FR</v>
      </c>
      <c r="G1604" s="2" t="str">
        <f t="shared" si="680"/>
        <v>RSD_APA1_LI</v>
      </c>
      <c r="H1604" s="2" t="str">
        <f>IF(HLOOKUP($D1604,Fractions!$C$1:$Z$2,2,0)=0,"na",HLOOKUP($D1604,Fractions!$C$1:$Z$2,2,0))</f>
        <v>FL</v>
      </c>
      <c r="I1604" s="2" t="s">
        <v>34</v>
      </c>
      <c r="K1604" s="17">
        <f>VLOOKUP(VLOOKUP(C1591,Demands!$B$27:$E$125,4,0),Fractions!$A$3:$Z$43,INS_FRs!D1604+2,0)</f>
        <v>3.8299086757990874E-2</v>
      </c>
      <c r="L1604" s="10" t="str">
        <f t="shared" si="656"/>
        <v>RSDELC</v>
      </c>
      <c r="M1604" s="10" t="s">
        <v>75</v>
      </c>
    </row>
    <row r="1605" spans="3:13" s="2" customFormat="1" x14ac:dyDescent="0.25">
      <c r="C1605" s="10"/>
      <c r="D1605" s="10">
        <v>15</v>
      </c>
      <c r="F1605" s="2" t="str">
        <f t="shared" si="681"/>
        <v>FLO_FR</v>
      </c>
      <c r="G1605" s="2" t="str">
        <f t="shared" si="680"/>
        <v>RSD_APA1_LI</v>
      </c>
      <c r="H1605" s="2" t="str">
        <f>IF(HLOOKUP($D1605,Fractions!$C$1:$Z$2,2,0)=0,"na",HLOOKUP($D1605,Fractions!$C$1:$Z$2,2,0))</f>
        <v>FM</v>
      </c>
      <c r="I1605" s="2" t="s">
        <v>34</v>
      </c>
      <c r="K1605" s="17">
        <f>VLOOKUP(VLOOKUP(C1591,Demands!$B$27:$E$125,4,0),Fractions!$A$3:$Z$43,INS_FRs!D1605+2,0)</f>
        <v>2.7853881278538814E-2</v>
      </c>
      <c r="L1605" s="10" t="str">
        <f t="shared" si="656"/>
        <v>RSDELC</v>
      </c>
      <c r="M1605" s="10" t="s">
        <v>75</v>
      </c>
    </row>
    <row r="1606" spans="3:13" s="2" customFormat="1" x14ac:dyDescent="0.25">
      <c r="C1606" s="10"/>
      <c r="D1606" s="10">
        <v>16</v>
      </c>
      <c r="F1606" s="2" t="str">
        <f t="shared" si="681"/>
        <v>FLO_FR</v>
      </c>
      <c r="G1606" s="2" t="str">
        <f t="shared" si="680"/>
        <v>RSD_APA1_LI</v>
      </c>
      <c r="H1606" s="2" t="str">
        <f>IF(HLOOKUP($D1606,Fractions!$C$1:$Z$2,2,0)=0,"na",HLOOKUP($D1606,Fractions!$C$1:$Z$2,2,0))</f>
        <v>FD</v>
      </c>
      <c r="I1606" s="2" t="s">
        <v>34</v>
      </c>
      <c r="K1606" s="17">
        <f>VLOOKUP(VLOOKUP(C1591,Demands!$B$27:$E$125,4,0),Fractions!$A$3:$Z$43,INS_FRs!D1606+2,0)</f>
        <v>1.740867579908676E-2</v>
      </c>
      <c r="L1606" s="10" t="str">
        <f t="shared" si="656"/>
        <v>RSDELC</v>
      </c>
      <c r="M1606" s="10" t="s">
        <v>75</v>
      </c>
    </row>
    <row r="1607" spans="3:13" s="2" customFormat="1" x14ac:dyDescent="0.25">
      <c r="C1607" s="10"/>
      <c r="D1607" s="10">
        <v>17</v>
      </c>
      <c r="F1607" s="2" t="str">
        <f t="shared" si="681"/>
        <v>FLO_FR</v>
      </c>
      <c r="G1607" s="2" t="str">
        <f t="shared" si="680"/>
        <v>RSD_APA1_LI</v>
      </c>
      <c r="H1607" s="2" t="str">
        <f>IF(HLOOKUP($D1607,Fractions!$C$1:$Z$2,2,0)=0,"na",HLOOKUP($D1607,Fractions!$C$1:$Z$2,2,0))</f>
        <v>FA</v>
      </c>
      <c r="I1607" s="2" t="s">
        <v>34</v>
      </c>
      <c r="K1607" s="17">
        <f>VLOOKUP(VLOOKUP(C1591,Demands!$B$27:$E$125,4,0),Fractions!$A$3:$Z$43,INS_FRs!D1607+2,0)</f>
        <v>2.0890410958904111E-2</v>
      </c>
      <c r="L1607" s="10" t="str">
        <f t="shared" si="656"/>
        <v>RSDELC</v>
      </c>
      <c r="M1607" s="10" t="s">
        <v>75</v>
      </c>
    </row>
    <row r="1608" spans="3:13" s="2" customFormat="1" x14ac:dyDescent="0.25">
      <c r="C1608" s="10"/>
      <c r="D1608" s="10">
        <v>18</v>
      </c>
      <c r="F1608" s="2" t="str">
        <f t="shared" si="681"/>
        <v>FLO_FR</v>
      </c>
      <c r="G1608" s="2" t="str">
        <f t="shared" si="680"/>
        <v>RSD_APA1_LI</v>
      </c>
      <c r="H1608" s="2" t="str">
        <f>IF(HLOOKUP($D1608,Fractions!$C$1:$Z$2,2,0)=0,"na",HLOOKUP($D1608,Fractions!$C$1:$Z$2,2,0))</f>
        <v>FE</v>
      </c>
      <c r="I1608" s="2" t="s">
        <v>34</v>
      </c>
      <c r="K1608" s="17">
        <f>VLOOKUP(VLOOKUP(C1591,Demands!$B$27:$E$125,4,0),Fractions!$A$3:$Z$43,INS_FRs!D1608+2,0)</f>
        <v>4.5262557077625568E-2</v>
      </c>
      <c r="L1608" s="10" t="str">
        <f t="shared" ref="L1608:L1671" si="682">LEFT(G1608,3)&amp;"ELC"</f>
        <v>RSDELC</v>
      </c>
      <c r="M1608" s="10" t="s">
        <v>75</v>
      </c>
    </row>
    <row r="1609" spans="3:13" s="2" customFormat="1" x14ac:dyDescent="0.25">
      <c r="C1609" s="10"/>
      <c r="D1609" s="10">
        <v>19</v>
      </c>
      <c r="F1609" s="2" t="str">
        <f t="shared" si="681"/>
        <v>FLO_FR</v>
      </c>
      <c r="G1609" s="2" t="str">
        <f t="shared" si="680"/>
        <v>RSD_APA1_LI</v>
      </c>
      <c r="H1609" s="2" t="str">
        <f>IF(HLOOKUP($D1609,Fractions!$C$1:$Z$2,2,0)=0,"na",HLOOKUP($D1609,Fractions!$C$1:$Z$2,2,0))</f>
        <v>WN</v>
      </c>
      <c r="I1609" s="2" t="s">
        <v>34</v>
      </c>
      <c r="K1609" s="17">
        <f>VLOOKUP(VLOOKUP(C1591,Demands!$B$27:$E$125,4,0),Fractions!$A$3:$Z$43,INS_FRs!D1609+2,0)</f>
        <v>5.1845509893455106E-2</v>
      </c>
      <c r="L1609" s="10" t="str">
        <f t="shared" si="682"/>
        <v>RSDELC</v>
      </c>
      <c r="M1609" s="10" t="s">
        <v>75</v>
      </c>
    </row>
    <row r="1610" spans="3:13" s="2" customFormat="1" x14ac:dyDescent="0.25">
      <c r="C1610" s="10"/>
      <c r="D1610" s="10">
        <v>20</v>
      </c>
      <c r="F1610" s="2" t="str">
        <f t="shared" si="681"/>
        <v>FLO_FR</v>
      </c>
      <c r="G1610" s="2" t="str">
        <f t="shared" si="680"/>
        <v>RSD_APA1_LI</v>
      </c>
      <c r="H1610" s="2" t="str">
        <f>IF(HLOOKUP($D1610,Fractions!$C$1:$Z$2,2,0)=0,"na",HLOOKUP($D1610,Fractions!$C$1:$Z$2,2,0))</f>
        <v>WL</v>
      </c>
      <c r="I1610" s="2" t="s">
        <v>34</v>
      </c>
      <c r="K1610" s="17">
        <f>VLOOKUP(VLOOKUP(C1591,Demands!$B$27:$E$125,4,0),Fractions!$A$3:$Z$43,INS_FRs!D1610+2,0)</f>
        <v>0.11406012176560124</v>
      </c>
      <c r="L1610" s="10" t="str">
        <f t="shared" si="682"/>
        <v>RSDELC</v>
      </c>
      <c r="M1610" s="10" t="s">
        <v>75</v>
      </c>
    </row>
    <row r="1611" spans="3:13" s="2" customFormat="1" x14ac:dyDescent="0.25">
      <c r="C1611" s="10"/>
      <c r="D1611" s="10">
        <v>21</v>
      </c>
      <c r="F1611" s="2" t="str">
        <f t="shared" si="681"/>
        <v>FLO_FR</v>
      </c>
      <c r="G1611" s="2" t="str">
        <f t="shared" si="680"/>
        <v>RSD_APA1_LI</v>
      </c>
      <c r="H1611" s="2" t="str">
        <f>IF(HLOOKUP($D1611,Fractions!$C$1:$Z$2,2,0)=0,"na",HLOOKUP($D1611,Fractions!$C$1:$Z$2,2,0))</f>
        <v>WM</v>
      </c>
      <c r="I1611" s="2" t="s">
        <v>34</v>
      </c>
      <c r="K1611" s="17">
        <f>VLOOKUP(VLOOKUP(C1591,Demands!$B$27:$E$125,4,0),Fractions!$A$3:$Z$43,INS_FRs!D1611+2,0)</f>
        <v>8.2952815829528154E-2</v>
      </c>
      <c r="L1611" s="10" t="str">
        <f t="shared" si="682"/>
        <v>RSDELC</v>
      </c>
      <c r="M1611" s="10" t="s">
        <v>75</v>
      </c>
    </row>
    <row r="1612" spans="3:13" s="2" customFormat="1" x14ac:dyDescent="0.25">
      <c r="C1612" s="10"/>
      <c r="D1612" s="10">
        <v>22</v>
      </c>
      <c r="F1612" s="2" t="str">
        <f t="shared" si="681"/>
        <v>FLO_FR</v>
      </c>
      <c r="G1612" s="2" t="str">
        <f t="shared" si="680"/>
        <v>RSD_APA1_LI</v>
      </c>
      <c r="H1612" s="2" t="str">
        <f>IF(HLOOKUP($D1612,Fractions!$C$1:$Z$2,2,0)=0,"na",HLOOKUP($D1612,Fractions!$C$1:$Z$2,2,0))</f>
        <v>WD</v>
      </c>
      <c r="I1612" s="2" t="s">
        <v>34</v>
      </c>
      <c r="K1612" s="17">
        <f>VLOOKUP(VLOOKUP(C1591,Demands!$B$27:$E$125,4,0),Fractions!$A$3:$Z$43,INS_FRs!D1612+2,0)</f>
        <v>5.1845509893455106E-2</v>
      </c>
      <c r="L1612" s="10" t="str">
        <f t="shared" si="682"/>
        <v>RSDELC</v>
      </c>
      <c r="M1612" s="10" t="s">
        <v>75</v>
      </c>
    </row>
    <row r="1613" spans="3:13" s="2" customFormat="1" x14ac:dyDescent="0.25">
      <c r="C1613" s="10"/>
      <c r="D1613" s="10">
        <v>23</v>
      </c>
      <c r="F1613" s="12" t="str">
        <f t="shared" si="681"/>
        <v>FLO_FR</v>
      </c>
      <c r="G1613" s="12" t="str">
        <f t="shared" si="680"/>
        <v>RSD_APA1_LI</v>
      </c>
      <c r="H1613" s="12" t="str">
        <f>IF(HLOOKUP($D1613,Fractions!$C$1:$Z$2,2,0)=0,"na",HLOOKUP($D1613,Fractions!$C$1:$Z$2,2,0))</f>
        <v>WA</v>
      </c>
      <c r="I1613" s="12" t="s">
        <v>34</v>
      </c>
      <c r="J1613" s="12"/>
      <c r="K1613" s="18">
        <f>VLOOKUP(VLOOKUP(C1591,Demands!$B$27:$E$125,4,0),Fractions!$A$3:$Z$43,INS_FRs!D1613+2,0)</f>
        <v>6.2214611872146122E-2</v>
      </c>
      <c r="L1613" s="10" t="str">
        <f t="shared" si="682"/>
        <v>RSDELC</v>
      </c>
      <c r="M1613" s="10" t="s">
        <v>75</v>
      </c>
    </row>
    <row r="1614" spans="3:13" s="2" customFormat="1" x14ac:dyDescent="0.25">
      <c r="C1614" s="10"/>
      <c r="D1614" s="10">
        <v>24</v>
      </c>
      <c r="F1614" s="19" t="str">
        <f t="shared" si="681"/>
        <v>FLO_FR</v>
      </c>
      <c r="G1614" s="19" t="str">
        <f t="shared" si="680"/>
        <v>RSD_APA1_LI</v>
      </c>
      <c r="H1614" s="19" t="str">
        <f>IF(HLOOKUP($D1614,Fractions!$C$1:$Z$2,2,0)=0,"na",HLOOKUP($D1614,Fractions!$C$1:$Z$2,2,0))</f>
        <v>WE</v>
      </c>
      <c r="I1614" s="19" t="s">
        <v>34</v>
      </c>
      <c r="J1614" s="19"/>
      <c r="K1614" s="20">
        <f>VLOOKUP(VLOOKUP(C1591,Demands!$B$27:$E$125,4,0),Fractions!$A$3:$Z$43,INS_FRs!D1614+2,0)</f>
        <v>0.13479832572298325</v>
      </c>
      <c r="L1614" s="21" t="str">
        <f t="shared" si="682"/>
        <v>RSDELC</v>
      </c>
      <c r="M1614" s="21" t="s">
        <v>75</v>
      </c>
    </row>
    <row r="1615" spans="3:13" s="2" customFormat="1" x14ac:dyDescent="0.25">
      <c r="C1615" s="10"/>
      <c r="D1615" s="10">
        <v>1</v>
      </c>
      <c r="F1615" s="2" t="str">
        <f t="shared" si="681"/>
        <v>FLO_FR</v>
      </c>
      <c r="G1615" s="2" t="str">
        <f t="shared" si="680"/>
        <v>RSD_APA1_LI</v>
      </c>
      <c r="H1615" s="2" t="str">
        <f t="shared" ref="H1615:J1623" si="683">H1591</f>
        <v>RN</v>
      </c>
      <c r="I1615" s="2" t="str">
        <f t="shared" si="683"/>
        <v>UP</v>
      </c>
      <c r="J1615" s="10">
        <f t="shared" si="683"/>
        <v>0</v>
      </c>
      <c r="K1615" s="10">
        <v>3</v>
      </c>
      <c r="L1615" s="10" t="str">
        <f t="shared" si="682"/>
        <v>RSDELC</v>
      </c>
      <c r="M1615" s="10" t="s">
        <v>75</v>
      </c>
    </row>
    <row r="1616" spans="3:13" s="2" customFormat="1" x14ac:dyDescent="0.25">
      <c r="C1616" s="10"/>
      <c r="D1616" s="10">
        <v>2</v>
      </c>
      <c r="F1616" s="2" t="str">
        <f t="shared" si="681"/>
        <v>FLO_FR</v>
      </c>
      <c r="G1616" s="2" t="str">
        <f t="shared" si="680"/>
        <v>RSD_APA1_LI</v>
      </c>
      <c r="H1616" s="2" t="str">
        <f t="shared" si="683"/>
        <v>RL</v>
      </c>
      <c r="I1616" s="2" t="str">
        <f t="shared" si="683"/>
        <v>UP</v>
      </c>
      <c r="J1616" s="10">
        <f t="shared" si="683"/>
        <v>0</v>
      </c>
      <c r="K1616" s="10">
        <f>K1615</f>
        <v>3</v>
      </c>
      <c r="L1616" s="10" t="str">
        <f t="shared" si="682"/>
        <v>RSDELC</v>
      </c>
      <c r="M1616" s="10" t="s">
        <v>75</v>
      </c>
    </row>
    <row r="1617" spans="3:13" s="2" customFormat="1" x14ac:dyDescent="0.25">
      <c r="C1617" s="10"/>
      <c r="D1617" s="10">
        <v>3</v>
      </c>
      <c r="F1617" s="2" t="str">
        <f t="shared" si="681"/>
        <v>FLO_FR</v>
      </c>
      <c r="G1617" s="2" t="str">
        <f t="shared" si="680"/>
        <v>RSD_APA1_LI</v>
      </c>
      <c r="H1617" s="2" t="str">
        <f t="shared" si="683"/>
        <v>RM</v>
      </c>
      <c r="I1617" s="2" t="str">
        <f t="shared" si="683"/>
        <v>UP</v>
      </c>
      <c r="J1617" s="10">
        <f t="shared" si="683"/>
        <v>0</v>
      </c>
      <c r="K1617" s="10">
        <f t="shared" ref="K1617:K1638" si="684">K1616</f>
        <v>3</v>
      </c>
      <c r="L1617" s="10" t="str">
        <f t="shared" si="682"/>
        <v>RSDELC</v>
      </c>
      <c r="M1617" s="10" t="s">
        <v>75</v>
      </c>
    </row>
    <row r="1618" spans="3:13" s="2" customFormat="1" x14ac:dyDescent="0.25">
      <c r="C1618" s="10"/>
      <c r="D1618" s="10">
        <v>4</v>
      </c>
      <c r="F1618" s="2" t="str">
        <f t="shared" si="681"/>
        <v>FLO_FR</v>
      </c>
      <c r="G1618" s="2" t="str">
        <f t="shared" si="680"/>
        <v>RSD_APA1_LI</v>
      </c>
      <c r="H1618" s="2" t="str">
        <f t="shared" si="683"/>
        <v>RD</v>
      </c>
      <c r="I1618" s="2" t="str">
        <f t="shared" si="683"/>
        <v>UP</v>
      </c>
      <c r="J1618" s="10">
        <f t="shared" si="683"/>
        <v>0</v>
      </c>
      <c r="K1618" s="10">
        <f t="shared" si="684"/>
        <v>3</v>
      </c>
      <c r="L1618" s="10" t="str">
        <f t="shared" si="682"/>
        <v>RSDELC</v>
      </c>
      <c r="M1618" s="10" t="s">
        <v>75</v>
      </c>
    </row>
    <row r="1619" spans="3:13" s="2" customFormat="1" x14ac:dyDescent="0.25">
      <c r="C1619" s="10"/>
      <c r="D1619" s="10">
        <v>5</v>
      </c>
      <c r="F1619" s="2" t="str">
        <f t="shared" si="681"/>
        <v>FLO_FR</v>
      </c>
      <c r="G1619" s="2" t="str">
        <f t="shared" si="680"/>
        <v>RSD_APA1_LI</v>
      </c>
      <c r="H1619" s="2" t="str">
        <f t="shared" si="683"/>
        <v>RA</v>
      </c>
      <c r="I1619" s="2" t="str">
        <f t="shared" si="683"/>
        <v>UP</v>
      </c>
      <c r="J1619" s="10">
        <f t="shared" si="683"/>
        <v>0</v>
      </c>
      <c r="K1619" s="10">
        <f t="shared" si="684"/>
        <v>3</v>
      </c>
      <c r="L1619" s="10" t="str">
        <f t="shared" si="682"/>
        <v>RSDELC</v>
      </c>
      <c r="M1619" s="10" t="s">
        <v>75</v>
      </c>
    </row>
    <row r="1620" spans="3:13" s="2" customFormat="1" x14ac:dyDescent="0.25">
      <c r="C1620" s="10"/>
      <c r="D1620" s="10">
        <v>6</v>
      </c>
      <c r="F1620" s="2" t="str">
        <f t="shared" si="681"/>
        <v>FLO_FR</v>
      </c>
      <c r="G1620" s="2" t="str">
        <f t="shared" ref="G1620:G1638" si="685">G1619</f>
        <v>RSD_APA1_LI</v>
      </c>
      <c r="H1620" s="2" t="str">
        <f t="shared" si="683"/>
        <v>RE</v>
      </c>
      <c r="I1620" s="2" t="str">
        <f t="shared" si="683"/>
        <v>UP</v>
      </c>
      <c r="J1620" s="10">
        <f t="shared" si="683"/>
        <v>0</v>
      </c>
      <c r="K1620" s="10">
        <f t="shared" si="684"/>
        <v>3</v>
      </c>
      <c r="L1620" s="10" t="str">
        <f t="shared" si="682"/>
        <v>RSDELC</v>
      </c>
      <c r="M1620" s="10" t="s">
        <v>75</v>
      </c>
    </row>
    <row r="1621" spans="3:13" s="2" customFormat="1" x14ac:dyDescent="0.25">
      <c r="C1621" s="10"/>
      <c r="D1621" s="10">
        <v>7</v>
      </c>
      <c r="F1621" s="2" t="str">
        <f t="shared" ref="F1621:F1638" si="686">IF(H1621="NA","\I: Ignore","FLO_FR")</f>
        <v>FLO_FR</v>
      </c>
      <c r="G1621" s="2" t="str">
        <f t="shared" si="685"/>
        <v>RSD_APA1_LI</v>
      </c>
      <c r="H1621" s="2" t="str">
        <f t="shared" si="683"/>
        <v>SN</v>
      </c>
      <c r="I1621" s="2" t="str">
        <f t="shared" si="683"/>
        <v>UP</v>
      </c>
      <c r="J1621" s="10">
        <f t="shared" si="683"/>
        <v>0</v>
      </c>
      <c r="K1621" s="10">
        <f t="shared" si="684"/>
        <v>3</v>
      </c>
      <c r="L1621" s="10" t="str">
        <f t="shared" si="682"/>
        <v>RSDELC</v>
      </c>
      <c r="M1621" s="10" t="s">
        <v>75</v>
      </c>
    </row>
    <row r="1622" spans="3:13" s="2" customFormat="1" x14ac:dyDescent="0.25">
      <c r="C1622" s="10"/>
      <c r="D1622" s="10">
        <v>8</v>
      </c>
      <c r="F1622" s="2" t="str">
        <f t="shared" si="686"/>
        <v>FLO_FR</v>
      </c>
      <c r="G1622" s="2" t="str">
        <f t="shared" si="685"/>
        <v>RSD_APA1_LI</v>
      </c>
      <c r="H1622" s="2" t="str">
        <f t="shared" si="683"/>
        <v>SL</v>
      </c>
      <c r="I1622" s="2" t="str">
        <f t="shared" si="683"/>
        <v>UP</v>
      </c>
      <c r="J1622" s="10">
        <f t="shared" si="683"/>
        <v>0</v>
      </c>
      <c r="K1622" s="10">
        <f t="shared" si="684"/>
        <v>3</v>
      </c>
      <c r="L1622" s="10" t="str">
        <f t="shared" si="682"/>
        <v>RSDELC</v>
      </c>
      <c r="M1622" s="10" t="s">
        <v>75</v>
      </c>
    </row>
    <row r="1623" spans="3:13" s="2" customFormat="1" x14ac:dyDescent="0.25">
      <c r="C1623" s="10"/>
      <c r="D1623" s="10">
        <v>9</v>
      </c>
      <c r="F1623" s="2" t="str">
        <f t="shared" si="686"/>
        <v>FLO_FR</v>
      </c>
      <c r="G1623" s="2" t="str">
        <f t="shared" si="685"/>
        <v>RSD_APA1_LI</v>
      </c>
      <c r="H1623" s="2" t="str">
        <f t="shared" si="683"/>
        <v>SM</v>
      </c>
      <c r="I1623" s="2" t="str">
        <f t="shared" si="683"/>
        <v>UP</v>
      </c>
      <c r="J1623" s="10">
        <f t="shared" si="683"/>
        <v>0</v>
      </c>
      <c r="K1623" s="10">
        <f t="shared" si="684"/>
        <v>3</v>
      </c>
      <c r="L1623" s="10" t="str">
        <f t="shared" si="682"/>
        <v>RSDELC</v>
      </c>
      <c r="M1623" s="10" t="s">
        <v>75</v>
      </c>
    </row>
    <row r="1624" spans="3:13" s="2" customFormat="1" x14ac:dyDescent="0.25">
      <c r="C1624" s="10"/>
      <c r="D1624" s="10">
        <v>10</v>
      </c>
      <c r="F1624" s="2" t="str">
        <f t="shared" si="686"/>
        <v>FLO_FR</v>
      </c>
      <c r="G1624" s="2" t="str">
        <f t="shared" si="685"/>
        <v>RSD_APA1_LI</v>
      </c>
      <c r="H1624" s="2" t="str">
        <f t="shared" ref="H1624:I1626" si="687">H1600</f>
        <v>SD</v>
      </c>
      <c r="I1624" s="2" t="str">
        <f>I1600</f>
        <v>UP</v>
      </c>
      <c r="J1624" s="10">
        <f>J1600</f>
        <v>0</v>
      </c>
      <c r="K1624" s="10">
        <f t="shared" si="684"/>
        <v>3</v>
      </c>
      <c r="L1624" s="10" t="str">
        <f t="shared" si="682"/>
        <v>RSDELC</v>
      </c>
      <c r="M1624" s="10" t="s">
        <v>75</v>
      </c>
    </row>
    <row r="1625" spans="3:13" s="2" customFormat="1" x14ac:dyDescent="0.25">
      <c r="C1625" s="10"/>
      <c r="D1625" s="10">
        <v>11</v>
      </c>
      <c r="F1625" s="2" t="str">
        <f t="shared" si="686"/>
        <v>FLO_FR</v>
      </c>
      <c r="G1625" s="2" t="str">
        <f t="shared" si="685"/>
        <v>RSD_APA1_LI</v>
      </c>
      <c r="H1625" s="2" t="str">
        <f t="shared" si="687"/>
        <v>SA</v>
      </c>
      <c r="I1625" s="2" t="str">
        <f>I1601</f>
        <v>UP</v>
      </c>
      <c r="J1625" s="10">
        <f>J1601</f>
        <v>0</v>
      </c>
      <c r="K1625" s="10">
        <f t="shared" si="684"/>
        <v>3</v>
      </c>
      <c r="L1625" s="10" t="str">
        <f t="shared" si="682"/>
        <v>RSDELC</v>
      </c>
      <c r="M1625" s="10" t="s">
        <v>75</v>
      </c>
    </row>
    <row r="1626" spans="3:13" s="2" customFormat="1" x14ac:dyDescent="0.25">
      <c r="C1626" s="10"/>
      <c r="D1626" s="10">
        <v>12</v>
      </c>
      <c r="F1626" s="2" t="str">
        <f t="shared" si="686"/>
        <v>FLO_FR</v>
      </c>
      <c r="G1626" s="2" t="str">
        <f t="shared" si="685"/>
        <v>RSD_APA1_LI</v>
      </c>
      <c r="H1626" s="2" t="str">
        <f t="shared" si="687"/>
        <v>SE</v>
      </c>
      <c r="I1626" s="2" t="str">
        <f t="shared" si="687"/>
        <v>UP</v>
      </c>
      <c r="J1626" s="10">
        <f>J1602</f>
        <v>0</v>
      </c>
      <c r="K1626" s="10">
        <f t="shared" si="684"/>
        <v>3</v>
      </c>
      <c r="L1626" s="10" t="str">
        <f t="shared" si="682"/>
        <v>RSDELC</v>
      </c>
      <c r="M1626" s="10" t="s">
        <v>75</v>
      </c>
    </row>
    <row r="1627" spans="3:13" s="2" customFormat="1" x14ac:dyDescent="0.25">
      <c r="C1627" s="10"/>
      <c r="D1627" s="10">
        <v>13</v>
      </c>
      <c r="F1627" s="2" t="str">
        <f t="shared" si="686"/>
        <v>FLO_FR</v>
      </c>
      <c r="G1627" s="2" t="str">
        <f t="shared" si="685"/>
        <v>RSD_APA1_LI</v>
      </c>
      <c r="H1627" s="2" t="str">
        <f t="shared" ref="H1627:J1627" si="688">H1603</f>
        <v>FN</v>
      </c>
      <c r="I1627" s="2" t="str">
        <f t="shared" si="688"/>
        <v>UP</v>
      </c>
      <c r="J1627" s="10">
        <f t="shared" si="688"/>
        <v>0</v>
      </c>
      <c r="K1627" s="10">
        <f t="shared" si="684"/>
        <v>3</v>
      </c>
      <c r="L1627" s="10" t="str">
        <f t="shared" si="682"/>
        <v>RSDELC</v>
      </c>
      <c r="M1627" s="10" t="s">
        <v>75</v>
      </c>
    </row>
    <row r="1628" spans="3:13" s="2" customFormat="1" x14ac:dyDescent="0.25">
      <c r="C1628" s="10"/>
      <c r="D1628" s="10">
        <v>14</v>
      </c>
      <c r="F1628" s="2" t="str">
        <f t="shared" si="686"/>
        <v>FLO_FR</v>
      </c>
      <c r="G1628" s="2" t="str">
        <f t="shared" si="685"/>
        <v>RSD_APA1_LI</v>
      </c>
      <c r="H1628" s="2" t="str">
        <f t="shared" ref="H1628:J1628" si="689">H1604</f>
        <v>FL</v>
      </c>
      <c r="I1628" s="2" t="str">
        <f t="shared" si="689"/>
        <v>UP</v>
      </c>
      <c r="J1628" s="10">
        <f t="shared" si="689"/>
        <v>0</v>
      </c>
      <c r="K1628" s="10">
        <f t="shared" si="684"/>
        <v>3</v>
      </c>
      <c r="L1628" s="10" t="str">
        <f t="shared" si="682"/>
        <v>RSDELC</v>
      </c>
      <c r="M1628" s="10" t="s">
        <v>75</v>
      </c>
    </row>
    <row r="1629" spans="3:13" s="2" customFormat="1" x14ac:dyDescent="0.25">
      <c r="C1629" s="10"/>
      <c r="D1629" s="10">
        <v>15</v>
      </c>
      <c r="F1629" s="2" t="str">
        <f t="shared" si="686"/>
        <v>FLO_FR</v>
      </c>
      <c r="G1629" s="2" t="str">
        <f t="shared" si="685"/>
        <v>RSD_APA1_LI</v>
      </c>
      <c r="H1629" s="2" t="str">
        <f t="shared" ref="H1629:J1629" si="690">H1605</f>
        <v>FM</v>
      </c>
      <c r="I1629" s="2" t="str">
        <f t="shared" si="690"/>
        <v>UP</v>
      </c>
      <c r="J1629" s="10">
        <f t="shared" si="690"/>
        <v>0</v>
      </c>
      <c r="K1629" s="10">
        <f t="shared" si="684"/>
        <v>3</v>
      </c>
      <c r="L1629" s="10" t="str">
        <f t="shared" si="682"/>
        <v>RSDELC</v>
      </c>
      <c r="M1629" s="10" t="s">
        <v>75</v>
      </c>
    </row>
    <row r="1630" spans="3:13" s="2" customFormat="1" x14ac:dyDescent="0.25">
      <c r="C1630" s="10"/>
      <c r="D1630" s="10">
        <v>16</v>
      </c>
      <c r="F1630" s="2" t="str">
        <f t="shared" si="686"/>
        <v>FLO_FR</v>
      </c>
      <c r="G1630" s="2" t="str">
        <f t="shared" si="685"/>
        <v>RSD_APA1_LI</v>
      </c>
      <c r="H1630" s="2" t="str">
        <f t="shared" ref="H1630:J1630" si="691">H1606</f>
        <v>FD</v>
      </c>
      <c r="I1630" s="2" t="str">
        <f t="shared" si="691"/>
        <v>UP</v>
      </c>
      <c r="J1630" s="10">
        <f t="shared" si="691"/>
        <v>0</v>
      </c>
      <c r="K1630" s="10">
        <f t="shared" si="684"/>
        <v>3</v>
      </c>
      <c r="L1630" s="10" t="str">
        <f t="shared" si="682"/>
        <v>RSDELC</v>
      </c>
      <c r="M1630" s="10" t="s">
        <v>75</v>
      </c>
    </row>
    <row r="1631" spans="3:13" s="2" customFormat="1" x14ac:dyDescent="0.25">
      <c r="C1631" s="10"/>
      <c r="D1631" s="10">
        <v>17</v>
      </c>
      <c r="F1631" s="2" t="str">
        <f t="shared" si="686"/>
        <v>FLO_FR</v>
      </c>
      <c r="G1631" s="2" t="str">
        <f t="shared" si="685"/>
        <v>RSD_APA1_LI</v>
      </c>
      <c r="H1631" s="2" t="str">
        <f t="shared" ref="H1631:J1631" si="692">H1607</f>
        <v>FA</v>
      </c>
      <c r="I1631" s="2" t="str">
        <f t="shared" si="692"/>
        <v>UP</v>
      </c>
      <c r="J1631" s="10">
        <f t="shared" si="692"/>
        <v>0</v>
      </c>
      <c r="K1631" s="10">
        <f t="shared" si="684"/>
        <v>3</v>
      </c>
      <c r="L1631" s="10" t="str">
        <f t="shared" si="682"/>
        <v>RSDELC</v>
      </c>
      <c r="M1631" s="10" t="s">
        <v>75</v>
      </c>
    </row>
    <row r="1632" spans="3:13" s="2" customFormat="1" x14ac:dyDescent="0.25">
      <c r="C1632" s="10"/>
      <c r="D1632" s="10">
        <v>18</v>
      </c>
      <c r="F1632" s="2" t="str">
        <f t="shared" si="686"/>
        <v>FLO_FR</v>
      </c>
      <c r="G1632" s="2" t="str">
        <f t="shared" si="685"/>
        <v>RSD_APA1_LI</v>
      </c>
      <c r="H1632" s="2" t="str">
        <f t="shared" ref="H1632:J1632" si="693">H1608</f>
        <v>FE</v>
      </c>
      <c r="I1632" s="2" t="str">
        <f t="shared" si="693"/>
        <v>UP</v>
      </c>
      <c r="J1632" s="10">
        <f t="shared" si="693"/>
        <v>0</v>
      </c>
      <c r="K1632" s="10">
        <f t="shared" si="684"/>
        <v>3</v>
      </c>
      <c r="L1632" s="10" t="str">
        <f t="shared" si="682"/>
        <v>RSDELC</v>
      </c>
      <c r="M1632" s="10" t="s">
        <v>75</v>
      </c>
    </row>
    <row r="1633" spans="3:13" s="2" customFormat="1" x14ac:dyDescent="0.25">
      <c r="C1633" s="10"/>
      <c r="D1633" s="10">
        <v>19</v>
      </c>
      <c r="F1633" s="2" t="str">
        <f t="shared" si="686"/>
        <v>FLO_FR</v>
      </c>
      <c r="G1633" s="2" t="str">
        <f t="shared" si="685"/>
        <v>RSD_APA1_LI</v>
      </c>
      <c r="H1633" s="2" t="str">
        <f t="shared" ref="H1633:J1633" si="694">H1609</f>
        <v>WN</v>
      </c>
      <c r="I1633" s="2" t="str">
        <f t="shared" si="694"/>
        <v>UP</v>
      </c>
      <c r="J1633" s="10">
        <f t="shared" si="694"/>
        <v>0</v>
      </c>
      <c r="K1633" s="10">
        <f t="shared" si="684"/>
        <v>3</v>
      </c>
      <c r="L1633" s="10" t="str">
        <f t="shared" si="682"/>
        <v>RSDELC</v>
      </c>
      <c r="M1633" s="10" t="s">
        <v>75</v>
      </c>
    </row>
    <row r="1634" spans="3:13" s="2" customFormat="1" x14ac:dyDescent="0.25">
      <c r="C1634" s="10"/>
      <c r="D1634" s="10">
        <v>20</v>
      </c>
      <c r="F1634" s="2" t="str">
        <f t="shared" si="686"/>
        <v>FLO_FR</v>
      </c>
      <c r="G1634" s="2" t="str">
        <f t="shared" si="685"/>
        <v>RSD_APA1_LI</v>
      </c>
      <c r="H1634" s="2" t="str">
        <f t="shared" ref="H1634:J1634" si="695">H1610</f>
        <v>WL</v>
      </c>
      <c r="I1634" s="2" t="str">
        <f t="shared" si="695"/>
        <v>UP</v>
      </c>
      <c r="J1634" s="10">
        <f t="shared" si="695"/>
        <v>0</v>
      </c>
      <c r="K1634" s="10">
        <f t="shared" si="684"/>
        <v>3</v>
      </c>
      <c r="L1634" s="10" t="str">
        <f t="shared" si="682"/>
        <v>RSDELC</v>
      </c>
      <c r="M1634" s="10" t="s">
        <v>75</v>
      </c>
    </row>
    <row r="1635" spans="3:13" s="2" customFormat="1" x14ac:dyDescent="0.25">
      <c r="C1635" s="10"/>
      <c r="D1635" s="10">
        <v>21</v>
      </c>
      <c r="F1635" s="2" t="str">
        <f t="shared" si="686"/>
        <v>FLO_FR</v>
      </c>
      <c r="G1635" s="2" t="str">
        <f t="shared" si="685"/>
        <v>RSD_APA1_LI</v>
      </c>
      <c r="H1635" s="2" t="str">
        <f t="shared" ref="H1635:J1635" si="696">H1611</f>
        <v>WM</v>
      </c>
      <c r="I1635" s="2" t="str">
        <f t="shared" si="696"/>
        <v>UP</v>
      </c>
      <c r="J1635" s="10">
        <f t="shared" si="696"/>
        <v>0</v>
      </c>
      <c r="K1635" s="10">
        <f t="shared" si="684"/>
        <v>3</v>
      </c>
      <c r="L1635" s="10" t="str">
        <f t="shared" si="682"/>
        <v>RSDELC</v>
      </c>
      <c r="M1635" s="10" t="s">
        <v>75</v>
      </c>
    </row>
    <row r="1636" spans="3:13" s="2" customFormat="1" x14ac:dyDescent="0.25">
      <c r="C1636" s="10"/>
      <c r="D1636" s="10">
        <v>22</v>
      </c>
      <c r="F1636" s="2" t="str">
        <f t="shared" si="686"/>
        <v>FLO_FR</v>
      </c>
      <c r="G1636" s="2" t="str">
        <f t="shared" si="685"/>
        <v>RSD_APA1_LI</v>
      </c>
      <c r="H1636" s="2" t="str">
        <f t="shared" ref="H1636:J1636" si="697">H1612</f>
        <v>WD</v>
      </c>
      <c r="I1636" s="2" t="str">
        <f t="shared" si="697"/>
        <v>UP</v>
      </c>
      <c r="J1636" s="10">
        <f t="shared" si="697"/>
        <v>0</v>
      </c>
      <c r="K1636" s="10">
        <f t="shared" si="684"/>
        <v>3</v>
      </c>
      <c r="L1636" s="10" t="str">
        <f t="shared" si="682"/>
        <v>RSDELC</v>
      </c>
      <c r="M1636" s="10" t="s">
        <v>75</v>
      </c>
    </row>
    <row r="1637" spans="3:13" s="2" customFormat="1" x14ac:dyDescent="0.25">
      <c r="C1637" s="10"/>
      <c r="D1637" s="10">
        <v>23</v>
      </c>
      <c r="F1637" s="12" t="str">
        <f t="shared" si="686"/>
        <v>FLO_FR</v>
      </c>
      <c r="G1637" s="12" t="str">
        <f t="shared" si="685"/>
        <v>RSD_APA1_LI</v>
      </c>
      <c r="H1637" s="12" t="str">
        <f t="shared" ref="H1637:J1637" si="698">H1613</f>
        <v>WA</v>
      </c>
      <c r="I1637" s="12" t="str">
        <f t="shared" si="698"/>
        <v>UP</v>
      </c>
      <c r="J1637" s="4">
        <f t="shared" si="698"/>
        <v>0</v>
      </c>
      <c r="K1637" s="4">
        <f t="shared" si="684"/>
        <v>3</v>
      </c>
      <c r="L1637" s="10" t="str">
        <f t="shared" si="682"/>
        <v>RSDELC</v>
      </c>
      <c r="M1637" s="10" t="s">
        <v>75</v>
      </c>
    </row>
    <row r="1638" spans="3:13" s="2" customFormat="1" x14ac:dyDescent="0.25">
      <c r="C1638" s="10"/>
      <c r="D1638" s="10">
        <v>24</v>
      </c>
      <c r="F1638" s="19" t="str">
        <f t="shared" si="686"/>
        <v>FLO_FR</v>
      </c>
      <c r="G1638" s="19" t="str">
        <f t="shared" si="685"/>
        <v>RSD_APA1_LI</v>
      </c>
      <c r="H1638" s="19" t="str">
        <f t="shared" ref="H1638:J1638" si="699">H1614</f>
        <v>WE</v>
      </c>
      <c r="I1638" s="19" t="str">
        <f t="shared" si="699"/>
        <v>UP</v>
      </c>
      <c r="J1638" s="21">
        <f t="shared" si="699"/>
        <v>0</v>
      </c>
      <c r="K1638" s="21">
        <f t="shared" si="684"/>
        <v>3</v>
      </c>
      <c r="L1638" s="21" t="str">
        <f t="shared" si="682"/>
        <v>RSDELC</v>
      </c>
      <c r="M1638" s="21" t="s">
        <v>75</v>
      </c>
    </row>
    <row r="1639" spans="3:13" s="2" customFormat="1" x14ac:dyDescent="0.25">
      <c r="C1639" s="10">
        <f>C1591+1</f>
        <v>35</v>
      </c>
      <c r="D1639" s="10">
        <v>1</v>
      </c>
      <c r="F1639" s="2" t="str">
        <f>IF(H1639="NA","\I: Ignore","FLO_FR")</f>
        <v>FLO_FR</v>
      </c>
      <c r="G1639" s="9" t="str">
        <f>VLOOKUP(C1639,Demands!$B$27:$C$125,2,0)</f>
        <v>RSD_DTA2_LI</v>
      </c>
      <c r="H1639" s="2" t="str">
        <f>IF(HLOOKUP($D1639,Fractions!$C$1:$Z$2,2,0)=0,"na",HLOOKUP($D1639,Fractions!$C$1:$Z$2,2,0))</f>
        <v>RN</v>
      </c>
      <c r="I1639" s="2" t="s">
        <v>34</v>
      </c>
      <c r="K1639" s="17">
        <f>VLOOKUP(VLOOKUP(C1639,Demands!$B$27:$E$125,4,0),Fractions!$A$3:$Z$43,INS_FRs!D1639+2,0)</f>
        <v>1.740867579908676E-2</v>
      </c>
      <c r="L1639" s="10" t="str">
        <f t="shared" si="682"/>
        <v>RSDELC</v>
      </c>
      <c r="M1639" s="10" t="s">
        <v>75</v>
      </c>
    </row>
    <row r="1640" spans="3:13" s="2" customFormat="1" x14ac:dyDescent="0.25">
      <c r="C1640" s="10"/>
      <c r="D1640" s="10">
        <v>2</v>
      </c>
      <c r="F1640" s="2" t="str">
        <f t="shared" ref="F1640:F1650" si="700">IF(H1640="NA","\I: Ignore","FLO_FR")</f>
        <v>FLO_FR</v>
      </c>
      <c r="G1640" s="2" t="str">
        <f>G1639</f>
        <v>RSD_DTA2_LI</v>
      </c>
      <c r="H1640" s="2" t="str">
        <f>IF(HLOOKUP($D1640,Fractions!$C$1:$Z$2,2,0)=0,"na",HLOOKUP($D1640,Fractions!$C$1:$Z$2,2,0))</f>
        <v>RL</v>
      </c>
      <c r="I1640" s="2" t="s">
        <v>34</v>
      </c>
      <c r="K1640" s="17">
        <f>VLOOKUP(VLOOKUP(C1639,Demands!$B$27:$E$125,4,0),Fractions!$A$3:$Z$43,INS_FRs!D1640+2,0)</f>
        <v>3.8299086757990874E-2</v>
      </c>
      <c r="L1640" s="10" t="str">
        <f t="shared" si="682"/>
        <v>RSDELC</v>
      </c>
      <c r="M1640" s="10" t="s">
        <v>75</v>
      </c>
    </row>
    <row r="1641" spans="3:13" s="2" customFormat="1" x14ac:dyDescent="0.25">
      <c r="C1641" s="10"/>
      <c r="D1641" s="10">
        <v>3</v>
      </c>
      <c r="F1641" s="2" t="str">
        <f t="shared" si="700"/>
        <v>FLO_FR</v>
      </c>
      <c r="G1641" s="2" t="str">
        <f t="shared" ref="G1641:G1648" si="701">G1640</f>
        <v>RSD_DTA2_LI</v>
      </c>
      <c r="H1641" s="2" t="str">
        <f>IF(HLOOKUP($D1641,Fractions!$C$1:$Z$2,2,0)=0,"na",HLOOKUP($D1641,Fractions!$C$1:$Z$2,2,0))</f>
        <v>RM</v>
      </c>
      <c r="I1641" s="2" t="s">
        <v>34</v>
      </c>
      <c r="K1641" s="17">
        <f>VLOOKUP(VLOOKUP(C1639,Demands!$B$27:$E$125,4,0),Fractions!$A$3:$Z$43,INS_FRs!D1641+2,0)</f>
        <v>2.7853881278538814E-2</v>
      </c>
      <c r="L1641" s="10" t="str">
        <f t="shared" si="682"/>
        <v>RSDELC</v>
      </c>
      <c r="M1641" s="10" t="s">
        <v>75</v>
      </c>
    </row>
    <row r="1642" spans="3:13" s="2" customFormat="1" x14ac:dyDescent="0.25">
      <c r="C1642" s="10"/>
      <c r="D1642" s="10">
        <v>4</v>
      </c>
      <c r="F1642" s="2" t="str">
        <f t="shared" si="700"/>
        <v>FLO_FR</v>
      </c>
      <c r="G1642" s="2" t="str">
        <f t="shared" si="701"/>
        <v>RSD_DTA2_LI</v>
      </c>
      <c r="H1642" s="2" t="str">
        <f>IF(HLOOKUP($D1642,Fractions!$C$1:$Z$2,2,0)=0,"na",HLOOKUP($D1642,Fractions!$C$1:$Z$2,2,0))</f>
        <v>RD</v>
      </c>
      <c r="I1642" s="2" t="s">
        <v>34</v>
      </c>
      <c r="K1642" s="17">
        <f>VLOOKUP(VLOOKUP(C1639,Demands!$B$27:$E$125,4,0),Fractions!$A$3:$Z$43,INS_FRs!D1642+2,0)</f>
        <v>1.740867579908676E-2</v>
      </c>
      <c r="L1642" s="10" t="str">
        <f t="shared" si="682"/>
        <v>RSDELC</v>
      </c>
      <c r="M1642" s="10" t="s">
        <v>75</v>
      </c>
    </row>
    <row r="1643" spans="3:13" s="2" customFormat="1" x14ac:dyDescent="0.25">
      <c r="C1643" s="10"/>
      <c r="D1643" s="10">
        <v>5</v>
      </c>
      <c r="F1643" s="2" t="str">
        <f t="shared" si="700"/>
        <v>FLO_FR</v>
      </c>
      <c r="G1643" s="2" t="str">
        <f t="shared" si="701"/>
        <v>RSD_DTA2_LI</v>
      </c>
      <c r="H1643" s="2" t="str">
        <f>IF(HLOOKUP($D1643,Fractions!$C$1:$Z$2,2,0)=0,"na",HLOOKUP($D1643,Fractions!$C$1:$Z$2,2,0))</f>
        <v>RA</v>
      </c>
      <c r="I1643" s="2" t="s">
        <v>34</v>
      </c>
      <c r="K1643" s="17">
        <f>VLOOKUP(VLOOKUP(C1639,Demands!$B$27:$E$125,4,0),Fractions!$A$3:$Z$43,INS_FRs!D1643+2,0)</f>
        <v>2.0890410958904111E-2</v>
      </c>
      <c r="L1643" s="10" t="str">
        <f t="shared" si="682"/>
        <v>RSDELC</v>
      </c>
      <c r="M1643" s="10" t="s">
        <v>75</v>
      </c>
    </row>
    <row r="1644" spans="3:13" s="2" customFormat="1" x14ac:dyDescent="0.25">
      <c r="C1644" s="10"/>
      <c r="D1644" s="10">
        <v>6</v>
      </c>
      <c r="F1644" s="2" t="str">
        <f t="shared" si="700"/>
        <v>FLO_FR</v>
      </c>
      <c r="G1644" s="2" t="str">
        <f t="shared" si="701"/>
        <v>RSD_DTA2_LI</v>
      </c>
      <c r="H1644" s="2" t="str">
        <f>IF(HLOOKUP($D1644,Fractions!$C$1:$Z$2,2,0)=0,"na",HLOOKUP($D1644,Fractions!$C$1:$Z$2,2,0))</f>
        <v>RE</v>
      </c>
      <c r="I1644" s="2" t="s">
        <v>34</v>
      </c>
      <c r="K1644" s="17">
        <f>VLOOKUP(VLOOKUP(C1639,Demands!$B$27:$E$125,4,0),Fractions!$A$3:$Z$43,INS_FRs!D1644+2,0)</f>
        <v>4.5262557077625568E-2</v>
      </c>
      <c r="L1644" s="10" t="str">
        <f t="shared" si="682"/>
        <v>RSDELC</v>
      </c>
      <c r="M1644" s="10" t="s">
        <v>75</v>
      </c>
    </row>
    <row r="1645" spans="3:13" s="2" customFormat="1" x14ac:dyDescent="0.25">
      <c r="C1645" s="10"/>
      <c r="D1645" s="10">
        <v>7</v>
      </c>
      <c r="F1645" s="2" t="str">
        <f t="shared" si="700"/>
        <v>FLO_FR</v>
      </c>
      <c r="G1645" s="2" t="str">
        <f t="shared" si="701"/>
        <v>RSD_DTA2_LI</v>
      </c>
      <c r="H1645" s="2" t="str">
        <f>IF(HLOOKUP($D1645,Fractions!$C$1:$Z$2,2,0)=0,"na",HLOOKUP($D1645,Fractions!$C$1:$Z$2,2,0))</f>
        <v>SN</v>
      </c>
      <c r="I1645" s="2" t="s">
        <v>34</v>
      </c>
      <c r="K1645" s="17">
        <f>VLOOKUP(VLOOKUP(C1639,Demands!$B$27:$E$125,4,0),Fractions!$A$3:$Z$43,INS_FRs!D1645+2,0)</f>
        <v>1.7503805175038054E-2</v>
      </c>
      <c r="L1645" s="10" t="str">
        <f t="shared" si="682"/>
        <v>RSDELC</v>
      </c>
      <c r="M1645" s="10" t="s">
        <v>75</v>
      </c>
    </row>
    <row r="1646" spans="3:13" s="2" customFormat="1" x14ac:dyDescent="0.25">
      <c r="C1646" s="10"/>
      <c r="D1646" s="10">
        <v>8</v>
      </c>
      <c r="F1646" s="2" t="str">
        <f t="shared" si="700"/>
        <v>FLO_FR</v>
      </c>
      <c r="G1646" s="2" t="str">
        <f t="shared" si="701"/>
        <v>RSD_DTA2_LI</v>
      </c>
      <c r="H1646" s="2" t="str">
        <f>IF(HLOOKUP($D1646,Fractions!$C$1:$Z$2,2,0)=0,"na",HLOOKUP($D1646,Fractions!$C$1:$Z$2,2,0))</f>
        <v>SL</v>
      </c>
      <c r="I1646" s="2" t="s">
        <v>34</v>
      </c>
      <c r="K1646" s="17">
        <f>VLOOKUP(VLOOKUP(C1639,Demands!$B$27:$E$125,4,0),Fractions!$A$3:$Z$43,INS_FRs!D1646+2,0)</f>
        <v>3.8508371385083721E-2</v>
      </c>
      <c r="L1646" s="10" t="str">
        <f t="shared" si="682"/>
        <v>RSDELC</v>
      </c>
      <c r="M1646" s="10" t="s">
        <v>75</v>
      </c>
    </row>
    <row r="1647" spans="3:13" s="2" customFormat="1" x14ac:dyDescent="0.25">
      <c r="C1647" s="10"/>
      <c r="D1647" s="10">
        <v>9</v>
      </c>
      <c r="F1647" s="2" t="str">
        <f t="shared" si="700"/>
        <v>FLO_FR</v>
      </c>
      <c r="G1647" s="2" t="str">
        <f t="shared" si="701"/>
        <v>RSD_DTA2_LI</v>
      </c>
      <c r="H1647" s="2" t="str">
        <f>IF(HLOOKUP($D1647,Fractions!$C$1:$Z$2,2,0)=0,"na",HLOOKUP($D1647,Fractions!$C$1:$Z$2,2,0))</f>
        <v>SM</v>
      </c>
      <c r="I1647" s="2" t="s">
        <v>34</v>
      </c>
      <c r="K1647" s="17">
        <f>VLOOKUP(VLOOKUP(C1639,Demands!$B$27:$E$125,4,0),Fractions!$A$3:$Z$43,INS_FRs!D1647+2,0)</f>
        <v>2.8006088280060883E-2</v>
      </c>
      <c r="L1647" s="10" t="str">
        <f t="shared" si="682"/>
        <v>RSDELC</v>
      </c>
      <c r="M1647" s="10" t="s">
        <v>75</v>
      </c>
    </row>
    <row r="1648" spans="3:13" s="2" customFormat="1" x14ac:dyDescent="0.25">
      <c r="C1648" s="10"/>
      <c r="D1648" s="10">
        <v>10</v>
      </c>
      <c r="F1648" s="2" t="str">
        <f t="shared" si="700"/>
        <v>FLO_FR</v>
      </c>
      <c r="G1648" s="2" t="str">
        <f t="shared" si="701"/>
        <v>RSD_DTA2_LI</v>
      </c>
      <c r="H1648" s="2" t="str">
        <f>IF(HLOOKUP($D1648,Fractions!$C$1:$Z$2,2,0)=0,"na",HLOOKUP($D1648,Fractions!$C$1:$Z$2,2,0))</f>
        <v>SD</v>
      </c>
      <c r="I1648" s="2" t="s">
        <v>34</v>
      </c>
      <c r="K1648" s="17">
        <f>VLOOKUP(VLOOKUP(C1639,Demands!$B$27:$E$125,4,0),Fractions!$A$3:$Z$43,INS_FRs!D1648+2,0)</f>
        <v>1.7503805175038054E-2</v>
      </c>
      <c r="L1648" s="10" t="str">
        <f t="shared" si="682"/>
        <v>RSDELC</v>
      </c>
      <c r="M1648" s="10" t="s">
        <v>75</v>
      </c>
    </row>
    <row r="1649" spans="3:13" s="2" customFormat="1" x14ac:dyDescent="0.25">
      <c r="C1649" s="10"/>
      <c r="D1649" s="10">
        <v>11</v>
      </c>
      <c r="F1649" s="2" t="str">
        <f t="shared" si="700"/>
        <v>FLO_FR</v>
      </c>
      <c r="G1649" s="2" t="str">
        <f t="shared" ref="G1649:G1667" si="702">G1648</f>
        <v>RSD_DTA2_LI</v>
      </c>
      <c r="H1649" s="2" t="str">
        <f>IF(HLOOKUP($D1649,Fractions!$C$1:$Z$2,2,0)=0,"na",HLOOKUP($D1649,Fractions!$C$1:$Z$2,2,0))</f>
        <v>SA</v>
      </c>
      <c r="I1649" s="2" t="s">
        <v>34</v>
      </c>
      <c r="K1649" s="17">
        <f>VLOOKUP(VLOOKUP(C1639,Demands!$B$27:$E$125,4,0),Fractions!$A$3:$Z$43,INS_FRs!D1649+2,0)</f>
        <v>2.1004566210045664E-2</v>
      </c>
      <c r="L1649" s="10" t="str">
        <f t="shared" si="682"/>
        <v>RSDELC</v>
      </c>
      <c r="M1649" s="10" t="s">
        <v>75</v>
      </c>
    </row>
    <row r="1650" spans="3:13" s="2" customFormat="1" x14ac:dyDescent="0.25">
      <c r="C1650" s="10"/>
      <c r="D1650" s="10">
        <v>12</v>
      </c>
      <c r="F1650" s="2" t="str">
        <f t="shared" si="700"/>
        <v>FLO_FR</v>
      </c>
      <c r="G1650" s="2" t="str">
        <f t="shared" si="702"/>
        <v>RSD_DTA2_LI</v>
      </c>
      <c r="H1650" s="2" t="str">
        <f>IF(HLOOKUP($D1650,Fractions!$C$1:$Z$2,2,0)=0,"na",HLOOKUP($D1650,Fractions!$C$1:$Z$2,2,0))</f>
        <v>SE</v>
      </c>
      <c r="I1650" s="2" t="s">
        <v>34</v>
      </c>
      <c r="K1650" s="17">
        <f>VLOOKUP(VLOOKUP(C1639,Demands!$B$27:$E$125,4,0),Fractions!$A$3:$Z$43,INS_FRs!D1650+2,0)</f>
        <v>4.5509893455098933E-2</v>
      </c>
      <c r="L1650" s="10" t="str">
        <f t="shared" si="682"/>
        <v>RSDELC</v>
      </c>
      <c r="M1650" s="10" t="s">
        <v>75</v>
      </c>
    </row>
    <row r="1651" spans="3:13" s="2" customFormat="1" x14ac:dyDescent="0.25">
      <c r="C1651" s="10"/>
      <c r="D1651" s="10">
        <v>13</v>
      </c>
      <c r="F1651" s="2" t="str">
        <f t="shared" ref="F1651:F1668" si="703">IF(H1651="NA","\I: Ignore","FLO_FR")</f>
        <v>FLO_FR</v>
      </c>
      <c r="G1651" s="2" t="str">
        <f t="shared" si="702"/>
        <v>RSD_DTA2_LI</v>
      </c>
      <c r="H1651" s="2" t="str">
        <f>IF(HLOOKUP($D1651,Fractions!$C$1:$Z$2,2,0)=0,"na",HLOOKUP($D1651,Fractions!$C$1:$Z$2,2,0))</f>
        <v>FN</v>
      </c>
      <c r="I1651" s="2" t="s">
        <v>34</v>
      </c>
      <c r="K1651" s="17">
        <f>VLOOKUP(VLOOKUP(C1639,Demands!$B$27:$E$125,4,0),Fractions!$A$3:$Z$43,INS_FRs!D1651+2,0)</f>
        <v>1.740867579908676E-2</v>
      </c>
      <c r="L1651" s="10" t="str">
        <f t="shared" si="682"/>
        <v>RSDELC</v>
      </c>
      <c r="M1651" s="10" t="s">
        <v>75</v>
      </c>
    </row>
    <row r="1652" spans="3:13" s="2" customFormat="1" x14ac:dyDescent="0.25">
      <c r="C1652" s="10"/>
      <c r="D1652" s="10">
        <v>14</v>
      </c>
      <c r="F1652" s="2" t="str">
        <f t="shared" si="703"/>
        <v>FLO_FR</v>
      </c>
      <c r="G1652" s="2" t="str">
        <f t="shared" si="702"/>
        <v>RSD_DTA2_LI</v>
      </c>
      <c r="H1652" s="2" t="str">
        <f>IF(HLOOKUP($D1652,Fractions!$C$1:$Z$2,2,0)=0,"na",HLOOKUP($D1652,Fractions!$C$1:$Z$2,2,0))</f>
        <v>FL</v>
      </c>
      <c r="I1652" s="2" t="s">
        <v>34</v>
      </c>
      <c r="K1652" s="17">
        <f>VLOOKUP(VLOOKUP(C1639,Demands!$B$27:$E$125,4,0),Fractions!$A$3:$Z$43,INS_FRs!D1652+2,0)</f>
        <v>3.8299086757990874E-2</v>
      </c>
      <c r="L1652" s="10" t="str">
        <f t="shared" si="682"/>
        <v>RSDELC</v>
      </c>
      <c r="M1652" s="10" t="s">
        <v>75</v>
      </c>
    </row>
    <row r="1653" spans="3:13" s="2" customFormat="1" x14ac:dyDescent="0.25">
      <c r="C1653" s="10"/>
      <c r="D1653" s="10">
        <v>15</v>
      </c>
      <c r="F1653" s="2" t="str">
        <f t="shared" si="703"/>
        <v>FLO_FR</v>
      </c>
      <c r="G1653" s="2" t="str">
        <f t="shared" si="702"/>
        <v>RSD_DTA2_LI</v>
      </c>
      <c r="H1653" s="2" t="str">
        <f>IF(HLOOKUP($D1653,Fractions!$C$1:$Z$2,2,0)=0,"na",HLOOKUP($D1653,Fractions!$C$1:$Z$2,2,0))</f>
        <v>FM</v>
      </c>
      <c r="I1653" s="2" t="s">
        <v>34</v>
      </c>
      <c r="K1653" s="17">
        <f>VLOOKUP(VLOOKUP(C1639,Demands!$B$27:$E$125,4,0),Fractions!$A$3:$Z$43,INS_FRs!D1653+2,0)</f>
        <v>2.7853881278538814E-2</v>
      </c>
      <c r="L1653" s="10" t="str">
        <f t="shared" si="682"/>
        <v>RSDELC</v>
      </c>
      <c r="M1653" s="10" t="s">
        <v>75</v>
      </c>
    </row>
    <row r="1654" spans="3:13" s="2" customFormat="1" x14ac:dyDescent="0.25">
      <c r="C1654" s="10"/>
      <c r="D1654" s="10">
        <v>16</v>
      </c>
      <c r="F1654" s="2" t="str">
        <f t="shared" si="703"/>
        <v>FLO_FR</v>
      </c>
      <c r="G1654" s="2" t="str">
        <f t="shared" si="702"/>
        <v>RSD_DTA2_LI</v>
      </c>
      <c r="H1654" s="2" t="str">
        <f>IF(HLOOKUP($D1654,Fractions!$C$1:$Z$2,2,0)=0,"na",HLOOKUP($D1654,Fractions!$C$1:$Z$2,2,0))</f>
        <v>FD</v>
      </c>
      <c r="I1654" s="2" t="s">
        <v>34</v>
      </c>
      <c r="K1654" s="17">
        <f>VLOOKUP(VLOOKUP(C1639,Demands!$B$27:$E$125,4,0),Fractions!$A$3:$Z$43,INS_FRs!D1654+2,0)</f>
        <v>1.740867579908676E-2</v>
      </c>
      <c r="L1654" s="10" t="str">
        <f t="shared" si="682"/>
        <v>RSDELC</v>
      </c>
      <c r="M1654" s="10" t="s">
        <v>75</v>
      </c>
    </row>
    <row r="1655" spans="3:13" s="2" customFormat="1" x14ac:dyDescent="0.25">
      <c r="C1655" s="10"/>
      <c r="D1655" s="10">
        <v>17</v>
      </c>
      <c r="F1655" s="2" t="str">
        <f t="shared" si="703"/>
        <v>FLO_FR</v>
      </c>
      <c r="G1655" s="2" t="str">
        <f t="shared" si="702"/>
        <v>RSD_DTA2_LI</v>
      </c>
      <c r="H1655" s="2" t="str">
        <f>IF(HLOOKUP($D1655,Fractions!$C$1:$Z$2,2,0)=0,"na",HLOOKUP($D1655,Fractions!$C$1:$Z$2,2,0))</f>
        <v>FA</v>
      </c>
      <c r="I1655" s="2" t="s">
        <v>34</v>
      </c>
      <c r="K1655" s="17">
        <f>VLOOKUP(VLOOKUP(C1639,Demands!$B$27:$E$125,4,0),Fractions!$A$3:$Z$43,INS_FRs!D1655+2,0)</f>
        <v>2.0890410958904111E-2</v>
      </c>
      <c r="L1655" s="10" t="str">
        <f t="shared" si="682"/>
        <v>RSDELC</v>
      </c>
      <c r="M1655" s="10" t="s">
        <v>75</v>
      </c>
    </row>
    <row r="1656" spans="3:13" s="2" customFormat="1" x14ac:dyDescent="0.25">
      <c r="C1656" s="10"/>
      <c r="D1656" s="10">
        <v>18</v>
      </c>
      <c r="F1656" s="2" t="str">
        <f t="shared" si="703"/>
        <v>FLO_FR</v>
      </c>
      <c r="G1656" s="2" t="str">
        <f t="shared" si="702"/>
        <v>RSD_DTA2_LI</v>
      </c>
      <c r="H1656" s="2" t="str">
        <f>IF(HLOOKUP($D1656,Fractions!$C$1:$Z$2,2,0)=0,"na",HLOOKUP($D1656,Fractions!$C$1:$Z$2,2,0))</f>
        <v>FE</v>
      </c>
      <c r="I1656" s="2" t="s">
        <v>34</v>
      </c>
      <c r="K1656" s="17">
        <f>VLOOKUP(VLOOKUP(C1639,Demands!$B$27:$E$125,4,0),Fractions!$A$3:$Z$43,INS_FRs!D1656+2,0)</f>
        <v>4.5262557077625568E-2</v>
      </c>
      <c r="L1656" s="10" t="str">
        <f t="shared" si="682"/>
        <v>RSDELC</v>
      </c>
      <c r="M1656" s="10" t="s">
        <v>75</v>
      </c>
    </row>
    <row r="1657" spans="3:13" s="2" customFormat="1" x14ac:dyDescent="0.25">
      <c r="C1657" s="10"/>
      <c r="D1657" s="10">
        <v>19</v>
      </c>
      <c r="F1657" s="2" t="str">
        <f t="shared" si="703"/>
        <v>FLO_FR</v>
      </c>
      <c r="G1657" s="2" t="str">
        <f t="shared" si="702"/>
        <v>RSD_DTA2_LI</v>
      </c>
      <c r="H1657" s="2" t="str">
        <f>IF(HLOOKUP($D1657,Fractions!$C$1:$Z$2,2,0)=0,"na",HLOOKUP($D1657,Fractions!$C$1:$Z$2,2,0))</f>
        <v>WN</v>
      </c>
      <c r="I1657" s="2" t="s">
        <v>34</v>
      </c>
      <c r="K1657" s="17">
        <f>VLOOKUP(VLOOKUP(C1639,Demands!$B$27:$E$125,4,0),Fractions!$A$3:$Z$43,INS_FRs!D1657+2,0)</f>
        <v>5.1845509893455106E-2</v>
      </c>
      <c r="L1657" s="10" t="str">
        <f t="shared" si="682"/>
        <v>RSDELC</v>
      </c>
      <c r="M1657" s="10" t="s">
        <v>75</v>
      </c>
    </row>
    <row r="1658" spans="3:13" s="2" customFormat="1" x14ac:dyDescent="0.25">
      <c r="C1658" s="10"/>
      <c r="D1658" s="10">
        <v>20</v>
      </c>
      <c r="F1658" s="2" t="str">
        <f t="shared" si="703"/>
        <v>FLO_FR</v>
      </c>
      <c r="G1658" s="2" t="str">
        <f t="shared" si="702"/>
        <v>RSD_DTA2_LI</v>
      </c>
      <c r="H1658" s="2" t="str">
        <f>IF(HLOOKUP($D1658,Fractions!$C$1:$Z$2,2,0)=0,"na",HLOOKUP($D1658,Fractions!$C$1:$Z$2,2,0))</f>
        <v>WL</v>
      </c>
      <c r="I1658" s="2" t="s">
        <v>34</v>
      </c>
      <c r="K1658" s="17">
        <f>VLOOKUP(VLOOKUP(C1639,Demands!$B$27:$E$125,4,0),Fractions!$A$3:$Z$43,INS_FRs!D1658+2,0)</f>
        <v>0.11406012176560124</v>
      </c>
      <c r="L1658" s="10" t="str">
        <f t="shared" si="682"/>
        <v>RSDELC</v>
      </c>
      <c r="M1658" s="10" t="s">
        <v>75</v>
      </c>
    </row>
    <row r="1659" spans="3:13" s="2" customFormat="1" x14ac:dyDescent="0.25">
      <c r="C1659" s="10"/>
      <c r="D1659" s="10">
        <v>21</v>
      </c>
      <c r="F1659" s="2" t="str">
        <f t="shared" si="703"/>
        <v>FLO_FR</v>
      </c>
      <c r="G1659" s="2" t="str">
        <f t="shared" si="702"/>
        <v>RSD_DTA2_LI</v>
      </c>
      <c r="H1659" s="2" t="str">
        <f>IF(HLOOKUP($D1659,Fractions!$C$1:$Z$2,2,0)=0,"na",HLOOKUP($D1659,Fractions!$C$1:$Z$2,2,0))</f>
        <v>WM</v>
      </c>
      <c r="I1659" s="2" t="s">
        <v>34</v>
      </c>
      <c r="K1659" s="17">
        <f>VLOOKUP(VLOOKUP(C1639,Demands!$B$27:$E$125,4,0),Fractions!$A$3:$Z$43,INS_FRs!D1659+2,0)</f>
        <v>8.2952815829528154E-2</v>
      </c>
      <c r="L1659" s="10" t="str">
        <f t="shared" si="682"/>
        <v>RSDELC</v>
      </c>
      <c r="M1659" s="10" t="s">
        <v>75</v>
      </c>
    </row>
    <row r="1660" spans="3:13" s="2" customFormat="1" x14ac:dyDescent="0.25">
      <c r="C1660" s="10"/>
      <c r="D1660" s="10">
        <v>22</v>
      </c>
      <c r="F1660" s="2" t="str">
        <f t="shared" si="703"/>
        <v>FLO_FR</v>
      </c>
      <c r="G1660" s="2" t="str">
        <f t="shared" si="702"/>
        <v>RSD_DTA2_LI</v>
      </c>
      <c r="H1660" s="2" t="str">
        <f>IF(HLOOKUP($D1660,Fractions!$C$1:$Z$2,2,0)=0,"na",HLOOKUP($D1660,Fractions!$C$1:$Z$2,2,0))</f>
        <v>WD</v>
      </c>
      <c r="I1660" s="2" t="s">
        <v>34</v>
      </c>
      <c r="K1660" s="17">
        <f>VLOOKUP(VLOOKUP(C1639,Demands!$B$27:$E$125,4,0),Fractions!$A$3:$Z$43,INS_FRs!D1660+2,0)</f>
        <v>5.1845509893455106E-2</v>
      </c>
      <c r="L1660" s="10" t="str">
        <f t="shared" si="682"/>
        <v>RSDELC</v>
      </c>
      <c r="M1660" s="10" t="s">
        <v>75</v>
      </c>
    </row>
    <row r="1661" spans="3:13" s="2" customFormat="1" x14ac:dyDescent="0.25">
      <c r="C1661" s="10"/>
      <c r="D1661" s="10">
        <v>23</v>
      </c>
      <c r="F1661" s="12" t="str">
        <f t="shared" si="703"/>
        <v>FLO_FR</v>
      </c>
      <c r="G1661" s="12" t="str">
        <f t="shared" si="702"/>
        <v>RSD_DTA2_LI</v>
      </c>
      <c r="H1661" s="12" t="str">
        <f>IF(HLOOKUP($D1661,Fractions!$C$1:$Z$2,2,0)=0,"na",HLOOKUP($D1661,Fractions!$C$1:$Z$2,2,0))</f>
        <v>WA</v>
      </c>
      <c r="I1661" s="12" t="s">
        <v>34</v>
      </c>
      <c r="J1661" s="12"/>
      <c r="K1661" s="18">
        <f>VLOOKUP(VLOOKUP(C1639,Demands!$B$27:$E$125,4,0),Fractions!$A$3:$Z$43,INS_FRs!D1661+2,0)</f>
        <v>6.2214611872146122E-2</v>
      </c>
      <c r="L1661" s="10" t="str">
        <f t="shared" si="682"/>
        <v>RSDELC</v>
      </c>
      <c r="M1661" s="10" t="s">
        <v>75</v>
      </c>
    </row>
    <row r="1662" spans="3:13" s="2" customFormat="1" x14ac:dyDescent="0.25">
      <c r="C1662" s="10"/>
      <c r="D1662" s="10">
        <v>24</v>
      </c>
      <c r="F1662" s="19" t="str">
        <f t="shared" si="703"/>
        <v>FLO_FR</v>
      </c>
      <c r="G1662" s="19" t="str">
        <f t="shared" si="702"/>
        <v>RSD_DTA2_LI</v>
      </c>
      <c r="H1662" s="19" t="str">
        <f>IF(HLOOKUP($D1662,Fractions!$C$1:$Z$2,2,0)=0,"na",HLOOKUP($D1662,Fractions!$C$1:$Z$2,2,0))</f>
        <v>WE</v>
      </c>
      <c r="I1662" s="19" t="s">
        <v>34</v>
      </c>
      <c r="J1662" s="19"/>
      <c r="K1662" s="20">
        <f>VLOOKUP(VLOOKUP(C1639,Demands!$B$27:$E$125,4,0),Fractions!$A$3:$Z$43,INS_FRs!D1662+2,0)</f>
        <v>0.13479832572298325</v>
      </c>
      <c r="L1662" s="21" t="str">
        <f t="shared" si="682"/>
        <v>RSDELC</v>
      </c>
      <c r="M1662" s="21" t="s">
        <v>75</v>
      </c>
    </row>
    <row r="1663" spans="3:13" s="2" customFormat="1" x14ac:dyDescent="0.25">
      <c r="C1663" s="10"/>
      <c r="D1663" s="10">
        <v>1</v>
      </c>
      <c r="F1663" s="2" t="str">
        <f t="shared" si="703"/>
        <v>FLO_FR</v>
      </c>
      <c r="G1663" s="2" t="str">
        <f t="shared" si="702"/>
        <v>RSD_DTA2_LI</v>
      </c>
      <c r="H1663" s="2" t="str">
        <f t="shared" ref="H1663:J1671" si="704">H1639</f>
        <v>RN</v>
      </c>
      <c r="I1663" s="2" t="str">
        <f t="shared" si="704"/>
        <v>UP</v>
      </c>
      <c r="J1663" s="10">
        <f t="shared" si="704"/>
        <v>0</v>
      </c>
      <c r="K1663" s="10">
        <v>3</v>
      </c>
      <c r="L1663" s="10" t="str">
        <f t="shared" si="682"/>
        <v>RSDELC</v>
      </c>
      <c r="M1663" s="10" t="s">
        <v>75</v>
      </c>
    </row>
    <row r="1664" spans="3:13" s="2" customFormat="1" x14ac:dyDescent="0.25">
      <c r="C1664" s="10"/>
      <c r="D1664" s="10">
        <v>2</v>
      </c>
      <c r="F1664" s="2" t="str">
        <f t="shared" si="703"/>
        <v>FLO_FR</v>
      </c>
      <c r="G1664" s="2" t="str">
        <f t="shared" si="702"/>
        <v>RSD_DTA2_LI</v>
      </c>
      <c r="H1664" s="2" t="str">
        <f t="shared" si="704"/>
        <v>RL</v>
      </c>
      <c r="I1664" s="2" t="str">
        <f t="shared" si="704"/>
        <v>UP</v>
      </c>
      <c r="J1664" s="10">
        <f t="shared" si="704"/>
        <v>0</v>
      </c>
      <c r="K1664" s="10">
        <f>K1663</f>
        <v>3</v>
      </c>
      <c r="L1664" s="10" t="str">
        <f t="shared" si="682"/>
        <v>RSDELC</v>
      </c>
      <c r="M1664" s="10" t="s">
        <v>75</v>
      </c>
    </row>
    <row r="1665" spans="3:13" s="2" customFormat="1" x14ac:dyDescent="0.25">
      <c r="C1665" s="10"/>
      <c r="D1665" s="10">
        <v>3</v>
      </c>
      <c r="F1665" s="2" t="str">
        <f t="shared" si="703"/>
        <v>FLO_FR</v>
      </c>
      <c r="G1665" s="2" t="str">
        <f t="shared" si="702"/>
        <v>RSD_DTA2_LI</v>
      </c>
      <c r="H1665" s="2" t="str">
        <f t="shared" si="704"/>
        <v>RM</v>
      </c>
      <c r="I1665" s="2" t="str">
        <f t="shared" si="704"/>
        <v>UP</v>
      </c>
      <c r="J1665" s="10">
        <f t="shared" si="704"/>
        <v>0</v>
      </c>
      <c r="K1665" s="10">
        <f t="shared" ref="K1665:K1686" si="705">K1664</f>
        <v>3</v>
      </c>
      <c r="L1665" s="10" t="str">
        <f t="shared" si="682"/>
        <v>RSDELC</v>
      </c>
      <c r="M1665" s="10" t="s">
        <v>75</v>
      </c>
    </row>
    <row r="1666" spans="3:13" s="2" customFormat="1" x14ac:dyDescent="0.25">
      <c r="C1666" s="10"/>
      <c r="D1666" s="10">
        <v>4</v>
      </c>
      <c r="F1666" s="2" t="str">
        <f t="shared" si="703"/>
        <v>FLO_FR</v>
      </c>
      <c r="G1666" s="2" t="str">
        <f t="shared" si="702"/>
        <v>RSD_DTA2_LI</v>
      </c>
      <c r="H1666" s="2" t="str">
        <f t="shared" si="704"/>
        <v>RD</v>
      </c>
      <c r="I1666" s="2" t="str">
        <f t="shared" si="704"/>
        <v>UP</v>
      </c>
      <c r="J1666" s="10">
        <f t="shared" si="704"/>
        <v>0</v>
      </c>
      <c r="K1666" s="10">
        <f t="shared" si="705"/>
        <v>3</v>
      </c>
      <c r="L1666" s="10" t="str">
        <f t="shared" si="682"/>
        <v>RSDELC</v>
      </c>
      <c r="M1666" s="10" t="s">
        <v>75</v>
      </c>
    </row>
    <row r="1667" spans="3:13" s="2" customFormat="1" x14ac:dyDescent="0.25">
      <c r="C1667" s="10"/>
      <c r="D1667" s="10">
        <v>5</v>
      </c>
      <c r="F1667" s="2" t="str">
        <f t="shared" si="703"/>
        <v>FLO_FR</v>
      </c>
      <c r="G1667" s="2" t="str">
        <f t="shared" si="702"/>
        <v>RSD_DTA2_LI</v>
      </c>
      <c r="H1667" s="2" t="str">
        <f t="shared" si="704"/>
        <v>RA</v>
      </c>
      <c r="I1667" s="2" t="str">
        <f t="shared" si="704"/>
        <v>UP</v>
      </c>
      <c r="J1667" s="10">
        <f t="shared" si="704"/>
        <v>0</v>
      </c>
      <c r="K1667" s="10">
        <f t="shared" si="705"/>
        <v>3</v>
      </c>
      <c r="L1667" s="10" t="str">
        <f t="shared" si="682"/>
        <v>RSDELC</v>
      </c>
      <c r="M1667" s="10" t="s">
        <v>75</v>
      </c>
    </row>
    <row r="1668" spans="3:13" s="2" customFormat="1" x14ac:dyDescent="0.25">
      <c r="C1668" s="10"/>
      <c r="D1668" s="10">
        <v>6</v>
      </c>
      <c r="F1668" s="2" t="str">
        <f t="shared" si="703"/>
        <v>FLO_FR</v>
      </c>
      <c r="G1668" s="2" t="str">
        <f t="shared" ref="G1668:G1686" si="706">G1667</f>
        <v>RSD_DTA2_LI</v>
      </c>
      <c r="H1668" s="2" t="str">
        <f t="shared" si="704"/>
        <v>RE</v>
      </c>
      <c r="I1668" s="2" t="str">
        <f t="shared" si="704"/>
        <v>UP</v>
      </c>
      <c r="J1668" s="10">
        <f t="shared" si="704"/>
        <v>0</v>
      </c>
      <c r="K1668" s="10">
        <f t="shared" si="705"/>
        <v>3</v>
      </c>
      <c r="L1668" s="10" t="str">
        <f t="shared" si="682"/>
        <v>RSDELC</v>
      </c>
      <c r="M1668" s="10" t="s">
        <v>75</v>
      </c>
    </row>
    <row r="1669" spans="3:13" s="2" customFormat="1" x14ac:dyDescent="0.25">
      <c r="C1669" s="10"/>
      <c r="D1669" s="10">
        <v>7</v>
      </c>
      <c r="F1669" s="2" t="str">
        <f t="shared" ref="F1669:F1686" si="707">IF(H1669="NA","\I: Ignore","FLO_FR")</f>
        <v>FLO_FR</v>
      </c>
      <c r="G1669" s="2" t="str">
        <f t="shared" si="706"/>
        <v>RSD_DTA2_LI</v>
      </c>
      <c r="H1669" s="2" t="str">
        <f t="shared" si="704"/>
        <v>SN</v>
      </c>
      <c r="I1669" s="2" t="str">
        <f t="shared" si="704"/>
        <v>UP</v>
      </c>
      <c r="J1669" s="10">
        <f t="shared" si="704"/>
        <v>0</v>
      </c>
      <c r="K1669" s="10">
        <f t="shared" si="705"/>
        <v>3</v>
      </c>
      <c r="L1669" s="10" t="str">
        <f t="shared" si="682"/>
        <v>RSDELC</v>
      </c>
      <c r="M1669" s="10" t="s">
        <v>75</v>
      </c>
    </row>
    <row r="1670" spans="3:13" s="2" customFormat="1" x14ac:dyDescent="0.25">
      <c r="C1670" s="10"/>
      <c r="D1670" s="10">
        <v>8</v>
      </c>
      <c r="F1670" s="2" t="str">
        <f t="shared" si="707"/>
        <v>FLO_FR</v>
      </c>
      <c r="G1670" s="2" t="str">
        <f t="shared" si="706"/>
        <v>RSD_DTA2_LI</v>
      </c>
      <c r="H1670" s="2" t="str">
        <f t="shared" si="704"/>
        <v>SL</v>
      </c>
      <c r="I1670" s="2" t="str">
        <f t="shared" si="704"/>
        <v>UP</v>
      </c>
      <c r="J1670" s="10">
        <f t="shared" si="704"/>
        <v>0</v>
      </c>
      <c r="K1670" s="10">
        <f t="shared" si="705"/>
        <v>3</v>
      </c>
      <c r="L1670" s="10" t="str">
        <f t="shared" si="682"/>
        <v>RSDELC</v>
      </c>
      <c r="M1670" s="10" t="s">
        <v>75</v>
      </c>
    </row>
    <row r="1671" spans="3:13" s="2" customFormat="1" x14ac:dyDescent="0.25">
      <c r="C1671" s="10"/>
      <c r="D1671" s="10">
        <v>9</v>
      </c>
      <c r="F1671" s="2" t="str">
        <f t="shared" si="707"/>
        <v>FLO_FR</v>
      </c>
      <c r="G1671" s="2" t="str">
        <f t="shared" si="706"/>
        <v>RSD_DTA2_LI</v>
      </c>
      <c r="H1671" s="2" t="str">
        <f t="shared" si="704"/>
        <v>SM</v>
      </c>
      <c r="I1671" s="2" t="str">
        <f t="shared" si="704"/>
        <v>UP</v>
      </c>
      <c r="J1671" s="10">
        <f t="shared" si="704"/>
        <v>0</v>
      </c>
      <c r="K1671" s="10">
        <f t="shared" si="705"/>
        <v>3</v>
      </c>
      <c r="L1671" s="10" t="str">
        <f t="shared" si="682"/>
        <v>RSDELC</v>
      </c>
      <c r="M1671" s="10" t="s">
        <v>75</v>
      </c>
    </row>
    <row r="1672" spans="3:13" s="2" customFormat="1" x14ac:dyDescent="0.25">
      <c r="C1672" s="10"/>
      <c r="D1672" s="10">
        <v>10</v>
      </c>
      <c r="F1672" s="2" t="str">
        <f t="shared" si="707"/>
        <v>FLO_FR</v>
      </c>
      <c r="G1672" s="2" t="str">
        <f t="shared" si="706"/>
        <v>RSD_DTA2_LI</v>
      </c>
      <c r="H1672" s="2" t="str">
        <f t="shared" ref="H1672" si="708">H1648</f>
        <v>SD</v>
      </c>
      <c r="I1672" s="2" t="str">
        <f>I1648</f>
        <v>UP</v>
      </c>
      <c r="J1672" s="10">
        <f>J1648</f>
        <v>0</v>
      </c>
      <c r="K1672" s="10">
        <f t="shared" si="705"/>
        <v>3</v>
      </c>
      <c r="L1672" s="10" t="str">
        <f t="shared" ref="L1672:L1735" si="709">LEFT(G1672,3)&amp;"ELC"</f>
        <v>RSDELC</v>
      </c>
      <c r="M1672" s="10" t="s">
        <v>75</v>
      </c>
    </row>
    <row r="1673" spans="3:13" s="2" customFormat="1" x14ac:dyDescent="0.25">
      <c r="C1673" s="10"/>
      <c r="D1673" s="10">
        <v>11</v>
      </c>
      <c r="F1673" s="2" t="str">
        <f t="shared" si="707"/>
        <v>FLO_FR</v>
      </c>
      <c r="G1673" s="2" t="str">
        <f t="shared" si="706"/>
        <v>RSD_DTA2_LI</v>
      </c>
      <c r="H1673" s="2" t="str">
        <f t="shared" ref="H1673" si="710">H1649</f>
        <v>SA</v>
      </c>
      <c r="I1673" s="2" t="str">
        <f>I1649</f>
        <v>UP</v>
      </c>
      <c r="J1673" s="10">
        <f>J1649</f>
        <v>0</v>
      </c>
      <c r="K1673" s="10">
        <f t="shared" si="705"/>
        <v>3</v>
      </c>
      <c r="L1673" s="10" t="str">
        <f t="shared" si="709"/>
        <v>RSDELC</v>
      </c>
      <c r="M1673" s="10" t="s">
        <v>75</v>
      </c>
    </row>
    <row r="1674" spans="3:13" s="2" customFormat="1" x14ac:dyDescent="0.25">
      <c r="C1674" s="10"/>
      <c r="D1674" s="10">
        <v>12</v>
      </c>
      <c r="F1674" s="2" t="str">
        <f t="shared" si="707"/>
        <v>FLO_FR</v>
      </c>
      <c r="G1674" s="2" t="str">
        <f t="shared" si="706"/>
        <v>RSD_DTA2_LI</v>
      </c>
      <c r="H1674" s="2" t="str">
        <f t="shared" ref="H1674:I1674" si="711">H1650</f>
        <v>SE</v>
      </c>
      <c r="I1674" s="2" t="str">
        <f t="shared" si="711"/>
        <v>UP</v>
      </c>
      <c r="J1674" s="10">
        <f>J1650</f>
        <v>0</v>
      </c>
      <c r="K1674" s="10">
        <f t="shared" si="705"/>
        <v>3</v>
      </c>
      <c r="L1674" s="10" t="str">
        <f t="shared" si="709"/>
        <v>RSDELC</v>
      </c>
      <c r="M1674" s="10" t="s">
        <v>75</v>
      </c>
    </row>
    <row r="1675" spans="3:13" s="2" customFormat="1" x14ac:dyDescent="0.25">
      <c r="C1675" s="10"/>
      <c r="D1675" s="10">
        <v>13</v>
      </c>
      <c r="F1675" s="2" t="str">
        <f t="shared" si="707"/>
        <v>FLO_FR</v>
      </c>
      <c r="G1675" s="2" t="str">
        <f t="shared" si="706"/>
        <v>RSD_DTA2_LI</v>
      </c>
      <c r="H1675" s="2" t="str">
        <f t="shared" ref="H1675:J1675" si="712">H1651</f>
        <v>FN</v>
      </c>
      <c r="I1675" s="2" t="str">
        <f t="shared" si="712"/>
        <v>UP</v>
      </c>
      <c r="J1675" s="10">
        <f t="shared" si="712"/>
        <v>0</v>
      </c>
      <c r="K1675" s="10">
        <f t="shared" si="705"/>
        <v>3</v>
      </c>
      <c r="L1675" s="10" t="str">
        <f t="shared" si="709"/>
        <v>RSDELC</v>
      </c>
      <c r="M1675" s="10" t="s">
        <v>75</v>
      </c>
    </row>
    <row r="1676" spans="3:13" s="2" customFormat="1" x14ac:dyDescent="0.25">
      <c r="C1676" s="10"/>
      <c r="D1676" s="10">
        <v>14</v>
      </c>
      <c r="F1676" s="2" t="str">
        <f t="shared" si="707"/>
        <v>FLO_FR</v>
      </c>
      <c r="G1676" s="2" t="str">
        <f t="shared" si="706"/>
        <v>RSD_DTA2_LI</v>
      </c>
      <c r="H1676" s="2" t="str">
        <f t="shared" ref="H1676:J1676" si="713">H1652</f>
        <v>FL</v>
      </c>
      <c r="I1676" s="2" t="str">
        <f t="shared" si="713"/>
        <v>UP</v>
      </c>
      <c r="J1676" s="10">
        <f t="shared" si="713"/>
        <v>0</v>
      </c>
      <c r="K1676" s="10">
        <f t="shared" si="705"/>
        <v>3</v>
      </c>
      <c r="L1676" s="10" t="str">
        <f t="shared" si="709"/>
        <v>RSDELC</v>
      </c>
      <c r="M1676" s="10" t="s">
        <v>75</v>
      </c>
    </row>
    <row r="1677" spans="3:13" s="2" customFormat="1" x14ac:dyDescent="0.25">
      <c r="C1677" s="10"/>
      <c r="D1677" s="10">
        <v>15</v>
      </c>
      <c r="F1677" s="2" t="str">
        <f t="shared" si="707"/>
        <v>FLO_FR</v>
      </c>
      <c r="G1677" s="2" t="str">
        <f t="shared" si="706"/>
        <v>RSD_DTA2_LI</v>
      </c>
      <c r="H1677" s="2" t="str">
        <f t="shared" ref="H1677:J1677" si="714">H1653</f>
        <v>FM</v>
      </c>
      <c r="I1677" s="2" t="str">
        <f t="shared" si="714"/>
        <v>UP</v>
      </c>
      <c r="J1677" s="10">
        <f t="shared" si="714"/>
        <v>0</v>
      </c>
      <c r="K1677" s="10">
        <f t="shared" si="705"/>
        <v>3</v>
      </c>
      <c r="L1677" s="10" t="str">
        <f t="shared" si="709"/>
        <v>RSDELC</v>
      </c>
      <c r="M1677" s="10" t="s">
        <v>75</v>
      </c>
    </row>
    <row r="1678" spans="3:13" s="2" customFormat="1" x14ac:dyDescent="0.25">
      <c r="C1678" s="10"/>
      <c r="D1678" s="10">
        <v>16</v>
      </c>
      <c r="F1678" s="2" t="str">
        <f t="shared" si="707"/>
        <v>FLO_FR</v>
      </c>
      <c r="G1678" s="2" t="str">
        <f t="shared" si="706"/>
        <v>RSD_DTA2_LI</v>
      </c>
      <c r="H1678" s="2" t="str">
        <f t="shared" ref="H1678:J1678" si="715">H1654</f>
        <v>FD</v>
      </c>
      <c r="I1678" s="2" t="str">
        <f t="shared" si="715"/>
        <v>UP</v>
      </c>
      <c r="J1678" s="10">
        <f t="shared" si="715"/>
        <v>0</v>
      </c>
      <c r="K1678" s="10">
        <f t="shared" si="705"/>
        <v>3</v>
      </c>
      <c r="L1678" s="10" t="str">
        <f t="shared" si="709"/>
        <v>RSDELC</v>
      </c>
      <c r="M1678" s="10" t="s">
        <v>75</v>
      </c>
    </row>
    <row r="1679" spans="3:13" s="2" customFormat="1" x14ac:dyDescent="0.25">
      <c r="C1679" s="10"/>
      <c r="D1679" s="10">
        <v>17</v>
      </c>
      <c r="F1679" s="2" t="str">
        <f t="shared" si="707"/>
        <v>FLO_FR</v>
      </c>
      <c r="G1679" s="2" t="str">
        <f t="shared" si="706"/>
        <v>RSD_DTA2_LI</v>
      </c>
      <c r="H1679" s="2" t="str">
        <f t="shared" ref="H1679:J1679" si="716">H1655</f>
        <v>FA</v>
      </c>
      <c r="I1679" s="2" t="str">
        <f t="shared" si="716"/>
        <v>UP</v>
      </c>
      <c r="J1679" s="10">
        <f t="shared" si="716"/>
        <v>0</v>
      </c>
      <c r="K1679" s="10">
        <f t="shared" si="705"/>
        <v>3</v>
      </c>
      <c r="L1679" s="10" t="str">
        <f t="shared" si="709"/>
        <v>RSDELC</v>
      </c>
      <c r="M1679" s="10" t="s">
        <v>75</v>
      </c>
    </row>
    <row r="1680" spans="3:13" s="2" customFormat="1" x14ac:dyDescent="0.25">
      <c r="C1680" s="10"/>
      <c r="D1680" s="10">
        <v>18</v>
      </c>
      <c r="F1680" s="2" t="str">
        <f t="shared" si="707"/>
        <v>FLO_FR</v>
      </c>
      <c r="G1680" s="2" t="str">
        <f t="shared" si="706"/>
        <v>RSD_DTA2_LI</v>
      </c>
      <c r="H1680" s="2" t="str">
        <f t="shared" ref="H1680:J1680" si="717">H1656</f>
        <v>FE</v>
      </c>
      <c r="I1680" s="2" t="str">
        <f t="shared" si="717"/>
        <v>UP</v>
      </c>
      <c r="J1680" s="10">
        <f t="shared" si="717"/>
        <v>0</v>
      </c>
      <c r="K1680" s="10">
        <f t="shared" si="705"/>
        <v>3</v>
      </c>
      <c r="L1680" s="10" t="str">
        <f t="shared" si="709"/>
        <v>RSDELC</v>
      </c>
      <c r="M1680" s="10" t="s">
        <v>75</v>
      </c>
    </row>
    <row r="1681" spans="3:13" s="2" customFormat="1" x14ac:dyDescent="0.25">
      <c r="C1681" s="10"/>
      <c r="D1681" s="10">
        <v>19</v>
      </c>
      <c r="F1681" s="2" t="str">
        <f t="shared" si="707"/>
        <v>FLO_FR</v>
      </c>
      <c r="G1681" s="2" t="str">
        <f t="shared" si="706"/>
        <v>RSD_DTA2_LI</v>
      </c>
      <c r="H1681" s="2" t="str">
        <f t="shared" ref="H1681:J1681" si="718">H1657</f>
        <v>WN</v>
      </c>
      <c r="I1681" s="2" t="str">
        <f t="shared" si="718"/>
        <v>UP</v>
      </c>
      <c r="J1681" s="10">
        <f t="shared" si="718"/>
        <v>0</v>
      </c>
      <c r="K1681" s="10">
        <f t="shared" si="705"/>
        <v>3</v>
      </c>
      <c r="L1681" s="10" t="str">
        <f t="shared" si="709"/>
        <v>RSDELC</v>
      </c>
      <c r="M1681" s="10" t="s">
        <v>75</v>
      </c>
    </row>
    <row r="1682" spans="3:13" s="2" customFormat="1" x14ac:dyDescent="0.25">
      <c r="C1682" s="10"/>
      <c r="D1682" s="10">
        <v>20</v>
      </c>
      <c r="F1682" s="2" t="str">
        <f t="shared" si="707"/>
        <v>FLO_FR</v>
      </c>
      <c r="G1682" s="2" t="str">
        <f t="shared" si="706"/>
        <v>RSD_DTA2_LI</v>
      </c>
      <c r="H1682" s="2" t="str">
        <f t="shared" ref="H1682:J1682" si="719">H1658</f>
        <v>WL</v>
      </c>
      <c r="I1682" s="2" t="str">
        <f t="shared" si="719"/>
        <v>UP</v>
      </c>
      <c r="J1682" s="10">
        <f t="shared" si="719"/>
        <v>0</v>
      </c>
      <c r="K1682" s="10">
        <f t="shared" si="705"/>
        <v>3</v>
      </c>
      <c r="L1682" s="10" t="str">
        <f t="shared" si="709"/>
        <v>RSDELC</v>
      </c>
      <c r="M1682" s="10" t="s">
        <v>75</v>
      </c>
    </row>
    <row r="1683" spans="3:13" s="2" customFormat="1" x14ac:dyDescent="0.25">
      <c r="C1683" s="10"/>
      <c r="D1683" s="10">
        <v>21</v>
      </c>
      <c r="F1683" s="2" t="str">
        <f t="shared" si="707"/>
        <v>FLO_FR</v>
      </c>
      <c r="G1683" s="2" t="str">
        <f t="shared" si="706"/>
        <v>RSD_DTA2_LI</v>
      </c>
      <c r="H1683" s="2" t="str">
        <f t="shared" ref="H1683:J1683" si="720">H1659</f>
        <v>WM</v>
      </c>
      <c r="I1683" s="2" t="str">
        <f t="shared" si="720"/>
        <v>UP</v>
      </c>
      <c r="J1683" s="10">
        <f t="shared" si="720"/>
        <v>0</v>
      </c>
      <c r="K1683" s="10">
        <f t="shared" si="705"/>
        <v>3</v>
      </c>
      <c r="L1683" s="10" t="str">
        <f t="shared" si="709"/>
        <v>RSDELC</v>
      </c>
      <c r="M1683" s="10" t="s">
        <v>75</v>
      </c>
    </row>
    <row r="1684" spans="3:13" s="2" customFormat="1" x14ac:dyDescent="0.25">
      <c r="C1684" s="10"/>
      <c r="D1684" s="10">
        <v>22</v>
      </c>
      <c r="F1684" s="2" t="str">
        <f t="shared" si="707"/>
        <v>FLO_FR</v>
      </c>
      <c r="G1684" s="2" t="str">
        <f t="shared" si="706"/>
        <v>RSD_DTA2_LI</v>
      </c>
      <c r="H1684" s="2" t="str">
        <f t="shared" ref="H1684:J1684" si="721">H1660</f>
        <v>WD</v>
      </c>
      <c r="I1684" s="2" t="str">
        <f t="shared" si="721"/>
        <v>UP</v>
      </c>
      <c r="J1684" s="10">
        <f t="shared" si="721"/>
        <v>0</v>
      </c>
      <c r="K1684" s="10">
        <f t="shared" si="705"/>
        <v>3</v>
      </c>
      <c r="L1684" s="10" t="str">
        <f t="shared" si="709"/>
        <v>RSDELC</v>
      </c>
      <c r="M1684" s="10" t="s">
        <v>75</v>
      </c>
    </row>
    <row r="1685" spans="3:13" s="2" customFormat="1" x14ac:dyDescent="0.25">
      <c r="C1685" s="10"/>
      <c r="D1685" s="10">
        <v>23</v>
      </c>
      <c r="F1685" s="12" t="str">
        <f t="shared" si="707"/>
        <v>FLO_FR</v>
      </c>
      <c r="G1685" s="12" t="str">
        <f t="shared" si="706"/>
        <v>RSD_DTA2_LI</v>
      </c>
      <c r="H1685" s="12" t="str">
        <f t="shared" ref="H1685:J1685" si="722">H1661</f>
        <v>WA</v>
      </c>
      <c r="I1685" s="12" t="str">
        <f t="shared" si="722"/>
        <v>UP</v>
      </c>
      <c r="J1685" s="4">
        <f t="shared" si="722"/>
        <v>0</v>
      </c>
      <c r="K1685" s="4">
        <f t="shared" si="705"/>
        <v>3</v>
      </c>
      <c r="L1685" s="10" t="str">
        <f t="shared" si="709"/>
        <v>RSDELC</v>
      </c>
      <c r="M1685" s="10" t="s">
        <v>75</v>
      </c>
    </row>
    <row r="1686" spans="3:13" s="2" customFormat="1" x14ac:dyDescent="0.25">
      <c r="C1686" s="10"/>
      <c r="D1686" s="10">
        <v>24</v>
      </c>
      <c r="F1686" s="19" t="str">
        <f t="shared" si="707"/>
        <v>FLO_FR</v>
      </c>
      <c r="G1686" s="19" t="str">
        <f t="shared" si="706"/>
        <v>RSD_DTA2_LI</v>
      </c>
      <c r="H1686" s="19" t="str">
        <f t="shared" ref="H1686:J1686" si="723">H1662</f>
        <v>WE</v>
      </c>
      <c r="I1686" s="19" t="str">
        <f t="shared" si="723"/>
        <v>UP</v>
      </c>
      <c r="J1686" s="21">
        <f t="shared" si="723"/>
        <v>0</v>
      </c>
      <c r="K1686" s="21">
        <f t="shared" si="705"/>
        <v>3</v>
      </c>
      <c r="L1686" s="21" t="str">
        <f t="shared" si="709"/>
        <v>RSDELC</v>
      </c>
      <c r="M1686" s="21" t="s">
        <v>75</v>
      </c>
    </row>
    <row r="1687" spans="3:13" s="2" customFormat="1" x14ac:dyDescent="0.25">
      <c r="C1687" s="10">
        <f>C1639+1</f>
        <v>36</v>
      </c>
      <c r="D1687" s="10">
        <v>1</v>
      </c>
      <c r="F1687" s="2" t="str">
        <f>IF(H1687="NA","\I: Ignore","FLO_FR")</f>
        <v>FLO_FR</v>
      </c>
      <c r="G1687" s="9" t="str">
        <f>VLOOKUP(C1687,Demands!$B$27:$C$125,2,0)</f>
        <v>RSD_APA2_LI</v>
      </c>
      <c r="H1687" s="2" t="str">
        <f>IF(HLOOKUP($D1687,Fractions!$C$1:$Z$2,2,0)=0,"na",HLOOKUP($D1687,Fractions!$C$1:$Z$2,2,0))</f>
        <v>RN</v>
      </c>
      <c r="I1687" s="2" t="s">
        <v>34</v>
      </c>
      <c r="K1687" s="17">
        <f>VLOOKUP(VLOOKUP(C1687,Demands!$B$27:$E$125,4,0),Fractions!$A$3:$Z$43,INS_FRs!D1687+2,0)</f>
        <v>1.740867579908676E-2</v>
      </c>
      <c r="L1687" s="10" t="str">
        <f t="shared" si="709"/>
        <v>RSDELC</v>
      </c>
      <c r="M1687" s="10" t="s">
        <v>75</v>
      </c>
    </row>
    <row r="1688" spans="3:13" s="2" customFormat="1" x14ac:dyDescent="0.25">
      <c r="C1688" s="10"/>
      <c r="D1688" s="10">
        <v>2</v>
      </c>
      <c r="F1688" s="2" t="str">
        <f t="shared" ref="F1688:F1698" si="724">IF(H1688="NA","\I: Ignore","FLO_FR")</f>
        <v>FLO_FR</v>
      </c>
      <c r="G1688" s="2" t="str">
        <f>G1687</f>
        <v>RSD_APA2_LI</v>
      </c>
      <c r="H1688" s="2" t="str">
        <f>IF(HLOOKUP($D1688,Fractions!$C$1:$Z$2,2,0)=0,"na",HLOOKUP($D1688,Fractions!$C$1:$Z$2,2,0))</f>
        <v>RL</v>
      </c>
      <c r="I1688" s="2" t="s">
        <v>34</v>
      </c>
      <c r="K1688" s="17">
        <f>VLOOKUP(VLOOKUP(C1687,Demands!$B$27:$E$125,4,0),Fractions!$A$3:$Z$43,INS_FRs!D1688+2,0)</f>
        <v>3.8299086757990874E-2</v>
      </c>
      <c r="L1688" s="10" t="str">
        <f t="shared" si="709"/>
        <v>RSDELC</v>
      </c>
      <c r="M1688" s="10" t="s">
        <v>75</v>
      </c>
    </row>
    <row r="1689" spans="3:13" s="2" customFormat="1" x14ac:dyDescent="0.25">
      <c r="C1689" s="10"/>
      <c r="D1689" s="10">
        <v>3</v>
      </c>
      <c r="F1689" s="2" t="str">
        <f t="shared" si="724"/>
        <v>FLO_FR</v>
      </c>
      <c r="G1689" s="2" t="str">
        <f t="shared" ref="G1689:G1696" si="725">G1688</f>
        <v>RSD_APA2_LI</v>
      </c>
      <c r="H1689" s="2" t="str">
        <f>IF(HLOOKUP($D1689,Fractions!$C$1:$Z$2,2,0)=0,"na",HLOOKUP($D1689,Fractions!$C$1:$Z$2,2,0))</f>
        <v>RM</v>
      </c>
      <c r="I1689" s="2" t="s">
        <v>34</v>
      </c>
      <c r="K1689" s="17">
        <f>VLOOKUP(VLOOKUP(C1687,Demands!$B$27:$E$125,4,0),Fractions!$A$3:$Z$43,INS_FRs!D1689+2,0)</f>
        <v>2.7853881278538814E-2</v>
      </c>
      <c r="L1689" s="10" t="str">
        <f t="shared" si="709"/>
        <v>RSDELC</v>
      </c>
      <c r="M1689" s="10" t="s">
        <v>75</v>
      </c>
    </row>
    <row r="1690" spans="3:13" s="2" customFormat="1" x14ac:dyDescent="0.25">
      <c r="C1690" s="10"/>
      <c r="D1690" s="10">
        <v>4</v>
      </c>
      <c r="F1690" s="2" t="str">
        <f t="shared" si="724"/>
        <v>FLO_FR</v>
      </c>
      <c r="G1690" s="2" t="str">
        <f t="shared" si="725"/>
        <v>RSD_APA2_LI</v>
      </c>
      <c r="H1690" s="2" t="str">
        <f>IF(HLOOKUP($D1690,Fractions!$C$1:$Z$2,2,0)=0,"na",HLOOKUP($D1690,Fractions!$C$1:$Z$2,2,0))</f>
        <v>RD</v>
      </c>
      <c r="I1690" s="2" t="s">
        <v>34</v>
      </c>
      <c r="K1690" s="17">
        <f>VLOOKUP(VLOOKUP(C1687,Demands!$B$27:$E$125,4,0),Fractions!$A$3:$Z$43,INS_FRs!D1690+2,0)</f>
        <v>1.740867579908676E-2</v>
      </c>
      <c r="L1690" s="10" t="str">
        <f t="shared" si="709"/>
        <v>RSDELC</v>
      </c>
      <c r="M1690" s="10" t="s">
        <v>75</v>
      </c>
    </row>
    <row r="1691" spans="3:13" s="2" customFormat="1" x14ac:dyDescent="0.25">
      <c r="C1691" s="10"/>
      <c r="D1691" s="10">
        <v>5</v>
      </c>
      <c r="F1691" s="2" t="str">
        <f t="shared" si="724"/>
        <v>FLO_FR</v>
      </c>
      <c r="G1691" s="2" t="str">
        <f t="shared" si="725"/>
        <v>RSD_APA2_LI</v>
      </c>
      <c r="H1691" s="2" t="str">
        <f>IF(HLOOKUP($D1691,Fractions!$C$1:$Z$2,2,0)=0,"na",HLOOKUP($D1691,Fractions!$C$1:$Z$2,2,0))</f>
        <v>RA</v>
      </c>
      <c r="I1691" s="2" t="s">
        <v>34</v>
      </c>
      <c r="K1691" s="17">
        <f>VLOOKUP(VLOOKUP(C1687,Demands!$B$27:$E$125,4,0),Fractions!$A$3:$Z$43,INS_FRs!D1691+2,0)</f>
        <v>2.0890410958904111E-2</v>
      </c>
      <c r="L1691" s="10" t="str">
        <f t="shared" si="709"/>
        <v>RSDELC</v>
      </c>
      <c r="M1691" s="10" t="s">
        <v>75</v>
      </c>
    </row>
    <row r="1692" spans="3:13" s="2" customFormat="1" x14ac:dyDescent="0.25">
      <c r="C1692" s="10"/>
      <c r="D1692" s="10">
        <v>6</v>
      </c>
      <c r="F1692" s="2" t="str">
        <f t="shared" si="724"/>
        <v>FLO_FR</v>
      </c>
      <c r="G1692" s="2" t="str">
        <f t="shared" si="725"/>
        <v>RSD_APA2_LI</v>
      </c>
      <c r="H1692" s="2" t="str">
        <f>IF(HLOOKUP($D1692,Fractions!$C$1:$Z$2,2,0)=0,"na",HLOOKUP($D1692,Fractions!$C$1:$Z$2,2,0))</f>
        <v>RE</v>
      </c>
      <c r="I1692" s="2" t="s">
        <v>34</v>
      </c>
      <c r="K1692" s="17">
        <f>VLOOKUP(VLOOKUP(C1687,Demands!$B$27:$E$125,4,0),Fractions!$A$3:$Z$43,INS_FRs!D1692+2,0)</f>
        <v>4.5262557077625568E-2</v>
      </c>
      <c r="L1692" s="10" t="str">
        <f t="shared" si="709"/>
        <v>RSDELC</v>
      </c>
      <c r="M1692" s="10" t="s">
        <v>75</v>
      </c>
    </row>
    <row r="1693" spans="3:13" s="2" customFormat="1" x14ac:dyDescent="0.25">
      <c r="C1693" s="10"/>
      <c r="D1693" s="10">
        <v>7</v>
      </c>
      <c r="F1693" s="2" t="str">
        <f t="shared" si="724"/>
        <v>FLO_FR</v>
      </c>
      <c r="G1693" s="2" t="str">
        <f t="shared" si="725"/>
        <v>RSD_APA2_LI</v>
      </c>
      <c r="H1693" s="2" t="str">
        <f>IF(HLOOKUP($D1693,Fractions!$C$1:$Z$2,2,0)=0,"na",HLOOKUP($D1693,Fractions!$C$1:$Z$2,2,0))</f>
        <v>SN</v>
      </c>
      <c r="I1693" s="2" t="s">
        <v>34</v>
      </c>
      <c r="K1693" s="17">
        <f>VLOOKUP(VLOOKUP(C1687,Demands!$B$27:$E$125,4,0),Fractions!$A$3:$Z$43,INS_FRs!D1693+2,0)</f>
        <v>1.7503805175038054E-2</v>
      </c>
      <c r="L1693" s="10" t="str">
        <f t="shared" si="709"/>
        <v>RSDELC</v>
      </c>
      <c r="M1693" s="10" t="s">
        <v>75</v>
      </c>
    </row>
    <row r="1694" spans="3:13" s="2" customFormat="1" x14ac:dyDescent="0.25">
      <c r="C1694" s="10"/>
      <c r="D1694" s="10">
        <v>8</v>
      </c>
      <c r="F1694" s="2" t="str">
        <f t="shared" si="724"/>
        <v>FLO_FR</v>
      </c>
      <c r="G1694" s="2" t="str">
        <f t="shared" si="725"/>
        <v>RSD_APA2_LI</v>
      </c>
      <c r="H1694" s="2" t="str">
        <f>IF(HLOOKUP($D1694,Fractions!$C$1:$Z$2,2,0)=0,"na",HLOOKUP($D1694,Fractions!$C$1:$Z$2,2,0))</f>
        <v>SL</v>
      </c>
      <c r="I1694" s="2" t="s">
        <v>34</v>
      </c>
      <c r="K1694" s="17">
        <f>VLOOKUP(VLOOKUP(C1687,Demands!$B$27:$E$125,4,0),Fractions!$A$3:$Z$43,INS_FRs!D1694+2,0)</f>
        <v>3.8508371385083721E-2</v>
      </c>
      <c r="L1694" s="10" t="str">
        <f t="shared" si="709"/>
        <v>RSDELC</v>
      </c>
      <c r="M1694" s="10" t="s">
        <v>75</v>
      </c>
    </row>
    <row r="1695" spans="3:13" s="2" customFormat="1" x14ac:dyDescent="0.25">
      <c r="C1695" s="10"/>
      <c r="D1695" s="10">
        <v>9</v>
      </c>
      <c r="F1695" s="2" t="str">
        <f t="shared" si="724"/>
        <v>FLO_FR</v>
      </c>
      <c r="G1695" s="2" t="str">
        <f t="shared" si="725"/>
        <v>RSD_APA2_LI</v>
      </c>
      <c r="H1695" s="2" t="str">
        <f>IF(HLOOKUP($D1695,Fractions!$C$1:$Z$2,2,0)=0,"na",HLOOKUP($D1695,Fractions!$C$1:$Z$2,2,0))</f>
        <v>SM</v>
      </c>
      <c r="I1695" s="2" t="s">
        <v>34</v>
      </c>
      <c r="K1695" s="17">
        <f>VLOOKUP(VLOOKUP(C1687,Demands!$B$27:$E$125,4,0),Fractions!$A$3:$Z$43,INS_FRs!D1695+2,0)</f>
        <v>2.8006088280060883E-2</v>
      </c>
      <c r="L1695" s="10" t="str">
        <f t="shared" si="709"/>
        <v>RSDELC</v>
      </c>
      <c r="M1695" s="10" t="s">
        <v>75</v>
      </c>
    </row>
    <row r="1696" spans="3:13" s="2" customFormat="1" x14ac:dyDescent="0.25">
      <c r="C1696" s="10"/>
      <c r="D1696" s="10">
        <v>10</v>
      </c>
      <c r="F1696" s="2" t="str">
        <f t="shared" si="724"/>
        <v>FLO_FR</v>
      </c>
      <c r="G1696" s="2" t="str">
        <f t="shared" si="725"/>
        <v>RSD_APA2_LI</v>
      </c>
      <c r="H1696" s="2" t="str">
        <f>IF(HLOOKUP($D1696,Fractions!$C$1:$Z$2,2,0)=0,"na",HLOOKUP($D1696,Fractions!$C$1:$Z$2,2,0))</f>
        <v>SD</v>
      </c>
      <c r="I1696" s="2" t="s">
        <v>34</v>
      </c>
      <c r="K1696" s="17">
        <f>VLOOKUP(VLOOKUP(C1687,Demands!$B$27:$E$125,4,0),Fractions!$A$3:$Z$43,INS_FRs!D1696+2,0)</f>
        <v>1.7503805175038054E-2</v>
      </c>
      <c r="L1696" s="10" t="str">
        <f t="shared" si="709"/>
        <v>RSDELC</v>
      </c>
      <c r="M1696" s="10" t="s">
        <v>75</v>
      </c>
    </row>
    <row r="1697" spans="3:13" s="2" customFormat="1" x14ac:dyDescent="0.25">
      <c r="C1697" s="10"/>
      <c r="D1697" s="10">
        <v>11</v>
      </c>
      <c r="F1697" s="2" t="str">
        <f t="shared" si="724"/>
        <v>FLO_FR</v>
      </c>
      <c r="G1697" s="2" t="str">
        <f t="shared" ref="G1697:G1715" si="726">G1696</f>
        <v>RSD_APA2_LI</v>
      </c>
      <c r="H1697" s="2" t="str">
        <f>IF(HLOOKUP($D1697,Fractions!$C$1:$Z$2,2,0)=0,"na",HLOOKUP($D1697,Fractions!$C$1:$Z$2,2,0))</f>
        <v>SA</v>
      </c>
      <c r="I1697" s="2" t="s">
        <v>34</v>
      </c>
      <c r="K1697" s="17">
        <f>VLOOKUP(VLOOKUP(C1687,Demands!$B$27:$E$125,4,0),Fractions!$A$3:$Z$43,INS_FRs!D1697+2,0)</f>
        <v>2.1004566210045664E-2</v>
      </c>
      <c r="L1697" s="10" t="str">
        <f t="shared" si="709"/>
        <v>RSDELC</v>
      </c>
      <c r="M1697" s="10" t="s">
        <v>75</v>
      </c>
    </row>
    <row r="1698" spans="3:13" s="2" customFormat="1" x14ac:dyDescent="0.25">
      <c r="C1698" s="10"/>
      <c r="D1698" s="10">
        <v>12</v>
      </c>
      <c r="F1698" s="2" t="str">
        <f t="shared" si="724"/>
        <v>FLO_FR</v>
      </c>
      <c r="G1698" s="2" t="str">
        <f t="shared" si="726"/>
        <v>RSD_APA2_LI</v>
      </c>
      <c r="H1698" s="2" t="str">
        <f>IF(HLOOKUP($D1698,Fractions!$C$1:$Z$2,2,0)=0,"na",HLOOKUP($D1698,Fractions!$C$1:$Z$2,2,0))</f>
        <v>SE</v>
      </c>
      <c r="I1698" s="2" t="s">
        <v>34</v>
      </c>
      <c r="K1698" s="17">
        <f>VLOOKUP(VLOOKUP(C1687,Demands!$B$27:$E$125,4,0),Fractions!$A$3:$Z$43,INS_FRs!D1698+2,0)</f>
        <v>4.5509893455098933E-2</v>
      </c>
      <c r="L1698" s="10" t="str">
        <f t="shared" si="709"/>
        <v>RSDELC</v>
      </c>
      <c r="M1698" s="10" t="s">
        <v>75</v>
      </c>
    </row>
    <row r="1699" spans="3:13" s="2" customFormat="1" x14ac:dyDescent="0.25">
      <c r="C1699" s="10"/>
      <c r="D1699" s="10">
        <v>13</v>
      </c>
      <c r="F1699" s="2" t="str">
        <f t="shared" ref="F1699:F1716" si="727">IF(H1699="NA","\I: Ignore","FLO_FR")</f>
        <v>FLO_FR</v>
      </c>
      <c r="G1699" s="2" t="str">
        <f t="shared" si="726"/>
        <v>RSD_APA2_LI</v>
      </c>
      <c r="H1699" s="2" t="str">
        <f>IF(HLOOKUP($D1699,Fractions!$C$1:$Z$2,2,0)=0,"na",HLOOKUP($D1699,Fractions!$C$1:$Z$2,2,0))</f>
        <v>FN</v>
      </c>
      <c r="I1699" s="2" t="s">
        <v>34</v>
      </c>
      <c r="K1699" s="17">
        <f>VLOOKUP(VLOOKUP(C1687,Demands!$B$27:$E$125,4,0),Fractions!$A$3:$Z$43,INS_FRs!D1699+2,0)</f>
        <v>1.740867579908676E-2</v>
      </c>
      <c r="L1699" s="10" t="str">
        <f t="shared" si="709"/>
        <v>RSDELC</v>
      </c>
      <c r="M1699" s="10" t="s">
        <v>75</v>
      </c>
    </row>
    <row r="1700" spans="3:13" s="2" customFormat="1" x14ac:dyDescent="0.25">
      <c r="C1700" s="10"/>
      <c r="D1700" s="10">
        <v>14</v>
      </c>
      <c r="F1700" s="2" t="str">
        <f t="shared" si="727"/>
        <v>FLO_FR</v>
      </c>
      <c r="G1700" s="2" t="str">
        <f t="shared" si="726"/>
        <v>RSD_APA2_LI</v>
      </c>
      <c r="H1700" s="2" t="str">
        <f>IF(HLOOKUP($D1700,Fractions!$C$1:$Z$2,2,0)=0,"na",HLOOKUP($D1700,Fractions!$C$1:$Z$2,2,0))</f>
        <v>FL</v>
      </c>
      <c r="I1700" s="2" t="s">
        <v>34</v>
      </c>
      <c r="K1700" s="17">
        <f>VLOOKUP(VLOOKUP(C1687,Demands!$B$27:$E$125,4,0),Fractions!$A$3:$Z$43,INS_FRs!D1700+2,0)</f>
        <v>3.8299086757990874E-2</v>
      </c>
      <c r="L1700" s="10" t="str">
        <f t="shared" si="709"/>
        <v>RSDELC</v>
      </c>
      <c r="M1700" s="10" t="s">
        <v>75</v>
      </c>
    </row>
    <row r="1701" spans="3:13" s="2" customFormat="1" x14ac:dyDescent="0.25">
      <c r="C1701" s="10"/>
      <c r="D1701" s="10">
        <v>15</v>
      </c>
      <c r="F1701" s="2" t="str">
        <f t="shared" si="727"/>
        <v>FLO_FR</v>
      </c>
      <c r="G1701" s="2" t="str">
        <f t="shared" si="726"/>
        <v>RSD_APA2_LI</v>
      </c>
      <c r="H1701" s="2" t="str">
        <f>IF(HLOOKUP($D1701,Fractions!$C$1:$Z$2,2,0)=0,"na",HLOOKUP($D1701,Fractions!$C$1:$Z$2,2,0))</f>
        <v>FM</v>
      </c>
      <c r="I1701" s="2" t="s">
        <v>34</v>
      </c>
      <c r="K1701" s="17">
        <f>VLOOKUP(VLOOKUP(C1687,Demands!$B$27:$E$125,4,0),Fractions!$A$3:$Z$43,INS_FRs!D1701+2,0)</f>
        <v>2.7853881278538814E-2</v>
      </c>
      <c r="L1701" s="10" t="str">
        <f t="shared" si="709"/>
        <v>RSDELC</v>
      </c>
      <c r="M1701" s="10" t="s">
        <v>75</v>
      </c>
    </row>
    <row r="1702" spans="3:13" s="2" customFormat="1" x14ac:dyDescent="0.25">
      <c r="C1702" s="10"/>
      <c r="D1702" s="10">
        <v>16</v>
      </c>
      <c r="F1702" s="2" t="str">
        <f t="shared" si="727"/>
        <v>FLO_FR</v>
      </c>
      <c r="G1702" s="2" t="str">
        <f t="shared" si="726"/>
        <v>RSD_APA2_LI</v>
      </c>
      <c r="H1702" s="2" t="str">
        <f>IF(HLOOKUP($D1702,Fractions!$C$1:$Z$2,2,0)=0,"na",HLOOKUP($D1702,Fractions!$C$1:$Z$2,2,0))</f>
        <v>FD</v>
      </c>
      <c r="I1702" s="2" t="s">
        <v>34</v>
      </c>
      <c r="K1702" s="17">
        <f>VLOOKUP(VLOOKUP(C1687,Demands!$B$27:$E$125,4,0),Fractions!$A$3:$Z$43,INS_FRs!D1702+2,0)</f>
        <v>1.740867579908676E-2</v>
      </c>
      <c r="L1702" s="10" t="str">
        <f t="shared" si="709"/>
        <v>RSDELC</v>
      </c>
      <c r="M1702" s="10" t="s">
        <v>75</v>
      </c>
    </row>
    <row r="1703" spans="3:13" s="2" customFormat="1" x14ac:dyDescent="0.25">
      <c r="C1703" s="10"/>
      <c r="D1703" s="10">
        <v>17</v>
      </c>
      <c r="F1703" s="2" t="str">
        <f t="shared" si="727"/>
        <v>FLO_FR</v>
      </c>
      <c r="G1703" s="2" t="str">
        <f t="shared" si="726"/>
        <v>RSD_APA2_LI</v>
      </c>
      <c r="H1703" s="2" t="str">
        <f>IF(HLOOKUP($D1703,Fractions!$C$1:$Z$2,2,0)=0,"na",HLOOKUP($D1703,Fractions!$C$1:$Z$2,2,0))</f>
        <v>FA</v>
      </c>
      <c r="I1703" s="2" t="s">
        <v>34</v>
      </c>
      <c r="K1703" s="17">
        <f>VLOOKUP(VLOOKUP(C1687,Demands!$B$27:$E$125,4,0),Fractions!$A$3:$Z$43,INS_FRs!D1703+2,0)</f>
        <v>2.0890410958904111E-2</v>
      </c>
      <c r="L1703" s="10" t="str">
        <f t="shared" si="709"/>
        <v>RSDELC</v>
      </c>
      <c r="M1703" s="10" t="s">
        <v>75</v>
      </c>
    </row>
    <row r="1704" spans="3:13" s="2" customFormat="1" x14ac:dyDescent="0.25">
      <c r="C1704" s="10"/>
      <c r="D1704" s="10">
        <v>18</v>
      </c>
      <c r="F1704" s="2" t="str">
        <f t="shared" si="727"/>
        <v>FLO_FR</v>
      </c>
      <c r="G1704" s="2" t="str">
        <f t="shared" si="726"/>
        <v>RSD_APA2_LI</v>
      </c>
      <c r="H1704" s="2" t="str">
        <f>IF(HLOOKUP($D1704,Fractions!$C$1:$Z$2,2,0)=0,"na",HLOOKUP($D1704,Fractions!$C$1:$Z$2,2,0))</f>
        <v>FE</v>
      </c>
      <c r="I1704" s="2" t="s">
        <v>34</v>
      </c>
      <c r="K1704" s="17">
        <f>VLOOKUP(VLOOKUP(C1687,Demands!$B$27:$E$125,4,0),Fractions!$A$3:$Z$43,INS_FRs!D1704+2,0)</f>
        <v>4.5262557077625568E-2</v>
      </c>
      <c r="L1704" s="10" t="str">
        <f t="shared" si="709"/>
        <v>RSDELC</v>
      </c>
      <c r="M1704" s="10" t="s">
        <v>75</v>
      </c>
    </row>
    <row r="1705" spans="3:13" s="2" customFormat="1" x14ac:dyDescent="0.25">
      <c r="C1705" s="10"/>
      <c r="D1705" s="10">
        <v>19</v>
      </c>
      <c r="F1705" s="2" t="str">
        <f t="shared" si="727"/>
        <v>FLO_FR</v>
      </c>
      <c r="G1705" s="2" t="str">
        <f t="shared" si="726"/>
        <v>RSD_APA2_LI</v>
      </c>
      <c r="H1705" s="2" t="str">
        <f>IF(HLOOKUP($D1705,Fractions!$C$1:$Z$2,2,0)=0,"na",HLOOKUP($D1705,Fractions!$C$1:$Z$2,2,0))</f>
        <v>WN</v>
      </c>
      <c r="I1705" s="2" t="s">
        <v>34</v>
      </c>
      <c r="K1705" s="17">
        <f>VLOOKUP(VLOOKUP(C1687,Demands!$B$27:$E$125,4,0),Fractions!$A$3:$Z$43,INS_FRs!D1705+2,0)</f>
        <v>5.1845509893455106E-2</v>
      </c>
      <c r="L1705" s="10" t="str">
        <f t="shared" si="709"/>
        <v>RSDELC</v>
      </c>
      <c r="M1705" s="10" t="s">
        <v>75</v>
      </c>
    </row>
    <row r="1706" spans="3:13" s="2" customFormat="1" x14ac:dyDescent="0.25">
      <c r="C1706" s="10"/>
      <c r="D1706" s="10">
        <v>20</v>
      </c>
      <c r="F1706" s="2" t="str">
        <f t="shared" si="727"/>
        <v>FLO_FR</v>
      </c>
      <c r="G1706" s="2" t="str">
        <f t="shared" si="726"/>
        <v>RSD_APA2_LI</v>
      </c>
      <c r="H1706" s="2" t="str">
        <f>IF(HLOOKUP($D1706,Fractions!$C$1:$Z$2,2,0)=0,"na",HLOOKUP($D1706,Fractions!$C$1:$Z$2,2,0))</f>
        <v>WL</v>
      </c>
      <c r="I1706" s="2" t="s">
        <v>34</v>
      </c>
      <c r="K1706" s="17">
        <f>VLOOKUP(VLOOKUP(C1687,Demands!$B$27:$E$125,4,0),Fractions!$A$3:$Z$43,INS_FRs!D1706+2,0)</f>
        <v>0.11406012176560124</v>
      </c>
      <c r="L1706" s="10" t="str">
        <f t="shared" si="709"/>
        <v>RSDELC</v>
      </c>
      <c r="M1706" s="10" t="s">
        <v>75</v>
      </c>
    </row>
    <row r="1707" spans="3:13" s="2" customFormat="1" x14ac:dyDescent="0.25">
      <c r="C1707" s="10"/>
      <c r="D1707" s="10">
        <v>21</v>
      </c>
      <c r="F1707" s="2" t="str">
        <f t="shared" si="727"/>
        <v>FLO_FR</v>
      </c>
      <c r="G1707" s="2" t="str">
        <f t="shared" si="726"/>
        <v>RSD_APA2_LI</v>
      </c>
      <c r="H1707" s="2" t="str">
        <f>IF(HLOOKUP($D1707,Fractions!$C$1:$Z$2,2,0)=0,"na",HLOOKUP($D1707,Fractions!$C$1:$Z$2,2,0))</f>
        <v>WM</v>
      </c>
      <c r="I1707" s="2" t="s">
        <v>34</v>
      </c>
      <c r="K1707" s="17">
        <f>VLOOKUP(VLOOKUP(C1687,Demands!$B$27:$E$125,4,0),Fractions!$A$3:$Z$43,INS_FRs!D1707+2,0)</f>
        <v>8.2952815829528154E-2</v>
      </c>
      <c r="L1707" s="10" t="str">
        <f t="shared" si="709"/>
        <v>RSDELC</v>
      </c>
      <c r="M1707" s="10" t="s">
        <v>75</v>
      </c>
    </row>
    <row r="1708" spans="3:13" s="2" customFormat="1" x14ac:dyDescent="0.25">
      <c r="C1708" s="10"/>
      <c r="D1708" s="10">
        <v>22</v>
      </c>
      <c r="F1708" s="2" t="str">
        <f t="shared" si="727"/>
        <v>FLO_FR</v>
      </c>
      <c r="G1708" s="2" t="str">
        <f t="shared" si="726"/>
        <v>RSD_APA2_LI</v>
      </c>
      <c r="H1708" s="2" t="str">
        <f>IF(HLOOKUP($D1708,Fractions!$C$1:$Z$2,2,0)=0,"na",HLOOKUP($D1708,Fractions!$C$1:$Z$2,2,0))</f>
        <v>WD</v>
      </c>
      <c r="I1708" s="2" t="s">
        <v>34</v>
      </c>
      <c r="K1708" s="17">
        <f>VLOOKUP(VLOOKUP(C1687,Demands!$B$27:$E$125,4,0),Fractions!$A$3:$Z$43,INS_FRs!D1708+2,0)</f>
        <v>5.1845509893455106E-2</v>
      </c>
      <c r="L1708" s="10" t="str">
        <f t="shared" si="709"/>
        <v>RSDELC</v>
      </c>
      <c r="M1708" s="10" t="s">
        <v>75</v>
      </c>
    </row>
    <row r="1709" spans="3:13" s="2" customFormat="1" x14ac:dyDescent="0.25">
      <c r="C1709" s="10"/>
      <c r="D1709" s="10">
        <v>23</v>
      </c>
      <c r="F1709" s="12" t="str">
        <f t="shared" si="727"/>
        <v>FLO_FR</v>
      </c>
      <c r="G1709" s="12" t="str">
        <f t="shared" si="726"/>
        <v>RSD_APA2_LI</v>
      </c>
      <c r="H1709" s="12" t="str">
        <f>IF(HLOOKUP($D1709,Fractions!$C$1:$Z$2,2,0)=0,"na",HLOOKUP($D1709,Fractions!$C$1:$Z$2,2,0))</f>
        <v>WA</v>
      </c>
      <c r="I1709" s="12" t="s">
        <v>34</v>
      </c>
      <c r="J1709" s="12"/>
      <c r="K1709" s="18">
        <f>VLOOKUP(VLOOKUP(C1687,Demands!$B$27:$E$125,4,0),Fractions!$A$3:$Z$43,INS_FRs!D1709+2,0)</f>
        <v>6.2214611872146122E-2</v>
      </c>
      <c r="L1709" s="10" t="str">
        <f t="shared" si="709"/>
        <v>RSDELC</v>
      </c>
      <c r="M1709" s="10" t="s">
        <v>75</v>
      </c>
    </row>
    <row r="1710" spans="3:13" s="2" customFormat="1" x14ac:dyDescent="0.25">
      <c r="C1710" s="10"/>
      <c r="D1710" s="10">
        <v>24</v>
      </c>
      <c r="F1710" s="19" t="str">
        <f t="shared" si="727"/>
        <v>FLO_FR</v>
      </c>
      <c r="G1710" s="19" t="str">
        <f t="shared" si="726"/>
        <v>RSD_APA2_LI</v>
      </c>
      <c r="H1710" s="19" t="str">
        <f>IF(HLOOKUP($D1710,Fractions!$C$1:$Z$2,2,0)=0,"na",HLOOKUP($D1710,Fractions!$C$1:$Z$2,2,0))</f>
        <v>WE</v>
      </c>
      <c r="I1710" s="19" t="s">
        <v>34</v>
      </c>
      <c r="J1710" s="19"/>
      <c r="K1710" s="20">
        <f>VLOOKUP(VLOOKUP(C1687,Demands!$B$27:$E$125,4,0),Fractions!$A$3:$Z$43,INS_FRs!D1710+2,0)</f>
        <v>0.13479832572298325</v>
      </c>
      <c r="L1710" s="21" t="str">
        <f t="shared" si="709"/>
        <v>RSDELC</v>
      </c>
      <c r="M1710" s="21" t="s">
        <v>75</v>
      </c>
    </row>
    <row r="1711" spans="3:13" s="2" customFormat="1" x14ac:dyDescent="0.25">
      <c r="C1711" s="10"/>
      <c r="D1711" s="10">
        <v>1</v>
      </c>
      <c r="F1711" s="2" t="str">
        <f t="shared" si="727"/>
        <v>FLO_FR</v>
      </c>
      <c r="G1711" s="2" t="str">
        <f t="shared" si="726"/>
        <v>RSD_APA2_LI</v>
      </c>
      <c r="H1711" s="2" t="str">
        <f t="shared" ref="H1711:J1719" si="728">H1687</f>
        <v>RN</v>
      </c>
      <c r="I1711" s="2" t="str">
        <f t="shared" si="728"/>
        <v>UP</v>
      </c>
      <c r="J1711" s="10">
        <f t="shared" si="728"/>
        <v>0</v>
      </c>
      <c r="K1711" s="10">
        <v>3</v>
      </c>
      <c r="L1711" s="10" t="str">
        <f t="shared" si="709"/>
        <v>RSDELC</v>
      </c>
      <c r="M1711" s="10" t="s">
        <v>75</v>
      </c>
    </row>
    <row r="1712" spans="3:13" s="2" customFormat="1" x14ac:dyDescent="0.25">
      <c r="C1712" s="10"/>
      <c r="D1712" s="10">
        <v>2</v>
      </c>
      <c r="F1712" s="2" t="str">
        <f t="shared" si="727"/>
        <v>FLO_FR</v>
      </c>
      <c r="G1712" s="2" t="str">
        <f t="shared" si="726"/>
        <v>RSD_APA2_LI</v>
      </c>
      <c r="H1712" s="2" t="str">
        <f t="shared" si="728"/>
        <v>RL</v>
      </c>
      <c r="I1712" s="2" t="str">
        <f t="shared" si="728"/>
        <v>UP</v>
      </c>
      <c r="J1712" s="10">
        <f t="shared" si="728"/>
        <v>0</v>
      </c>
      <c r="K1712" s="10">
        <f>K1711</f>
        <v>3</v>
      </c>
      <c r="L1712" s="10" t="str">
        <f t="shared" si="709"/>
        <v>RSDELC</v>
      </c>
      <c r="M1712" s="10" t="s">
        <v>75</v>
      </c>
    </row>
    <row r="1713" spans="3:13" s="2" customFormat="1" x14ac:dyDescent="0.25">
      <c r="C1713" s="10"/>
      <c r="D1713" s="10">
        <v>3</v>
      </c>
      <c r="F1713" s="2" t="str">
        <f t="shared" si="727"/>
        <v>FLO_FR</v>
      </c>
      <c r="G1713" s="2" t="str">
        <f t="shared" si="726"/>
        <v>RSD_APA2_LI</v>
      </c>
      <c r="H1713" s="2" t="str">
        <f t="shared" si="728"/>
        <v>RM</v>
      </c>
      <c r="I1713" s="2" t="str">
        <f t="shared" si="728"/>
        <v>UP</v>
      </c>
      <c r="J1713" s="10">
        <f t="shared" si="728"/>
        <v>0</v>
      </c>
      <c r="K1713" s="10">
        <f t="shared" ref="K1713:K1734" si="729">K1712</f>
        <v>3</v>
      </c>
      <c r="L1713" s="10" t="str">
        <f t="shared" si="709"/>
        <v>RSDELC</v>
      </c>
      <c r="M1713" s="10" t="s">
        <v>75</v>
      </c>
    </row>
    <row r="1714" spans="3:13" s="2" customFormat="1" x14ac:dyDescent="0.25">
      <c r="C1714" s="10"/>
      <c r="D1714" s="10">
        <v>4</v>
      </c>
      <c r="F1714" s="2" t="str">
        <f t="shared" si="727"/>
        <v>FLO_FR</v>
      </c>
      <c r="G1714" s="2" t="str">
        <f t="shared" si="726"/>
        <v>RSD_APA2_LI</v>
      </c>
      <c r="H1714" s="2" t="str">
        <f t="shared" si="728"/>
        <v>RD</v>
      </c>
      <c r="I1714" s="2" t="str">
        <f t="shared" si="728"/>
        <v>UP</v>
      </c>
      <c r="J1714" s="10">
        <f t="shared" si="728"/>
        <v>0</v>
      </c>
      <c r="K1714" s="10">
        <f t="shared" si="729"/>
        <v>3</v>
      </c>
      <c r="L1714" s="10" t="str">
        <f t="shared" si="709"/>
        <v>RSDELC</v>
      </c>
      <c r="M1714" s="10" t="s">
        <v>75</v>
      </c>
    </row>
    <row r="1715" spans="3:13" s="2" customFormat="1" x14ac:dyDescent="0.25">
      <c r="C1715" s="10"/>
      <c r="D1715" s="10">
        <v>5</v>
      </c>
      <c r="F1715" s="2" t="str">
        <f t="shared" si="727"/>
        <v>FLO_FR</v>
      </c>
      <c r="G1715" s="2" t="str">
        <f t="shared" si="726"/>
        <v>RSD_APA2_LI</v>
      </c>
      <c r="H1715" s="2" t="str">
        <f t="shared" si="728"/>
        <v>RA</v>
      </c>
      <c r="I1715" s="2" t="str">
        <f t="shared" si="728"/>
        <v>UP</v>
      </c>
      <c r="J1715" s="10">
        <f t="shared" si="728"/>
        <v>0</v>
      </c>
      <c r="K1715" s="10">
        <f t="shared" si="729"/>
        <v>3</v>
      </c>
      <c r="L1715" s="10" t="str">
        <f t="shared" si="709"/>
        <v>RSDELC</v>
      </c>
      <c r="M1715" s="10" t="s">
        <v>75</v>
      </c>
    </row>
    <row r="1716" spans="3:13" s="2" customFormat="1" x14ac:dyDescent="0.25">
      <c r="C1716" s="10"/>
      <c r="D1716" s="10">
        <v>6</v>
      </c>
      <c r="F1716" s="2" t="str">
        <f t="shared" si="727"/>
        <v>FLO_FR</v>
      </c>
      <c r="G1716" s="2" t="str">
        <f t="shared" ref="G1716:G1734" si="730">G1715</f>
        <v>RSD_APA2_LI</v>
      </c>
      <c r="H1716" s="2" t="str">
        <f t="shared" si="728"/>
        <v>RE</v>
      </c>
      <c r="I1716" s="2" t="str">
        <f t="shared" si="728"/>
        <v>UP</v>
      </c>
      <c r="J1716" s="10">
        <f t="shared" si="728"/>
        <v>0</v>
      </c>
      <c r="K1716" s="10">
        <f t="shared" si="729"/>
        <v>3</v>
      </c>
      <c r="L1716" s="10" t="str">
        <f t="shared" si="709"/>
        <v>RSDELC</v>
      </c>
      <c r="M1716" s="10" t="s">
        <v>75</v>
      </c>
    </row>
    <row r="1717" spans="3:13" s="2" customFormat="1" x14ac:dyDescent="0.25">
      <c r="C1717" s="10"/>
      <c r="D1717" s="10">
        <v>7</v>
      </c>
      <c r="F1717" s="2" t="str">
        <f t="shared" ref="F1717:F1734" si="731">IF(H1717="NA","\I: Ignore","FLO_FR")</f>
        <v>FLO_FR</v>
      </c>
      <c r="G1717" s="2" t="str">
        <f t="shared" si="730"/>
        <v>RSD_APA2_LI</v>
      </c>
      <c r="H1717" s="2" t="str">
        <f t="shared" si="728"/>
        <v>SN</v>
      </c>
      <c r="I1717" s="2" t="str">
        <f t="shared" si="728"/>
        <v>UP</v>
      </c>
      <c r="J1717" s="10">
        <f t="shared" si="728"/>
        <v>0</v>
      </c>
      <c r="K1717" s="10">
        <f t="shared" si="729"/>
        <v>3</v>
      </c>
      <c r="L1717" s="10" t="str">
        <f t="shared" si="709"/>
        <v>RSDELC</v>
      </c>
      <c r="M1717" s="10" t="s">
        <v>75</v>
      </c>
    </row>
    <row r="1718" spans="3:13" s="2" customFormat="1" x14ac:dyDescent="0.25">
      <c r="C1718" s="10"/>
      <c r="D1718" s="10">
        <v>8</v>
      </c>
      <c r="F1718" s="2" t="str">
        <f t="shared" si="731"/>
        <v>FLO_FR</v>
      </c>
      <c r="G1718" s="2" t="str">
        <f t="shared" si="730"/>
        <v>RSD_APA2_LI</v>
      </c>
      <c r="H1718" s="2" t="str">
        <f t="shared" si="728"/>
        <v>SL</v>
      </c>
      <c r="I1718" s="2" t="str">
        <f t="shared" si="728"/>
        <v>UP</v>
      </c>
      <c r="J1718" s="10">
        <f t="shared" si="728"/>
        <v>0</v>
      </c>
      <c r="K1718" s="10">
        <f t="shared" si="729"/>
        <v>3</v>
      </c>
      <c r="L1718" s="10" t="str">
        <f t="shared" si="709"/>
        <v>RSDELC</v>
      </c>
      <c r="M1718" s="10" t="s">
        <v>75</v>
      </c>
    </row>
    <row r="1719" spans="3:13" s="2" customFormat="1" x14ac:dyDescent="0.25">
      <c r="C1719" s="10"/>
      <c r="D1719" s="10">
        <v>9</v>
      </c>
      <c r="F1719" s="2" t="str">
        <f t="shared" si="731"/>
        <v>FLO_FR</v>
      </c>
      <c r="G1719" s="2" t="str">
        <f t="shared" si="730"/>
        <v>RSD_APA2_LI</v>
      </c>
      <c r="H1719" s="2" t="str">
        <f t="shared" si="728"/>
        <v>SM</v>
      </c>
      <c r="I1719" s="2" t="str">
        <f t="shared" si="728"/>
        <v>UP</v>
      </c>
      <c r="J1719" s="10">
        <f t="shared" si="728"/>
        <v>0</v>
      </c>
      <c r="K1719" s="10">
        <f t="shared" si="729"/>
        <v>3</v>
      </c>
      <c r="L1719" s="10" t="str">
        <f t="shared" si="709"/>
        <v>RSDELC</v>
      </c>
      <c r="M1719" s="10" t="s">
        <v>75</v>
      </c>
    </row>
    <row r="1720" spans="3:13" s="2" customFormat="1" x14ac:dyDescent="0.25">
      <c r="C1720" s="10"/>
      <c r="D1720" s="10">
        <v>10</v>
      </c>
      <c r="F1720" s="2" t="str">
        <f t="shared" si="731"/>
        <v>FLO_FR</v>
      </c>
      <c r="G1720" s="2" t="str">
        <f t="shared" si="730"/>
        <v>RSD_APA2_LI</v>
      </c>
      <c r="H1720" s="2" t="str">
        <f t="shared" ref="H1720:I1722" si="732">H1696</f>
        <v>SD</v>
      </c>
      <c r="I1720" s="2" t="str">
        <f>I1696</f>
        <v>UP</v>
      </c>
      <c r="J1720" s="10">
        <f>J1696</f>
        <v>0</v>
      </c>
      <c r="K1720" s="10">
        <f t="shared" si="729"/>
        <v>3</v>
      </c>
      <c r="L1720" s="10" t="str">
        <f t="shared" si="709"/>
        <v>RSDELC</v>
      </c>
      <c r="M1720" s="10" t="s">
        <v>75</v>
      </c>
    </row>
    <row r="1721" spans="3:13" s="2" customFormat="1" x14ac:dyDescent="0.25">
      <c r="C1721" s="10"/>
      <c r="D1721" s="10">
        <v>11</v>
      </c>
      <c r="F1721" s="2" t="str">
        <f t="shared" si="731"/>
        <v>FLO_FR</v>
      </c>
      <c r="G1721" s="2" t="str">
        <f t="shared" si="730"/>
        <v>RSD_APA2_LI</v>
      </c>
      <c r="H1721" s="2" t="str">
        <f t="shared" si="732"/>
        <v>SA</v>
      </c>
      <c r="I1721" s="2" t="str">
        <f>I1697</f>
        <v>UP</v>
      </c>
      <c r="J1721" s="10">
        <f>J1697</f>
        <v>0</v>
      </c>
      <c r="K1721" s="10">
        <f t="shared" si="729"/>
        <v>3</v>
      </c>
      <c r="L1721" s="10" t="str">
        <f t="shared" si="709"/>
        <v>RSDELC</v>
      </c>
      <c r="M1721" s="10" t="s">
        <v>75</v>
      </c>
    </row>
    <row r="1722" spans="3:13" s="2" customFormat="1" x14ac:dyDescent="0.25">
      <c r="C1722" s="10"/>
      <c r="D1722" s="10">
        <v>12</v>
      </c>
      <c r="F1722" s="2" t="str">
        <f t="shared" si="731"/>
        <v>FLO_FR</v>
      </c>
      <c r="G1722" s="2" t="str">
        <f t="shared" si="730"/>
        <v>RSD_APA2_LI</v>
      </c>
      <c r="H1722" s="2" t="str">
        <f t="shared" si="732"/>
        <v>SE</v>
      </c>
      <c r="I1722" s="2" t="str">
        <f t="shared" si="732"/>
        <v>UP</v>
      </c>
      <c r="J1722" s="10">
        <f>J1698</f>
        <v>0</v>
      </c>
      <c r="K1722" s="10">
        <f t="shared" si="729"/>
        <v>3</v>
      </c>
      <c r="L1722" s="10" t="str">
        <f t="shared" si="709"/>
        <v>RSDELC</v>
      </c>
      <c r="M1722" s="10" t="s">
        <v>75</v>
      </c>
    </row>
    <row r="1723" spans="3:13" s="2" customFormat="1" x14ac:dyDescent="0.25">
      <c r="C1723" s="10"/>
      <c r="D1723" s="10">
        <v>13</v>
      </c>
      <c r="F1723" s="2" t="str">
        <f t="shared" si="731"/>
        <v>FLO_FR</v>
      </c>
      <c r="G1723" s="2" t="str">
        <f t="shared" si="730"/>
        <v>RSD_APA2_LI</v>
      </c>
      <c r="H1723" s="2" t="str">
        <f t="shared" ref="H1723:J1723" si="733">H1699</f>
        <v>FN</v>
      </c>
      <c r="I1723" s="2" t="str">
        <f t="shared" si="733"/>
        <v>UP</v>
      </c>
      <c r="J1723" s="10">
        <f t="shared" si="733"/>
        <v>0</v>
      </c>
      <c r="K1723" s="10">
        <f t="shared" si="729"/>
        <v>3</v>
      </c>
      <c r="L1723" s="10" t="str">
        <f t="shared" si="709"/>
        <v>RSDELC</v>
      </c>
      <c r="M1723" s="10" t="s">
        <v>75</v>
      </c>
    </row>
    <row r="1724" spans="3:13" s="2" customFormat="1" x14ac:dyDescent="0.25">
      <c r="C1724" s="10"/>
      <c r="D1724" s="10">
        <v>14</v>
      </c>
      <c r="F1724" s="2" t="str">
        <f t="shared" si="731"/>
        <v>FLO_FR</v>
      </c>
      <c r="G1724" s="2" t="str">
        <f t="shared" si="730"/>
        <v>RSD_APA2_LI</v>
      </c>
      <c r="H1724" s="2" t="str">
        <f t="shared" ref="H1724:J1724" si="734">H1700</f>
        <v>FL</v>
      </c>
      <c r="I1724" s="2" t="str">
        <f t="shared" si="734"/>
        <v>UP</v>
      </c>
      <c r="J1724" s="10">
        <f t="shared" si="734"/>
        <v>0</v>
      </c>
      <c r="K1724" s="10">
        <f t="shared" si="729"/>
        <v>3</v>
      </c>
      <c r="L1724" s="10" t="str">
        <f t="shared" si="709"/>
        <v>RSDELC</v>
      </c>
      <c r="M1724" s="10" t="s">
        <v>75</v>
      </c>
    </row>
    <row r="1725" spans="3:13" s="2" customFormat="1" x14ac:dyDescent="0.25">
      <c r="C1725" s="10"/>
      <c r="D1725" s="10">
        <v>15</v>
      </c>
      <c r="F1725" s="2" t="str">
        <f t="shared" si="731"/>
        <v>FLO_FR</v>
      </c>
      <c r="G1725" s="2" t="str">
        <f t="shared" si="730"/>
        <v>RSD_APA2_LI</v>
      </c>
      <c r="H1725" s="2" t="str">
        <f t="shared" ref="H1725:J1725" si="735">H1701</f>
        <v>FM</v>
      </c>
      <c r="I1725" s="2" t="str">
        <f t="shared" si="735"/>
        <v>UP</v>
      </c>
      <c r="J1725" s="10">
        <f t="shared" si="735"/>
        <v>0</v>
      </c>
      <c r="K1725" s="10">
        <f t="shared" si="729"/>
        <v>3</v>
      </c>
      <c r="L1725" s="10" t="str">
        <f t="shared" si="709"/>
        <v>RSDELC</v>
      </c>
      <c r="M1725" s="10" t="s">
        <v>75</v>
      </c>
    </row>
    <row r="1726" spans="3:13" s="2" customFormat="1" x14ac:dyDescent="0.25">
      <c r="C1726" s="10"/>
      <c r="D1726" s="10">
        <v>16</v>
      </c>
      <c r="F1726" s="2" t="str">
        <f t="shared" si="731"/>
        <v>FLO_FR</v>
      </c>
      <c r="G1726" s="2" t="str">
        <f t="shared" si="730"/>
        <v>RSD_APA2_LI</v>
      </c>
      <c r="H1726" s="2" t="str">
        <f t="shared" ref="H1726:J1726" si="736">H1702</f>
        <v>FD</v>
      </c>
      <c r="I1726" s="2" t="str">
        <f t="shared" si="736"/>
        <v>UP</v>
      </c>
      <c r="J1726" s="10">
        <f t="shared" si="736"/>
        <v>0</v>
      </c>
      <c r="K1726" s="10">
        <f t="shared" si="729"/>
        <v>3</v>
      </c>
      <c r="L1726" s="10" t="str">
        <f t="shared" si="709"/>
        <v>RSDELC</v>
      </c>
      <c r="M1726" s="10" t="s">
        <v>75</v>
      </c>
    </row>
    <row r="1727" spans="3:13" s="2" customFormat="1" x14ac:dyDescent="0.25">
      <c r="C1727" s="10"/>
      <c r="D1727" s="10">
        <v>17</v>
      </c>
      <c r="F1727" s="2" t="str">
        <f t="shared" si="731"/>
        <v>FLO_FR</v>
      </c>
      <c r="G1727" s="2" t="str">
        <f t="shared" si="730"/>
        <v>RSD_APA2_LI</v>
      </c>
      <c r="H1727" s="2" t="str">
        <f t="shared" ref="H1727:J1727" si="737">H1703</f>
        <v>FA</v>
      </c>
      <c r="I1727" s="2" t="str">
        <f t="shared" si="737"/>
        <v>UP</v>
      </c>
      <c r="J1727" s="10">
        <f t="shared" si="737"/>
        <v>0</v>
      </c>
      <c r="K1727" s="10">
        <f t="shared" si="729"/>
        <v>3</v>
      </c>
      <c r="L1727" s="10" t="str">
        <f t="shared" si="709"/>
        <v>RSDELC</v>
      </c>
      <c r="M1727" s="10" t="s">
        <v>75</v>
      </c>
    </row>
    <row r="1728" spans="3:13" s="2" customFormat="1" x14ac:dyDescent="0.25">
      <c r="C1728" s="10"/>
      <c r="D1728" s="10">
        <v>18</v>
      </c>
      <c r="F1728" s="2" t="str">
        <f t="shared" si="731"/>
        <v>FLO_FR</v>
      </c>
      <c r="G1728" s="2" t="str">
        <f t="shared" si="730"/>
        <v>RSD_APA2_LI</v>
      </c>
      <c r="H1728" s="2" t="str">
        <f t="shared" ref="H1728:J1728" si="738">H1704</f>
        <v>FE</v>
      </c>
      <c r="I1728" s="2" t="str">
        <f t="shared" si="738"/>
        <v>UP</v>
      </c>
      <c r="J1728" s="10">
        <f t="shared" si="738"/>
        <v>0</v>
      </c>
      <c r="K1728" s="10">
        <f t="shared" si="729"/>
        <v>3</v>
      </c>
      <c r="L1728" s="10" t="str">
        <f t="shared" si="709"/>
        <v>RSDELC</v>
      </c>
      <c r="M1728" s="10" t="s">
        <v>75</v>
      </c>
    </row>
    <row r="1729" spans="3:13" s="2" customFormat="1" x14ac:dyDescent="0.25">
      <c r="C1729" s="10"/>
      <c r="D1729" s="10">
        <v>19</v>
      </c>
      <c r="F1729" s="2" t="str">
        <f t="shared" si="731"/>
        <v>FLO_FR</v>
      </c>
      <c r="G1729" s="2" t="str">
        <f t="shared" si="730"/>
        <v>RSD_APA2_LI</v>
      </c>
      <c r="H1729" s="2" t="str">
        <f t="shared" ref="H1729:J1729" si="739">H1705</f>
        <v>WN</v>
      </c>
      <c r="I1729" s="2" t="str">
        <f t="shared" si="739"/>
        <v>UP</v>
      </c>
      <c r="J1729" s="10">
        <f t="shared" si="739"/>
        <v>0</v>
      </c>
      <c r="K1729" s="10">
        <f t="shared" si="729"/>
        <v>3</v>
      </c>
      <c r="L1729" s="10" t="str">
        <f t="shared" si="709"/>
        <v>RSDELC</v>
      </c>
      <c r="M1729" s="10" t="s">
        <v>75</v>
      </c>
    </row>
    <row r="1730" spans="3:13" s="2" customFormat="1" x14ac:dyDescent="0.25">
      <c r="C1730" s="10"/>
      <c r="D1730" s="10">
        <v>20</v>
      </c>
      <c r="F1730" s="2" t="str">
        <f t="shared" si="731"/>
        <v>FLO_FR</v>
      </c>
      <c r="G1730" s="2" t="str">
        <f t="shared" si="730"/>
        <v>RSD_APA2_LI</v>
      </c>
      <c r="H1730" s="2" t="str">
        <f t="shared" ref="H1730:J1730" si="740">H1706</f>
        <v>WL</v>
      </c>
      <c r="I1730" s="2" t="str">
        <f t="shared" si="740"/>
        <v>UP</v>
      </c>
      <c r="J1730" s="10">
        <f t="shared" si="740"/>
        <v>0</v>
      </c>
      <c r="K1730" s="10">
        <f t="shared" si="729"/>
        <v>3</v>
      </c>
      <c r="L1730" s="10" t="str">
        <f t="shared" si="709"/>
        <v>RSDELC</v>
      </c>
      <c r="M1730" s="10" t="s">
        <v>75</v>
      </c>
    </row>
    <row r="1731" spans="3:13" s="2" customFormat="1" x14ac:dyDescent="0.25">
      <c r="C1731" s="10"/>
      <c r="D1731" s="10">
        <v>21</v>
      </c>
      <c r="F1731" s="2" t="str">
        <f t="shared" si="731"/>
        <v>FLO_FR</v>
      </c>
      <c r="G1731" s="2" t="str">
        <f t="shared" si="730"/>
        <v>RSD_APA2_LI</v>
      </c>
      <c r="H1731" s="2" t="str">
        <f t="shared" ref="H1731:J1731" si="741">H1707</f>
        <v>WM</v>
      </c>
      <c r="I1731" s="2" t="str">
        <f t="shared" si="741"/>
        <v>UP</v>
      </c>
      <c r="J1731" s="10">
        <f t="shared" si="741"/>
        <v>0</v>
      </c>
      <c r="K1731" s="10">
        <f t="shared" si="729"/>
        <v>3</v>
      </c>
      <c r="L1731" s="10" t="str">
        <f t="shared" si="709"/>
        <v>RSDELC</v>
      </c>
      <c r="M1731" s="10" t="s">
        <v>75</v>
      </c>
    </row>
    <row r="1732" spans="3:13" s="2" customFormat="1" x14ac:dyDescent="0.25">
      <c r="C1732" s="10"/>
      <c r="D1732" s="10">
        <v>22</v>
      </c>
      <c r="F1732" s="2" t="str">
        <f t="shared" si="731"/>
        <v>FLO_FR</v>
      </c>
      <c r="G1732" s="2" t="str">
        <f t="shared" si="730"/>
        <v>RSD_APA2_LI</v>
      </c>
      <c r="H1732" s="2" t="str">
        <f t="shared" ref="H1732:J1732" si="742">H1708</f>
        <v>WD</v>
      </c>
      <c r="I1732" s="2" t="str">
        <f t="shared" si="742"/>
        <v>UP</v>
      </c>
      <c r="J1732" s="10">
        <f t="shared" si="742"/>
        <v>0</v>
      </c>
      <c r="K1732" s="10">
        <f t="shared" si="729"/>
        <v>3</v>
      </c>
      <c r="L1732" s="10" t="str">
        <f t="shared" si="709"/>
        <v>RSDELC</v>
      </c>
      <c r="M1732" s="10" t="s">
        <v>75</v>
      </c>
    </row>
    <row r="1733" spans="3:13" s="2" customFormat="1" x14ac:dyDescent="0.25">
      <c r="C1733" s="10"/>
      <c r="D1733" s="10">
        <v>23</v>
      </c>
      <c r="F1733" s="12" t="str">
        <f t="shared" si="731"/>
        <v>FLO_FR</v>
      </c>
      <c r="G1733" s="12" t="str">
        <f t="shared" si="730"/>
        <v>RSD_APA2_LI</v>
      </c>
      <c r="H1733" s="12" t="str">
        <f t="shared" ref="H1733:J1733" si="743">H1709</f>
        <v>WA</v>
      </c>
      <c r="I1733" s="12" t="str">
        <f t="shared" si="743"/>
        <v>UP</v>
      </c>
      <c r="J1733" s="4">
        <f t="shared" si="743"/>
        <v>0</v>
      </c>
      <c r="K1733" s="4">
        <f t="shared" si="729"/>
        <v>3</v>
      </c>
      <c r="L1733" s="10" t="str">
        <f t="shared" si="709"/>
        <v>RSDELC</v>
      </c>
      <c r="M1733" s="10" t="s">
        <v>75</v>
      </c>
    </row>
    <row r="1734" spans="3:13" s="2" customFormat="1" x14ac:dyDescent="0.25">
      <c r="C1734" s="10"/>
      <c r="D1734" s="10">
        <v>24</v>
      </c>
      <c r="F1734" s="19" t="str">
        <f t="shared" si="731"/>
        <v>FLO_FR</v>
      </c>
      <c r="G1734" s="19" t="str">
        <f t="shared" si="730"/>
        <v>RSD_APA2_LI</v>
      </c>
      <c r="H1734" s="19" t="str">
        <f t="shared" ref="H1734:J1734" si="744">H1710</f>
        <v>WE</v>
      </c>
      <c r="I1734" s="19" t="str">
        <f t="shared" si="744"/>
        <v>UP</v>
      </c>
      <c r="J1734" s="21">
        <f t="shared" si="744"/>
        <v>0</v>
      </c>
      <c r="K1734" s="21">
        <f t="shared" si="729"/>
        <v>3</v>
      </c>
      <c r="L1734" s="21" t="str">
        <f t="shared" si="709"/>
        <v>RSDELC</v>
      </c>
      <c r="M1734" s="21" t="s">
        <v>75</v>
      </c>
    </row>
    <row r="1735" spans="3:13" s="2" customFormat="1" x14ac:dyDescent="0.25">
      <c r="C1735" s="10">
        <f>C1687+1</f>
        <v>37</v>
      </c>
      <c r="D1735" s="10">
        <v>1</v>
      </c>
      <c r="F1735" s="2" t="str">
        <f>IF(H1735="NA","\I: Ignore","FLO_FR")</f>
        <v>FLO_FR</v>
      </c>
      <c r="G1735" s="9" t="str">
        <f>VLOOKUP(C1735,Demands!$B$27:$C$125,2,0)</f>
        <v>RSD_DTA3_LI</v>
      </c>
      <c r="H1735" s="2" t="str">
        <f>IF(HLOOKUP($D1735,Fractions!$C$1:$Z$2,2,0)=0,"na",HLOOKUP($D1735,Fractions!$C$1:$Z$2,2,0))</f>
        <v>RN</v>
      </c>
      <c r="I1735" s="2" t="s">
        <v>34</v>
      </c>
      <c r="K1735" s="17">
        <f>VLOOKUP(VLOOKUP(C1735,Demands!$B$27:$E$125,4,0),Fractions!$A$3:$Z$43,INS_FRs!D1735+2,0)</f>
        <v>1.740867579908676E-2</v>
      </c>
      <c r="L1735" s="10" t="str">
        <f t="shared" si="709"/>
        <v>RSDELC</v>
      </c>
      <c r="M1735" s="10" t="s">
        <v>75</v>
      </c>
    </row>
    <row r="1736" spans="3:13" s="2" customFormat="1" x14ac:dyDescent="0.25">
      <c r="C1736" s="10"/>
      <c r="D1736" s="10">
        <v>2</v>
      </c>
      <c r="F1736" s="2" t="str">
        <f t="shared" ref="F1736:F1746" si="745">IF(H1736="NA","\I: Ignore","FLO_FR")</f>
        <v>FLO_FR</v>
      </c>
      <c r="G1736" s="2" t="str">
        <f>G1735</f>
        <v>RSD_DTA3_LI</v>
      </c>
      <c r="H1736" s="2" t="str">
        <f>IF(HLOOKUP($D1736,Fractions!$C$1:$Z$2,2,0)=0,"na",HLOOKUP($D1736,Fractions!$C$1:$Z$2,2,0))</f>
        <v>RL</v>
      </c>
      <c r="I1736" s="2" t="s">
        <v>34</v>
      </c>
      <c r="K1736" s="17">
        <f>VLOOKUP(VLOOKUP(C1735,Demands!$B$27:$E$125,4,0),Fractions!$A$3:$Z$43,INS_FRs!D1736+2,0)</f>
        <v>3.8299086757990874E-2</v>
      </c>
      <c r="L1736" s="10" t="str">
        <f t="shared" ref="L1736:L1799" si="746">LEFT(G1736,3)&amp;"ELC"</f>
        <v>RSDELC</v>
      </c>
      <c r="M1736" s="10" t="s">
        <v>75</v>
      </c>
    </row>
    <row r="1737" spans="3:13" s="2" customFormat="1" x14ac:dyDescent="0.25">
      <c r="C1737" s="10"/>
      <c r="D1737" s="10">
        <v>3</v>
      </c>
      <c r="F1737" s="2" t="str">
        <f t="shared" si="745"/>
        <v>FLO_FR</v>
      </c>
      <c r="G1737" s="2" t="str">
        <f t="shared" ref="G1737:G1744" si="747">G1736</f>
        <v>RSD_DTA3_LI</v>
      </c>
      <c r="H1737" s="2" t="str">
        <f>IF(HLOOKUP($D1737,Fractions!$C$1:$Z$2,2,0)=0,"na",HLOOKUP($D1737,Fractions!$C$1:$Z$2,2,0))</f>
        <v>RM</v>
      </c>
      <c r="I1737" s="2" t="s">
        <v>34</v>
      </c>
      <c r="K1737" s="17">
        <f>VLOOKUP(VLOOKUP(C1735,Demands!$B$27:$E$125,4,0),Fractions!$A$3:$Z$43,INS_FRs!D1737+2,0)</f>
        <v>2.7853881278538814E-2</v>
      </c>
      <c r="L1737" s="10" t="str">
        <f t="shared" si="746"/>
        <v>RSDELC</v>
      </c>
      <c r="M1737" s="10" t="s">
        <v>75</v>
      </c>
    </row>
    <row r="1738" spans="3:13" s="2" customFormat="1" x14ac:dyDescent="0.25">
      <c r="C1738" s="10"/>
      <c r="D1738" s="10">
        <v>4</v>
      </c>
      <c r="F1738" s="2" t="str">
        <f t="shared" si="745"/>
        <v>FLO_FR</v>
      </c>
      <c r="G1738" s="2" t="str">
        <f t="shared" si="747"/>
        <v>RSD_DTA3_LI</v>
      </c>
      <c r="H1738" s="2" t="str">
        <f>IF(HLOOKUP($D1738,Fractions!$C$1:$Z$2,2,0)=0,"na",HLOOKUP($D1738,Fractions!$C$1:$Z$2,2,0))</f>
        <v>RD</v>
      </c>
      <c r="I1738" s="2" t="s">
        <v>34</v>
      </c>
      <c r="K1738" s="17">
        <f>VLOOKUP(VLOOKUP(C1735,Demands!$B$27:$E$125,4,0),Fractions!$A$3:$Z$43,INS_FRs!D1738+2,0)</f>
        <v>1.740867579908676E-2</v>
      </c>
      <c r="L1738" s="10" t="str">
        <f t="shared" si="746"/>
        <v>RSDELC</v>
      </c>
      <c r="M1738" s="10" t="s">
        <v>75</v>
      </c>
    </row>
    <row r="1739" spans="3:13" s="2" customFormat="1" x14ac:dyDescent="0.25">
      <c r="C1739" s="10"/>
      <c r="D1739" s="10">
        <v>5</v>
      </c>
      <c r="F1739" s="2" t="str">
        <f t="shared" si="745"/>
        <v>FLO_FR</v>
      </c>
      <c r="G1739" s="2" t="str">
        <f t="shared" si="747"/>
        <v>RSD_DTA3_LI</v>
      </c>
      <c r="H1739" s="2" t="str">
        <f>IF(HLOOKUP($D1739,Fractions!$C$1:$Z$2,2,0)=0,"na",HLOOKUP($D1739,Fractions!$C$1:$Z$2,2,0))</f>
        <v>RA</v>
      </c>
      <c r="I1739" s="2" t="s">
        <v>34</v>
      </c>
      <c r="K1739" s="17">
        <f>VLOOKUP(VLOOKUP(C1735,Demands!$B$27:$E$125,4,0),Fractions!$A$3:$Z$43,INS_FRs!D1739+2,0)</f>
        <v>2.0890410958904111E-2</v>
      </c>
      <c r="L1739" s="10" t="str">
        <f t="shared" si="746"/>
        <v>RSDELC</v>
      </c>
      <c r="M1739" s="10" t="s">
        <v>75</v>
      </c>
    </row>
    <row r="1740" spans="3:13" s="2" customFormat="1" x14ac:dyDescent="0.25">
      <c r="C1740" s="10"/>
      <c r="D1740" s="10">
        <v>6</v>
      </c>
      <c r="F1740" s="2" t="str">
        <f t="shared" si="745"/>
        <v>FLO_FR</v>
      </c>
      <c r="G1740" s="2" t="str">
        <f t="shared" si="747"/>
        <v>RSD_DTA3_LI</v>
      </c>
      <c r="H1740" s="2" t="str">
        <f>IF(HLOOKUP($D1740,Fractions!$C$1:$Z$2,2,0)=0,"na",HLOOKUP($D1740,Fractions!$C$1:$Z$2,2,0))</f>
        <v>RE</v>
      </c>
      <c r="I1740" s="2" t="s">
        <v>34</v>
      </c>
      <c r="K1740" s="17">
        <f>VLOOKUP(VLOOKUP(C1735,Demands!$B$27:$E$125,4,0),Fractions!$A$3:$Z$43,INS_FRs!D1740+2,0)</f>
        <v>4.5262557077625568E-2</v>
      </c>
      <c r="L1740" s="10" t="str">
        <f t="shared" si="746"/>
        <v>RSDELC</v>
      </c>
      <c r="M1740" s="10" t="s">
        <v>75</v>
      </c>
    </row>
    <row r="1741" spans="3:13" s="2" customFormat="1" x14ac:dyDescent="0.25">
      <c r="C1741" s="10"/>
      <c r="D1741" s="10">
        <v>7</v>
      </c>
      <c r="F1741" s="2" t="str">
        <f t="shared" si="745"/>
        <v>FLO_FR</v>
      </c>
      <c r="G1741" s="2" t="str">
        <f t="shared" si="747"/>
        <v>RSD_DTA3_LI</v>
      </c>
      <c r="H1741" s="2" t="str">
        <f>IF(HLOOKUP($D1741,Fractions!$C$1:$Z$2,2,0)=0,"na",HLOOKUP($D1741,Fractions!$C$1:$Z$2,2,0))</f>
        <v>SN</v>
      </c>
      <c r="I1741" s="2" t="s">
        <v>34</v>
      </c>
      <c r="K1741" s="17">
        <f>VLOOKUP(VLOOKUP(C1735,Demands!$B$27:$E$125,4,0),Fractions!$A$3:$Z$43,INS_FRs!D1741+2,0)</f>
        <v>1.7503805175038054E-2</v>
      </c>
      <c r="L1741" s="10" t="str">
        <f t="shared" si="746"/>
        <v>RSDELC</v>
      </c>
      <c r="M1741" s="10" t="s">
        <v>75</v>
      </c>
    </row>
    <row r="1742" spans="3:13" s="2" customFormat="1" x14ac:dyDescent="0.25">
      <c r="C1742" s="10"/>
      <c r="D1742" s="10">
        <v>8</v>
      </c>
      <c r="F1742" s="2" t="str">
        <f t="shared" si="745"/>
        <v>FLO_FR</v>
      </c>
      <c r="G1742" s="2" t="str">
        <f t="shared" si="747"/>
        <v>RSD_DTA3_LI</v>
      </c>
      <c r="H1742" s="2" t="str">
        <f>IF(HLOOKUP($D1742,Fractions!$C$1:$Z$2,2,0)=0,"na",HLOOKUP($D1742,Fractions!$C$1:$Z$2,2,0))</f>
        <v>SL</v>
      </c>
      <c r="I1742" s="2" t="s">
        <v>34</v>
      </c>
      <c r="K1742" s="17">
        <f>VLOOKUP(VLOOKUP(C1735,Demands!$B$27:$E$125,4,0),Fractions!$A$3:$Z$43,INS_FRs!D1742+2,0)</f>
        <v>3.8508371385083721E-2</v>
      </c>
      <c r="L1742" s="10" t="str">
        <f t="shared" si="746"/>
        <v>RSDELC</v>
      </c>
      <c r="M1742" s="10" t="s">
        <v>75</v>
      </c>
    </row>
    <row r="1743" spans="3:13" s="2" customFormat="1" x14ac:dyDescent="0.25">
      <c r="C1743" s="10"/>
      <c r="D1743" s="10">
        <v>9</v>
      </c>
      <c r="F1743" s="2" t="str">
        <f t="shared" si="745"/>
        <v>FLO_FR</v>
      </c>
      <c r="G1743" s="2" t="str">
        <f t="shared" si="747"/>
        <v>RSD_DTA3_LI</v>
      </c>
      <c r="H1743" s="2" t="str">
        <f>IF(HLOOKUP($D1743,Fractions!$C$1:$Z$2,2,0)=0,"na",HLOOKUP($D1743,Fractions!$C$1:$Z$2,2,0))</f>
        <v>SM</v>
      </c>
      <c r="I1743" s="2" t="s">
        <v>34</v>
      </c>
      <c r="K1743" s="17">
        <f>VLOOKUP(VLOOKUP(C1735,Demands!$B$27:$E$125,4,0),Fractions!$A$3:$Z$43,INS_FRs!D1743+2,0)</f>
        <v>2.8006088280060883E-2</v>
      </c>
      <c r="L1743" s="10" t="str">
        <f t="shared" si="746"/>
        <v>RSDELC</v>
      </c>
      <c r="M1743" s="10" t="s">
        <v>75</v>
      </c>
    </row>
    <row r="1744" spans="3:13" s="2" customFormat="1" x14ac:dyDescent="0.25">
      <c r="C1744" s="10"/>
      <c r="D1744" s="10">
        <v>10</v>
      </c>
      <c r="F1744" s="2" t="str">
        <f t="shared" si="745"/>
        <v>FLO_FR</v>
      </c>
      <c r="G1744" s="2" t="str">
        <f t="shared" si="747"/>
        <v>RSD_DTA3_LI</v>
      </c>
      <c r="H1744" s="2" t="str">
        <f>IF(HLOOKUP($D1744,Fractions!$C$1:$Z$2,2,0)=0,"na",HLOOKUP($D1744,Fractions!$C$1:$Z$2,2,0))</f>
        <v>SD</v>
      </c>
      <c r="I1744" s="2" t="s">
        <v>34</v>
      </c>
      <c r="K1744" s="17">
        <f>VLOOKUP(VLOOKUP(C1735,Demands!$B$27:$E$125,4,0),Fractions!$A$3:$Z$43,INS_FRs!D1744+2,0)</f>
        <v>1.7503805175038054E-2</v>
      </c>
      <c r="L1744" s="10" t="str">
        <f t="shared" si="746"/>
        <v>RSDELC</v>
      </c>
      <c r="M1744" s="10" t="s">
        <v>75</v>
      </c>
    </row>
    <row r="1745" spans="3:13" s="2" customFormat="1" x14ac:dyDescent="0.25">
      <c r="C1745" s="10"/>
      <c r="D1745" s="10">
        <v>11</v>
      </c>
      <c r="F1745" s="2" t="str">
        <f t="shared" si="745"/>
        <v>FLO_FR</v>
      </c>
      <c r="G1745" s="2" t="str">
        <f t="shared" ref="G1745:G1763" si="748">G1744</f>
        <v>RSD_DTA3_LI</v>
      </c>
      <c r="H1745" s="2" t="str">
        <f>IF(HLOOKUP($D1745,Fractions!$C$1:$Z$2,2,0)=0,"na",HLOOKUP($D1745,Fractions!$C$1:$Z$2,2,0))</f>
        <v>SA</v>
      </c>
      <c r="I1745" s="2" t="s">
        <v>34</v>
      </c>
      <c r="K1745" s="17">
        <f>VLOOKUP(VLOOKUP(C1735,Demands!$B$27:$E$125,4,0),Fractions!$A$3:$Z$43,INS_FRs!D1745+2,0)</f>
        <v>2.1004566210045664E-2</v>
      </c>
      <c r="L1745" s="10" t="str">
        <f t="shared" si="746"/>
        <v>RSDELC</v>
      </c>
      <c r="M1745" s="10" t="s">
        <v>75</v>
      </c>
    </row>
    <row r="1746" spans="3:13" s="2" customFormat="1" x14ac:dyDescent="0.25">
      <c r="C1746" s="10"/>
      <c r="D1746" s="10">
        <v>12</v>
      </c>
      <c r="F1746" s="2" t="str">
        <f t="shared" si="745"/>
        <v>FLO_FR</v>
      </c>
      <c r="G1746" s="2" t="str">
        <f t="shared" si="748"/>
        <v>RSD_DTA3_LI</v>
      </c>
      <c r="H1746" s="2" t="str">
        <f>IF(HLOOKUP($D1746,Fractions!$C$1:$Z$2,2,0)=0,"na",HLOOKUP($D1746,Fractions!$C$1:$Z$2,2,0))</f>
        <v>SE</v>
      </c>
      <c r="I1746" s="2" t="s">
        <v>34</v>
      </c>
      <c r="K1746" s="17">
        <f>VLOOKUP(VLOOKUP(C1735,Demands!$B$27:$E$125,4,0),Fractions!$A$3:$Z$43,INS_FRs!D1746+2,0)</f>
        <v>4.5509893455098933E-2</v>
      </c>
      <c r="L1746" s="10" t="str">
        <f t="shared" si="746"/>
        <v>RSDELC</v>
      </c>
      <c r="M1746" s="10" t="s">
        <v>75</v>
      </c>
    </row>
    <row r="1747" spans="3:13" s="2" customFormat="1" x14ac:dyDescent="0.25">
      <c r="C1747" s="10"/>
      <c r="D1747" s="10">
        <v>13</v>
      </c>
      <c r="F1747" s="2" t="str">
        <f t="shared" ref="F1747:F1764" si="749">IF(H1747="NA","\I: Ignore","FLO_FR")</f>
        <v>FLO_FR</v>
      </c>
      <c r="G1747" s="2" t="str">
        <f t="shared" si="748"/>
        <v>RSD_DTA3_LI</v>
      </c>
      <c r="H1747" s="2" t="str">
        <f>IF(HLOOKUP($D1747,Fractions!$C$1:$Z$2,2,0)=0,"na",HLOOKUP($D1747,Fractions!$C$1:$Z$2,2,0))</f>
        <v>FN</v>
      </c>
      <c r="I1747" s="2" t="s">
        <v>34</v>
      </c>
      <c r="K1747" s="17">
        <f>VLOOKUP(VLOOKUP(C1735,Demands!$B$27:$E$125,4,0),Fractions!$A$3:$Z$43,INS_FRs!D1747+2,0)</f>
        <v>1.740867579908676E-2</v>
      </c>
      <c r="L1747" s="10" t="str">
        <f t="shared" si="746"/>
        <v>RSDELC</v>
      </c>
      <c r="M1747" s="10" t="s">
        <v>75</v>
      </c>
    </row>
    <row r="1748" spans="3:13" s="2" customFormat="1" x14ac:dyDescent="0.25">
      <c r="C1748" s="10"/>
      <c r="D1748" s="10">
        <v>14</v>
      </c>
      <c r="F1748" s="2" t="str">
        <f t="shared" si="749"/>
        <v>FLO_FR</v>
      </c>
      <c r="G1748" s="2" t="str">
        <f t="shared" si="748"/>
        <v>RSD_DTA3_LI</v>
      </c>
      <c r="H1748" s="2" t="str">
        <f>IF(HLOOKUP($D1748,Fractions!$C$1:$Z$2,2,0)=0,"na",HLOOKUP($D1748,Fractions!$C$1:$Z$2,2,0))</f>
        <v>FL</v>
      </c>
      <c r="I1748" s="2" t="s">
        <v>34</v>
      </c>
      <c r="K1748" s="17">
        <f>VLOOKUP(VLOOKUP(C1735,Demands!$B$27:$E$125,4,0),Fractions!$A$3:$Z$43,INS_FRs!D1748+2,0)</f>
        <v>3.8299086757990874E-2</v>
      </c>
      <c r="L1748" s="10" t="str">
        <f t="shared" si="746"/>
        <v>RSDELC</v>
      </c>
      <c r="M1748" s="10" t="s">
        <v>75</v>
      </c>
    </row>
    <row r="1749" spans="3:13" s="2" customFormat="1" x14ac:dyDescent="0.25">
      <c r="C1749" s="10"/>
      <c r="D1749" s="10">
        <v>15</v>
      </c>
      <c r="F1749" s="2" t="str">
        <f t="shared" si="749"/>
        <v>FLO_FR</v>
      </c>
      <c r="G1749" s="2" t="str">
        <f t="shared" si="748"/>
        <v>RSD_DTA3_LI</v>
      </c>
      <c r="H1749" s="2" t="str">
        <f>IF(HLOOKUP($D1749,Fractions!$C$1:$Z$2,2,0)=0,"na",HLOOKUP($D1749,Fractions!$C$1:$Z$2,2,0))</f>
        <v>FM</v>
      </c>
      <c r="I1749" s="2" t="s">
        <v>34</v>
      </c>
      <c r="K1749" s="17">
        <f>VLOOKUP(VLOOKUP(C1735,Demands!$B$27:$E$125,4,0),Fractions!$A$3:$Z$43,INS_FRs!D1749+2,0)</f>
        <v>2.7853881278538814E-2</v>
      </c>
      <c r="L1749" s="10" t="str">
        <f t="shared" si="746"/>
        <v>RSDELC</v>
      </c>
      <c r="M1749" s="10" t="s">
        <v>75</v>
      </c>
    </row>
    <row r="1750" spans="3:13" s="2" customFormat="1" x14ac:dyDescent="0.25">
      <c r="C1750" s="10"/>
      <c r="D1750" s="10">
        <v>16</v>
      </c>
      <c r="F1750" s="2" t="str">
        <f t="shared" si="749"/>
        <v>FLO_FR</v>
      </c>
      <c r="G1750" s="2" t="str">
        <f t="shared" si="748"/>
        <v>RSD_DTA3_LI</v>
      </c>
      <c r="H1750" s="2" t="str">
        <f>IF(HLOOKUP($D1750,Fractions!$C$1:$Z$2,2,0)=0,"na",HLOOKUP($D1750,Fractions!$C$1:$Z$2,2,0))</f>
        <v>FD</v>
      </c>
      <c r="I1750" s="2" t="s">
        <v>34</v>
      </c>
      <c r="K1750" s="17">
        <f>VLOOKUP(VLOOKUP(C1735,Demands!$B$27:$E$125,4,0),Fractions!$A$3:$Z$43,INS_FRs!D1750+2,0)</f>
        <v>1.740867579908676E-2</v>
      </c>
      <c r="L1750" s="10" t="str">
        <f t="shared" si="746"/>
        <v>RSDELC</v>
      </c>
      <c r="M1750" s="10" t="s">
        <v>75</v>
      </c>
    </row>
    <row r="1751" spans="3:13" s="2" customFormat="1" x14ac:dyDescent="0.25">
      <c r="C1751" s="10"/>
      <c r="D1751" s="10">
        <v>17</v>
      </c>
      <c r="F1751" s="2" t="str">
        <f t="shared" si="749"/>
        <v>FLO_FR</v>
      </c>
      <c r="G1751" s="2" t="str">
        <f t="shared" si="748"/>
        <v>RSD_DTA3_LI</v>
      </c>
      <c r="H1751" s="2" t="str">
        <f>IF(HLOOKUP($D1751,Fractions!$C$1:$Z$2,2,0)=0,"na",HLOOKUP($D1751,Fractions!$C$1:$Z$2,2,0))</f>
        <v>FA</v>
      </c>
      <c r="I1751" s="2" t="s">
        <v>34</v>
      </c>
      <c r="K1751" s="17">
        <f>VLOOKUP(VLOOKUP(C1735,Demands!$B$27:$E$125,4,0),Fractions!$A$3:$Z$43,INS_FRs!D1751+2,0)</f>
        <v>2.0890410958904111E-2</v>
      </c>
      <c r="L1751" s="10" t="str">
        <f t="shared" si="746"/>
        <v>RSDELC</v>
      </c>
      <c r="M1751" s="10" t="s">
        <v>75</v>
      </c>
    </row>
    <row r="1752" spans="3:13" s="2" customFormat="1" x14ac:dyDescent="0.25">
      <c r="C1752" s="10"/>
      <c r="D1752" s="10">
        <v>18</v>
      </c>
      <c r="F1752" s="2" t="str">
        <f t="shared" si="749"/>
        <v>FLO_FR</v>
      </c>
      <c r="G1752" s="2" t="str">
        <f t="shared" si="748"/>
        <v>RSD_DTA3_LI</v>
      </c>
      <c r="H1752" s="2" t="str">
        <f>IF(HLOOKUP($D1752,Fractions!$C$1:$Z$2,2,0)=0,"na",HLOOKUP($D1752,Fractions!$C$1:$Z$2,2,0))</f>
        <v>FE</v>
      </c>
      <c r="I1752" s="2" t="s">
        <v>34</v>
      </c>
      <c r="K1752" s="17">
        <f>VLOOKUP(VLOOKUP(C1735,Demands!$B$27:$E$125,4,0),Fractions!$A$3:$Z$43,INS_FRs!D1752+2,0)</f>
        <v>4.5262557077625568E-2</v>
      </c>
      <c r="L1752" s="10" t="str">
        <f t="shared" si="746"/>
        <v>RSDELC</v>
      </c>
      <c r="M1752" s="10" t="s">
        <v>75</v>
      </c>
    </row>
    <row r="1753" spans="3:13" s="2" customFormat="1" x14ac:dyDescent="0.25">
      <c r="C1753" s="10"/>
      <c r="D1753" s="10">
        <v>19</v>
      </c>
      <c r="F1753" s="2" t="str">
        <f t="shared" si="749"/>
        <v>FLO_FR</v>
      </c>
      <c r="G1753" s="2" t="str">
        <f t="shared" si="748"/>
        <v>RSD_DTA3_LI</v>
      </c>
      <c r="H1753" s="2" t="str">
        <f>IF(HLOOKUP($D1753,Fractions!$C$1:$Z$2,2,0)=0,"na",HLOOKUP($D1753,Fractions!$C$1:$Z$2,2,0))</f>
        <v>WN</v>
      </c>
      <c r="I1753" s="2" t="s">
        <v>34</v>
      </c>
      <c r="K1753" s="17">
        <f>VLOOKUP(VLOOKUP(C1735,Demands!$B$27:$E$125,4,0),Fractions!$A$3:$Z$43,INS_FRs!D1753+2,0)</f>
        <v>5.1845509893455106E-2</v>
      </c>
      <c r="L1753" s="10" t="str">
        <f t="shared" si="746"/>
        <v>RSDELC</v>
      </c>
      <c r="M1753" s="10" t="s">
        <v>75</v>
      </c>
    </row>
    <row r="1754" spans="3:13" s="2" customFormat="1" x14ac:dyDescent="0.25">
      <c r="C1754" s="10"/>
      <c r="D1754" s="10">
        <v>20</v>
      </c>
      <c r="F1754" s="2" t="str">
        <f t="shared" si="749"/>
        <v>FLO_FR</v>
      </c>
      <c r="G1754" s="2" t="str">
        <f t="shared" si="748"/>
        <v>RSD_DTA3_LI</v>
      </c>
      <c r="H1754" s="2" t="str">
        <f>IF(HLOOKUP($D1754,Fractions!$C$1:$Z$2,2,0)=0,"na",HLOOKUP($D1754,Fractions!$C$1:$Z$2,2,0))</f>
        <v>WL</v>
      </c>
      <c r="I1754" s="2" t="s">
        <v>34</v>
      </c>
      <c r="K1754" s="17">
        <f>VLOOKUP(VLOOKUP(C1735,Demands!$B$27:$E$125,4,0),Fractions!$A$3:$Z$43,INS_FRs!D1754+2,0)</f>
        <v>0.11406012176560124</v>
      </c>
      <c r="L1754" s="10" t="str">
        <f t="shared" si="746"/>
        <v>RSDELC</v>
      </c>
      <c r="M1754" s="10" t="s">
        <v>75</v>
      </c>
    </row>
    <row r="1755" spans="3:13" s="2" customFormat="1" x14ac:dyDescent="0.25">
      <c r="C1755" s="10"/>
      <c r="D1755" s="10">
        <v>21</v>
      </c>
      <c r="F1755" s="2" t="str">
        <f t="shared" si="749"/>
        <v>FLO_FR</v>
      </c>
      <c r="G1755" s="2" t="str">
        <f t="shared" si="748"/>
        <v>RSD_DTA3_LI</v>
      </c>
      <c r="H1755" s="2" t="str">
        <f>IF(HLOOKUP($D1755,Fractions!$C$1:$Z$2,2,0)=0,"na",HLOOKUP($D1755,Fractions!$C$1:$Z$2,2,0))</f>
        <v>WM</v>
      </c>
      <c r="I1755" s="2" t="s">
        <v>34</v>
      </c>
      <c r="K1755" s="17">
        <f>VLOOKUP(VLOOKUP(C1735,Demands!$B$27:$E$125,4,0),Fractions!$A$3:$Z$43,INS_FRs!D1755+2,0)</f>
        <v>8.2952815829528154E-2</v>
      </c>
      <c r="L1755" s="10" t="str">
        <f t="shared" si="746"/>
        <v>RSDELC</v>
      </c>
      <c r="M1755" s="10" t="s">
        <v>75</v>
      </c>
    </row>
    <row r="1756" spans="3:13" s="2" customFormat="1" x14ac:dyDescent="0.25">
      <c r="C1756" s="10"/>
      <c r="D1756" s="10">
        <v>22</v>
      </c>
      <c r="F1756" s="2" t="str">
        <f t="shared" si="749"/>
        <v>FLO_FR</v>
      </c>
      <c r="G1756" s="2" t="str">
        <f t="shared" si="748"/>
        <v>RSD_DTA3_LI</v>
      </c>
      <c r="H1756" s="2" t="str">
        <f>IF(HLOOKUP($D1756,Fractions!$C$1:$Z$2,2,0)=0,"na",HLOOKUP($D1756,Fractions!$C$1:$Z$2,2,0))</f>
        <v>WD</v>
      </c>
      <c r="I1756" s="2" t="s">
        <v>34</v>
      </c>
      <c r="K1756" s="17">
        <f>VLOOKUP(VLOOKUP(C1735,Demands!$B$27:$E$125,4,0),Fractions!$A$3:$Z$43,INS_FRs!D1756+2,0)</f>
        <v>5.1845509893455106E-2</v>
      </c>
      <c r="L1756" s="10" t="str">
        <f t="shared" si="746"/>
        <v>RSDELC</v>
      </c>
      <c r="M1756" s="10" t="s">
        <v>75</v>
      </c>
    </row>
    <row r="1757" spans="3:13" s="2" customFormat="1" x14ac:dyDescent="0.25">
      <c r="C1757" s="10"/>
      <c r="D1757" s="10">
        <v>23</v>
      </c>
      <c r="F1757" s="12" t="str">
        <f t="shared" si="749"/>
        <v>FLO_FR</v>
      </c>
      <c r="G1757" s="12" t="str">
        <f t="shared" si="748"/>
        <v>RSD_DTA3_LI</v>
      </c>
      <c r="H1757" s="12" t="str">
        <f>IF(HLOOKUP($D1757,Fractions!$C$1:$Z$2,2,0)=0,"na",HLOOKUP($D1757,Fractions!$C$1:$Z$2,2,0))</f>
        <v>WA</v>
      </c>
      <c r="I1757" s="12" t="s">
        <v>34</v>
      </c>
      <c r="J1757" s="12"/>
      <c r="K1757" s="18">
        <f>VLOOKUP(VLOOKUP(C1735,Demands!$B$27:$E$125,4,0),Fractions!$A$3:$Z$43,INS_FRs!D1757+2,0)</f>
        <v>6.2214611872146122E-2</v>
      </c>
      <c r="L1757" s="10" t="str">
        <f t="shared" si="746"/>
        <v>RSDELC</v>
      </c>
      <c r="M1757" s="10" t="s">
        <v>75</v>
      </c>
    </row>
    <row r="1758" spans="3:13" s="2" customFormat="1" x14ac:dyDescent="0.25">
      <c r="C1758" s="10"/>
      <c r="D1758" s="10">
        <v>24</v>
      </c>
      <c r="F1758" s="19" t="str">
        <f t="shared" si="749"/>
        <v>FLO_FR</v>
      </c>
      <c r="G1758" s="19" t="str">
        <f t="shared" si="748"/>
        <v>RSD_DTA3_LI</v>
      </c>
      <c r="H1758" s="19" t="str">
        <f>IF(HLOOKUP($D1758,Fractions!$C$1:$Z$2,2,0)=0,"na",HLOOKUP($D1758,Fractions!$C$1:$Z$2,2,0))</f>
        <v>WE</v>
      </c>
      <c r="I1758" s="19" t="s">
        <v>34</v>
      </c>
      <c r="J1758" s="19"/>
      <c r="K1758" s="20">
        <f>VLOOKUP(VLOOKUP(C1735,Demands!$B$27:$E$125,4,0),Fractions!$A$3:$Z$43,INS_FRs!D1758+2,0)</f>
        <v>0.13479832572298325</v>
      </c>
      <c r="L1758" s="21" t="str">
        <f t="shared" si="746"/>
        <v>RSDELC</v>
      </c>
      <c r="M1758" s="21" t="s">
        <v>75</v>
      </c>
    </row>
    <row r="1759" spans="3:13" s="2" customFormat="1" x14ac:dyDescent="0.25">
      <c r="C1759" s="10"/>
      <c r="D1759" s="10">
        <v>1</v>
      </c>
      <c r="F1759" s="2" t="str">
        <f t="shared" si="749"/>
        <v>FLO_FR</v>
      </c>
      <c r="G1759" s="2" t="str">
        <f t="shared" si="748"/>
        <v>RSD_DTA3_LI</v>
      </c>
      <c r="H1759" s="2" t="str">
        <f t="shared" ref="H1759:J1767" si="750">H1735</f>
        <v>RN</v>
      </c>
      <c r="I1759" s="2" t="str">
        <f t="shared" si="750"/>
        <v>UP</v>
      </c>
      <c r="J1759" s="10">
        <f t="shared" si="750"/>
        <v>0</v>
      </c>
      <c r="K1759" s="10">
        <v>3</v>
      </c>
      <c r="L1759" s="10" t="str">
        <f t="shared" si="746"/>
        <v>RSDELC</v>
      </c>
      <c r="M1759" s="10" t="s">
        <v>75</v>
      </c>
    </row>
    <row r="1760" spans="3:13" s="2" customFormat="1" x14ac:dyDescent="0.25">
      <c r="C1760" s="10"/>
      <c r="D1760" s="10">
        <v>2</v>
      </c>
      <c r="F1760" s="2" t="str">
        <f t="shared" si="749"/>
        <v>FLO_FR</v>
      </c>
      <c r="G1760" s="2" t="str">
        <f t="shared" si="748"/>
        <v>RSD_DTA3_LI</v>
      </c>
      <c r="H1760" s="2" t="str">
        <f t="shared" si="750"/>
        <v>RL</v>
      </c>
      <c r="I1760" s="2" t="str">
        <f t="shared" si="750"/>
        <v>UP</v>
      </c>
      <c r="J1760" s="10">
        <f t="shared" si="750"/>
        <v>0</v>
      </c>
      <c r="K1760" s="10">
        <f>K1759</f>
        <v>3</v>
      </c>
      <c r="L1760" s="10" t="str">
        <f t="shared" si="746"/>
        <v>RSDELC</v>
      </c>
      <c r="M1760" s="10" t="s">
        <v>75</v>
      </c>
    </row>
    <row r="1761" spans="3:13" s="2" customFormat="1" x14ac:dyDescent="0.25">
      <c r="C1761" s="10"/>
      <c r="D1761" s="10">
        <v>3</v>
      </c>
      <c r="F1761" s="2" t="str">
        <f t="shared" si="749"/>
        <v>FLO_FR</v>
      </c>
      <c r="G1761" s="2" t="str">
        <f t="shared" si="748"/>
        <v>RSD_DTA3_LI</v>
      </c>
      <c r="H1761" s="2" t="str">
        <f t="shared" si="750"/>
        <v>RM</v>
      </c>
      <c r="I1761" s="2" t="str">
        <f t="shared" si="750"/>
        <v>UP</v>
      </c>
      <c r="J1761" s="10">
        <f t="shared" si="750"/>
        <v>0</v>
      </c>
      <c r="K1761" s="10">
        <f t="shared" ref="K1761:K1782" si="751">K1760</f>
        <v>3</v>
      </c>
      <c r="L1761" s="10" t="str">
        <f t="shared" si="746"/>
        <v>RSDELC</v>
      </c>
      <c r="M1761" s="10" t="s">
        <v>75</v>
      </c>
    </row>
    <row r="1762" spans="3:13" s="2" customFormat="1" x14ac:dyDescent="0.25">
      <c r="C1762" s="10"/>
      <c r="D1762" s="10">
        <v>4</v>
      </c>
      <c r="F1762" s="2" t="str">
        <f t="shared" si="749"/>
        <v>FLO_FR</v>
      </c>
      <c r="G1762" s="2" t="str">
        <f t="shared" si="748"/>
        <v>RSD_DTA3_LI</v>
      </c>
      <c r="H1762" s="2" t="str">
        <f t="shared" si="750"/>
        <v>RD</v>
      </c>
      <c r="I1762" s="2" t="str">
        <f t="shared" si="750"/>
        <v>UP</v>
      </c>
      <c r="J1762" s="10">
        <f t="shared" si="750"/>
        <v>0</v>
      </c>
      <c r="K1762" s="10">
        <f t="shared" si="751"/>
        <v>3</v>
      </c>
      <c r="L1762" s="10" t="str">
        <f t="shared" si="746"/>
        <v>RSDELC</v>
      </c>
      <c r="M1762" s="10" t="s">
        <v>75</v>
      </c>
    </row>
    <row r="1763" spans="3:13" s="2" customFormat="1" x14ac:dyDescent="0.25">
      <c r="C1763" s="10"/>
      <c r="D1763" s="10">
        <v>5</v>
      </c>
      <c r="F1763" s="2" t="str">
        <f t="shared" si="749"/>
        <v>FLO_FR</v>
      </c>
      <c r="G1763" s="2" t="str">
        <f t="shared" si="748"/>
        <v>RSD_DTA3_LI</v>
      </c>
      <c r="H1763" s="2" t="str">
        <f t="shared" si="750"/>
        <v>RA</v>
      </c>
      <c r="I1763" s="2" t="str">
        <f t="shared" si="750"/>
        <v>UP</v>
      </c>
      <c r="J1763" s="10">
        <f t="shared" si="750"/>
        <v>0</v>
      </c>
      <c r="K1763" s="10">
        <f t="shared" si="751"/>
        <v>3</v>
      </c>
      <c r="L1763" s="10" t="str">
        <f t="shared" si="746"/>
        <v>RSDELC</v>
      </c>
      <c r="M1763" s="10" t="s">
        <v>75</v>
      </c>
    </row>
    <row r="1764" spans="3:13" s="2" customFormat="1" x14ac:dyDescent="0.25">
      <c r="C1764" s="10"/>
      <c r="D1764" s="10">
        <v>6</v>
      </c>
      <c r="F1764" s="2" t="str">
        <f t="shared" si="749"/>
        <v>FLO_FR</v>
      </c>
      <c r="G1764" s="2" t="str">
        <f t="shared" ref="G1764:G1782" si="752">G1763</f>
        <v>RSD_DTA3_LI</v>
      </c>
      <c r="H1764" s="2" t="str">
        <f t="shared" si="750"/>
        <v>RE</v>
      </c>
      <c r="I1764" s="2" t="str">
        <f t="shared" si="750"/>
        <v>UP</v>
      </c>
      <c r="J1764" s="10">
        <f t="shared" si="750"/>
        <v>0</v>
      </c>
      <c r="K1764" s="10">
        <f t="shared" si="751"/>
        <v>3</v>
      </c>
      <c r="L1764" s="10" t="str">
        <f t="shared" si="746"/>
        <v>RSDELC</v>
      </c>
      <c r="M1764" s="10" t="s">
        <v>75</v>
      </c>
    </row>
    <row r="1765" spans="3:13" s="2" customFormat="1" x14ac:dyDescent="0.25">
      <c r="C1765" s="10"/>
      <c r="D1765" s="10">
        <v>7</v>
      </c>
      <c r="F1765" s="2" t="str">
        <f t="shared" ref="F1765:F1782" si="753">IF(H1765="NA","\I: Ignore","FLO_FR")</f>
        <v>FLO_FR</v>
      </c>
      <c r="G1765" s="2" t="str">
        <f t="shared" si="752"/>
        <v>RSD_DTA3_LI</v>
      </c>
      <c r="H1765" s="2" t="str">
        <f t="shared" si="750"/>
        <v>SN</v>
      </c>
      <c r="I1765" s="2" t="str">
        <f t="shared" si="750"/>
        <v>UP</v>
      </c>
      <c r="J1765" s="10">
        <f t="shared" si="750"/>
        <v>0</v>
      </c>
      <c r="K1765" s="10">
        <f t="shared" si="751"/>
        <v>3</v>
      </c>
      <c r="L1765" s="10" t="str">
        <f t="shared" si="746"/>
        <v>RSDELC</v>
      </c>
      <c r="M1765" s="10" t="s">
        <v>75</v>
      </c>
    </row>
    <row r="1766" spans="3:13" s="2" customFormat="1" x14ac:dyDescent="0.25">
      <c r="C1766" s="10"/>
      <c r="D1766" s="10">
        <v>8</v>
      </c>
      <c r="F1766" s="2" t="str">
        <f t="shared" si="753"/>
        <v>FLO_FR</v>
      </c>
      <c r="G1766" s="2" t="str">
        <f t="shared" si="752"/>
        <v>RSD_DTA3_LI</v>
      </c>
      <c r="H1766" s="2" t="str">
        <f t="shared" si="750"/>
        <v>SL</v>
      </c>
      <c r="I1766" s="2" t="str">
        <f t="shared" si="750"/>
        <v>UP</v>
      </c>
      <c r="J1766" s="10">
        <f t="shared" si="750"/>
        <v>0</v>
      </c>
      <c r="K1766" s="10">
        <f t="shared" si="751"/>
        <v>3</v>
      </c>
      <c r="L1766" s="10" t="str">
        <f t="shared" si="746"/>
        <v>RSDELC</v>
      </c>
      <c r="M1766" s="10" t="s">
        <v>75</v>
      </c>
    </row>
    <row r="1767" spans="3:13" s="2" customFormat="1" x14ac:dyDescent="0.25">
      <c r="C1767" s="10"/>
      <c r="D1767" s="10">
        <v>9</v>
      </c>
      <c r="F1767" s="2" t="str">
        <f t="shared" si="753"/>
        <v>FLO_FR</v>
      </c>
      <c r="G1767" s="2" t="str">
        <f t="shared" si="752"/>
        <v>RSD_DTA3_LI</v>
      </c>
      <c r="H1767" s="2" t="str">
        <f t="shared" si="750"/>
        <v>SM</v>
      </c>
      <c r="I1767" s="2" t="str">
        <f t="shared" si="750"/>
        <v>UP</v>
      </c>
      <c r="J1767" s="10">
        <f t="shared" si="750"/>
        <v>0</v>
      </c>
      <c r="K1767" s="10">
        <f t="shared" si="751"/>
        <v>3</v>
      </c>
      <c r="L1767" s="10" t="str">
        <f t="shared" si="746"/>
        <v>RSDELC</v>
      </c>
      <c r="M1767" s="10" t="s">
        <v>75</v>
      </c>
    </row>
    <row r="1768" spans="3:13" s="2" customFormat="1" x14ac:dyDescent="0.25">
      <c r="C1768" s="10"/>
      <c r="D1768" s="10">
        <v>10</v>
      </c>
      <c r="F1768" s="2" t="str">
        <f t="shared" si="753"/>
        <v>FLO_FR</v>
      </c>
      <c r="G1768" s="2" t="str">
        <f t="shared" si="752"/>
        <v>RSD_DTA3_LI</v>
      </c>
      <c r="H1768" s="2" t="str">
        <f t="shared" ref="H1768" si="754">H1744</f>
        <v>SD</v>
      </c>
      <c r="I1768" s="2" t="str">
        <f>I1744</f>
        <v>UP</v>
      </c>
      <c r="J1768" s="10">
        <f>J1744</f>
        <v>0</v>
      </c>
      <c r="K1768" s="10">
        <f t="shared" si="751"/>
        <v>3</v>
      </c>
      <c r="L1768" s="10" t="str">
        <f t="shared" si="746"/>
        <v>RSDELC</v>
      </c>
      <c r="M1768" s="10" t="s">
        <v>75</v>
      </c>
    </row>
    <row r="1769" spans="3:13" s="2" customFormat="1" x14ac:dyDescent="0.25">
      <c r="C1769" s="10"/>
      <c r="D1769" s="10">
        <v>11</v>
      </c>
      <c r="F1769" s="2" t="str">
        <f t="shared" si="753"/>
        <v>FLO_FR</v>
      </c>
      <c r="G1769" s="2" t="str">
        <f t="shared" si="752"/>
        <v>RSD_DTA3_LI</v>
      </c>
      <c r="H1769" s="2" t="str">
        <f t="shared" ref="H1769" si="755">H1745</f>
        <v>SA</v>
      </c>
      <c r="I1769" s="2" t="str">
        <f>I1745</f>
        <v>UP</v>
      </c>
      <c r="J1769" s="10">
        <f>J1745</f>
        <v>0</v>
      </c>
      <c r="K1769" s="10">
        <f t="shared" si="751"/>
        <v>3</v>
      </c>
      <c r="L1769" s="10" t="str">
        <f t="shared" si="746"/>
        <v>RSDELC</v>
      </c>
      <c r="M1769" s="10" t="s">
        <v>75</v>
      </c>
    </row>
    <row r="1770" spans="3:13" s="2" customFormat="1" x14ac:dyDescent="0.25">
      <c r="C1770" s="10"/>
      <c r="D1770" s="10">
        <v>12</v>
      </c>
      <c r="F1770" s="2" t="str">
        <f t="shared" si="753"/>
        <v>FLO_FR</v>
      </c>
      <c r="G1770" s="2" t="str">
        <f t="shared" si="752"/>
        <v>RSD_DTA3_LI</v>
      </c>
      <c r="H1770" s="2" t="str">
        <f t="shared" ref="H1770:I1770" si="756">H1746</f>
        <v>SE</v>
      </c>
      <c r="I1770" s="2" t="str">
        <f t="shared" si="756"/>
        <v>UP</v>
      </c>
      <c r="J1770" s="10">
        <f>J1746</f>
        <v>0</v>
      </c>
      <c r="K1770" s="10">
        <f t="shared" si="751"/>
        <v>3</v>
      </c>
      <c r="L1770" s="10" t="str">
        <f t="shared" si="746"/>
        <v>RSDELC</v>
      </c>
      <c r="M1770" s="10" t="s">
        <v>75</v>
      </c>
    </row>
    <row r="1771" spans="3:13" s="2" customFormat="1" x14ac:dyDescent="0.25">
      <c r="C1771" s="10"/>
      <c r="D1771" s="10">
        <v>13</v>
      </c>
      <c r="F1771" s="2" t="str">
        <f t="shared" si="753"/>
        <v>FLO_FR</v>
      </c>
      <c r="G1771" s="2" t="str">
        <f t="shared" si="752"/>
        <v>RSD_DTA3_LI</v>
      </c>
      <c r="H1771" s="2" t="str">
        <f t="shared" ref="H1771:J1771" si="757">H1747</f>
        <v>FN</v>
      </c>
      <c r="I1771" s="2" t="str">
        <f t="shared" si="757"/>
        <v>UP</v>
      </c>
      <c r="J1771" s="10">
        <f t="shared" si="757"/>
        <v>0</v>
      </c>
      <c r="K1771" s="10">
        <f t="shared" si="751"/>
        <v>3</v>
      </c>
      <c r="L1771" s="10" t="str">
        <f t="shared" si="746"/>
        <v>RSDELC</v>
      </c>
      <c r="M1771" s="10" t="s">
        <v>75</v>
      </c>
    </row>
    <row r="1772" spans="3:13" s="2" customFormat="1" x14ac:dyDescent="0.25">
      <c r="C1772" s="10"/>
      <c r="D1772" s="10">
        <v>14</v>
      </c>
      <c r="F1772" s="2" t="str">
        <f t="shared" si="753"/>
        <v>FLO_FR</v>
      </c>
      <c r="G1772" s="2" t="str">
        <f t="shared" si="752"/>
        <v>RSD_DTA3_LI</v>
      </c>
      <c r="H1772" s="2" t="str">
        <f t="shared" ref="H1772:J1772" si="758">H1748</f>
        <v>FL</v>
      </c>
      <c r="I1772" s="2" t="str">
        <f t="shared" si="758"/>
        <v>UP</v>
      </c>
      <c r="J1772" s="10">
        <f t="shared" si="758"/>
        <v>0</v>
      </c>
      <c r="K1772" s="10">
        <f t="shared" si="751"/>
        <v>3</v>
      </c>
      <c r="L1772" s="10" t="str">
        <f t="shared" si="746"/>
        <v>RSDELC</v>
      </c>
      <c r="M1772" s="10" t="s">
        <v>75</v>
      </c>
    </row>
    <row r="1773" spans="3:13" s="2" customFormat="1" x14ac:dyDescent="0.25">
      <c r="C1773" s="10"/>
      <c r="D1773" s="10">
        <v>15</v>
      </c>
      <c r="F1773" s="2" t="str">
        <f t="shared" si="753"/>
        <v>FLO_FR</v>
      </c>
      <c r="G1773" s="2" t="str">
        <f t="shared" si="752"/>
        <v>RSD_DTA3_LI</v>
      </c>
      <c r="H1773" s="2" t="str">
        <f t="shared" ref="H1773:J1773" si="759">H1749</f>
        <v>FM</v>
      </c>
      <c r="I1773" s="2" t="str">
        <f t="shared" si="759"/>
        <v>UP</v>
      </c>
      <c r="J1773" s="10">
        <f t="shared" si="759"/>
        <v>0</v>
      </c>
      <c r="K1773" s="10">
        <f t="shared" si="751"/>
        <v>3</v>
      </c>
      <c r="L1773" s="10" t="str">
        <f t="shared" si="746"/>
        <v>RSDELC</v>
      </c>
      <c r="M1773" s="10" t="s">
        <v>75</v>
      </c>
    </row>
    <row r="1774" spans="3:13" s="2" customFormat="1" x14ac:dyDescent="0.25">
      <c r="C1774" s="10"/>
      <c r="D1774" s="10">
        <v>16</v>
      </c>
      <c r="F1774" s="2" t="str">
        <f t="shared" si="753"/>
        <v>FLO_FR</v>
      </c>
      <c r="G1774" s="2" t="str">
        <f t="shared" si="752"/>
        <v>RSD_DTA3_LI</v>
      </c>
      <c r="H1774" s="2" t="str">
        <f t="shared" ref="H1774:J1774" si="760">H1750</f>
        <v>FD</v>
      </c>
      <c r="I1774" s="2" t="str">
        <f t="shared" si="760"/>
        <v>UP</v>
      </c>
      <c r="J1774" s="10">
        <f t="shared" si="760"/>
        <v>0</v>
      </c>
      <c r="K1774" s="10">
        <f t="shared" si="751"/>
        <v>3</v>
      </c>
      <c r="L1774" s="10" t="str">
        <f t="shared" si="746"/>
        <v>RSDELC</v>
      </c>
      <c r="M1774" s="10" t="s">
        <v>75</v>
      </c>
    </row>
    <row r="1775" spans="3:13" s="2" customFormat="1" x14ac:dyDescent="0.25">
      <c r="C1775" s="10"/>
      <c r="D1775" s="10">
        <v>17</v>
      </c>
      <c r="F1775" s="2" t="str">
        <f t="shared" si="753"/>
        <v>FLO_FR</v>
      </c>
      <c r="G1775" s="2" t="str">
        <f t="shared" si="752"/>
        <v>RSD_DTA3_LI</v>
      </c>
      <c r="H1775" s="2" t="str">
        <f t="shared" ref="H1775:J1775" si="761">H1751</f>
        <v>FA</v>
      </c>
      <c r="I1775" s="2" t="str">
        <f t="shared" si="761"/>
        <v>UP</v>
      </c>
      <c r="J1775" s="10">
        <f t="shared" si="761"/>
        <v>0</v>
      </c>
      <c r="K1775" s="10">
        <f t="shared" si="751"/>
        <v>3</v>
      </c>
      <c r="L1775" s="10" t="str">
        <f t="shared" si="746"/>
        <v>RSDELC</v>
      </c>
      <c r="M1775" s="10" t="s">
        <v>75</v>
      </c>
    </row>
    <row r="1776" spans="3:13" s="2" customFormat="1" x14ac:dyDescent="0.25">
      <c r="C1776" s="10"/>
      <c r="D1776" s="10">
        <v>18</v>
      </c>
      <c r="F1776" s="2" t="str">
        <f t="shared" si="753"/>
        <v>FLO_FR</v>
      </c>
      <c r="G1776" s="2" t="str">
        <f t="shared" si="752"/>
        <v>RSD_DTA3_LI</v>
      </c>
      <c r="H1776" s="2" t="str">
        <f t="shared" ref="H1776:J1776" si="762">H1752</f>
        <v>FE</v>
      </c>
      <c r="I1776" s="2" t="str">
        <f t="shared" si="762"/>
        <v>UP</v>
      </c>
      <c r="J1776" s="10">
        <f t="shared" si="762"/>
        <v>0</v>
      </c>
      <c r="K1776" s="10">
        <f t="shared" si="751"/>
        <v>3</v>
      </c>
      <c r="L1776" s="10" t="str">
        <f t="shared" si="746"/>
        <v>RSDELC</v>
      </c>
      <c r="M1776" s="10" t="s">
        <v>75</v>
      </c>
    </row>
    <row r="1777" spans="3:13" s="2" customFormat="1" x14ac:dyDescent="0.25">
      <c r="C1777" s="10"/>
      <c r="D1777" s="10">
        <v>19</v>
      </c>
      <c r="F1777" s="2" t="str">
        <f t="shared" si="753"/>
        <v>FLO_FR</v>
      </c>
      <c r="G1777" s="2" t="str">
        <f t="shared" si="752"/>
        <v>RSD_DTA3_LI</v>
      </c>
      <c r="H1777" s="2" t="str">
        <f t="shared" ref="H1777:J1777" si="763">H1753</f>
        <v>WN</v>
      </c>
      <c r="I1777" s="2" t="str">
        <f t="shared" si="763"/>
        <v>UP</v>
      </c>
      <c r="J1777" s="10">
        <f t="shared" si="763"/>
        <v>0</v>
      </c>
      <c r="K1777" s="10">
        <f t="shared" si="751"/>
        <v>3</v>
      </c>
      <c r="L1777" s="10" t="str">
        <f t="shared" si="746"/>
        <v>RSDELC</v>
      </c>
      <c r="M1777" s="10" t="s">
        <v>75</v>
      </c>
    </row>
    <row r="1778" spans="3:13" s="2" customFormat="1" x14ac:dyDescent="0.25">
      <c r="C1778" s="10"/>
      <c r="D1778" s="10">
        <v>20</v>
      </c>
      <c r="F1778" s="2" t="str">
        <f t="shared" si="753"/>
        <v>FLO_FR</v>
      </c>
      <c r="G1778" s="2" t="str">
        <f t="shared" si="752"/>
        <v>RSD_DTA3_LI</v>
      </c>
      <c r="H1778" s="2" t="str">
        <f t="shared" ref="H1778:J1778" si="764">H1754</f>
        <v>WL</v>
      </c>
      <c r="I1778" s="2" t="str">
        <f t="shared" si="764"/>
        <v>UP</v>
      </c>
      <c r="J1778" s="10">
        <f t="shared" si="764"/>
        <v>0</v>
      </c>
      <c r="K1778" s="10">
        <f t="shared" si="751"/>
        <v>3</v>
      </c>
      <c r="L1778" s="10" t="str">
        <f t="shared" si="746"/>
        <v>RSDELC</v>
      </c>
      <c r="M1778" s="10" t="s">
        <v>75</v>
      </c>
    </row>
    <row r="1779" spans="3:13" s="2" customFormat="1" x14ac:dyDescent="0.25">
      <c r="C1779" s="10"/>
      <c r="D1779" s="10">
        <v>21</v>
      </c>
      <c r="F1779" s="2" t="str">
        <f t="shared" si="753"/>
        <v>FLO_FR</v>
      </c>
      <c r="G1779" s="2" t="str">
        <f t="shared" si="752"/>
        <v>RSD_DTA3_LI</v>
      </c>
      <c r="H1779" s="2" t="str">
        <f t="shared" ref="H1779:J1779" si="765">H1755</f>
        <v>WM</v>
      </c>
      <c r="I1779" s="2" t="str">
        <f t="shared" si="765"/>
        <v>UP</v>
      </c>
      <c r="J1779" s="10">
        <f t="shared" si="765"/>
        <v>0</v>
      </c>
      <c r="K1779" s="10">
        <f t="shared" si="751"/>
        <v>3</v>
      </c>
      <c r="L1779" s="10" t="str">
        <f t="shared" si="746"/>
        <v>RSDELC</v>
      </c>
      <c r="M1779" s="10" t="s">
        <v>75</v>
      </c>
    </row>
    <row r="1780" spans="3:13" s="2" customFormat="1" x14ac:dyDescent="0.25">
      <c r="C1780" s="10"/>
      <c r="D1780" s="10">
        <v>22</v>
      </c>
      <c r="F1780" s="2" t="str">
        <f t="shared" si="753"/>
        <v>FLO_FR</v>
      </c>
      <c r="G1780" s="2" t="str">
        <f t="shared" si="752"/>
        <v>RSD_DTA3_LI</v>
      </c>
      <c r="H1780" s="2" t="str">
        <f t="shared" ref="H1780:J1780" si="766">H1756</f>
        <v>WD</v>
      </c>
      <c r="I1780" s="2" t="str">
        <f t="shared" si="766"/>
        <v>UP</v>
      </c>
      <c r="J1780" s="10">
        <f t="shared" si="766"/>
        <v>0</v>
      </c>
      <c r="K1780" s="10">
        <f t="shared" si="751"/>
        <v>3</v>
      </c>
      <c r="L1780" s="10" t="str">
        <f t="shared" si="746"/>
        <v>RSDELC</v>
      </c>
      <c r="M1780" s="10" t="s">
        <v>75</v>
      </c>
    </row>
    <row r="1781" spans="3:13" s="2" customFormat="1" x14ac:dyDescent="0.25">
      <c r="C1781" s="10"/>
      <c r="D1781" s="10">
        <v>23</v>
      </c>
      <c r="F1781" s="12" t="str">
        <f t="shared" si="753"/>
        <v>FLO_FR</v>
      </c>
      <c r="G1781" s="12" t="str">
        <f t="shared" si="752"/>
        <v>RSD_DTA3_LI</v>
      </c>
      <c r="H1781" s="12" t="str">
        <f t="shared" ref="H1781:J1781" si="767">H1757</f>
        <v>WA</v>
      </c>
      <c r="I1781" s="12" t="str">
        <f t="shared" si="767"/>
        <v>UP</v>
      </c>
      <c r="J1781" s="4">
        <f t="shared" si="767"/>
        <v>0</v>
      </c>
      <c r="K1781" s="4">
        <f t="shared" si="751"/>
        <v>3</v>
      </c>
      <c r="L1781" s="10" t="str">
        <f t="shared" si="746"/>
        <v>RSDELC</v>
      </c>
      <c r="M1781" s="10" t="s">
        <v>75</v>
      </c>
    </row>
    <row r="1782" spans="3:13" s="2" customFormat="1" x14ac:dyDescent="0.25">
      <c r="C1782" s="10"/>
      <c r="D1782" s="10">
        <v>24</v>
      </c>
      <c r="F1782" s="19" t="str">
        <f t="shared" si="753"/>
        <v>FLO_FR</v>
      </c>
      <c r="G1782" s="19" t="str">
        <f t="shared" si="752"/>
        <v>RSD_DTA3_LI</v>
      </c>
      <c r="H1782" s="19" t="str">
        <f t="shared" ref="H1782:J1782" si="768">H1758</f>
        <v>WE</v>
      </c>
      <c r="I1782" s="19" t="str">
        <f t="shared" si="768"/>
        <v>UP</v>
      </c>
      <c r="J1782" s="21">
        <f t="shared" si="768"/>
        <v>0</v>
      </c>
      <c r="K1782" s="21">
        <f t="shared" si="751"/>
        <v>3</v>
      </c>
      <c r="L1782" s="21" t="str">
        <f t="shared" si="746"/>
        <v>RSDELC</v>
      </c>
      <c r="M1782" s="21" t="s">
        <v>75</v>
      </c>
    </row>
    <row r="1783" spans="3:13" s="2" customFormat="1" x14ac:dyDescent="0.25">
      <c r="C1783" s="10">
        <f>C1735+1</f>
        <v>38</v>
      </c>
      <c r="D1783" s="10">
        <v>1</v>
      </c>
      <c r="F1783" s="2" t="str">
        <f>IF(H1783="NA","\I: Ignore","FLO_FR")</f>
        <v>FLO_FR</v>
      </c>
      <c r="G1783" s="9" t="str">
        <f>VLOOKUP(C1783,Demands!$B$27:$C$125,2,0)</f>
        <v>RSD_APA3_LI</v>
      </c>
      <c r="H1783" s="2" t="str">
        <f>IF(HLOOKUP($D1783,Fractions!$C$1:$Z$2,2,0)=0,"na",HLOOKUP($D1783,Fractions!$C$1:$Z$2,2,0))</f>
        <v>RN</v>
      </c>
      <c r="I1783" s="2" t="s">
        <v>34</v>
      </c>
      <c r="K1783" s="17">
        <f>VLOOKUP(VLOOKUP(C1783,Demands!$B$27:$E$125,4,0),Fractions!$A$3:$Z$43,INS_FRs!D1783+2,0)</f>
        <v>1.740867579908676E-2</v>
      </c>
      <c r="L1783" s="10" t="str">
        <f t="shared" si="746"/>
        <v>RSDELC</v>
      </c>
      <c r="M1783" s="10" t="s">
        <v>75</v>
      </c>
    </row>
    <row r="1784" spans="3:13" s="2" customFormat="1" x14ac:dyDescent="0.25">
      <c r="C1784" s="10"/>
      <c r="D1784" s="10">
        <v>2</v>
      </c>
      <c r="F1784" s="2" t="str">
        <f t="shared" ref="F1784:F1794" si="769">IF(H1784="NA","\I: Ignore","FLO_FR")</f>
        <v>FLO_FR</v>
      </c>
      <c r="G1784" s="2" t="str">
        <f>G1783</f>
        <v>RSD_APA3_LI</v>
      </c>
      <c r="H1784" s="2" t="str">
        <f>IF(HLOOKUP($D1784,Fractions!$C$1:$Z$2,2,0)=0,"na",HLOOKUP($D1784,Fractions!$C$1:$Z$2,2,0))</f>
        <v>RL</v>
      </c>
      <c r="I1784" s="2" t="s">
        <v>34</v>
      </c>
      <c r="K1784" s="17">
        <f>VLOOKUP(VLOOKUP(C1783,Demands!$B$27:$E$125,4,0),Fractions!$A$3:$Z$43,INS_FRs!D1784+2,0)</f>
        <v>3.8299086757990874E-2</v>
      </c>
      <c r="L1784" s="10" t="str">
        <f t="shared" si="746"/>
        <v>RSDELC</v>
      </c>
      <c r="M1784" s="10" t="s">
        <v>75</v>
      </c>
    </row>
    <row r="1785" spans="3:13" s="2" customFormat="1" x14ac:dyDescent="0.25">
      <c r="C1785" s="10"/>
      <c r="D1785" s="10">
        <v>3</v>
      </c>
      <c r="F1785" s="2" t="str">
        <f t="shared" si="769"/>
        <v>FLO_FR</v>
      </c>
      <c r="G1785" s="2" t="str">
        <f t="shared" ref="G1785:G1792" si="770">G1784</f>
        <v>RSD_APA3_LI</v>
      </c>
      <c r="H1785" s="2" t="str">
        <f>IF(HLOOKUP($D1785,Fractions!$C$1:$Z$2,2,0)=0,"na",HLOOKUP($D1785,Fractions!$C$1:$Z$2,2,0))</f>
        <v>RM</v>
      </c>
      <c r="I1785" s="2" t="s">
        <v>34</v>
      </c>
      <c r="K1785" s="17">
        <f>VLOOKUP(VLOOKUP(C1783,Demands!$B$27:$E$125,4,0),Fractions!$A$3:$Z$43,INS_FRs!D1785+2,0)</f>
        <v>2.7853881278538814E-2</v>
      </c>
      <c r="L1785" s="10" t="str">
        <f t="shared" si="746"/>
        <v>RSDELC</v>
      </c>
      <c r="M1785" s="10" t="s">
        <v>75</v>
      </c>
    </row>
    <row r="1786" spans="3:13" s="2" customFormat="1" x14ac:dyDescent="0.25">
      <c r="C1786" s="10"/>
      <c r="D1786" s="10">
        <v>4</v>
      </c>
      <c r="F1786" s="2" t="str">
        <f t="shared" si="769"/>
        <v>FLO_FR</v>
      </c>
      <c r="G1786" s="2" t="str">
        <f t="shared" si="770"/>
        <v>RSD_APA3_LI</v>
      </c>
      <c r="H1786" s="2" t="str">
        <f>IF(HLOOKUP($D1786,Fractions!$C$1:$Z$2,2,0)=0,"na",HLOOKUP($D1786,Fractions!$C$1:$Z$2,2,0))</f>
        <v>RD</v>
      </c>
      <c r="I1786" s="2" t="s">
        <v>34</v>
      </c>
      <c r="K1786" s="17">
        <f>VLOOKUP(VLOOKUP(C1783,Demands!$B$27:$E$125,4,0),Fractions!$A$3:$Z$43,INS_FRs!D1786+2,0)</f>
        <v>1.740867579908676E-2</v>
      </c>
      <c r="L1786" s="10" t="str">
        <f t="shared" si="746"/>
        <v>RSDELC</v>
      </c>
      <c r="M1786" s="10" t="s">
        <v>75</v>
      </c>
    </row>
    <row r="1787" spans="3:13" s="2" customFormat="1" x14ac:dyDescent="0.25">
      <c r="C1787" s="10"/>
      <c r="D1787" s="10">
        <v>5</v>
      </c>
      <c r="F1787" s="2" t="str">
        <f t="shared" si="769"/>
        <v>FLO_FR</v>
      </c>
      <c r="G1787" s="2" t="str">
        <f t="shared" si="770"/>
        <v>RSD_APA3_LI</v>
      </c>
      <c r="H1787" s="2" t="str">
        <f>IF(HLOOKUP($D1787,Fractions!$C$1:$Z$2,2,0)=0,"na",HLOOKUP($D1787,Fractions!$C$1:$Z$2,2,0))</f>
        <v>RA</v>
      </c>
      <c r="I1787" s="2" t="s">
        <v>34</v>
      </c>
      <c r="K1787" s="17">
        <f>VLOOKUP(VLOOKUP(C1783,Demands!$B$27:$E$125,4,0),Fractions!$A$3:$Z$43,INS_FRs!D1787+2,0)</f>
        <v>2.0890410958904111E-2</v>
      </c>
      <c r="L1787" s="10" t="str">
        <f t="shared" si="746"/>
        <v>RSDELC</v>
      </c>
      <c r="M1787" s="10" t="s">
        <v>75</v>
      </c>
    </row>
    <row r="1788" spans="3:13" s="2" customFormat="1" x14ac:dyDescent="0.25">
      <c r="C1788" s="10"/>
      <c r="D1788" s="10">
        <v>6</v>
      </c>
      <c r="F1788" s="2" t="str">
        <f t="shared" si="769"/>
        <v>FLO_FR</v>
      </c>
      <c r="G1788" s="2" t="str">
        <f t="shared" si="770"/>
        <v>RSD_APA3_LI</v>
      </c>
      <c r="H1788" s="2" t="str">
        <f>IF(HLOOKUP($D1788,Fractions!$C$1:$Z$2,2,0)=0,"na",HLOOKUP($D1788,Fractions!$C$1:$Z$2,2,0))</f>
        <v>RE</v>
      </c>
      <c r="I1788" s="2" t="s">
        <v>34</v>
      </c>
      <c r="K1788" s="17">
        <f>VLOOKUP(VLOOKUP(C1783,Demands!$B$27:$E$125,4,0),Fractions!$A$3:$Z$43,INS_FRs!D1788+2,0)</f>
        <v>4.5262557077625568E-2</v>
      </c>
      <c r="L1788" s="10" t="str">
        <f t="shared" si="746"/>
        <v>RSDELC</v>
      </c>
      <c r="M1788" s="10" t="s">
        <v>75</v>
      </c>
    </row>
    <row r="1789" spans="3:13" s="2" customFormat="1" x14ac:dyDescent="0.25">
      <c r="C1789" s="10"/>
      <c r="D1789" s="10">
        <v>7</v>
      </c>
      <c r="F1789" s="2" t="str">
        <f t="shared" si="769"/>
        <v>FLO_FR</v>
      </c>
      <c r="G1789" s="2" t="str">
        <f t="shared" si="770"/>
        <v>RSD_APA3_LI</v>
      </c>
      <c r="H1789" s="2" t="str">
        <f>IF(HLOOKUP($D1789,Fractions!$C$1:$Z$2,2,0)=0,"na",HLOOKUP($D1789,Fractions!$C$1:$Z$2,2,0))</f>
        <v>SN</v>
      </c>
      <c r="I1789" s="2" t="s">
        <v>34</v>
      </c>
      <c r="K1789" s="17">
        <f>VLOOKUP(VLOOKUP(C1783,Demands!$B$27:$E$125,4,0),Fractions!$A$3:$Z$43,INS_FRs!D1789+2,0)</f>
        <v>1.7503805175038054E-2</v>
      </c>
      <c r="L1789" s="10" t="str">
        <f t="shared" si="746"/>
        <v>RSDELC</v>
      </c>
      <c r="M1789" s="10" t="s">
        <v>75</v>
      </c>
    </row>
    <row r="1790" spans="3:13" s="2" customFormat="1" x14ac:dyDescent="0.25">
      <c r="C1790" s="10"/>
      <c r="D1790" s="10">
        <v>8</v>
      </c>
      <c r="F1790" s="2" t="str">
        <f t="shared" si="769"/>
        <v>FLO_FR</v>
      </c>
      <c r="G1790" s="2" t="str">
        <f t="shared" si="770"/>
        <v>RSD_APA3_LI</v>
      </c>
      <c r="H1790" s="2" t="str">
        <f>IF(HLOOKUP($D1790,Fractions!$C$1:$Z$2,2,0)=0,"na",HLOOKUP($D1790,Fractions!$C$1:$Z$2,2,0))</f>
        <v>SL</v>
      </c>
      <c r="I1790" s="2" t="s">
        <v>34</v>
      </c>
      <c r="K1790" s="17">
        <f>VLOOKUP(VLOOKUP(C1783,Demands!$B$27:$E$125,4,0),Fractions!$A$3:$Z$43,INS_FRs!D1790+2,0)</f>
        <v>3.8508371385083721E-2</v>
      </c>
      <c r="L1790" s="10" t="str">
        <f t="shared" si="746"/>
        <v>RSDELC</v>
      </c>
      <c r="M1790" s="10" t="s">
        <v>75</v>
      </c>
    </row>
    <row r="1791" spans="3:13" s="2" customFormat="1" x14ac:dyDescent="0.25">
      <c r="C1791" s="10"/>
      <c r="D1791" s="10">
        <v>9</v>
      </c>
      <c r="F1791" s="2" t="str">
        <f t="shared" si="769"/>
        <v>FLO_FR</v>
      </c>
      <c r="G1791" s="2" t="str">
        <f t="shared" si="770"/>
        <v>RSD_APA3_LI</v>
      </c>
      <c r="H1791" s="2" t="str">
        <f>IF(HLOOKUP($D1791,Fractions!$C$1:$Z$2,2,0)=0,"na",HLOOKUP($D1791,Fractions!$C$1:$Z$2,2,0))</f>
        <v>SM</v>
      </c>
      <c r="I1791" s="2" t="s">
        <v>34</v>
      </c>
      <c r="K1791" s="17">
        <f>VLOOKUP(VLOOKUP(C1783,Demands!$B$27:$E$125,4,0),Fractions!$A$3:$Z$43,INS_FRs!D1791+2,0)</f>
        <v>2.8006088280060883E-2</v>
      </c>
      <c r="L1791" s="10" t="str">
        <f t="shared" si="746"/>
        <v>RSDELC</v>
      </c>
      <c r="M1791" s="10" t="s">
        <v>75</v>
      </c>
    </row>
    <row r="1792" spans="3:13" s="2" customFormat="1" x14ac:dyDescent="0.25">
      <c r="C1792" s="10"/>
      <c r="D1792" s="10">
        <v>10</v>
      </c>
      <c r="F1792" s="2" t="str">
        <f t="shared" si="769"/>
        <v>FLO_FR</v>
      </c>
      <c r="G1792" s="2" t="str">
        <f t="shared" si="770"/>
        <v>RSD_APA3_LI</v>
      </c>
      <c r="H1792" s="2" t="str">
        <f>IF(HLOOKUP($D1792,Fractions!$C$1:$Z$2,2,0)=0,"na",HLOOKUP($D1792,Fractions!$C$1:$Z$2,2,0))</f>
        <v>SD</v>
      </c>
      <c r="I1792" s="2" t="s">
        <v>34</v>
      </c>
      <c r="K1792" s="17">
        <f>VLOOKUP(VLOOKUP(C1783,Demands!$B$27:$E$125,4,0),Fractions!$A$3:$Z$43,INS_FRs!D1792+2,0)</f>
        <v>1.7503805175038054E-2</v>
      </c>
      <c r="L1792" s="10" t="str">
        <f t="shared" si="746"/>
        <v>RSDELC</v>
      </c>
      <c r="M1792" s="10" t="s">
        <v>75</v>
      </c>
    </row>
    <row r="1793" spans="3:13" s="2" customFormat="1" x14ac:dyDescent="0.25">
      <c r="C1793" s="10"/>
      <c r="D1793" s="10">
        <v>11</v>
      </c>
      <c r="F1793" s="2" t="str">
        <f t="shared" si="769"/>
        <v>FLO_FR</v>
      </c>
      <c r="G1793" s="2" t="str">
        <f t="shared" ref="G1793:G1811" si="771">G1792</f>
        <v>RSD_APA3_LI</v>
      </c>
      <c r="H1793" s="2" t="str">
        <f>IF(HLOOKUP($D1793,Fractions!$C$1:$Z$2,2,0)=0,"na",HLOOKUP($D1793,Fractions!$C$1:$Z$2,2,0))</f>
        <v>SA</v>
      </c>
      <c r="I1793" s="2" t="s">
        <v>34</v>
      </c>
      <c r="K1793" s="17">
        <f>VLOOKUP(VLOOKUP(C1783,Demands!$B$27:$E$125,4,0),Fractions!$A$3:$Z$43,INS_FRs!D1793+2,0)</f>
        <v>2.1004566210045664E-2</v>
      </c>
      <c r="L1793" s="10" t="str">
        <f t="shared" si="746"/>
        <v>RSDELC</v>
      </c>
      <c r="M1793" s="10" t="s">
        <v>75</v>
      </c>
    </row>
    <row r="1794" spans="3:13" s="2" customFormat="1" x14ac:dyDescent="0.25">
      <c r="C1794" s="10"/>
      <c r="D1794" s="10">
        <v>12</v>
      </c>
      <c r="F1794" s="2" t="str">
        <f t="shared" si="769"/>
        <v>FLO_FR</v>
      </c>
      <c r="G1794" s="2" t="str">
        <f t="shared" si="771"/>
        <v>RSD_APA3_LI</v>
      </c>
      <c r="H1794" s="2" t="str">
        <f>IF(HLOOKUP($D1794,Fractions!$C$1:$Z$2,2,0)=0,"na",HLOOKUP($D1794,Fractions!$C$1:$Z$2,2,0))</f>
        <v>SE</v>
      </c>
      <c r="I1794" s="2" t="s">
        <v>34</v>
      </c>
      <c r="K1794" s="17">
        <f>VLOOKUP(VLOOKUP(C1783,Demands!$B$27:$E$125,4,0),Fractions!$A$3:$Z$43,INS_FRs!D1794+2,0)</f>
        <v>4.5509893455098933E-2</v>
      </c>
      <c r="L1794" s="10" t="str">
        <f t="shared" si="746"/>
        <v>RSDELC</v>
      </c>
      <c r="M1794" s="10" t="s">
        <v>75</v>
      </c>
    </row>
    <row r="1795" spans="3:13" s="2" customFormat="1" x14ac:dyDescent="0.25">
      <c r="C1795" s="10"/>
      <c r="D1795" s="10">
        <v>13</v>
      </c>
      <c r="F1795" s="2" t="str">
        <f t="shared" ref="F1795:F1812" si="772">IF(H1795="NA","\I: Ignore","FLO_FR")</f>
        <v>FLO_FR</v>
      </c>
      <c r="G1795" s="2" t="str">
        <f t="shared" si="771"/>
        <v>RSD_APA3_LI</v>
      </c>
      <c r="H1795" s="2" t="str">
        <f>IF(HLOOKUP($D1795,Fractions!$C$1:$Z$2,2,0)=0,"na",HLOOKUP($D1795,Fractions!$C$1:$Z$2,2,0))</f>
        <v>FN</v>
      </c>
      <c r="I1795" s="2" t="s">
        <v>34</v>
      </c>
      <c r="K1795" s="17">
        <f>VLOOKUP(VLOOKUP(C1783,Demands!$B$27:$E$125,4,0),Fractions!$A$3:$Z$43,INS_FRs!D1795+2,0)</f>
        <v>1.740867579908676E-2</v>
      </c>
      <c r="L1795" s="10" t="str">
        <f t="shared" si="746"/>
        <v>RSDELC</v>
      </c>
      <c r="M1795" s="10" t="s">
        <v>75</v>
      </c>
    </row>
    <row r="1796" spans="3:13" s="2" customFormat="1" x14ac:dyDescent="0.25">
      <c r="C1796" s="10"/>
      <c r="D1796" s="10">
        <v>14</v>
      </c>
      <c r="F1796" s="2" t="str">
        <f t="shared" si="772"/>
        <v>FLO_FR</v>
      </c>
      <c r="G1796" s="2" t="str">
        <f t="shared" si="771"/>
        <v>RSD_APA3_LI</v>
      </c>
      <c r="H1796" s="2" t="str">
        <f>IF(HLOOKUP($D1796,Fractions!$C$1:$Z$2,2,0)=0,"na",HLOOKUP($D1796,Fractions!$C$1:$Z$2,2,0))</f>
        <v>FL</v>
      </c>
      <c r="I1796" s="2" t="s">
        <v>34</v>
      </c>
      <c r="K1796" s="17">
        <f>VLOOKUP(VLOOKUP(C1783,Demands!$B$27:$E$125,4,0),Fractions!$A$3:$Z$43,INS_FRs!D1796+2,0)</f>
        <v>3.8299086757990874E-2</v>
      </c>
      <c r="L1796" s="10" t="str">
        <f t="shared" si="746"/>
        <v>RSDELC</v>
      </c>
      <c r="M1796" s="10" t="s">
        <v>75</v>
      </c>
    </row>
    <row r="1797" spans="3:13" s="2" customFormat="1" x14ac:dyDescent="0.25">
      <c r="C1797" s="10"/>
      <c r="D1797" s="10">
        <v>15</v>
      </c>
      <c r="F1797" s="2" t="str">
        <f t="shared" si="772"/>
        <v>FLO_FR</v>
      </c>
      <c r="G1797" s="2" t="str">
        <f t="shared" si="771"/>
        <v>RSD_APA3_LI</v>
      </c>
      <c r="H1797" s="2" t="str">
        <f>IF(HLOOKUP($D1797,Fractions!$C$1:$Z$2,2,0)=0,"na",HLOOKUP($D1797,Fractions!$C$1:$Z$2,2,0))</f>
        <v>FM</v>
      </c>
      <c r="I1797" s="2" t="s">
        <v>34</v>
      </c>
      <c r="K1797" s="17">
        <f>VLOOKUP(VLOOKUP(C1783,Demands!$B$27:$E$125,4,0),Fractions!$A$3:$Z$43,INS_FRs!D1797+2,0)</f>
        <v>2.7853881278538814E-2</v>
      </c>
      <c r="L1797" s="10" t="str">
        <f t="shared" si="746"/>
        <v>RSDELC</v>
      </c>
      <c r="M1797" s="10" t="s">
        <v>75</v>
      </c>
    </row>
    <row r="1798" spans="3:13" s="2" customFormat="1" x14ac:dyDescent="0.25">
      <c r="C1798" s="10"/>
      <c r="D1798" s="10">
        <v>16</v>
      </c>
      <c r="F1798" s="2" t="str">
        <f t="shared" si="772"/>
        <v>FLO_FR</v>
      </c>
      <c r="G1798" s="2" t="str">
        <f t="shared" si="771"/>
        <v>RSD_APA3_LI</v>
      </c>
      <c r="H1798" s="2" t="str">
        <f>IF(HLOOKUP($D1798,Fractions!$C$1:$Z$2,2,0)=0,"na",HLOOKUP($D1798,Fractions!$C$1:$Z$2,2,0))</f>
        <v>FD</v>
      </c>
      <c r="I1798" s="2" t="s">
        <v>34</v>
      </c>
      <c r="K1798" s="17">
        <f>VLOOKUP(VLOOKUP(C1783,Demands!$B$27:$E$125,4,0),Fractions!$A$3:$Z$43,INS_FRs!D1798+2,0)</f>
        <v>1.740867579908676E-2</v>
      </c>
      <c r="L1798" s="10" t="str">
        <f t="shared" si="746"/>
        <v>RSDELC</v>
      </c>
      <c r="M1798" s="10" t="s">
        <v>75</v>
      </c>
    </row>
    <row r="1799" spans="3:13" s="2" customFormat="1" x14ac:dyDescent="0.25">
      <c r="C1799" s="10"/>
      <c r="D1799" s="10">
        <v>17</v>
      </c>
      <c r="F1799" s="2" t="str">
        <f t="shared" si="772"/>
        <v>FLO_FR</v>
      </c>
      <c r="G1799" s="2" t="str">
        <f t="shared" si="771"/>
        <v>RSD_APA3_LI</v>
      </c>
      <c r="H1799" s="2" t="str">
        <f>IF(HLOOKUP($D1799,Fractions!$C$1:$Z$2,2,0)=0,"na",HLOOKUP($D1799,Fractions!$C$1:$Z$2,2,0))</f>
        <v>FA</v>
      </c>
      <c r="I1799" s="2" t="s">
        <v>34</v>
      </c>
      <c r="K1799" s="17">
        <f>VLOOKUP(VLOOKUP(C1783,Demands!$B$27:$E$125,4,0),Fractions!$A$3:$Z$43,INS_FRs!D1799+2,0)</f>
        <v>2.0890410958904111E-2</v>
      </c>
      <c r="L1799" s="10" t="str">
        <f t="shared" si="746"/>
        <v>RSDELC</v>
      </c>
      <c r="M1799" s="10" t="s">
        <v>75</v>
      </c>
    </row>
    <row r="1800" spans="3:13" s="2" customFormat="1" x14ac:dyDescent="0.25">
      <c r="C1800" s="10"/>
      <c r="D1800" s="10">
        <v>18</v>
      </c>
      <c r="F1800" s="2" t="str">
        <f t="shared" si="772"/>
        <v>FLO_FR</v>
      </c>
      <c r="G1800" s="2" t="str">
        <f t="shared" si="771"/>
        <v>RSD_APA3_LI</v>
      </c>
      <c r="H1800" s="2" t="str">
        <f>IF(HLOOKUP($D1800,Fractions!$C$1:$Z$2,2,0)=0,"na",HLOOKUP($D1800,Fractions!$C$1:$Z$2,2,0))</f>
        <v>FE</v>
      </c>
      <c r="I1800" s="2" t="s">
        <v>34</v>
      </c>
      <c r="K1800" s="17">
        <f>VLOOKUP(VLOOKUP(C1783,Demands!$B$27:$E$125,4,0),Fractions!$A$3:$Z$43,INS_FRs!D1800+2,0)</f>
        <v>4.5262557077625568E-2</v>
      </c>
      <c r="L1800" s="10" t="str">
        <f t="shared" ref="L1800:L1863" si="773">LEFT(G1800,3)&amp;"ELC"</f>
        <v>RSDELC</v>
      </c>
      <c r="M1800" s="10" t="s">
        <v>75</v>
      </c>
    </row>
    <row r="1801" spans="3:13" s="2" customFormat="1" x14ac:dyDescent="0.25">
      <c r="C1801" s="10"/>
      <c r="D1801" s="10">
        <v>19</v>
      </c>
      <c r="F1801" s="2" t="str">
        <f t="shared" si="772"/>
        <v>FLO_FR</v>
      </c>
      <c r="G1801" s="2" t="str">
        <f t="shared" si="771"/>
        <v>RSD_APA3_LI</v>
      </c>
      <c r="H1801" s="2" t="str">
        <f>IF(HLOOKUP($D1801,Fractions!$C$1:$Z$2,2,0)=0,"na",HLOOKUP($D1801,Fractions!$C$1:$Z$2,2,0))</f>
        <v>WN</v>
      </c>
      <c r="I1801" s="2" t="s">
        <v>34</v>
      </c>
      <c r="K1801" s="17">
        <f>VLOOKUP(VLOOKUP(C1783,Demands!$B$27:$E$125,4,0),Fractions!$A$3:$Z$43,INS_FRs!D1801+2,0)</f>
        <v>5.1845509893455106E-2</v>
      </c>
      <c r="L1801" s="10" t="str">
        <f t="shared" si="773"/>
        <v>RSDELC</v>
      </c>
      <c r="M1801" s="10" t="s">
        <v>75</v>
      </c>
    </row>
    <row r="1802" spans="3:13" s="2" customFormat="1" x14ac:dyDescent="0.25">
      <c r="C1802" s="10"/>
      <c r="D1802" s="10">
        <v>20</v>
      </c>
      <c r="F1802" s="2" t="str">
        <f t="shared" si="772"/>
        <v>FLO_FR</v>
      </c>
      <c r="G1802" s="2" t="str">
        <f t="shared" si="771"/>
        <v>RSD_APA3_LI</v>
      </c>
      <c r="H1802" s="2" t="str">
        <f>IF(HLOOKUP($D1802,Fractions!$C$1:$Z$2,2,0)=0,"na",HLOOKUP($D1802,Fractions!$C$1:$Z$2,2,0))</f>
        <v>WL</v>
      </c>
      <c r="I1802" s="2" t="s">
        <v>34</v>
      </c>
      <c r="K1802" s="17">
        <f>VLOOKUP(VLOOKUP(C1783,Demands!$B$27:$E$125,4,0),Fractions!$A$3:$Z$43,INS_FRs!D1802+2,0)</f>
        <v>0.11406012176560124</v>
      </c>
      <c r="L1802" s="10" t="str">
        <f t="shared" si="773"/>
        <v>RSDELC</v>
      </c>
      <c r="M1802" s="10" t="s">
        <v>75</v>
      </c>
    </row>
    <row r="1803" spans="3:13" s="2" customFormat="1" x14ac:dyDescent="0.25">
      <c r="C1803" s="10"/>
      <c r="D1803" s="10">
        <v>21</v>
      </c>
      <c r="F1803" s="2" t="str">
        <f t="shared" si="772"/>
        <v>FLO_FR</v>
      </c>
      <c r="G1803" s="2" t="str">
        <f t="shared" si="771"/>
        <v>RSD_APA3_LI</v>
      </c>
      <c r="H1803" s="2" t="str">
        <f>IF(HLOOKUP($D1803,Fractions!$C$1:$Z$2,2,0)=0,"na",HLOOKUP($D1803,Fractions!$C$1:$Z$2,2,0))</f>
        <v>WM</v>
      </c>
      <c r="I1803" s="2" t="s">
        <v>34</v>
      </c>
      <c r="K1803" s="17">
        <f>VLOOKUP(VLOOKUP(C1783,Demands!$B$27:$E$125,4,0),Fractions!$A$3:$Z$43,INS_FRs!D1803+2,0)</f>
        <v>8.2952815829528154E-2</v>
      </c>
      <c r="L1803" s="10" t="str">
        <f t="shared" si="773"/>
        <v>RSDELC</v>
      </c>
      <c r="M1803" s="10" t="s">
        <v>75</v>
      </c>
    </row>
    <row r="1804" spans="3:13" s="2" customFormat="1" x14ac:dyDescent="0.25">
      <c r="C1804" s="10"/>
      <c r="D1804" s="10">
        <v>22</v>
      </c>
      <c r="F1804" s="2" t="str">
        <f t="shared" si="772"/>
        <v>FLO_FR</v>
      </c>
      <c r="G1804" s="2" t="str">
        <f t="shared" si="771"/>
        <v>RSD_APA3_LI</v>
      </c>
      <c r="H1804" s="2" t="str">
        <f>IF(HLOOKUP($D1804,Fractions!$C$1:$Z$2,2,0)=0,"na",HLOOKUP($D1804,Fractions!$C$1:$Z$2,2,0))</f>
        <v>WD</v>
      </c>
      <c r="I1804" s="2" t="s">
        <v>34</v>
      </c>
      <c r="K1804" s="17">
        <f>VLOOKUP(VLOOKUP(C1783,Demands!$B$27:$E$125,4,0),Fractions!$A$3:$Z$43,INS_FRs!D1804+2,0)</f>
        <v>5.1845509893455106E-2</v>
      </c>
      <c r="L1804" s="10" t="str">
        <f t="shared" si="773"/>
        <v>RSDELC</v>
      </c>
      <c r="M1804" s="10" t="s">
        <v>75</v>
      </c>
    </row>
    <row r="1805" spans="3:13" s="2" customFormat="1" x14ac:dyDescent="0.25">
      <c r="C1805" s="10"/>
      <c r="D1805" s="10">
        <v>23</v>
      </c>
      <c r="F1805" s="12" t="str">
        <f t="shared" si="772"/>
        <v>FLO_FR</v>
      </c>
      <c r="G1805" s="12" t="str">
        <f t="shared" si="771"/>
        <v>RSD_APA3_LI</v>
      </c>
      <c r="H1805" s="12" t="str">
        <f>IF(HLOOKUP($D1805,Fractions!$C$1:$Z$2,2,0)=0,"na",HLOOKUP($D1805,Fractions!$C$1:$Z$2,2,0))</f>
        <v>WA</v>
      </c>
      <c r="I1805" s="12" t="s">
        <v>34</v>
      </c>
      <c r="J1805" s="12"/>
      <c r="K1805" s="18">
        <f>VLOOKUP(VLOOKUP(C1783,Demands!$B$27:$E$125,4,0),Fractions!$A$3:$Z$43,INS_FRs!D1805+2,0)</f>
        <v>6.2214611872146122E-2</v>
      </c>
      <c r="L1805" s="10" t="str">
        <f t="shared" si="773"/>
        <v>RSDELC</v>
      </c>
      <c r="M1805" s="10" t="s">
        <v>75</v>
      </c>
    </row>
    <row r="1806" spans="3:13" s="2" customFormat="1" x14ac:dyDescent="0.25">
      <c r="C1806" s="10"/>
      <c r="D1806" s="10">
        <v>24</v>
      </c>
      <c r="F1806" s="19" t="str">
        <f t="shared" si="772"/>
        <v>FLO_FR</v>
      </c>
      <c r="G1806" s="19" t="str">
        <f t="shared" si="771"/>
        <v>RSD_APA3_LI</v>
      </c>
      <c r="H1806" s="19" t="str">
        <f>IF(HLOOKUP($D1806,Fractions!$C$1:$Z$2,2,0)=0,"na",HLOOKUP($D1806,Fractions!$C$1:$Z$2,2,0))</f>
        <v>WE</v>
      </c>
      <c r="I1806" s="19" t="s">
        <v>34</v>
      </c>
      <c r="J1806" s="19"/>
      <c r="K1806" s="20">
        <f>VLOOKUP(VLOOKUP(C1783,Demands!$B$27:$E$125,4,0),Fractions!$A$3:$Z$43,INS_FRs!D1806+2,0)</f>
        <v>0.13479832572298325</v>
      </c>
      <c r="L1806" s="21" t="str">
        <f t="shared" si="773"/>
        <v>RSDELC</v>
      </c>
      <c r="M1806" s="21" t="s">
        <v>75</v>
      </c>
    </row>
    <row r="1807" spans="3:13" s="2" customFormat="1" x14ac:dyDescent="0.25">
      <c r="C1807" s="10"/>
      <c r="D1807" s="10">
        <v>1</v>
      </c>
      <c r="F1807" s="2" t="str">
        <f t="shared" si="772"/>
        <v>FLO_FR</v>
      </c>
      <c r="G1807" s="9" t="str">
        <f t="shared" si="771"/>
        <v>RSD_APA3_LI</v>
      </c>
      <c r="H1807" s="2" t="str">
        <f t="shared" ref="H1807:J1815" si="774">H1783</f>
        <v>RN</v>
      </c>
      <c r="I1807" s="2" t="str">
        <f t="shared" si="774"/>
        <v>UP</v>
      </c>
      <c r="J1807" s="2">
        <f t="shared" si="774"/>
        <v>0</v>
      </c>
      <c r="K1807" s="10">
        <v>3</v>
      </c>
      <c r="L1807" s="10" t="str">
        <f t="shared" si="773"/>
        <v>RSDELC</v>
      </c>
      <c r="M1807" s="10" t="s">
        <v>75</v>
      </c>
    </row>
    <row r="1808" spans="3:13" s="2" customFormat="1" x14ac:dyDescent="0.25">
      <c r="C1808" s="10"/>
      <c r="D1808" s="10">
        <v>2</v>
      </c>
      <c r="F1808" s="2" t="str">
        <f t="shared" si="772"/>
        <v>FLO_FR</v>
      </c>
      <c r="G1808" s="2" t="str">
        <f t="shared" si="771"/>
        <v>RSD_APA3_LI</v>
      </c>
      <c r="H1808" s="2" t="str">
        <f t="shared" si="774"/>
        <v>RL</v>
      </c>
      <c r="I1808" s="2" t="str">
        <f t="shared" si="774"/>
        <v>UP</v>
      </c>
      <c r="J1808" s="2">
        <f t="shared" si="774"/>
        <v>0</v>
      </c>
      <c r="K1808" s="10">
        <f>K1807</f>
        <v>3</v>
      </c>
      <c r="L1808" s="10" t="str">
        <f t="shared" si="773"/>
        <v>RSDELC</v>
      </c>
      <c r="M1808" s="10" t="s">
        <v>75</v>
      </c>
    </row>
    <row r="1809" spans="3:13" s="2" customFormat="1" x14ac:dyDescent="0.25">
      <c r="C1809" s="10"/>
      <c r="D1809" s="10">
        <v>3</v>
      </c>
      <c r="F1809" s="2" t="str">
        <f t="shared" si="772"/>
        <v>FLO_FR</v>
      </c>
      <c r="G1809" s="2" t="str">
        <f t="shared" si="771"/>
        <v>RSD_APA3_LI</v>
      </c>
      <c r="H1809" s="2" t="str">
        <f t="shared" si="774"/>
        <v>RM</v>
      </c>
      <c r="I1809" s="2" t="str">
        <f t="shared" si="774"/>
        <v>UP</v>
      </c>
      <c r="J1809" s="2">
        <f t="shared" si="774"/>
        <v>0</v>
      </c>
      <c r="K1809" s="10">
        <f t="shared" ref="K1809:K1830" si="775">K1808</f>
        <v>3</v>
      </c>
      <c r="L1809" s="10" t="str">
        <f t="shared" si="773"/>
        <v>RSDELC</v>
      </c>
      <c r="M1809" s="10" t="s">
        <v>75</v>
      </c>
    </row>
    <row r="1810" spans="3:13" s="2" customFormat="1" x14ac:dyDescent="0.25">
      <c r="C1810" s="10"/>
      <c r="D1810" s="10">
        <v>4</v>
      </c>
      <c r="F1810" s="2" t="str">
        <f t="shared" si="772"/>
        <v>FLO_FR</v>
      </c>
      <c r="G1810" s="2" t="str">
        <f t="shared" si="771"/>
        <v>RSD_APA3_LI</v>
      </c>
      <c r="H1810" s="2" t="str">
        <f t="shared" si="774"/>
        <v>RD</v>
      </c>
      <c r="I1810" s="2" t="str">
        <f t="shared" si="774"/>
        <v>UP</v>
      </c>
      <c r="J1810" s="2">
        <f t="shared" si="774"/>
        <v>0</v>
      </c>
      <c r="K1810" s="10">
        <f t="shared" si="775"/>
        <v>3</v>
      </c>
      <c r="L1810" s="10" t="str">
        <f t="shared" si="773"/>
        <v>RSDELC</v>
      </c>
      <c r="M1810" s="10" t="s">
        <v>75</v>
      </c>
    </row>
    <row r="1811" spans="3:13" s="2" customFormat="1" x14ac:dyDescent="0.25">
      <c r="C1811" s="10"/>
      <c r="D1811" s="10">
        <v>5</v>
      </c>
      <c r="F1811" s="2" t="str">
        <f t="shared" si="772"/>
        <v>FLO_FR</v>
      </c>
      <c r="G1811" s="2" t="str">
        <f t="shared" si="771"/>
        <v>RSD_APA3_LI</v>
      </c>
      <c r="H1811" s="2" t="str">
        <f t="shared" si="774"/>
        <v>RA</v>
      </c>
      <c r="I1811" s="2" t="str">
        <f t="shared" si="774"/>
        <v>UP</v>
      </c>
      <c r="J1811" s="2">
        <f t="shared" si="774"/>
        <v>0</v>
      </c>
      <c r="K1811" s="10">
        <f t="shared" si="775"/>
        <v>3</v>
      </c>
      <c r="L1811" s="10" t="str">
        <f t="shared" si="773"/>
        <v>RSDELC</v>
      </c>
      <c r="M1811" s="10" t="s">
        <v>75</v>
      </c>
    </row>
    <row r="1812" spans="3:13" s="2" customFormat="1" x14ac:dyDescent="0.25">
      <c r="C1812" s="10"/>
      <c r="D1812" s="10">
        <v>6</v>
      </c>
      <c r="F1812" s="2" t="str">
        <f t="shared" si="772"/>
        <v>FLO_FR</v>
      </c>
      <c r="G1812" s="2" t="str">
        <f t="shared" ref="G1812:G1830" si="776">G1811</f>
        <v>RSD_APA3_LI</v>
      </c>
      <c r="H1812" s="2" t="str">
        <f t="shared" si="774"/>
        <v>RE</v>
      </c>
      <c r="I1812" s="2" t="str">
        <f t="shared" si="774"/>
        <v>UP</v>
      </c>
      <c r="J1812" s="2">
        <f t="shared" si="774"/>
        <v>0</v>
      </c>
      <c r="K1812" s="10">
        <f t="shared" si="775"/>
        <v>3</v>
      </c>
      <c r="L1812" s="10" t="str">
        <f t="shared" si="773"/>
        <v>RSDELC</v>
      </c>
      <c r="M1812" s="10" t="s">
        <v>75</v>
      </c>
    </row>
    <row r="1813" spans="3:13" s="2" customFormat="1" x14ac:dyDescent="0.25">
      <c r="C1813" s="10"/>
      <c r="D1813" s="10">
        <v>7</v>
      </c>
      <c r="F1813" s="2" t="str">
        <f t="shared" ref="F1813:F1830" si="777">IF(H1813="NA","\I: Ignore","FLO_FR")</f>
        <v>FLO_FR</v>
      </c>
      <c r="G1813" s="2" t="str">
        <f t="shared" si="776"/>
        <v>RSD_APA3_LI</v>
      </c>
      <c r="H1813" s="2" t="str">
        <f t="shared" si="774"/>
        <v>SN</v>
      </c>
      <c r="I1813" s="2" t="str">
        <f t="shared" si="774"/>
        <v>UP</v>
      </c>
      <c r="J1813" s="2">
        <f t="shared" si="774"/>
        <v>0</v>
      </c>
      <c r="K1813" s="10">
        <f t="shared" si="775"/>
        <v>3</v>
      </c>
      <c r="L1813" s="10" t="str">
        <f t="shared" si="773"/>
        <v>RSDELC</v>
      </c>
      <c r="M1813" s="10" t="s">
        <v>75</v>
      </c>
    </row>
    <row r="1814" spans="3:13" s="2" customFormat="1" x14ac:dyDescent="0.25">
      <c r="C1814" s="10"/>
      <c r="D1814" s="10">
        <v>8</v>
      </c>
      <c r="F1814" s="2" t="str">
        <f t="shared" si="777"/>
        <v>FLO_FR</v>
      </c>
      <c r="G1814" s="2" t="str">
        <f t="shared" si="776"/>
        <v>RSD_APA3_LI</v>
      </c>
      <c r="H1814" s="2" t="str">
        <f t="shared" si="774"/>
        <v>SL</v>
      </c>
      <c r="I1814" s="2" t="str">
        <f t="shared" si="774"/>
        <v>UP</v>
      </c>
      <c r="J1814" s="2">
        <f t="shared" si="774"/>
        <v>0</v>
      </c>
      <c r="K1814" s="10">
        <f t="shared" si="775"/>
        <v>3</v>
      </c>
      <c r="L1814" s="10" t="str">
        <f t="shared" si="773"/>
        <v>RSDELC</v>
      </c>
      <c r="M1814" s="10" t="s">
        <v>75</v>
      </c>
    </row>
    <row r="1815" spans="3:13" s="2" customFormat="1" x14ac:dyDescent="0.25">
      <c r="C1815" s="10"/>
      <c r="D1815" s="10">
        <v>9</v>
      </c>
      <c r="F1815" s="2" t="str">
        <f t="shared" si="777"/>
        <v>FLO_FR</v>
      </c>
      <c r="G1815" s="2" t="str">
        <f t="shared" si="776"/>
        <v>RSD_APA3_LI</v>
      </c>
      <c r="H1815" s="2" t="str">
        <f t="shared" si="774"/>
        <v>SM</v>
      </c>
      <c r="I1815" s="2" t="str">
        <f t="shared" si="774"/>
        <v>UP</v>
      </c>
      <c r="J1815" s="2">
        <f t="shared" si="774"/>
        <v>0</v>
      </c>
      <c r="K1815" s="10">
        <f t="shared" si="775"/>
        <v>3</v>
      </c>
      <c r="L1815" s="10" t="str">
        <f t="shared" si="773"/>
        <v>RSDELC</v>
      </c>
      <c r="M1815" s="10" t="s">
        <v>75</v>
      </c>
    </row>
    <row r="1816" spans="3:13" s="2" customFormat="1" x14ac:dyDescent="0.25">
      <c r="C1816" s="10"/>
      <c r="D1816" s="10">
        <v>10</v>
      </c>
      <c r="F1816" s="2" t="str">
        <f t="shared" si="777"/>
        <v>FLO_FR</v>
      </c>
      <c r="G1816" s="2" t="str">
        <f t="shared" si="776"/>
        <v>RSD_APA3_LI</v>
      </c>
      <c r="H1816" s="2" t="str">
        <f t="shared" ref="H1816:I1818" si="778">H1792</f>
        <v>SD</v>
      </c>
      <c r="I1816" s="2" t="str">
        <f>I1792</f>
        <v>UP</v>
      </c>
      <c r="J1816" s="2">
        <f>J1792</f>
        <v>0</v>
      </c>
      <c r="K1816" s="10">
        <f t="shared" si="775"/>
        <v>3</v>
      </c>
      <c r="L1816" s="10" t="str">
        <f t="shared" si="773"/>
        <v>RSDELC</v>
      </c>
      <c r="M1816" s="10" t="s">
        <v>75</v>
      </c>
    </row>
    <row r="1817" spans="3:13" s="2" customFormat="1" x14ac:dyDescent="0.25">
      <c r="C1817" s="10"/>
      <c r="D1817" s="10">
        <v>11</v>
      </c>
      <c r="F1817" s="2" t="str">
        <f t="shared" si="777"/>
        <v>FLO_FR</v>
      </c>
      <c r="G1817" s="2" t="str">
        <f t="shared" si="776"/>
        <v>RSD_APA3_LI</v>
      </c>
      <c r="H1817" s="2" t="str">
        <f t="shared" si="778"/>
        <v>SA</v>
      </c>
      <c r="I1817" s="2" t="str">
        <f>I1793</f>
        <v>UP</v>
      </c>
      <c r="J1817" s="2">
        <f>J1793</f>
        <v>0</v>
      </c>
      <c r="K1817" s="10">
        <f t="shared" si="775"/>
        <v>3</v>
      </c>
      <c r="L1817" s="10" t="str">
        <f t="shared" si="773"/>
        <v>RSDELC</v>
      </c>
      <c r="M1817" s="10" t="s">
        <v>75</v>
      </c>
    </row>
    <row r="1818" spans="3:13" s="2" customFormat="1" x14ac:dyDescent="0.25">
      <c r="C1818" s="10"/>
      <c r="D1818" s="10">
        <v>12</v>
      </c>
      <c r="F1818" s="2" t="str">
        <f t="shared" si="777"/>
        <v>FLO_FR</v>
      </c>
      <c r="G1818" s="2" t="str">
        <f t="shared" si="776"/>
        <v>RSD_APA3_LI</v>
      </c>
      <c r="H1818" s="2" t="str">
        <f t="shared" si="778"/>
        <v>SE</v>
      </c>
      <c r="I1818" s="2" t="str">
        <f t="shared" si="778"/>
        <v>UP</v>
      </c>
      <c r="J1818" s="2">
        <f>J1794</f>
        <v>0</v>
      </c>
      <c r="K1818" s="10">
        <f t="shared" si="775"/>
        <v>3</v>
      </c>
      <c r="L1818" s="10" t="str">
        <f t="shared" si="773"/>
        <v>RSDELC</v>
      </c>
      <c r="M1818" s="10" t="s">
        <v>75</v>
      </c>
    </row>
    <row r="1819" spans="3:13" s="2" customFormat="1" x14ac:dyDescent="0.25">
      <c r="C1819" s="10"/>
      <c r="D1819" s="10">
        <v>13</v>
      </c>
      <c r="F1819" s="2" t="str">
        <f t="shared" si="777"/>
        <v>FLO_FR</v>
      </c>
      <c r="G1819" s="2" t="str">
        <f t="shared" si="776"/>
        <v>RSD_APA3_LI</v>
      </c>
      <c r="H1819" s="2" t="str">
        <f t="shared" ref="H1819:J1819" si="779">H1795</f>
        <v>FN</v>
      </c>
      <c r="I1819" s="2" t="str">
        <f t="shared" si="779"/>
        <v>UP</v>
      </c>
      <c r="J1819" s="2">
        <f t="shared" si="779"/>
        <v>0</v>
      </c>
      <c r="K1819" s="10">
        <f t="shared" si="775"/>
        <v>3</v>
      </c>
      <c r="L1819" s="10" t="str">
        <f t="shared" si="773"/>
        <v>RSDELC</v>
      </c>
      <c r="M1819" s="10" t="s">
        <v>75</v>
      </c>
    </row>
    <row r="1820" spans="3:13" s="2" customFormat="1" x14ac:dyDescent="0.25">
      <c r="C1820" s="10"/>
      <c r="D1820" s="10">
        <v>14</v>
      </c>
      <c r="F1820" s="2" t="str">
        <f t="shared" si="777"/>
        <v>FLO_FR</v>
      </c>
      <c r="G1820" s="2" t="str">
        <f t="shared" si="776"/>
        <v>RSD_APA3_LI</v>
      </c>
      <c r="H1820" s="2" t="str">
        <f t="shared" ref="H1820:J1820" si="780">H1796</f>
        <v>FL</v>
      </c>
      <c r="I1820" s="2" t="str">
        <f t="shared" si="780"/>
        <v>UP</v>
      </c>
      <c r="J1820" s="2">
        <f t="shared" si="780"/>
        <v>0</v>
      </c>
      <c r="K1820" s="10">
        <f t="shared" si="775"/>
        <v>3</v>
      </c>
      <c r="L1820" s="10" t="str">
        <f t="shared" si="773"/>
        <v>RSDELC</v>
      </c>
      <c r="M1820" s="10" t="s">
        <v>75</v>
      </c>
    </row>
    <row r="1821" spans="3:13" s="2" customFormat="1" x14ac:dyDescent="0.25">
      <c r="C1821" s="10"/>
      <c r="D1821" s="10">
        <v>15</v>
      </c>
      <c r="F1821" s="2" t="str">
        <f t="shared" si="777"/>
        <v>FLO_FR</v>
      </c>
      <c r="G1821" s="2" t="str">
        <f t="shared" si="776"/>
        <v>RSD_APA3_LI</v>
      </c>
      <c r="H1821" s="2" t="str">
        <f t="shared" ref="H1821:J1821" si="781">H1797</f>
        <v>FM</v>
      </c>
      <c r="I1821" s="2" t="str">
        <f t="shared" si="781"/>
        <v>UP</v>
      </c>
      <c r="J1821" s="2">
        <f t="shared" si="781"/>
        <v>0</v>
      </c>
      <c r="K1821" s="10">
        <f t="shared" si="775"/>
        <v>3</v>
      </c>
      <c r="L1821" s="10" t="str">
        <f t="shared" si="773"/>
        <v>RSDELC</v>
      </c>
      <c r="M1821" s="10" t="s">
        <v>75</v>
      </c>
    </row>
    <row r="1822" spans="3:13" s="2" customFormat="1" x14ac:dyDescent="0.25">
      <c r="C1822" s="10"/>
      <c r="D1822" s="10">
        <v>16</v>
      </c>
      <c r="F1822" s="2" t="str">
        <f t="shared" si="777"/>
        <v>FLO_FR</v>
      </c>
      <c r="G1822" s="2" t="str">
        <f t="shared" si="776"/>
        <v>RSD_APA3_LI</v>
      </c>
      <c r="H1822" s="2" t="str">
        <f t="shared" ref="H1822:J1822" si="782">H1798</f>
        <v>FD</v>
      </c>
      <c r="I1822" s="2" t="str">
        <f t="shared" si="782"/>
        <v>UP</v>
      </c>
      <c r="J1822" s="2">
        <f t="shared" si="782"/>
        <v>0</v>
      </c>
      <c r="K1822" s="10">
        <f t="shared" si="775"/>
        <v>3</v>
      </c>
      <c r="L1822" s="10" t="str">
        <f t="shared" si="773"/>
        <v>RSDELC</v>
      </c>
      <c r="M1822" s="10" t="s">
        <v>75</v>
      </c>
    </row>
    <row r="1823" spans="3:13" s="2" customFormat="1" x14ac:dyDescent="0.25">
      <c r="C1823" s="10"/>
      <c r="D1823" s="10">
        <v>17</v>
      </c>
      <c r="F1823" s="2" t="str">
        <f t="shared" si="777"/>
        <v>FLO_FR</v>
      </c>
      <c r="G1823" s="2" t="str">
        <f t="shared" si="776"/>
        <v>RSD_APA3_LI</v>
      </c>
      <c r="H1823" s="2" t="str">
        <f t="shared" ref="H1823:J1823" si="783">H1799</f>
        <v>FA</v>
      </c>
      <c r="I1823" s="2" t="str">
        <f t="shared" si="783"/>
        <v>UP</v>
      </c>
      <c r="J1823" s="2">
        <f t="shared" si="783"/>
        <v>0</v>
      </c>
      <c r="K1823" s="10">
        <f t="shared" si="775"/>
        <v>3</v>
      </c>
      <c r="L1823" s="10" t="str">
        <f t="shared" si="773"/>
        <v>RSDELC</v>
      </c>
      <c r="M1823" s="10" t="s">
        <v>75</v>
      </c>
    </row>
    <row r="1824" spans="3:13" s="2" customFormat="1" x14ac:dyDescent="0.25">
      <c r="C1824" s="10"/>
      <c r="D1824" s="10">
        <v>18</v>
      </c>
      <c r="F1824" s="2" t="str">
        <f t="shared" si="777"/>
        <v>FLO_FR</v>
      </c>
      <c r="G1824" s="2" t="str">
        <f t="shared" si="776"/>
        <v>RSD_APA3_LI</v>
      </c>
      <c r="H1824" s="2" t="str">
        <f t="shared" ref="H1824:J1824" si="784">H1800</f>
        <v>FE</v>
      </c>
      <c r="I1824" s="2" t="str">
        <f t="shared" si="784"/>
        <v>UP</v>
      </c>
      <c r="J1824" s="2">
        <f t="shared" si="784"/>
        <v>0</v>
      </c>
      <c r="K1824" s="10">
        <f t="shared" si="775"/>
        <v>3</v>
      </c>
      <c r="L1824" s="10" t="str">
        <f t="shared" si="773"/>
        <v>RSDELC</v>
      </c>
      <c r="M1824" s="10" t="s">
        <v>75</v>
      </c>
    </row>
    <row r="1825" spans="3:13" s="2" customFormat="1" x14ac:dyDescent="0.25">
      <c r="C1825" s="10"/>
      <c r="D1825" s="10">
        <v>19</v>
      </c>
      <c r="F1825" s="2" t="str">
        <f t="shared" si="777"/>
        <v>FLO_FR</v>
      </c>
      <c r="G1825" s="2" t="str">
        <f t="shared" si="776"/>
        <v>RSD_APA3_LI</v>
      </c>
      <c r="H1825" s="2" t="str">
        <f t="shared" ref="H1825:J1825" si="785">H1801</f>
        <v>WN</v>
      </c>
      <c r="I1825" s="2" t="str">
        <f t="shared" si="785"/>
        <v>UP</v>
      </c>
      <c r="J1825" s="2">
        <f t="shared" si="785"/>
        <v>0</v>
      </c>
      <c r="K1825" s="10">
        <f t="shared" si="775"/>
        <v>3</v>
      </c>
      <c r="L1825" s="10" t="str">
        <f t="shared" si="773"/>
        <v>RSDELC</v>
      </c>
      <c r="M1825" s="10" t="s">
        <v>75</v>
      </c>
    </row>
    <row r="1826" spans="3:13" s="2" customFormat="1" x14ac:dyDescent="0.25">
      <c r="C1826" s="10"/>
      <c r="D1826" s="10">
        <v>20</v>
      </c>
      <c r="F1826" s="2" t="str">
        <f t="shared" si="777"/>
        <v>FLO_FR</v>
      </c>
      <c r="G1826" s="2" t="str">
        <f t="shared" si="776"/>
        <v>RSD_APA3_LI</v>
      </c>
      <c r="H1826" s="2" t="str">
        <f t="shared" ref="H1826:J1826" si="786">H1802</f>
        <v>WL</v>
      </c>
      <c r="I1826" s="2" t="str">
        <f t="shared" si="786"/>
        <v>UP</v>
      </c>
      <c r="J1826" s="2">
        <f t="shared" si="786"/>
        <v>0</v>
      </c>
      <c r="K1826" s="10">
        <f t="shared" si="775"/>
        <v>3</v>
      </c>
      <c r="L1826" s="10" t="str">
        <f t="shared" si="773"/>
        <v>RSDELC</v>
      </c>
      <c r="M1826" s="10" t="s">
        <v>75</v>
      </c>
    </row>
    <row r="1827" spans="3:13" s="2" customFormat="1" x14ac:dyDescent="0.25">
      <c r="C1827" s="10"/>
      <c r="D1827" s="10">
        <v>21</v>
      </c>
      <c r="F1827" s="2" t="str">
        <f t="shared" si="777"/>
        <v>FLO_FR</v>
      </c>
      <c r="G1827" s="2" t="str">
        <f t="shared" si="776"/>
        <v>RSD_APA3_LI</v>
      </c>
      <c r="H1827" s="2" t="str">
        <f t="shared" ref="H1827:J1827" si="787">H1803</f>
        <v>WM</v>
      </c>
      <c r="I1827" s="2" t="str">
        <f t="shared" si="787"/>
        <v>UP</v>
      </c>
      <c r="J1827" s="2">
        <f t="shared" si="787"/>
        <v>0</v>
      </c>
      <c r="K1827" s="10">
        <f t="shared" si="775"/>
        <v>3</v>
      </c>
      <c r="L1827" s="10" t="str">
        <f t="shared" si="773"/>
        <v>RSDELC</v>
      </c>
      <c r="M1827" s="10" t="s">
        <v>75</v>
      </c>
    </row>
    <row r="1828" spans="3:13" s="2" customFormat="1" x14ac:dyDescent="0.25">
      <c r="C1828" s="10"/>
      <c r="D1828" s="10">
        <v>22</v>
      </c>
      <c r="F1828" s="2" t="str">
        <f t="shared" si="777"/>
        <v>FLO_FR</v>
      </c>
      <c r="G1828" s="2" t="str">
        <f t="shared" si="776"/>
        <v>RSD_APA3_LI</v>
      </c>
      <c r="H1828" s="2" t="str">
        <f t="shared" ref="H1828:J1828" si="788">H1804</f>
        <v>WD</v>
      </c>
      <c r="I1828" s="2" t="str">
        <f t="shared" si="788"/>
        <v>UP</v>
      </c>
      <c r="J1828" s="2">
        <f t="shared" si="788"/>
        <v>0</v>
      </c>
      <c r="K1828" s="10">
        <f t="shared" si="775"/>
        <v>3</v>
      </c>
      <c r="L1828" s="10" t="str">
        <f t="shared" si="773"/>
        <v>RSDELC</v>
      </c>
      <c r="M1828" s="10" t="s">
        <v>75</v>
      </c>
    </row>
    <row r="1829" spans="3:13" s="2" customFormat="1" x14ac:dyDescent="0.25">
      <c r="C1829" s="10"/>
      <c r="D1829" s="10">
        <v>23</v>
      </c>
      <c r="F1829" s="12" t="str">
        <f t="shared" si="777"/>
        <v>FLO_FR</v>
      </c>
      <c r="G1829" s="12" t="str">
        <f t="shared" si="776"/>
        <v>RSD_APA3_LI</v>
      </c>
      <c r="H1829" s="12" t="str">
        <f t="shared" ref="H1829:J1829" si="789">H1805</f>
        <v>WA</v>
      </c>
      <c r="I1829" s="12" t="str">
        <f t="shared" si="789"/>
        <v>UP</v>
      </c>
      <c r="J1829" s="12">
        <f t="shared" si="789"/>
        <v>0</v>
      </c>
      <c r="K1829" s="4">
        <f t="shared" si="775"/>
        <v>3</v>
      </c>
      <c r="L1829" s="10" t="str">
        <f t="shared" si="773"/>
        <v>RSDELC</v>
      </c>
      <c r="M1829" s="10" t="s">
        <v>75</v>
      </c>
    </row>
    <row r="1830" spans="3:13" s="2" customFormat="1" x14ac:dyDescent="0.25">
      <c r="C1830" s="10"/>
      <c r="D1830" s="10">
        <v>24</v>
      </c>
      <c r="F1830" s="19" t="str">
        <f t="shared" si="777"/>
        <v>FLO_FR</v>
      </c>
      <c r="G1830" s="19" t="str">
        <f t="shared" si="776"/>
        <v>RSD_APA3_LI</v>
      </c>
      <c r="H1830" s="19" t="str">
        <f t="shared" ref="H1830:J1830" si="790">H1806</f>
        <v>WE</v>
      </c>
      <c r="I1830" s="19" t="str">
        <f t="shared" si="790"/>
        <v>UP</v>
      </c>
      <c r="J1830" s="19">
        <f t="shared" si="790"/>
        <v>0</v>
      </c>
      <c r="K1830" s="21">
        <f t="shared" si="775"/>
        <v>3</v>
      </c>
      <c r="L1830" s="21" t="str">
        <f t="shared" si="773"/>
        <v>RSDELC</v>
      </c>
      <c r="M1830" s="21" t="s">
        <v>75</v>
      </c>
    </row>
    <row r="1831" spans="3:13" s="2" customFormat="1" x14ac:dyDescent="0.25">
      <c r="C1831" s="10">
        <f>C1783+1</f>
        <v>39</v>
      </c>
      <c r="D1831" s="10">
        <v>1</v>
      </c>
      <c r="F1831" s="2" t="str">
        <f>IF(H1831="NA","\I: Ignore","FLO_FR")</f>
        <v>FLO_FR</v>
      </c>
      <c r="G1831" s="2" t="str">
        <f>VLOOKUP(C1831,Demands!$B$27:$C$125,2,0)</f>
        <v>RSD_DTA4_LI</v>
      </c>
      <c r="H1831" s="2" t="str">
        <f>IF(HLOOKUP($D1831,Fractions!$C$1:$Z$2,2,0)=0,"na",HLOOKUP($D1831,Fractions!$C$1:$Z$2,2,0))</f>
        <v>RN</v>
      </c>
      <c r="I1831" s="2" t="s">
        <v>34</v>
      </c>
      <c r="J1831" s="10"/>
      <c r="K1831" s="10">
        <f>VLOOKUP(VLOOKUP(C1831,Demands!$B$27:$E$125,4,0),Fractions!$A$3:$Z$43,INS_FRs!D1831+2,0)</f>
        <v>1.740867579908676E-2</v>
      </c>
      <c r="L1831" s="10" t="str">
        <f t="shared" si="773"/>
        <v>RSDELC</v>
      </c>
      <c r="M1831" s="10" t="s">
        <v>75</v>
      </c>
    </row>
    <row r="1832" spans="3:13" s="2" customFormat="1" x14ac:dyDescent="0.25">
      <c r="C1832" s="10"/>
      <c r="D1832" s="10">
        <v>2</v>
      </c>
      <c r="F1832" s="2" t="str">
        <f t="shared" ref="F1832:F1842" si="791">IF(H1832="NA","\I: Ignore","FLO_FR")</f>
        <v>FLO_FR</v>
      </c>
      <c r="G1832" s="2" t="str">
        <f>G1831</f>
        <v>RSD_DTA4_LI</v>
      </c>
      <c r="H1832" s="2" t="str">
        <f>IF(HLOOKUP($D1832,Fractions!$C$1:$Z$2,2,0)=0,"na",HLOOKUP($D1832,Fractions!$C$1:$Z$2,2,0))</f>
        <v>RL</v>
      </c>
      <c r="I1832" s="2" t="s">
        <v>34</v>
      </c>
      <c r="J1832" s="10"/>
      <c r="K1832" s="10">
        <f>VLOOKUP(VLOOKUP(C1831,Demands!$B$27:$E$125,4,0),Fractions!$A$3:$Z$43,INS_FRs!D1832+2,0)</f>
        <v>3.8299086757990874E-2</v>
      </c>
      <c r="L1832" s="10" t="str">
        <f t="shared" si="773"/>
        <v>RSDELC</v>
      </c>
      <c r="M1832" s="10" t="s">
        <v>75</v>
      </c>
    </row>
    <row r="1833" spans="3:13" s="2" customFormat="1" x14ac:dyDescent="0.25">
      <c r="C1833" s="10"/>
      <c r="D1833" s="10">
        <v>3</v>
      </c>
      <c r="F1833" s="2" t="str">
        <f t="shared" si="791"/>
        <v>FLO_FR</v>
      </c>
      <c r="G1833" s="2" t="str">
        <f t="shared" ref="G1833:G1840" si="792">G1832</f>
        <v>RSD_DTA4_LI</v>
      </c>
      <c r="H1833" s="2" t="str">
        <f>IF(HLOOKUP($D1833,Fractions!$C$1:$Z$2,2,0)=0,"na",HLOOKUP($D1833,Fractions!$C$1:$Z$2,2,0))</f>
        <v>RM</v>
      </c>
      <c r="I1833" s="2" t="s">
        <v>34</v>
      </c>
      <c r="J1833" s="10"/>
      <c r="K1833" s="10">
        <f>VLOOKUP(VLOOKUP(C1831,Demands!$B$27:$E$125,4,0),Fractions!$A$3:$Z$43,INS_FRs!D1833+2,0)</f>
        <v>2.7853881278538814E-2</v>
      </c>
      <c r="L1833" s="10" t="str">
        <f t="shared" si="773"/>
        <v>RSDELC</v>
      </c>
      <c r="M1833" s="10" t="s">
        <v>75</v>
      </c>
    </row>
    <row r="1834" spans="3:13" s="2" customFormat="1" x14ac:dyDescent="0.25">
      <c r="C1834" s="10"/>
      <c r="D1834" s="10">
        <v>4</v>
      </c>
      <c r="F1834" s="2" t="str">
        <f t="shared" si="791"/>
        <v>FLO_FR</v>
      </c>
      <c r="G1834" s="2" t="str">
        <f t="shared" si="792"/>
        <v>RSD_DTA4_LI</v>
      </c>
      <c r="H1834" s="2" t="str">
        <f>IF(HLOOKUP($D1834,Fractions!$C$1:$Z$2,2,0)=0,"na",HLOOKUP($D1834,Fractions!$C$1:$Z$2,2,0))</f>
        <v>RD</v>
      </c>
      <c r="I1834" s="2" t="s">
        <v>34</v>
      </c>
      <c r="J1834" s="10"/>
      <c r="K1834" s="10">
        <f>VLOOKUP(VLOOKUP(C1831,Demands!$B$27:$E$125,4,0),Fractions!$A$3:$Z$43,INS_FRs!D1834+2,0)</f>
        <v>1.740867579908676E-2</v>
      </c>
      <c r="L1834" s="10" t="str">
        <f t="shared" si="773"/>
        <v>RSDELC</v>
      </c>
      <c r="M1834" s="10" t="s">
        <v>75</v>
      </c>
    </row>
    <row r="1835" spans="3:13" s="2" customFormat="1" x14ac:dyDescent="0.25">
      <c r="C1835" s="10"/>
      <c r="D1835" s="10">
        <v>5</v>
      </c>
      <c r="F1835" s="2" t="str">
        <f t="shared" si="791"/>
        <v>FLO_FR</v>
      </c>
      <c r="G1835" s="2" t="str">
        <f t="shared" si="792"/>
        <v>RSD_DTA4_LI</v>
      </c>
      <c r="H1835" s="2" t="str">
        <f>IF(HLOOKUP($D1835,Fractions!$C$1:$Z$2,2,0)=0,"na",HLOOKUP($D1835,Fractions!$C$1:$Z$2,2,0))</f>
        <v>RA</v>
      </c>
      <c r="I1835" s="2" t="s">
        <v>34</v>
      </c>
      <c r="J1835" s="10"/>
      <c r="K1835" s="10">
        <f>VLOOKUP(VLOOKUP(C1831,Demands!$B$27:$E$125,4,0),Fractions!$A$3:$Z$43,INS_FRs!D1835+2,0)</f>
        <v>2.0890410958904111E-2</v>
      </c>
      <c r="L1835" s="10" t="str">
        <f t="shared" si="773"/>
        <v>RSDELC</v>
      </c>
      <c r="M1835" s="10" t="s">
        <v>75</v>
      </c>
    </row>
    <row r="1836" spans="3:13" s="2" customFormat="1" x14ac:dyDescent="0.25">
      <c r="C1836" s="10"/>
      <c r="D1836" s="10">
        <v>6</v>
      </c>
      <c r="F1836" s="2" t="str">
        <f t="shared" si="791"/>
        <v>FLO_FR</v>
      </c>
      <c r="G1836" s="2" t="str">
        <f t="shared" si="792"/>
        <v>RSD_DTA4_LI</v>
      </c>
      <c r="H1836" s="2" t="str">
        <f>IF(HLOOKUP($D1836,Fractions!$C$1:$Z$2,2,0)=0,"na",HLOOKUP($D1836,Fractions!$C$1:$Z$2,2,0))</f>
        <v>RE</v>
      </c>
      <c r="I1836" s="2" t="s">
        <v>34</v>
      </c>
      <c r="J1836" s="10"/>
      <c r="K1836" s="10">
        <f>VLOOKUP(VLOOKUP(C1831,Demands!$B$27:$E$125,4,0),Fractions!$A$3:$Z$43,INS_FRs!D1836+2,0)</f>
        <v>4.5262557077625568E-2</v>
      </c>
      <c r="L1836" s="10" t="str">
        <f t="shared" si="773"/>
        <v>RSDELC</v>
      </c>
      <c r="M1836" s="10" t="s">
        <v>75</v>
      </c>
    </row>
    <row r="1837" spans="3:13" s="2" customFormat="1" x14ac:dyDescent="0.25">
      <c r="C1837" s="10"/>
      <c r="D1837" s="10">
        <v>7</v>
      </c>
      <c r="F1837" s="2" t="str">
        <f t="shared" si="791"/>
        <v>FLO_FR</v>
      </c>
      <c r="G1837" s="2" t="str">
        <f t="shared" si="792"/>
        <v>RSD_DTA4_LI</v>
      </c>
      <c r="H1837" s="2" t="str">
        <f>IF(HLOOKUP($D1837,Fractions!$C$1:$Z$2,2,0)=0,"na",HLOOKUP($D1837,Fractions!$C$1:$Z$2,2,0))</f>
        <v>SN</v>
      </c>
      <c r="I1837" s="2" t="s">
        <v>34</v>
      </c>
      <c r="J1837" s="10"/>
      <c r="K1837" s="10">
        <f>VLOOKUP(VLOOKUP(C1831,Demands!$B$27:$E$125,4,0),Fractions!$A$3:$Z$43,INS_FRs!D1837+2,0)</f>
        <v>1.7503805175038054E-2</v>
      </c>
      <c r="L1837" s="10" t="str">
        <f t="shared" si="773"/>
        <v>RSDELC</v>
      </c>
      <c r="M1837" s="10" t="s">
        <v>75</v>
      </c>
    </row>
    <row r="1838" spans="3:13" s="2" customFormat="1" x14ac:dyDescent="0.25">
      <c r="C1838" s="10"/>
      <c r="D1838" s="10">
        <v>8</v>
      </c>
      <c r="F1838" s="2" t="str">
        <f t="shared" si="791"/>
        <v>FLO_FR</v>
      </c>
      <c r="G1838" s="2" t="str">
        <f t="shared" si="792"/>
        <v>RSD_DTA4_LI</v>
      </c>
      <c r="H1838" s="2" t="str">
        <f>IF(HLOOKUP($D1838,Fractions!$C$1:$Z$2,2,0)=0,"na",HLOOKUP($D1838,Fractions!$C$1:$Z$2,2,0))</f>
        <v>SL</v>
      </c>
      <c r="I1838" s="2" t="s">
        <v>34</v>
      </c>
      <c r="J1838" s="10"/>
      <c r="K1838" s="10">
        <f>VLOOKUP(VLOOKUP(C1831,Demands!$B$27:$E$125,4,0),Fractions!$A$3:$Z$43,INS_FRs!D1838+2,0)</f>
        <v>3.8508371385083721E-2</v>
      </c>
      <c r="L1838" s="10" t="str">
        <f t="shared" si="773"/>
        <v>RSDELC</v>
      </c>
      <c r="M1838" s="10" t="s">
        <v>75</v>
      </c>
    </row>
    <row r="1839" spans="3:13" s="2" customFormat="1" x14ac:dyDescent="0.25">
      <c r="C1839" s="10"/>
      <c r="D1839" s="10">
        <v>9</v>
      </c>
      <c r="F1839" s="2" t="str">
        <f t="shared" si="791"/>
        <v>FLO_FR</v>
      </c>
      <c r="G1839" s="2" t="str">
        <f t="shared" si="792"/>
        <v>RSD_DTA4_LI</v>
      </c>
      <c r="H1839" s="2" t="str">
        <f>IF(HLOOKUP($D1839,Fractions!$C$1:$Z$2,2,0)=0,"na",HLOOKUP($D1839,Fractions!$C$1:$Z$2,2,0))</f>
        <v>SM</v>
      </c>
      <c r="I1839" s="2" t="s">
        <v>34</v>
      </c>
      <c r="J1839" s="10"/>
      <c r="K1839" s="10">
        <f>VLOOKUP(VLOOKUP(C1831,Demands!$B$27:$E$125,4,0),Fractions!$A$3:$Z$43,INS_FRs!D1839+2,0)</f>
        <v>2.8006088280060883E-2</v>
      </c>
      <c r="L1839" s="10" t="str">
        <f t="shared" si="773"/>
        <v>RSDELC</v>
      </c>
      <c r="M1839" s="10" t="s">
        <v>75</v>
      </c>
    </row>
    <row r="1840" spans="3:13" s="2" customFormat="1" x14ac:dyDescent="0.25">
      <c r="C1840" s="10"/>
      <c r="D1840" s="10">
        <v>10</v>
      </c>
      <c r="F1840" s="2" t="str">
        <f t="shared" si="791"/>
        <v>FLO_FR</v>
      </c>
      <c r="G1840" s="2" t="str">
        <f t="shared" si="792"/>
        <v>RSD_DTA4_LI</v>
      </c>
      <c r="H1840" s="2" t="str">
        <f>IF(HLOOKUP($D1840,Fractions!$C$1:$Z$2,2,0)=0,"na",HLOOKUP($D1840,Fractions!$C$1:$Z$2,2,0))</f>
        <v>SD</v>
      </c>
      <c r="I1840" s="2" t="s">
        <v>34</v>
      </c>
      <c r="J1840" s="10"/>
      <c r="K1840" s="10">
        <f>VLOOKUP(VLOOKUP(C1831,Demands!$B$27:$E$125,4,0),Fractions!$A$3:$Z$43,INS_FRs!D1840+2,0)</f>
        <v>1.7503805175038054E-2</v>
      </c>
      <c r="L1840" s="10" t="str">
        <f t="shared" si="773"/>
        <v>RSDELC</v>
      </c>
      <c r="M1840" s="10" t="s">
        <v>75</v>
      </c>
    </row>
    <row r="1841" spans="3:13" s="2" customFormat="1" x14ac:dyDescent="0.25">
      <c r="C1841" s="10"/>
      <c r="D1841" s="10">
        <v>11</v>
      </c>
      <c r="F1841" s="2" t="str">
        <f t="shared" si="791"/>
        <v>FLO_FR</v>
      </c>
      <c r="G1841" s="2" t="str">
        <f t="shared" ref="G1841:G1859" si="793">G1840</f>
        <v>RSD_DTA4_LI</v>
      </c>
      <c r="H1841" s="2" t="str">
        <f>IF(HLOOKUP($D1841,Fractions!$C$1:$Z$2,2,0)=0,"na",HLOOKUP($D1841,Fractions!$C$1:$Z$2,2,0))</f>
        <v>SA</v>
      </c>
      <c r="I1841" s="2" t="s">
        <v>34</v>
      </c>
      <c r="J1841" s="10"/>
      <c r="K1841" s="10">
        <f>VLOOKUP(VLOOKUP(C1831,Demands!$B$27:$E$125,4,0),Fractions!$A$3:$Z$43,INS_FRs!D1841+2,0)</f>
        <v>2.1004566210045664E-2</v>
      </c>
      <c r="L1841" s="10" t="str">
        <f t="shared" si="773"/>
        <v>RSDELC</v>
      </c>
      <c r="M1841" s="10" t="s">
        <v>75</v>
      </c>
    </row>
    <row r="1842" spans="3:13" s="2" customFormat="1" x14ac:dyDescent="0.25">
      <c r="C1842" s="10"/>
      <c r="D1842" s="10">
        <v>12</v>
      </c>
      <c r="F1842" s="2" t="str">
        <f t="shared" si="791"/>
        <v>FLO_FR</v>
      </c>
      <c r="G1842" s="2" t="str">
        <f t="shared" si="793"/>
        <v>RSD_DTA4_LI</v>
      </c>
      <c r="H1842" s="2" t="str">
        <f>IF(HLOOKUP($D1842,Fractions!$C$1:$Z$2,2,0)=0,"na",HLOOKUP($D1842,Fractions!$C$1:$Z$2,2,0))</f>
        <v>SE</v>
      </c>
      <c r="I1842" s="2" t="s">
        <v>34</v>
      </c>
      <c r="J1842" s="10"/>
      <c r="K1842" s="10">
        <f>VLOOKUP(VLOOKUP(C1831,Demands!$B$27:$E$125,4,0),Fractions!$A$3:$Z$43,INS_FRs!D1842+2,0)</f>
        <v>4.5509893455098933E-2</v>
      </c>
      <c r="L1842" s="10" t="str">
        <f t="shared" si="773"/>
        <v>RSDELC</v>
      </c>
      <c r="M1842" s="10" t="s">
        <v>75</v>
      </c>
    </row>
    <row r="1843" spans="3:13" s="2" customFormat="1" x14ac:dyDescent="0.25">
      <c r="C1843" s="10"/>
      <c r="D1843" s="10">
        <v>13</v>
      </c>
      <c r="F1843" s="2" t="str">
        <f t="shared" ref="F1843:F1860" si="794">IF(H1843="NA","\I: Ignore","FLO_FR")</f>
        <v>FLO_FR</v>
      </c>
      <c r="G1843" s="2" t="str">
        <f t="shared" si="793"/>
        <v>RSD_DTA4_LI</v>
      </c>
      <c r="H1843" s="2" t="str">
        <f>IF(HLOOKUP($D1843,Fractions!$C$1:$Z$2,2,0)=0,"na",HLOOKUP($D1843,Fractions!$C$1:$Z$2,2,0))</f>
        <v>FN</v>
      </c>
      <c r="I1843" s="2" t="s">
        <v>34</v>
      </c>
      <c r="J1843" s="10"/>
      <c r="K1843" s="10">
        <f>VLOOKUP(VLOOKUP(C1831,Demands!$B$27:$E$125,4,0),Fractions!$A$3:$Z$43,INS_FRs!D1843+2,0)</f>
        <v>1.740867579908676E-2</v>
      </c>
      <c r="L1843" s="10" t="str">
        <f t="shared" si="773"/>
        <v>RSDELC</v>
      </c>
      <c r="M1843" s="10" t="s">
        <v>75</v>
      </c>
    </row>
    <row r="1844" spans="3:13" s="2" customFormat="1" x14ac:dyDescent="0.25">
      <c r="C1844" s="10"/>
      <c r="D1844" s="10">
        <v>14</v>
      </c>
      <c r="F1844" s="2" t="str">
        <f t="shared" si="794"/>
        <v>FLO_FR</v>
      </c>
      <c r="G1844" s="2" t="str">
        <f t="shared" si="793"/>
        <v>RSD_DTA4_LI</v>
      </c>
      <c r="H1844" s="2" t="str">
        <f>IF(HLOOKUP($D1844,Fractions!$C$1:$Z$2,2,0)=0,"na",HLOOKUP($D1844,Fractions!$C$1:$Z$2,2,0))</f>
        <v>FL</v>
      </c>
      <c r="I1844" s="2" t="s">
        <v>34</v>
      </c>
      <c r="J1844" s="10"/>
      <c r="K1844" s="10">
        <f>VLOOKUP(VLOOKUP(C1831,Demands!$B$27:$E$125,4,0),Fractions!$A$3:$Z$43,INS_FRs!D1844+2,0)</f>
        <v>3.8299086757990874E-2</v>
      </c>
      <c r="L1844" s="10" t="str">
        <f t="shared" si="773"/>
        <v>RSDELC</v>
      </c>
      <c r="M1844" s="10" t="s">
        <v>75</v>
      </c>
    </row>
    <row r="1845" spans="3:13" s="2" customFormat="1" x14ac:dyDescent="0.25">
      <c r="C1845" s="10"/>
      <c r="D1845" s="10">
        <v>15</v>
      </c>
      <c r="F1845" s="2" t="str">
        <f t="shared" si="794"/>
        <v>FLO_FR</v>
      </c>
      <c r="G1845" s="2" t="str">
        <f t="shared" si="793"/>
        <v>RSD_DTA4_LI</v>
      </c>
      <c r="H1845" s="2" t="str">
        <f>IF(HLOOKUP($D1845,Fractions!$C$1:$Z$2,2,0)=0,"na",HLOOKUP($D1845,Fractions!$C$1:$Z$2,2,0))</f>
        <v>FM</v>
      </c>
      <c r="I1845" s="2" t="s">
        <v>34</v>
      </c>
      <c r="J1845" s="10"/>
      <c r="K1845" s="10">
        <f>VLOOKUP(VLOOKUP(C1831,Demands!$B$27:$E$125,4,0),Fractions!$A$3:$Z$43,INS_FRs!D1845+2,0)</f>
        <v>2.7853881278538814E-2</v>
      </c>
      <c r="L1845" s="10" t="str">
        <f t="shared" si="773"/>
        <v>RSDELC</v>
      </c>
      <c r="M1845" s="10" t="s">
        <v>75</v>
      </c>
    </row>
    <row r="1846" spans="3:13" s="2" customFormat="1" x14ac:dyDescent="0.25">
      <c r="C1846" s="10"/>
      <c r="D1846" s="10">
        <v>16</v>
      </c>
      <c r="F1846" s="2" t="str">
        <f t="shared" si="794"/>
        <v>FLO_FR</v>
      </c>
      <c r="G1846" s="2" t="str">
        <f t="shared" si="793"/>
        <v>RSD_DTA4_LI</v>
      </c>
      <c r="H1846" s="2" t="str">
        <f>IF(HLOOKUP($D1846,Fractions!$C$1:$Z$2,2,0)=0,"na",HLOOKUP($D1846,Fractions!$C$1:$Z$2,2,0))</f>
        <v>FD</v>
      </c>
      <c r="I1846" s="2" t="s">
        <v>34</v>
      </c>
      <c r="J1846" s="10"/>
      <c r="K1846" s="10">
        <f>VLOOKUP(VLOOKUP(C1831,Demands!$B$27:$E$125,4,0),Fractions!$A$3:$Z$43,INS_FRs!D1846+2,0)</f>
        <v>1.740867579908676E-2</v>
      </c>
      <c r="L1846" s="10" t="str">
        <f t="shared" si="773"/>
        <v>RSDELC</v>
      </c>
      <c r="M1846" s="10" t="s">
        <v>75</v>
      </c>
    </row>
    <row r="1847" spans="3:13" s="2" customFormat="1" x14ac:dyDescent="0.25">
      <c r="C1847" s="10"/>
      <c r="D1847" s="10">
        <v>17</v>
      </c>
      <c r="F1847" s="2" t="str">
        <f t="shared" si="794"/>
        <v>FLO_FR</v>
      </c>
      <c r="G1847" s="2" t="str">
        <f t="shared" si="793"/>
        <v>RSD_DTA4_LI</v>
      </c>
      <c r="H1847" s="2" t="str">
        <f>IF(HLOOKUP($D1847,Fractions!$C$1:$Z$2,2,0)=0,"na",HLOOKUP($D1847,Fractions!$C$1:$Z$2,2,0))</f>
        <v>FA</v>
      </c>
      <c r="I1847" s="2" t="s">
        <v>34</v>
      </c>
      <c r="J1847" s="10"/>
      <c r="K1847" s="10">
        <f>VLOOKUP(VLOOKUP(C1831,Demands!$B$27:$E$125,4,0),Fractions!$A$3:$Z$43,INS_FRs!D1847+2,0)</f>
        <v>2.0890410958904111E-2</v>
      </c>
      <c r="L1847" s="10" t="str">
        <f t="shared" si="773"/>
        <v>RSDELC</v>
      </c>
      <c r="M1847" s="10" t="s">
        <v>75</v>
      </c>
    </row>
    <row r="1848" spans="3:13" s="2" customFormat="1" x14ac:dyDescent="0.25">
      <c r="C1848" s="10"/>
      <c r="D1848" s="10">
        <v>18</v>
      </c>
      <c r="F1848" s="2" t="str">
        <f t="shared" si="794"/>
        <v>FLO_FR</v>
      </c>
      <c r="G1848" s="2" t="str">
        <f t="shared" si="793"/>
        <v>RSD_DTA4_LI</v>
      </c>
      <c r="H1848" s="2" t="str">
        <f>IF(HLOOKUP($D1848,Fractions!$C$1:$Z$2,2,0)=0,"na",HLOOKUP($D1848,Fractions!$C$1:$Z$2,2,0))</f>
        <v>FE</v>
      </c>
      <c r="I1848" s="2" t="s">
        <v>34</v>
      </c>
      <c r="J1848" s="10"/>
      <c r="K1848" s="10">
        <f>VLOOKUP(VLOOKUP(C1831,Demands!$B$27:$E$125,4,0),Fractions!$A$3:$Z$43,INS_FRs!D1848+2,0)</f>
        <v>4.5262557077625568E-2</v>
      </c>
      <c r="L1848" s="10" t="str">
        <f t="shared" si="773"/>
        <v>RSDELC</v>
      </c>
      <c r="M1848" s="10" t="s">
        <v>75</v>
      </c>
    </row>
    <row r="1849" spans="3:13" s="2" customFormat="1" x14ac:dyDescent="0.25">
      <c r="C1849" s="10"/>
      <c r="D1849" s="10">
        <v>19</v>
      </c>
      <c r="F1849" s="2" t="str">
        <f t="shared" si="794"/>
        <v>FLO_FR</v>
      </c>
      <c r="G1849" s="2" t="str">
        <f t="shared" si="793"/>
        <v>RSD_DTA4_LI</v>
      </c>
      <c r="H1849" s="2" t="str">
        <f>IF(HLOOKUP($D1849,Fractions!$C$1:$Z$2,2,0)=0,"na",HLOOKUP($D1849,Fractions!$C$1:$Z$2,2,0))</f>
        <v>WN</v>
      </c>
      <c r="I1849" s="2" t="s">
        <v>34</v>
      </c>
      <c r="J1849" s="10"/>
      <c r="K1849" s="10">
        <f>VLOOKUP(VLOOKUP(C1831,Demands!$B$27:$E$125,4,0),Fractions!$A$3:$Z$43,INS_FRs!D1849+2,0)</f>
        <v>5.1845509893455106E-2</v>
      </c>
      <c r="L1849" s="10" t="str">
        <f t="shared" si="773"/>
        <v>RSDELC</v>
      </c>
      <c r="M1849" s="10" t="s">
        <v>75</v>
      </c>
    </row>
    <row r="1850" spans="3:13" s="2" customFormat="1" x14ac:dyDescent="0.25">
      <c r="C1850" s="10"/>
      <c r="D1850" s="10">
        <v>20</v>
      </c>
      <c r="F1850" s="2" t="str">
        <f t="shared" si="794"/>
        <v>FLO_FR</v>
      </c>
      <c r="G1850" s="2" t="str">
        <f t="shared" si="793"/>
        <v>RSD_DTA4_LI</v>
      </c>
      <c r="H1850" s="2" t="str">
        <f>IF(HLOOKUP($D1850,Fractions!$C$1:$Z$2,2,0)=0,"na",HLOOKUP($D1850,Fractions!$C$1:$Z$2,2,0))</f>
        <v>WL</v>
      </c>
      <c r="I1850" s="2" t="s">
        <v>34</v>
      </c>
      <c r="J1850" s="10"/>
      <c r="K1850" s="10">
        <f>VLOOKUP(VLOOKUP(C1831,Demands!$B$27:$E$125,4,0),Fractions!$A$3:$Z$43,INS_FRs!D1850+2,0)</f>
        <v>0.11406012176560124</v>
      </c>
      <c r="L1850" s="10" t="str">
        <f t="shared" si="773"/>
        <v>RSDELC</v>
      </c>
      <c r="M1850" s="10" t="s">
        <v>75</v>
      </c>
    </row>
    <row r="1851" spans="3:13" s="2" customFormat="1" x14ac:dyDescent="0.25">
      <c r="C1851" s="10"/>
      <c r="D1851" s="10">
        <v>21</v>
      </c>
      <c r="F1851" s="2" t="str">
        <f t="shared" si="794"/>
        <v>FLO_FR</v>
      </c>
      <c r="G1851" s="2" t="str">
        <f t="shared" si="793"/>
        <v>RSD_DTA4_LI</v>
      </c>
      <c r="H1851" s="2" t="str">
        <f>IF(HLOOKUP($D1851,Fractions!$C$1:$Z$2,2,0)=0,"na",HLOOKUP($D1851,Fractions!$C$1:$Z$2,2,0))</f>
        <v>WM</v>
      </c>
      <c r="I1851" s="2" t="s">
        <v>34</v>
      </c>
      <c r="J1851" s="10"/>
      <c r="K1851" s="10">
        <f>VLOOKUP(VLOOKUP(C1831,Demands!$B$27:$E$125,4,0),Fractions!$A$3:$Z$43,INS_FRs!D1851+2,0)</f>
        <v>8.2952815829528154E-2</v>
      </c>
      <c r="L1851" s="10" t="str">
        <f t="shared" si="773"/>
        <v>RSDELC</v>
      </c>
      <c r="M1851" s="10" t="s">
        <v>75</v>
      </c>
    </row>
    <row r="1852" spans="3:13" s="2" customFormat="1" x14ac:dyDescent="0.25">
      <c r="C1852" s="10"/>
      <c r="D1852" s="10">
        <v>22</v>
      </c>
      <c r="F1852" s="2" t="str">
        <f t="shared" si="794"/>
        <v>FLO_FR</v>
      </c>
      <c r="G1852" s="2" t="str">
        <f t="shared" si="793"/>
        <v>RSD_DTA4_LI</v>
      </c>
      <c r="H1852" s="2" t="str">
        <f>IF(HLOOKUP($D1852,Fractions!$C$1:$Z$2,2,0)=0,"na",HLOOKUP($D1852,Fractions!$C$1:$Z$2,2,0))</f>
        <v>WD</v>
      </c>
      <c r="I1852" s="2" t="s">
        <v>34</v>
      </c>
      <c r="J1852" s="10"/>
      <c r="K1852" s="10">
        <f>VLOOKUP(VLOOKUP(C1831,Demands!$B$27:$E$125,4,0),Fractions!$A$3:$Z$43,INS_FRs!D1852+2,0)</f>
        <v>5.1845509893455106E-2</v>
      </c>
      <c r="L1852" s="10" t="str">
        <f t="shared" si="773"/>
        <v>RSDELC</v>
      </c>
      <c r="M1852" s="10" t="s">
        <v>75</v>
      </c>
    </row>
    <row r="1853" spans="3:13" s="2" customFormat="1" x14ac:dyDescent="0.25">
      <c r="C1853" s="10"/>
      <c r="D1853" s="10">
        <v>23</v>
      </c>
      <c r="F1853" s="12" t="str">
        <f t="shared" si="794"/>
        <v>FLO_FR</v>
      </c>
      <c r="G1853" s="12" t="str">
        <f t="shared" si="793"/>
        <v>RSD_DTA4_LI</v>
      </c>
      <c r="H1853" s="12" t="str">
        <f>IF(HLOOKUP($D1853,Fractions!$C$1:$Z$2,2,0)=0,"na",HLOOKUP($D1853,Fractions!$C$1:$Z$2,2,0))</f>
        <v>WA</v>
      </c>
      <c r="I1853" s="12" t="s">
        <v>34</v>
      </c>
      <c r="J1853" s="4"/>
      <c r="K1853" s="4">
        <f>VLOOKUP(VLOOKUP(C1831,Demands!$B$27:$E$125,4,0),Fractions!$A$3:$Z$43,INS_FRs!D1853+2,0)</f>
        <v>6.2214611872146122E-2</v>
      </c>
      <c r="L1853" s="10" t="str">
        <f t="shared" si="773"/>
        <v>RSDELC</v>
      </c>
      <c r="M1853" s="10" t="s">
        <v>75</v>
      </c>
    </row>
    <row r="1854" spans="3:13" s="2" customFormat="1" x14ac:dyDescent="0.25">
      <c r="C1854" s="10"/>
      <c r="D1854" s="10">
        <v>24</v>
      </c>
      <c r="F1854" s="19" t="str">
        <f t="shared" si="794"/>
        <v>FLO_FR</v>
      </c>
      <c r="G1854" s="19" t="str">
        <f t="shared" si="793"/>
        <v>RSD_DTA4_LI</v>
      </c>
      <c r="H1854" s="19" t="str">
        <f>IF(HLOOKUP($D1854,Fractions!$C$1:$Z$2,2,0)=0,"na",HLOOKUP($D1854,Fractions!$C$1:$Z$2,2,0))</f>
        <v>WE</v>
      </c>
      <c r="I1854" s="19" t="s">
        <v>34</v>
      </c>
      <c r="J1854" s="21"/>
      <c r="K1854" s="21">
        <f>VLOOKUP(VLOOKUP(C1831,Demands!$B$27:$E$125,4,0),Fractions!$A$3:$Z$43,INS_FRs!D1854+2,0)</f>
        <v>0.13479832572298325</v>
      </c>
      <c r="L1854" s="21" t="str">
        <f t="shared" si="773"/>
        <v>RSDELC</v>
      </c>
      <c r="M1854" s="21" t="s">
        <v>75</v>
      </c>
    </row>
    <row r="1855" spans="3:13" s="2" customFormat="1" x14ac:dyDescent="0.25">
      <c r="C1855" s="10"/>
      <c r="D1855" s="10">
        <v>1</v>
      </c>
      <c r="F1855" s="2" t="str">
        <f t="shared" si="794"/>
        <v>FLO_FR</v>
      </c>
      <c r="G1855" s="9" t="str">
        <f t="shared" si="793"/>
        <v>RSD_DTA4_LI</v>
      </c>
      <c r="H1855" s="2" t="str">
        <f t="shared" ref="H1855:J1863" si="795">H1831</f>
        <v>RN</v>
      </c>
      <c r="I1855" s="2" t="str">
        <f t="shared" si="795"/>
        <v>UP</v>
      </c>
      <c r="J1855" s="2">
        <f t="shared" si="795"/>
        <v>0</v>
      </c>
      <c r="K1855" s="10">
        <v>3</v>
      </c>
      <c r="L1855" s="10" t="str">
        <f t="shared" si="773"/>
        <v>RSDELC</v>
      </c>
      <c r="M1855" s="10" t="s">
        <v>75</v>
      </c>
    </row>
    <row r="1856" spans="3:13" s="2" customFormat="1" x14ac:dyDescent="0.25">
      <c r="C1856" s="10"/>
      <c r="D1856" s="10">
        <v>2</v>
      </c>
      <c r="F1856" s="2" t="str">
        <f t="shared" si="794"/>
        <v>FLO_FR</v>
      </c>
      <c r="G1856" s="2" t="str">
        <f t="shared" si="793"/>
        <v>RSD_DTA4_LI</v>
      </c>
      <c r="H1856" s="2" t="str">
        <f t="shared" si="795"/>
        <v>RL</v>
      </c>
      <c r="I1856" s="2" t="str">
        <f t="shared" si="795"/>
        <v>UP</v>
      </c>
      <c r="J1856" s="2">
        <f t="shared" si="795"/>
        <v>0</v>
      </c>
      <c r="K1856" s="10">
        <f>K1855</f>
        <v>3</v>
      </c>
      <c r="L1856" s="10" t="str">
        <f t="shared" si="773"/>
        <v>RSDELC</v>
      </c>
      <c r="M1856" s="10" t="s">
        <v>75</v>
      </c>
    </row>
    <row r="1857" spans="3:13" s="2" customFormat="1" x14ac:dyDescent="0.25">
      <c r="C1857" s="10"/>
      <c r="D1857" s="10">
        <v>3</v>
      </c>
      <c r="F1857" s="2" t="str">
        <f t="shared" si="794"/>
        <v>FLO_FR</v>
      </c>
      <c r="G1857" s="2" t="str">
        <f t="shared" si="793"/>
        <v>RSD_DTA4_LI</v>
      </c>
      <c r="H1857" s="2" t="str">
        <f t="shared" si="795"/>
        <v>RM</v>
      </c>
      <c r="I1857" s="2" t="str">
        <f t="shared" si="795"/>
        <v>UP</v>
      </c>
      <c r="J1857" s="2">
        <f t="shared" si="795"/>
        <v>0</v>
      </c>
      <c r="K1857" s="10">
        <f t="shared" ref="K1857:K1878" si="796">K1856</f>
        <v>3</v>
      </c>
      <c r="L1857" s="10" t="str">
        <f t="shared" si="773"/>
        <v>RSDELC</v>
      </c>
      <c r="M1857" s="10" t="s">
        <v>75</v>
      </c>
    </row>
    <row r="1858" spans="3:13" s="2" customFormat="1" x14ac:dyDescent="0.25">
      <c r="C1858" s="10"/>
      <c r="D1858" s="10">
        <v>4</v>
      </c>
      <c r="F1858" s="2" t="str">
        <f t="shared" si="794"/>
        <v>FLO_FR</v>
      </c>
      <c r="G1858" s="2" t="str">
        <f t="shared" si="793"/>
        <v>RSD_DTA4_LI</v>
      </c>
      <c r="H1858" s="2" t="str">
        <f t="shared" si="795"/>
        <v>RD</v>
      </c>
      <c r="I1858" s="2" t="str">
        <f t="shared" si="795"/>
        <v>UP</v>
      </c>
      <c r="J1858" s="2">
        <f t="shared" si="795"/>
        <v>0</v>
      </c>
      <c r="K1858" s="10">
        <f t="shared" si="796"/>
        <v>3</v>
      </c>
      <c r="L1858" s="10" t="str">
        <f t="shared" si="773"/>
        <v>RSDELC</v>
      </c>
      <c r="M1858" s="10" t="s">
        <v>75</v>
      </c>
    </row>
    <row r="1859" spans="3:13" s="2" customFormat="1" x14ac:dyDescent="0.25">
      <c r="C1859" s="10"/>
      <c r="D1859" s="10">
        <v>5</v>
      </c>
      <c r="F1859" s="2" t="str">
        <f t="shared" si="794"/>
        <v>FLO_FR</v>
      </c>
      <c r="G1859" s="2" t="str">
        <f t="shared" si="793"/>
        <v>RSD_DTA4_LI</v>
      </c>
      <c r="H1859" s="2" t="str">
        <f t="shared" si="795"/>
        <v>RA</v>
      </c>
      <c r="I1859" s="2" t="str">
        <f t="shared" si="795"/>
        <v>UP</v>
      </c>
      <c r="J1859" s="2">
        <f t="shared" si="795"/>
        <v>0</v>
      </c>
      <c r="K1859" s="10">
        <f t="shared" si="796"/>
        <v>3</v>
      </c>
      <c r="L1859" s="10" t="str">
        <f t="shared" si="773"/>
        <v>RSDELC</v>
      </c>
      <c r="M1859" s="10" t="s">
        <v>75</v>
      </c>
    </row>
    <row r="1860" spans="3:13" s="2" customFormat="1" x14ac:dyDescent="0.25">
      <c r="C1860" s="10"/>
      <c r="D1860" s="10">
        <v>6</v>
      </c>
      <c r="F1860" s="2" t="str">
        <f t="shared" si="794"/>
        <v>FLO_FR</v>
      </c>
      <c r="G1860" s="2" t="str">
        <f t="shared" ref="G1860:G1878" si="797">G1859</f>
        <v>RSD_DTA4_LI</v>
      </c>
      <c r="H1860" s="2" t="str">
        <f t="shared" si="795"/>
        <v>RE</v>
      </c>
      <c r="I1860" s="2" t="str">
        <f t="shared" si="795"/>
        <v>UP</v>
      </c>
      <c r="J1860" s="2">
        <f t="shared" si="795"/>
        <v>0</v>
      </c>
      <c r="K1860" s="10">
        <f t="shared" si="796"/>
        <v>3</v>
      </c>
      <c r="L1860" s="10" t="str">
        <f t="shared" si="773"/>
        <v>RSDELC</v>
      </c>
      <c r="M1860" s="10" t="s">
        <v>75</v>
      </c>
    </row>
    <row r="1861" spans="3:13" s="2" customFormat="1" x14ac:dyDescent="0.25">
      <c r="C1861" s="10"/>
      <c r="D1861" s="10">
        <v>7</v>
      </c>
      <c r="F1861" s="2" t="str">
        <f t="shared" ref="F1861:F1878" si="798">IF(H1861="NA","\I: Ignore","FLO_FR")</f>
        <v>FLO_FR</v>
      </c>
      <c r="G1861" s="2" t="str">
        <f t="shared" si="797"/>
        <v>RSD_DTA4_LI</v>
      </c>
      <c r="H1861" s="2" t="str">
        <f t="shared" si="795"/>
        <v>SN</v>
      </c>
      <c r="I1861" s="2" t="str">
        <f t="shared" si="795"/>
        <v>UP</v>
      </c>
      <c r="J1861" s="2">
        <f t="shared" si="795"/>
        <v>0</v>
      </c>
      <c r="K1861" s="10">
        <f t="shared" si="796"/>
        <v>3</v>
      </c>
      <c r="L1861" s="10" t="str">
        <f t="shared" si="773"/>
        <v>RSDELC</v>
      </c>
      <c r="M1861" s="10" t="s">
        <v>75</v>
      </c>
    </row>
    <row r="1862" spans="3:13" s="2" customFormat="1" x14ac:dyDescent="0.25">
      <c r="C1862" s="10"/>
      <c r="D1862" s="10">
        <v>8</v>
      </c>
      <c r="F1862" s="2" t="str">
        <f t="shared" si="798"/>
        <v>FLO_FR</v>
      </c>
      <c r="G1862" s="2" t="str">
        <f t="shared" si="797"/>
        <v>RSD_DTA4_LI</v>
      </c>
      <c r="H1862" s="2" t="str">
        <f t="shared" si="795"/>
        <v>SL</v>
      </c>
      <c r="I1862" s="2" t="str">
        <f t="shared" si="795"/>
        <v>UP</v>
      </c>
      <c r="J1862" s="2">
        <f t="shared" si="795"/>
        <v>0</v>
      </c>
      <c r="K1862" s="10">
        <f t="shared" si="796"/>
        <v>3</v>
      </c>
      <c r="L1862" s="10" t="str">
        <f t="shared" si="773"/>
        <v>RSDELC</v>
      </c>
      <c r="M1862" s="10" t="s">
        <v>75</v>
      </c>
    </row>
    <row r="1863" spans="3:13" s="2" customFormat="1" x14ac:dyDescent="0.25">
      <c r="C1863" s="10"/>
      <c r="D1863" s="10">
        <v>9</v>
      </c>
      <c r="F1863" s="2" t="str">
        <f t="shared" si="798"/>
        <v>FLO_FR</v>
      </c>
      <c r="G1863" s="2" t="str">
        <f t="shared" si="797"/>
        <v>RSD_DTA4_LI</v>
      </c>
      <c r="H1863" s="2" t="str">
        <f t="shared" si="795"/>
        <v>SM</v>
      </c>
      <c r="I1863" s="2" t="str">
        <f t="shared" si="795"/>
        <v>UP</v>
      </c>
      <c r="J1863" s="2">
        <f t="shared" si="795"/>
        <v>0</v>
      </c>
      <c r="K1863" s="10">
        <f t="shared" si="796"/>
        <v>3</v>
      </c>
      <c r="L1863" s="10" t="str">
        <f t="shared" si="773"/>
        <v>RSDELC</v>
      </c>
      <c r="M1863" s="10" t="s">
        <v>75</v>
      </c>
    </row>
    <row r="1864" spans="3:13" s="2" customFormat="1" x14ac:dyDescent="0.25">
      <c r="C1864" s="10"/>
      <c r="D1864" s="10">
        <v>10</v>
      </c>
      <c r="F1864" s="2" t="str">
        <f t="shared" si="798"/>
        <v>FLO_FR</v>
      </c>
      <c r="G1864" s="2" t="str">
        <f t="shared" si="797"/>
        <v>RSD_DTA4_LI</v>
      </c>
      <c r="H1864" s="2" t="str">
        <f t="shared" ref="H1864" si="799">H1840</f>
        <v>SD</v>
      </c>
      <c r="I1864" s="2" t="str">
        <f>I1840</f>
        <v>UP</v>
      </c>
      <c r="J1864" s="2">
        <f>J1840</f>
        <v>0</v>
      </c>
      <c r="K1864" s="10">
        <f t="shared" si="796"/>
        <v>3</v>
      </c>
      <c r="L1864" s="10" t="str">
        <f t="shared" ref="L1864:L1927" si="800">LEFT(G1864,3)&amp;"ELC"</f>
        <v>RSDELC</v>
      </c>
      <c r="M1864" s="10" t="s">
        <v>75</v>
      </c>
    </row>
    <row r="1865" spans="3:13" s="2" customFormat="1" x14ac:dyDescent="0.25">
      <c r="C1865" s="10"/>
      <c r="D1865" s="10">
        <v>11</v>
      </c>
      <c r="F1865" s="2" t="str">
        <f t="shared" si="798"/>
        <v>FLO_FR</v>
      </c>
      <c r="G1865" s="2" t="str">
        <f t="shared" si="797"/>
        <v>RSD_DTA4_LI</v>
      </c>
      <c r="H1865" s="2" t="str">
        <f t="shared" ref="H1865" si="801">H1841</f>
        <v>SA</v>
      </c>
      <c r="I1865" s="2" t="str">
        <f>I1841</f>
        <v>UP</v>
      </c>
      <c r="J1865" s="2">
        <f>J1841</f>
        <v>0</v>
      </c>
      <c r="K1865" s="10">
        <f t="shared" si="796"/>
        <v>3</v>
      </c>
      <c r="L1865" s="10" t="str">
        <f t="shared" si="800"/>
        <v>RSDELC</v>
      </c>
      <c r="M1865" s="10" t="s">
        <v>75</v>
      </c>
    </row>
    <row r="1866" spans="3:13" s="2" customFormat="1" x14ac:dyDescent="0.25">
      <c r="C1866" s="10"/>
      <c r="D1866" s="10">
        <v>12</v>
      </c>
      <c r="F1866" s="2" t="str">
        <f t="shared" si="798"/>
        <v>FLO_FR</v>
      </c>
      <c r="G1866" s="2" t="str">
        <f t="shared" si="797"/>
        <v>RSD_DTA4_LI</v>
      </c>
      <c r="H1866" s="2" t="str">
        <f t="shared" ref="H1866:I1866" si="802">H1842</f>
        <v>SE</v>
      </c>
      <c r="I1866" s="2" t="str">
        <f t="shared" si="802"/>
        <v>UP</v>
      </c>
      <c r="J1866" s="2">
        <f>J1842</f>
        <v>0</v>
      </c>
      <c r="K1866" s="10">
        <f t="shared" si="796"/>
        <v>3</v>
      </c>
      <c r="L1866" s="10" t="str">
        <f t="shared" si="800"/>
        <v>RSDELC</v>
      </c>
      <c r="M1866" s="10" t="s">
        <v>75</v>
      </c>
    </row>
    <row r="1867" spans="3:13" s="2" customFormat="1" x14ac:dyDescent="0.25">
      <c r="C1867" s="10"/>
      <c r="D1867" s="10">
        <v>13</v>
      </c>
      <c r="F1867" s="2" t="str">
        <f t="shared" si="798"/>
        <v>FLO_FR</v>
      </c>
      <c r="G1867" s="2" t="str">
        <f t="shared" si="797"/>
        <v>RSD_DTA4_LI</v>
      </c>
      <c r="H1867" s="2" t="str">
        <f t="shared" ref="H1867:J1867" si="803">H1843</f>
        <v>FN</v>
      </c>
      <c r="I1867" s="2" t="str">
        <f t="shared" si="803"/>
        <v>UP</v>
      </c>
      <c r="J1867" s="2">
        <f t="shared" si="803"/>
        <v>0</v>
      </c>
      <c r="K1867" s="10">
        <f t="shared" si="796"/>
        <v>3</v>
      </c>
      <c r="L1867" s="10" t="str">
        <f t="shared" si="800"/>
        <v>RSDELC</v>
      </c>
      <c r="M1867" s="10" t="s">
        <v>75</v>
      </c>
    </row>
    <row r="1868" spans="3:13" s="2" customFormat="1" x14ac:dyDescent="0.25">
      <c r="C1868" s="10"/>
      <c r="D1868" s="10">
        <v>14</v>
      </c>
      <c r="F1868" s="2" t="str">
        <f t="shared" si="798"/>
        <v>FLO_FR</v>
      </c>
      <c r="G1868" s="2" t="str">
        <f t="shared" si="797"/>
        <v>RSD_DTA4_LI</v>
      </c>
      <c r="H1868" s="2" t="str">
        <f t="shared" ref="H1868:J1868" si="804">H1844</f>
        <v>FL</v>
      </c>
      <c r="I1868" s="2" t="str">
        <f t="shared" si="804"/>
        <v>UP</v>
      </c>
      <c r="J1868" s="2">
        <f t="shared" si="804"/>
        <v>0</v>
      </c>
      <c r="K1868" s="10">
        <f t="shared" si="796"/>
        <v>3</v>
      </c>
      <c r="L1868" s="10" t="str">
        <f t="shared" si="800"/>
        <v>RSDELC</v>
      </c>
      <c r="M1868" s="10" t="s">
        <v>75</v>
      </c>
    </row>
    <row r="1869" spans="3:13" s="2" customFormat="1" x14ac:dyDescent="0.25">
      <c r="C1869" s="10"/>
      <c r="D1869" s="10">
        <v>15</v>
      </c>
      <c r="F1869" s="2" t="str">
        <f t="shared" si="798"/>
        <v>FLO_FR</v>
      </c>
      <c r="G1869" s="2" t="str">
        <f t="shared" si="797"/>
        <v>RSD_DTA4_LI</v>
      </c>
      <c r="H1869" s="2" t="str">
        <f t="shared" ref="H1869:J1869" si="805">H1845</f>
        <v>FM</v>
      </c>
      <c r="I1869" s="2" t="str">
        <f t="shared" si="805"/>
        <v>UP</v>
      </c>
      <c r="J1869" s="2">
        <f t="shared" si="805"/>
        <v>0</v>
      </c>
      <c r="K1869" s="10">
        <f t="shared" si="796"/>
        <v>3</v>
      </c>
      <c r="L1869" s="10" t="str">
        <f t="shared" si="800"/>
        <v>RSDELC</v>
      </c>
      <c r="M1869" s="10" t="s">
        <v>75</v>
      </c>
    </row>
    <row r="1870" spans="3:13" s="2" customFormat="1" x14ac:dyDescent="0.25">
      <c r="C1870" s="10"/>
      <c r="D1870" s="10">
        <v>16</v>
      </c>
      <c r="F1870" s="2" t="str">
        <f t="shared" si="798"/>
        <v>FLO_FR</v>
      </c>
      <c r="G1870" s="2" t="str">
        <f t="shared" si="797"/>
        <v>RSD_DTA4_LI</v>
      </c>
      <c r="H1870" s="2" t="str">
        <f t="shared" ref="H1870:J1870" si="806">H1846</f>
        <v>FD</v>
      </c>
      <c r="I1870" s="2" t="str">
        <f t="shared" si="806"/>
        <v>UP</v>
      </c>
      <c r="J1870" s="2">
        <f t="shared" si="806"/>
        <v>0</v>
      </c>
      <c r="K1870" s="10">
        <f t="shared" si="796"/>
        <v>3</v>
      </c>
      <c r="L1870" s="10" t="str">
        <f t="shared" si="800"/>
        <v>RSDELC</v>
      </c>
      <c r="M1870" s="10" t="s">
        <v>75</v>
      </c>
    </row>
    <row r="1871" spans="3:13" s="2" customFormat="1" x14ac:dyDescent="0.25">
      <c r="C1871" s="10"/>
      <c r="D1871" s="10">
        <v>17</v>
      </c>
      <c r="F1871" s="2" t="str">
        <f t="shared" si="798"/>
        <v>FLO_FR</v>
      </c>
      <c r="G1871" s="2" t="str">
        <f t="shared" si="797"/>
        <v>RSD_DTA4_LI</v>
      </c>
      <c r="H1871" s="2" t="str">
        <f t="shared" ref="H1871:J1871" si="807">H1847</f>
        <v>FA</v>
      </c>
      <c r="I1871" s="2" t="str">
        <f t="shared" si="807"/>
        <v>UP</v>
      </c>
      <c r="J1871" s="2">
        <f t="shared" si="807"/>
        <v>0</v>
      </c>
      <c r="K1871" s="10">
        <f t="shared" si="796"/>
        <v>3</v>
      </c>
      <c r="L1871" s="10" t="str">
        <f t="shared" si="800"/>
        <v>RSDELC</v>
      </c>
      <c r="M1871" s="10" t="s">
        <v>75</v>
      </c>
    </row>
    <row r="1872" spans="3:13" s="2" customFormat="1" x14ac:dyDescent="0.25">
      <c r="C1872" s="10"/>
      <c r="D1872" s="10">
        <v>18</v>
      </c>
      <c r="F1872" s="2" t="str">
        <f t="shared" si="798"/>
        <v>FLO_FR</v>
      </c>
      <c r="G1872" s="2" t="str">
        <f t="shared" si="797"/>
        <v>RSD_DTA4_LI</v>
      </c>
      <c r="H1872" s="2" t="str">
        <f t="shared" ref="H1872:J1872" si="808">H1848</f>
        <v>FE</v>
      </c>
      <c r="I1872" s="2" t="str">
        <f t="shared" si="808"/>
        <v>UP</v>
      </c>
      <c r="J1872" s="2">
        <f t="shared" si="808"/>
        <v>0</v>
      </c>
      <c r="K1872" s="10">
        <f t="shared" si="796"/>
        <v>3</v>
      </c>
      <c r="L1872" s="10" t="str">
        <f t="shared" si="800"/>
        <v>RSDELC</v>
      </c>
      <c r="M1872" s="10" t="s">
        <v>75</v>
      </c>
    </row>
    <row r="1873" spans="3:13" s="2" customFormat="1" x14ac:dyDescent="0.25">
      <c r="C1873" s="10"/>
      <c r="D1873" s="10">
        <v>19</v>
      </c>
      <c r="F1873" s="2" t="str">
        <f t="shared" si="798"/>
        <v>FLO_FR</v>
      </c>
      <c r="G1873" s="2" t="str">
        <f t="shared" si="797"/>
        <v>RSD_DTA4_LI</v>
      </c>
      <c r="H1873" s="2" t="str">
        <f t="shared" ref="H1873:J1873" si="809">H1849</f>
        <v>WN</v>
      </c>
      <c r="I1873" s="2" t="str">
        <f t="shared" si="809"/>
        <v>UP</v>
      </c>
      <c r="J1873" s="2">
        <f t="shared" si="809"/>
        <v>0</v>
      </c>
      <c r="K1873" s="10">
        <f t="shared" si="796"/>
        <v>3</v>
      </c>
      <c r="L1873" s="10" t="str">
        <f t="shared" si="800"/>
        <v>RSDELC</v>
      </c>
      <c r="M1873" s="10" t="s">
        <v>75</v>
      </c>
    </row>
    <row r="1874" spans="3:13" s="2" customFormat="1" x14ac:dyDescent="0.25">
      <c r="C1874" s="10"/>
      <c r="D1874" s="10">
        <v>20</v>
      </c>
      <c r="F1874" s="2" t="str">
        <f t="shared" si="798"/>
        <v>FLO_FR</v>
      </c>
      <c r="G1874" s="2" t="str">
        <f t="shared" si="797"/>
        <v>RSD_DTA4_LI</v>
      </c>
      <c r="H1874" s="2" t="str">
        <f t="shared" ref="H1874:J1874" si="810">H1850</f>
        <v>WL</v>
      </c>
      <c r="I1874" s="2" t="str">
        <f t="shared" si="810"/>
        <v>UP</v>
      </c>
      <c r="J1874" s="2">
        <f t="shared" si="810"/>
        <v>0</v>
      </c>
      <c r="K1874" s="10">
        <f t="shared" si="796"/>
        <v>3</v>
      </c>
      <c r="L1874" s="10" t="str">
        <f t="shared" si="800"/>
        <v>RSDELC</v>
      </c>
      <c r="M1874" s="10" t="s">
        <v>75</v>
      </c>
    </row>
    <row r="1875" spans="3:13" s="2" customFormat="1" x14ac:dyDescent="0.25">
      <c r="C1875" s="10"/>
      <c r="D1875" s="10">
        <v>21</v>
      </c>
      <c r="F1875" s="2" t="str">
        <f t="shared" si="798"/>
        <v>FLO_FR</v>
      </c>
      <c r="G1875" s="2" t="str">
        <f t="shared" si="797"/>
        <v>RSD_DTA4_LI</v>
      </c>
      <c r="H1875" s="2" t="str">
        <f t="shared" ref="H1875:J1875" si="811">H1851</f>
        <v>WM</v>
      </c>
      <c r="I1875" s="2" t="str">
        <f t="shared" si="811"/>
        <v>UP</v>
      </c>
      <c r="J1875" s="2">
        <f t="shared" si="811"/>
        <v>0</v>
      </c>
      <c r="K1875" s="10">
        <f t="shared" si="796"/>
        <v>3</v>
      </c>
      <c r="L1875" s="10" t="str">
        <f t="shared" si="800"/>
        <v>RSDELC</v>
      </c>
      <c r="M1875" s="10" t="s">
        <v>75</v>
      </c>
    </row>
    <row r="1876" spans="3:13" s="2" customFormat="1" x14ac:dyDescent="0.25">
      <c r="C1876" s="10"/>
      <c r="D1876" s="10">
        <v>22</v>
      </c>
      <c r="F1876" s="2" t="str">
        <f t="shared" si="798"/>
        <v>FLO_FR</v>
      </c>
      <c r="G1876" s="2" t="str">
        <f t="shared" si="797"/>
        <v>RSD_DTA4_LI</v>
      </c>
      <c r="H1876" s="2" t="str">
        <f t="shared" ref="H1876:J1876" si="812">H1852</f>
        <v>WD</v>
      </c>
      <c r="I1876" s="2" t="str">
        <f t="shared" si="812"/>
        <v>UP</v>
      </c>
      <c r="J1876" s="2">
        <f t="shared" si="812"/>
        <v>0</v>
      </c>
      <c r="K1876" s="10">
        <f t="shared" si="796"/>
        <v>3</v>
      </c>
      <c r="L1876" s="10" t="str">
        <f t="shared" si="800"/>
        <v>RSDELC</v>
      </c>
      <c r="M1876" s="10" t="s">
        <v>75</v>
      </c>
    </row>
    <row r="1877" spans="3:13" s="2" customFormat="1" x14ac:dyDescent="0.25">
      <c r="C1877" s="10"/>
      <c r="D1877" s="10">
        <v>23</v>
      </c>
      <c r="F1877" s="12" t="str">
        <f t="shared" si="798"/>
        <v>FLO_FR</v>
      </c>
      <c r="G1877" s="12" t="str">
        <f t="shared" si="797"/>
        <v>RSD_DTA4_LI</v>
      </c>
      <c r="H1877" s="12" t="str">
        <f t="shared" ref="H1877:J1877" si="813">H1853</f>
        <v>WA</v>
      </c>
      <c r="I1877" s="12" t="str">
        <f t="shared" si="813"/>
        <v>UP</v>
      </c>
      <c r="J1877" s="12">
        <f t="shared" si="813"/>
        <v>0</v>
      </c>
      <c r="K1877" s="4">
        <f t="shared" si="796"/>
        <v>3</v>
      </c>
      <c r="L1877" s="10" t="str">
        <f t="shared" si="800"/>
        <v>RSDELC</v>
      </c>
      <c r="M1877" s="10" t="s">
        <v>75</v>
      </c>
    </row>
    <row r="1878" spans="3:13" s="2" customFormat="1" x14ac:dyDescent="0.25">
      <c r="C1878" s="10"/>
      <c r="D1878" s="10">
        <v>24</v>
      </c>
      <c r="F1878" s="19" t="str">
        <f t="shared" si="798"/>
        <v>FLO_FR</v>
      </c>
      <c r="G1878" s="19" t="str">
        <f t="shared" si="797"/>
        <v>RSD_DTA4_LI</v>
      </c>
      <c r="H1878" s="19" t="str">
        <f t="shared" ref="H1878:J1878" si="814">H1854</f>
        <v>WE</v>
      </c>
      <c r="I1878" s="19" t="str">
        <f t="shared" si="814"/>
        <v>UP</v>
      </c>
      <c r="J1878" s="19">
        <f t="shared" si="814"/>
        <v>0</v>
      </c>
      <c r="K1878" s="21">
        <f t="shared" si="796"/>
        <v>3</v>
      </c>
      <c r="L1878" s="21" t="str">
        <f t="shared" si="800"/>
        <v>RSDELC</v>
      </c>
      <c r="M1878" s="21" t="s">
        <v>75</v>
      </c>
    </row>
    <row r="1879" spans="3:13" s="2" customFormat="1" x14ac:dyDescent="0.25">
      <c r="C1879" s="10">
        <f>C1831+1</f>
        <v>40</v>
      </c>
      <c r="D1879" s="10">
        <v>1</v>
      </c>
      <c r="F1879" s="2" t="str">
        <f>IF(H1879="NA","\I: Ignore","FLO_FR")</f>
        <v>FLO_FR</v>
      </c>
      <c r="G1879" s="9" t="str">
        <f>VLOOKUP(C1879,Demands!$B$27:$C$125,2,0)</f>
        <v>RSD_APA4_LI</v>
      </c>
      <c r="H1879" s="2" t="str">
        <f>IF(HLOOKUP($D1879,Fractions!$C$1:$Z$2,2,0)=0,"na",HLOOKUP($D1879,Fractions!$C$1:$Z$2,2,0))</f>
        <v>RN</v>
      </c>
      <c r="I1879" s="2" t="s">
        <v>34</v>
      </c>
      <c r="K1879" s="11">
        <f>VLOOKUP(VLOOKUP(C1879,Demands!$B$27:$E$125,4,0),Fractions!$A$3:$Z$43,INS_FRs!D1879+2,0)</f>
        <v>1.740867579908676E-2</v>
      </c>
      <c r="L1879" s="10" t="str">
        <f t="shared" si="800"/>
        <v>RSDELC</v>
      </c>
      <c r="M1879" s="10" t="s">
        <v>75</v>
      </c>
    </row>
    <row r="1880" spans="3:13" s="2" customFormat="1" x14ac:dyDescent="0.25">
      <c r="C1880" s="10"/>
      <c r="D1880" s="10">
        <v>2</v>
      </c>
      <c r="F1880" s="2" t="str">
        <f t="shared" ref="F1880:F1890" si="815">IF(H1880="NA","\I: Ignore","FLO_FR")</f>
        <v>FLO_FR</v>
      </c>
      <c r="G1880" s="2" t="str">
        <f>G1879</f>
        <v>RSD_APA4_LI</v>
      </c>
      <c r="H1880" s="2" t="str">
        <f>IF(HLOOKUP($D1880,Fractions!$C$1:$Z$2,2,0)=0,"na",HLOOKUP($D1880,Fractions!$C$1:$Z$2,2,0))</f>
        <v>RL</v>
      </c>
      <c r="I1880" s="2" t="s">
        <v>34</v>
      </c>
      <c r="K1880" s="17">
        <f>VLOOKUP(VLOOKUP(C1879,Demands!$B$27:$E$125,4,0),Fractions!$A$3:$Z$43,INS_FRs!D1880+2,0)</f>
        <v>3.8299086757990874E-2</v>
      </c>
      <c r="L1880" s="10" t="str">
        <f t="shared" si="800"/>
        <v>RSDELC</v>
      </c>
      <c r="M1880" s="10" t="s">
        <v>75</v>
      </c>
    </row>
    <row r="1881" spans="3:13" s="2" customFormat="1" x14ac:dyDescent="0.25">
      <c r="C1881" s="10"/>
      <c r="D1881" s="10">
        <v>3</v>
      </c>
      <c r="F1881" s="2" t="str">
        <f t="shared" si="815"/>
        <v>FLO_FR</v>
      </c>
      <c r="G1881" s="2" t="str">
        <f t="shared" ref="G1881:G1888" si="816">G1880</f>
        <v>RSD_APA4_LI</v>
      </c>
      <c r="H1881" s="2" t="str">
        <f>IF(HLOOKUP($D1881,Fractions!$C$1:$Z$2,2,0)=0,"na",HLOOKUP($D1881,Fractions!$C$1:$Z$2,2,0))</f>
        <v>RM</v>
      </c>
      <c r="I1881" s="2" t="s">
        <v>34</v>
      </c>
      <c r="K1881" s="17">
        <f>VLOOKUP(VLOOKUP(C1879,Demands!$B$27:$E$125,4,0),Fractions!$A$3:$Z$43,INS_FRs!D1881+2,0)</f>
        <v>2.7853881278538814E-2</v>
      </c>
      <c r="L1881" s="10" t="str">
        <f t="shared" si="800"/>
        <v>RSDELC</v>
      </c>
      <c r="M1881" s="10" t="s">
        <v>75</v>
      </c>
    </row>
    <row r="1882" spans="3:13" s="2" customFormat="1" x14ac:dyDescent="0.25">
      <c r="C1882" s="10"/>
      <c r="D1882" s="10">
        <v>4</v>
      </c>
      <c r="F1882" s="2" t="str">
        <f t="shared" si="815"/>
        <v>FLO_FR</v>
      </c>
      <c r="G1882" s="2" t="str">
        <f t="shared" si="816"/>
        <v>RSD_APA4_LI</v>
      </c>
      <c r="H1882" s="2" t="str">
        <f>IF(HLOOKUP($D1882,Fractions!$C$1:$Z$2,2,0)=0,"na",HLOOKUP($D1882,Fractions!$C$1:$Z$2,2,0))</f>
        <v>RD</v>
      </c>
      <c r="I1882" s="2" t="s">
        <v>34</v>
      </c>
      <c r="K1882" s="17">
        <f>VLOOKUP(VLOOKUP(C1879,Demands!$B$27:$E$125,4,0),Fractions!$A$3:$Z$43,INS_FRs!D1882+2,0)</f>
        <v>1.740867579908676E-2</v>
      </c>
      <c r="L1882" s="10" t="str">
        <f t="shared" si="800"/>
        <v>RSDELC</v>
      </c>
      <c r="M1882" s="10" t="s">
        <v>75</v>
      </c>
    </row>
    <row r="1883" spans="3:13" s="2" customFormat="1" x14ac:dyDescent="0.25">
      <c r="C1883" s="10"/>
      <c r="D1883" s="10">
        <v>5</v>
      </c>
      <c r="F1883" s="2" t="str">
        <f t="shared" si="815"/>
        <v>FLO_FR</v>
      </c>
      <c r="G1883" s="2" t="str">
        <f t="shared" si="816"/>
        <v>RSD_APA4_LI</v>
      </c>
      <c r="H1883" s="2" t="str">
        <f>IF(HLOOKUP($D1883,Fractions!$C$1:$Z$2,2,0)=0,"na",HLOOKUP($D1883,Fractions!$C$1:$Z$2,2,0))</f>
        <v>RA</v>
      </c>
      <c r="I1883" s="2" t="s">
        <v>34</v>
      </c>
      <c r="K1883" s="17">
        <f>VLOOKUP(VLOOKUP(C1879,Demands!$B$27:$E$125,4,0),Fractions!$A$3:$Z$43,INS_FRs!D1883+2,0)</f>
        <v>2.0890410958904111E-2</v>
      </c>
      <c r="L1883" s="10" t="str">
        <f t="shared" si="800"/>
        <v>RSDELC</v>
      </c>
      <c r="M1883" s="10" t="s">
        <v>75</v>
      </c>
    </row>
    <row r="1884" spans="3:13" s="2" customFormat="1" x14ac:dyDescent="0.25">
      <c r="C1884" s="10"/>
      <c r="D1884" s="10">
        <v>6</v>
      </c>
      <c r="F1884" s="2" t="str">
        <f t="shared" si="815"/>
        <v>FLO_FR</v>
      </c>
      <c r="G1884" s="2" t="str">
        <f t="shared" si="816"/>
        <v>RSD_APA4_LI</v>
      </c>
      <c r="H1884" s="2" t="str">
        <f>IF(HLOOKUP($D1884,Fractions!$C$1:$Z$2,2,0)=0,"na",HLOOKUP($D1884,Fractions!$C$1:$Z$2,2,0))</f>
        <v>RE</v>
      </c>
      <c r="I1884" s="2" t="s">
        <v>34</v>
      </c>
      <c r="K1884" s="17">
        <f>VLOOKUP(VLOOKUP(C1879,Demands!$B$27:$E$125,4,0),Fractions!$A$3:$Z$43,INS_FRs!D1884+2,0)</f>
        <v>4.5262557077625568E-2</v>
      </c>
      <c r="L1884" s="10" t="str">
        <f t="shared" si="800"/>
        <v>RSDELC</v>
      </c>
      <c r="M1884" s="10" t="s">
        <v>75</v>
      </c>
    </row>
    <row r="1885" spans="3:13" s="2" customFormat="1" x14ac:dyDescent="0.25">
      <c r="C1885" s="10"/>
      <c r="D1885" s="10">
        <v>7</v>
      </c>
      <c r="F1885" s="2" t="str">
        <f t="shared" si="815"/>
        <v>FLO_FR</v>
      </c>
      <c r="G1885" s="2" t="str">
        <f t="shared" si="816"/>
        <v>RSD_APA4_LI</v>
      </c>
      <c r="H1885" s="2" t="str">
        <f>IF(HLOOKUP($D1885,Fractions!$C$1:$Z$2,2,0)=0,"na",HLOOKUP($D1885,Fractions!$C$1:$Z$2,2,0))</f>
        <v>SN</v>
      </c>
      <c r="I1885" s="2" t="s">
        <v>34</v>
      </c>
      <c r="K1885" s="17">
        <f>VLOOKUP(VLOOKUP(C1879,Demands!$B$27:$E$125,4,0),Fractions!$A$3:$Z$43,INS_FRs!D1885+2,0)</f>
        <v>1.7503805175038054E-2</v>
      </c>
      <c r="L1885" s="10" t="str">
        <f t="shared" si="800"/>
        <v>RSDELC</v>
      </c>
      <c r="M1885" s="10" t="s">
        <v>75</v>
      </c>
    </row>
    <row r="1886" spans="3:13" s="2" customFormat="1" x14ac:dyDescent="0.25">
      <c r="C1886" s="10"/>
      <c r="D1886" s="10">
        <v>8</v>
      </c>
      <c r="F1886" s="2" t="str">
        <f t="shared" si="815"/>
        <v>FLO_FR</v>
      </c>
      <c r="G1886" s="2" t="str">
        <f t="shared" si="816"/>
        <v>RSD_APA4_LI</v>
      </c>
      <c r="H1886" s="2" t="str">
        <f>IF(HLOOKUP($D1886,Fractions!$C$1:$Z$2,2,0)=0,"na",HLOOKUP($D1886,Fractions!$C$1:$Z$2,2,0))</f>
        <v>SL</v>
      </c>
      <c r="I1886" s="2" t="s">
        <v>34</v>
      </c>
      <c r="K1886" s="17">
        <f>VLOOKUP(VLOOKUP(C1879,Demands!$B$27:$E$125,4,0),Fractions!$A$3:$Z$43,INS_FRs!D1886+2,0)</f>
        <v>3.8508371385083721E-2</v>
      </c>
      <c r="L1886" s="10" t="str">
        <f t="shared" si="800"/>
        <v>RSDELC</v>
      </c>
      <c r="M1886" s="10" t="s">
        <v>75</v>
      </c>
    </row>
    <row r="1887" spans="3:13" s="2" customFormat="1" x14ac:dyDescent="0.25">
      <c r="C1887" s="10"/>
      <c r="D1887" s="10">
        <v>9</v>
      </c>
      <c r="F1887" s="2" t="str">
        <f t="shared" si="815"/>
        <v>FLO_FR</v>
      </c>
      <c r="G1887" s="2" t="str">
        <f t="shared" si="816"/>
        <v>RSD_APA4_LI</v>
      </c>
      <c r="H1887" s="2" t="str">
        <f>IF(HLOOKUP($D1887,Fractions!$C$1:$Z$2,2,0)=0,"na",HLOOKUP($D1887,Fractions!$C$1:$Z$2,2,0))</f>
        <v>SM</v>
      </c>
      <c r="I1887" s="2" t="s">
        <v>34</v>
      </c>
      <c r="K1887" s="17">
        <f>VLOOKUP(VLOOKUP(C1879,Demands!$B$27:$E$125,4,0),Fractions!$A$3:$Z$43,INS_FRs!D1887+2,0)</f>
        <v>2.8006088280060883E-2</v>
      </c>
      <c r="L1887" s="10" t="str">
        <f t="shared" si="800"/>
        <v>RSDELC</v>
      </c>
      <c r="M1887" s="10" t="s">
        <v>75</v>
      </c>
    </row>
    <row r="1888" spans="3:13" s="2" customFormat="1" x14ac:dyDescent="0.25">
      <c r="C1888" s="10"/>
      <c r="D1888" s="10">
        <v>10</v>
      </c>
      <c r="F1888" s="2" t="str">
        <f t="shared" si="815"/>
        <v>FLO_FR</v>
      </c>
      <c r="G1888" s="2" t="str">
        <f t="shared" si="816"/>
        <v>RSD_APA4_LI</v>
      </c>
      <c r="H1888" s="2" t="str">
        <f>IF(HLOOKUP($D1888,Fractions!$C$1:$Z$2,2,0)=0,"na",HLOOKUP($D1888,Fractions!$C$1:$Z$2,2,0))</f>
        <v>SD</v>
      </c>
      <c r="I1888" s="2" t="s">
        <v>34</v>
      </c>
      <c r="K1888" s="17">
        <f>VLOOKUP(VLOOKUP(C1879,Demands!$B$27:$E$125,4,0),Fractions!$A$3:$Z$43,INS_FRs!D1888+2,0)</f>
        <v>1.7503805175038054E-2</v>
      </c>
      <c r="L1888" s="10" t="str">
        <f t="shared" si="800"/>
        <v>RSDELC</v>
      </c>
      <c r="M1888" s="10" t="s">
        <v>75</v>
      </c>
    </row>
    <row r="1889" spans="3:13" s="2" customFormat="1" x14ac:dyDescent="0.25">
      <c r="C1889" s="10"/>
      <c r="D1889" s="10">
        <v>11</v>
      </c>
      <c r="F1889" s="2" t="str">
        <f t="shared" si="815"/>
        <v>FLO_FR</v>
      </c>
      <c r="G1889" s="2" t="str">
        <f t="shared" ref="G1889:G1907" si="817">G1888</f>
        <v>RSD_APA4_LI</v>
      </c>
      <c r="H1889" s="2" t="str">
        <f>IF(HLOOKUP($D1889,Fractions!$C$1:$Z$2,2,0)=0,"na",HLOOKUP($D1889,Fractions!$C$1:$Z$2,2,0))</f>
        <v>SA</v>
      </c>
      <c r="I1889" s="2" t="s">
        <v>34</v>
      </c>
      <c r="K1889" s="17">
        <f>VLOOKUP(VLOOKUP(C1879,Demands!$B$27:$E$125,4,0),Fractions!$A$3:$Z$43,INS_FRs!D1889+2,0)</f>
        <v>2.1004566210045664E-2</v>
      </c>
      <c r="L1889" s="10" t="str">
        <f t="shared" si="800"/>
        <v>RSDELC</v>
      </c>
      <c r="M1889" s="10" t="s">
        <v>75</v>
      </c>
    </row>
    <row r="1890" spans="3:13" s="2" customFormat="1" x14ac:dyDescent="0.25">
      <c r="C1890" s="10"/>
      <c r="D1890" s="10">
        <v>12</v>
      </c>
      <c r="F1890" s="2" t="str">
        <f t="shared" si="815"/>
        <v>FLO_FR</v>
      </c>
      <c r="G1890" s="2" t="str">
        <f t="shared" si="817"/>
        <v>RSD_APA4_LI</v>
      </c>
      <c r="H1890" s="2" t="str">
        <f>IF(HLOOKUP($D1890,Fractions!$C$1:$Z$2,2,0)=0,"na",HLOOKUP($D1890,Fractions!$C$1:$Z$2,2,0))</f>
        <v>SE</v>
      </c>
      <c r="I1890" s="2" t="s">
        <v>34</v>
      </c>
      <c r="K1890" s="17">
        <f>VLOOKUP(VLOOKUP(C1879,Demands!$B$27:$E$125,4,0),Fractions!$A$3:$Z$43,INS_FRs!D1890+2,0)</f>
        <v>4.5509893455098933E-2</v>
      </c>
      <c r="L1890" s="10" t="str">
        <f t="shared" si="800"/>
        <v>RSDELC</v>
      </c>
      <c r="M1890" s="10" t="s">
        <v>75</v>
      </c>
    </row>
    <row r="1891" spans="3:13" s="2" customFormat="1" x14ac:dyDescent="0.25">
      <c r="C1891" s="10"/>
      <c r="D1891" s="10">
        <v>13</v>
      </c>
      <c r="F1891" s="2" t="str">
        <f t="shared" ref="F1891:F1908" si="818">IF(H1891="NA","\I: Ignore","FLO_FR")</f>
        <v>FLO_FR</v>
      </c>
      <c r="G1891" s="2" t="str">
        <f t="shared" si="817"/>
        <v>RSD_APA4_LI</v>
      </c>
      <c r="H1891" s="2" t="str">
        <f>IF(HLOOKUP($D1891,Fractions!$C$1:$Z$2,2,0)=0,"na",HLOOKUP($D1891,Fractions!$C$1:$Z$2,2,0))</f>
        <v>FN</v>
      </c>
      <c r="I1891" s="2" t="s">
        <v>34</v>
      </c>
      <c r="K1891" s="17">
        <f>VLOOKUP(VLOOKUP(C1879,Demands!$B$27:$E$125,4,0),Fractions!$A$3:$Z$43,INS_FRs!D1891+2,0)</f>
        <v>1.740867579908676E-2</v>
      </c>
      <c r="L1891" s="10" t="str">
        <f t="shared" si="800"/>
        <v>RSDELC</v>
      </c>
      <c r="M1891" s="10" t="s">
        <v>75</v>
      </c>
    </row>
    <row r="1892" spans="3:13" s="2" customFormat="1" x14ac:dyDescent="0.25">
      <c r="C1892" s="10"/>
      <c r="D1892" s="10">
        <v>14</v>
      </c>
      <c r="F1892" s="2" t="str">
        <f t="shared" si="818"/>
        <v>FLO_FR</v>
      </c>
      <c r="G1892" s="2" t="str">
        <f t="shared" si="817"/>
        <v>RSD_APA4_LI</v>
      </c>
      <c r="H1892" s="2" t="str">
        <f>IF(HLOOKUP($D1892,Fractions!$C$1:$Z$2,2,0)=0,"na",HLOOKUP($D1892,Fractions!$C$1:$Z$2,2,0))</f>
        <v>FL</v>
      </c>
      <c r="I1892" s="2" t="s">
        <v>34</v>
      </c>
      <c r="K1892" s="17">
        <f>VLOOKUP(VLOOKUP(C1879,Demands!$B$27:$E$125,4,0),Fractions!$A$3:$Z$43,INS_FRs!D1892+2,0)</f>
        <v>3.8299086757990874E-2</v>
      </c>
      <c r="L1892" s="10" t="str">
        <f t="shared" si="800"/>
        <v>RSDELC</v>
      </c>
      <c r="M1892" s="10" t="s">
        <v>75</v>
      </c>
    </row>
    <row r="1893" spans="3:13" s="2" customFormat="1" x14ac:dyDescent="0.25">
      <c r="C1893" s="10"/>
      <c r="D1893" s="10">
        <v>15</v>
      </c>
      <c r="F1893" s="2" t="str">
        <f t="shared" si="818"/>
        <v>FLO_FR</v>
      </c>
      <c r="G1893" s="2" t="str">
        <f t="shared" si="817"/>
        <v>RSD_APA4_LI</v>
      </c>
      <c r="H1893" s="2" t="str">
        <f>IF(HLOOKUP($D1893,Fractions!$C$1:$Z$2,2,0)=0,"na",HLOOKUP($D1893,Fractions!$C$1:$Z$2,2,0))</f>
        <v>FM</v>
      </c>
      <c r="I1893" s="2" t="s">
        <v>34</v>
      </c>
      <c r="K1893" s="17">
        <f>VLOOKUP(VLOOKUP(C1879,Demands!$B$27:$E$125,4,0),Fractions!$A$3:$Z$43,INS_FRs!D1893+2,0)</f>
        <v>2.7853881278538814E-2</v>
      </c>
      <c r="L1893" s="10" t="str">
        <f t="shared" si="800"/>
        <v>RSDELC</v>
      </c>
      <c r="M1893" s="10" t="s">
        <v>75</v>
      </c>
    </row>
    <row r="1894" spans="3:13" s="2" customFormat="1" x14ac:dyDescent="0.25">
      <c r="C1894" s="10"/>
      <c r="D1894" s="10">
        <v>16</v>
      </c>
      <c r="F1894" s="2" t="str">
        <f t="shared" si="818"/>
        <v>FLO_FR</v>
      </c>
      <c r="G1894" s="2" t="str">
        <f t="shared" si="817"/>
        <v>RSD_APA4_LI</v>
      </c>
      <c r="H1894" s="2" t="str">
        <f>IF(HLOOKUP($D1894,Fractions!$C$1:$Z$2,2,0)=0,"na",HLOOKUP($D1894,Fractions!$C$1:$Z$2,2,0))</f>
        <v>FD</v>
      </c>
      <c r="I1894" s="2" t="s">
        <v>34</v>
      </c>
      <c r="K1894" s="17">
        <f>VLOOKUP(VLOOKUP(C1879,Demands!$B$27:$E$125,4,0),Fractions!$A$3:$Z$43,INS_FRs!D1894+2,0)</f>
        <v>1.740867579908676E-2</v>
      </c>
      <c r="L1894" s="10" t="str">
        <f t="shared" si="800"/>
        <v>RSDELC</v>
      </c>
      <c r="M1894" s="10" t="s">
        <v>75</v>
      </c>
    </row>
    <row r="1895" spans="3:13" s="2" customFormat="1" x14ac:dyDescent="0.25">
      <c r="C1895" s="10"/>
      <c r="D1895" s="10">
        <v>17</v>
      </c>
      <c r="F1895" s="2" t="str">
        <f t="shared" si="818"/>
        <v>FLO_FR</v>
      </c>
      <c r="G1895" s="2" t="str">
        <f t="shared" si="817"/>
        <v>RSD_APA4_LI</v>
      </c>
      <c r="H1895" s="2" t="str">
        <f>IF(HLOOKUP($D1895,Fractions!$C$1:$Z$2,2,0)=0,"na",HLOOKUP($D1895,Fractions!$C$1:$Z$2,2,0))</f>
        <v>FA</v>
      </c>
      <c r="I1895" s="2" t="s">
        <v>34</v>
      </c>
      <c r="K1895" s="17">
        <f>VLOOKUP(VLOOKUP(C1879,Demands!$B$27:$E$125,4,0),Fractions!$A$3:$Z$43,INS_FRs!D1895+2,0)</f>
        <v>2.0890410958904111E-2</v>
      </c>
      <c r="L1895" s="10" t="str">
        <f t="shared" si="800"/>
        <v>RSDELC</v>
      </c>
      <c r="M1895" s="10" t="s">
        <v>75</v>
      </c>
    </row>
    <row r="1896" spans="3:13" s="2" customFormat="1" x14ac:dyDescent="0.25">
      <c r="C1896" s="10"/>
      <c r="D1896" s="10">
        <v>18</v>
      </c>
      <c r="F1896" s="2" t="str">
        <f t="shared" si="818"/>
        <v>FLO_FR</v>
      </c>
      <c r="G1896" s="2" t="str">
        <f t="shared" si="817"/>
        <v>RSD_APA4_LI</v>
      </c>
      <c r="H1896" s="2" t="str">
        <f>IF(HLOOKUP($D1896,Fractions!$C$1:$Z$2,2,0)=0,"na",HLOOKUP($D1896,Fractions!$C$1:$Z$2,2,0))</f>
        <v>FE</v>
      </c>
      <c r="I1896" s="2" t="s">
        <v>34</v>
      </c>
      <c r="K1896" s="17">
        <f>VLOOKUP(VLOOKUP(C1879,Demands!$B$27:$E$125,4,0),Fractions!$A$3:$Z$43,INS_FRs!D1896+2,0)</f>
        <v>4.5262557077625568E-2</v>
      </c>
      <c r="L1896" s="10" t="str">
        <f t="shared" si="800"/>
        <v>RSDELC</v>
      </c>
      <c r="M1896" s="10" t="s">
        <v>75</v>
      </c>
    </row>
    <row r="1897" spans="3:13" s="2" customFormat="1" x14ac:dyDescent="0.25">
      <c r="C1897" s="10"/>
      <c r="D1897" s="10">
        <v>19</v>
      </c>
      <c r="F1897" s="2" t="str">
        <f t="shared" si="818"/>
        <v>FLO_FR</v>
      </c>
      <c r="G1897" s="2" t="str">
        <f t="shared" si="817"/>
        <v>RSD_APA4_LI</v>
      </c>
      <c r="H1897" s="2" t="str">
        <f>IF(HLOOKUP($D1897,Fractions!$C$1:$Z$2,2,0)=0,"na",HLOOKUP($D1897,Fractions!$C$1:$Z$2,2,0))</f>
        <v>WN</v>
      </c>
      <c r="I1897" s="2" t="s">
        <v>34</v>
      </c>
      <c r="K1897" s="17">
        <f>VLOOKUP(VLOOKUP(C1879,Demands!$B$27:$E$125,4,0),Fractions!$A$3:$Z$43,INS_FRs!D1897+2,0)</f>
        <v>5.1845509893455106E-2</v>
      </c>
      <c r="L1897" s="10" t="str">
        <f t="shared" si="800"/>
        <v>RSDELC</v>
      </c>
      <c r="M1897" s="10" t="s">
        <v>75</v>
      </c>
    </row>
    <row r="1898" spans="3:13" s="2" customFormat="1" x14ac:dyDescent="0.25">
      <c r="C1898" s="10"/>
      <c r="D1898" s="10">
        <v>20</v>
      </c>
      <c r="F1898" s="2" t="str">
        <f t="shared" si="818"/>
        <v>FLO_FR</v>
      </c>
      <c r="G1898" s="2" t="str">
        <f t="shared" si="817"/>
        <v>RSD_APA4_LI</v>
      </c>
      <c r="H1898" s="2" t="str">
        <f>IF(HLOOKUP($D1898,Fractions!$C$1:$Z$2,2,0)=0,"na",HLOOKUP($D1898,Fractions!$C$1:$Z$2,2,0))</f>
        <v>WL</v>
      </c>
      <c r="I1898" s="2" t="s">
        <v>34</v>
      </c>
      <c r="K1898" s="17">
        <f>VLOOKUP(VLOOKUP(C1879,Demands!$B$27:$E$125,4,0),Fractions!$A$3:$Z$43,INS_FRs!D1898+2,0)</f>
        <v>0.11406012176560124</v>
      </c>
      <c r="L1898" s="10" t="str">
        <f t="shared" si="800"/>
        <v>RSDELC</v>
      </c>
      <c r="M1898" s="10" t="s">
        <v>75</v>
      </c>
    </row>
    <row r="1899" spans="3:13" s="2" customFormat="1" x14ac:dyDescent="0.25">
      <c r="C1899" s="10"/>
      <c r="D1899" s="10">
        <v>21</v>
      </c>
      <c r="F1899" s="2" t="str">
        <f t="shared" si="818"/>
        <v>FLO_FR</v>
      </c>
      <c r="G1899" s="2" t="str">
        <f t="shared" si="817"/>
        <v>RSD_APA4_LI</v>
      </c>
      <c r="H1899" s="2" t="str">
        <f>IF(HLOOKUP($D1899,Fractions!$C$1:$Z$2,2,0)=0,"na",HLOOKUP($D1899,Fractions!$C$1:$Z$2,2,0))</f>
        <v>WM</v>
      </c>
      <c r="I1899" s="2" t="s">
        <v>34</v>
      </c>
      <c r="K1899" s="17">
        <f>VLOOKUP(VLOOKUP(C1879,Demands!$B$27:$E$125,4,0),Fractions!$A$3:$Z$43,INS_FRs!D1899+2,0)</f>
        <v>8.2952815829528154E-2</v>
      </c>
      <c r="L1899" s="10" t="str">
        <f t="shared" si="800"/>
        <v>RSDELC</v>
      </c>
      <c r="M1899" s="10" t="s">
        <v>75</v>
      </c>
    </row>
    <row r="1900" spans="3:13" s="2" customFormat="1" x14ac:dyDescent="0.25">
      <c r="C1900" s="10"/>
      <c r="D1900" s="10">
        <v>22</v>
      </c>
      <c r="F1900" s="2" t="str">
        <f t="shared" si="818"/>
        <v>FLO_FR</v>
      </c>
      <c r="G1900" s="2" t="str">
        <f t="shared" si="817"/>
        <v>RSD_APA4_LI</v>
      </c>
      <c r="H1900" s="2" t="str">
        <f>IF(HLOOKUP($D1900,Fractions!$C$1:$Z$2,2,0)=0,"na",HLOOKUP($D1900,Fractions!$C$1:$Z$2,2,0))</f>
        <v>WD</v>
      </c>
      <c r="I1900" s="2" t="s">
        <v>34</v>
      </c>
      <c r="K1900" s="17">
        <f>VLOOKUP(VLOOKUP(C1879,Demands!$B$27:$E$125,4,0),Fractions!$A$3:$Z$43,INS_FRs!D1900+2,0)</f>
        <v>5.1845509893455106E-2</v>
      </c>
      <c r="L1900" s="10" t="str">
        <f t="shared" si="800"/>
        <v>RSDELC</v>
      </c>
      <c r="M1900" s="10" t="s">
        <v>75</v>
      </c>
    </row>
    <row r="1901" spans="3:13" s="2" customFormat="1" x14ac:dyDescent="0.25">
      <c r="C1901" s="10"/>
      <c r="D1901" s="10">
        <v>23</v>
      </c>
      <c r="F1901" s="12" t="str">
        <f t="shared" si="818"/>
        <v>FLO_FR</v>
      </c>
      <c r="G1901" s="12" t="str">
        <f t="shared" si="817"/>
        <v>RSD_APA4_LI</v>
      </c>
      <c r="H1901" s="12" t="str">
        <f>IF(HLOOKUP($D1901,Fractions!$C$1:$Z$2,2,0)=0,"na",HLOOKUP($D1901,Fractions!$C$1:$Z$2,2,0))</f>
        <v>WA</v>
      </c>
      <c r="I1901" s="12" t="s">
        <v>34</v>
      </c>
      <c r="J1901" s="12"/>
      <c r="K1901" s="18">
        <f>VLOOKUP(VLOOKUP(C1879,Demands!$B$27:$E$125,4,0),Fractions!$A$3:$Z$43,INS_FRs!D1901+2,0)</f>
        <v>6.2214611872146122E-2</v>
      </c>
      <c r="L1901" s="10" t="str">
        <f t="shared" si="800"/>
        <v>RSDELC</v>
      </c>
      <c r="M1901" s="10" t="s">
        <v>75</v>
      </c>
    </row>
    <row r="1902" spans="3:13" s="2" customFormat="1" x14ac:dyDescent="0.25">
      <c r="C1902" s="10"/>
      <c r="D1902" s="10">
        <v>24</v>
      </c>
      <c r="F1902" s="19" t="str">
        <f t="shared" si="818"/>
        <v>FLO_FR</v>
      </c>
      <c r="G1902" s="19" t="str">
        <f t="shared" si="817"/>
        <v>RSD_APA4_LI</v>
      </c>
      <c r="H1902" s="19" t="str">
        <f>IF(HLOOKUP($D1902,Fractions!$C$1:$Z$2,2,0)=0,"na",HLOOKUP($D1902,Fractions!$C$1:$Z$2,2,0))</f>
        <v>WE</v>
      </c>
      <c r="I1902" s="19" t="s">
        <v>34</v>
      </c>
      <c r="J1902" s="19"/>
      <c r="K1902" s="20">
        <f>VLOOKUP(VLOOKUP(C1879,Demands!$B$27:$E$125,4,0),Fractions!$A$3:$Z$43,INS_FRs!D1902+2,0)</f>
        <v>0.13479832572298325</v>
      </c>
      <c r="L1902" s="21" t="str">
        <f t="shared" si="800"/>
        <v>RSDELC</v>
      </c>
      <c r="M1902" s="21" t="s">
        <v>75</v>
      </c>
    </row>
    <row r="1903" spans="3:13" s="2" customFormat="1" x14ac:dyDescent="0.25">
      <c r="C1903" s="10"/>
      <c r="D1903" s="10">
        <v>1</v>
      </c>
      <c r="F1903" s="2" t="str">
        <f t="shared" si="818"/>
        <v>FLO_FR</v>
      </c>
      <c r="G1903" s="2" t="str">
        <f t="shared" si="817"/>
        <v>RSD_APA4_LI</v>
      </c>
      <c r="H1903" s="2" t="str">
        <f t="shared" ref="H1903:J1911" si="819">H1879</f>
        <v>RN</v>
      </c>
      <c r="I1903" s="2" t="str">
        <f t="shared" si="819"/>
        <v>UP</v>
      </c>
      <c r="J1903" s="10">
        <f t="shared" si="819"/>
        <v>0</v>
      </c>
      <c r="K1903" s="10">
        <v>3</v>
      </c>
      <c r="L1903" s="10" t="str">
        <f t="shared" si="800"/>
        <v>RSDELC</v>
      </c>
      <c r="M1903" s="10" t="s">
        <v>75</v>
      </c>
    </row>
    <row r="1904" spans="3:13" s="2" customFormat="1" x14ac:dyDescent="0.25">
      <c r="C1904" s="10"/>
      <c r="D1904" s="10">
        <v>2</v>
      </c>
      <c r="F1904" s="2" t="str">
        <f t="shared" si="818"/>
        <v>FLO_FR</v>
      </c>
      <c r="G1904" s="2" t="str">
        <f t="shared" si="817"/>
        <v>RSD_APA4_LI</v>
      </c>
      <c r="H1904" s="2" t="str">
        <f t="shared" si="819"/>
        <v>RL</v>
      </c>
      <c r="I1904" s="2" t="str">
        <f t="shared" si="819"/>
        <v>UP</v>
      </c>
      <c r="J1904" s="10">
        <f t="shared" si="819"/>
        <v>0</v>
      </c>
      <c r="K1904" s="10">
        <f>K1903</f>
        <v>3</v>
      </c>
      <c r="L1904" s="10" t="str">
        <f t="shared" si="800"/>
        <v>RSDELC</v>
      </c>
      <c r="M1904" s="10" t="s">
        <v>75</v>
      </c>
    </row>
    <row r="1905" spans="3:13" s="2" customFormat="1" x14ac:dyDescent="0.25">
      <c r="C1905" s="10"/>
      <c r="D1905" s="10">
        <v>3</v>
      </c>
      <c r="F1905" s="2" t="str">
        <f t="shared" si="818"/>
        <v>FLO_FR</v>
      </c>
      <c r="G1905" s="2" t="str">
        <f t="shared" si="817"/>
        <v>RSD_APA4_LI</v>
      </c>
      <c r="H1905" s="2" t="str">
        <f t="shared" si="819"/>
        <v>RM</v>
      </c>
      <c r="I1905" s="2" t="str">
        <f t="shared" si="819"/>
        <v>UP</v>
      </c>
      <c r="J1905" s="10">
        <f t="shared" si="819"/>
        <v>0</v>
      </c>
      <c r="K1905" s="10">
        <f t="shared" ref="K1905:K1926" si="820">K1904</f>
        <v>3</v>
      </c>
      <c r="L1905" s="10" t="str">
        <f t="shared" si="800"/>
        <v>RSDELC</v>
      </c>
      <c r="M1905" s="10" t="s">
        <v>75</v>
      </c>
    </row>
    <row r="1906" spans="3:13" s="2" customFormat="1" x14ac:dyDescent="0.25">
      <c r="C1906" s="10"/>
      <c r="D1906" s="10">
        <v>4</v>
      </c>
      <c r="F1906" s="2" t="str">
        <f t="shared" si="818"/>
        <v>FLO_FR</v>
      </c>
      <c r="G1906" s="2" t="str">
        <f t="shared" si="817"/>
        <v>RSD_APA4_LI</v>
      </c>
      <c r="H1906" s="2" t="str">
        <f t="shared" si="819"/>
        <v>RD</v>
      </c>
      <c r="I1906" s="2" t="str">
        <f t="shared" si="819"/>
        <v>UP</v>
      </c>
      <c r="J1906" s="10">
        <f t="shared" si="819"/>
        <v>0</v>
      </c>
      <c r="K1906" s="10">
        <f t="shared" si="820"/>
        <v>3</v>
      </c>
      <c r="L1906" s="10" t="str">
        <f t="shared" si="800"/>
        <v>RSDELC</v>
      </c>
      <c r="M1906" s="10" t="s">
        <v>75</v>
      </c>
    </row>
    <row r="1907" spans="3:13" s="2" customFormat="1" x14ac:dyDescent="0.25">
      <c r="C1907" s="10"/>
      <c r="D1907" s="10">
        <v>5</v>
      </c>
      <c r="F1907" s="2" t="str">
        <f t="shared" si="818"/>
        <v>FLO_FR</v>
      </c>
      <c r="G1907" s="2" t="str">
        <f t="shared" si="817"/>
        <v>RSD_APA4_LI</v>
      </c>
      <c r="H1907" s="2" t="str">
        <f t="shared" si="819"/>
        <v>RA</v>
      </c>
      <c r="I1907" s="2" t="str">
        <f t="shared" si="819"/>
        <v>UP</v>
      </c>
      <c r="J1907" s="10">
        <f t="shared" si="819"/>
        <v>0</v>
      </c>
      <c r="K1907" s="10">
        <f t="shared" si="820"/>
        <v>3</v>
      </c>
      <c r="L1907" s="10" t="str">
        <f t="shared" si="800"/>
        <v>RSDELC</v>
      </c>
      <c r="M1907" s="10" t="s">
        <v>75</v>
      </c>
    </row>
    <row r="1908" spans="3:13" s="2" customFormat="1" x14ac:dyDescent="0.25">
      <c r="C1908" s="10"/>
      <c r="D1908" s="10">
        <v>6</v>
      </c>
      <c r="F1908" s="2" t="str">
        <f t="shared" si="818"/>
        <v>FLO_FR</v>
      </c>
      <c r="G1908" s="2" t="str">
        <f t="shared" ref="G1908:G1926" si="821">G1907</f>
        <v>RSD_APA4_LI</v>
      </c>
      <c r="H1908" s="2" t="str">
        <f t="shared" si="819"/>
        <v>RE</v>
      </c>
      <c r="I1908" s="2" t="str">
        <f t="shared" si="819"/>
        <v>UP</v>
      </c>
      <c r="J1908" s="10">
        <f t="shared" si="819"/>
        <v>0</v>
      </c>
      <c r="K1908" s="10">
        <f t="shared" si="820"/>
        <v>3</v>
      </c>
      <c r="L1908" s="10" t="str">
        <f t="shared" si="800"/>
        <v>RSDELC</v>
      </c>
      <c r="M1908" s="10" t="s">
        <v>75</v>
      </c>
    </row>
    <row r="1909" spans="3:13" s="2" customFormat="1" x14ac:dyDescent="0.25">
      <c r="C1909" s="10"/>
      <c r="D1909" s="10">
        <v>7</v>
      </c>
      <c r="F1909" s="2" t="str">
        <f t="shared" ref="F1909:F1926" si="822">IF(H1909="NA","\I: Ignore","FLO_FR")</f>
        <v>FLO_FR</v>
      </c>
      <c r="G1909" s="2" t="str">
        <f t="shared" si="821"/>
        <v>RSD_APA4_LI</v>
      </c>
      <c r="H1909" s="2" t="str">
        <f t="shared" si="819"/>
        <v>SN</v>
      </c>
      <c r="I1909" s="2" t="str">
        <f t="shared" si="819"/>
        <v>UP</v>
      </c>
      <c r="J1909" s="10">
        <f t="shared" si="819"/>
        <v>0</v>
      </c>
      <c r="K1909" s="10">
        <f t="shared" si="820"/>
        <v>3</v>
      </c>
      <c r="L1909" s="10" t="str">
        <f t="shared" si="800"/>
        <v>RSDELC</v>
      </c>
      <c r="M1909" s="10" t="s">
        <v>75</v>
      </c>
    </row>
    <row r="1910" spans="3:13" s="2" customFormat="1" x14ac:dyDescent="0.25">
      <c r="C1910" s="10"/>
      <c r="D1910" s="10">
        <v>8</v>
      </c>
      <c r="F1910" s="2" t="str">
        <f t="shared" si="822"/>
        <v>FLO_FR</v>
      </c>
      <c r="G1910" s="2" t="str">
        <f t="shared" si="821"/>
        <v>RSD_APA4_LI</v>
      </c>
      <c r="H1910" s="2" t="str">
        <f t="shared" si="819"/>
        <v>SL</v>
      </c>
      <c r="I1910" s="2" t="str">
        <f t="shared" si="819"/>
        <v>UP</v>
      </c>
      <c r="J1910" s="10">
        <f t="shared" si="819"/>
        <v>0</v>
      </c>
      <c r="K1910" s="10">
        <f t="shared" si="820"/>
        <v>3</v>
      </c>
      <c r="L1910" s="10" t="str">
        <f t="shared" si="800"/>
        <v>RSDELC</v>
      </c>
      <c r="M1910" s="10" t="s">
        <v>75</v>
      </c>
    </row>
    <row r="1911" spans="3:13" s="2" customFormat="1" x14ac:dyDescent="0.25">
      <c r="C1911" s="10"/>
      <c r="D1911" s="10">
        <v>9</v>
      </c>
      <c r="F1911" s="2" t="str">
        <f t="shared" si="822"/>
        <v>FLO_FR</v>
      </c>
      <c r="G1911" s="2" t="str">
        <f t="shared" si="821"/>
        <v>RSD_APA4_LI</v>
      </c>
      <c r="H1911" s="2" t="str">
        <f t="shared" si="819"/>
        <v>SM</v>
      </c>
      <c r="I1911" s="2" t="str">
        <f t="shared" si="819"/>
        <v>UP</v>
      </c>
      <c r="J1911" s="10">
        <f t="shared" si="819"/>
        <v>0</v>
      </c>
      <c r="K1911" s="10">
        <f t="shared" si="820"/>
        <v>3</v>
      </c>
      <c r="L1911" s="10" t="str">
        <f t="shared" si="800"/>
        <v>RSDELC</v>
      </c>
      <c r="M1911" s="10" t="s">
        <v>75</v>
      </c>
    </row>
    <row r="1912" spans="3:13" s="2" customFormat="1" x14ac:dyDescent="0.25">
      <c r="C1912" s="10"/>
      <c r="D1912" s="10">
        <v>10</v>
      </c>
      <c r="F1912" s="2" t="str">
        <f t="shared" si="822"/>
        <v>FLO_FR</v>
      </c>
      <c r="G1912" s="2" t="str">
        <f t="shared" si="821"/>
        <v>RSD_APA4_LI</v>
      </c>
      <c r="H1912" s="2" t="str">
        <f t="shared" ref="H1912:I1914" si="823">H1888</f>
        <v>SD</v>
      </c>
      <c r="I1912" s="2" t="str">
        <f>I1888</f>
        <v>UP</v>
      </c>
      <c r="J1912" s="10">
        <f>J1888</f>
        <v>0</v>
      </c>
      <c r="K1912" s="10">
        <f t="shared" si="820"/>
        <v>3</v>
      </c>
      <c r="L1912" s="10" t="str">
        <f t="shared" si="800"/>
        <v>RSDELC</v>
      </c>
      <c r="M1912" s="10" t="s">
        <v>75</v>
      </c>
    </row>
    <row r="1913" spans="3:13" s="2" customFormat="1" x14ac:dyDescent="0.25">
      <c r="C1913" s="10"/>
      <c r="D1913" s="10">
        <v>11</v>
      </c>
      <c r="F1913" s="2" t="str">
        <f t="shared" si="822"/>
        <v>FLO_FR</v>
      </c>
      <c r="G1913" s="2" t="str">
        <f t="shared" si="821"/>
        <v>RSD_APA4_LI</v>
      </c>
      <c r="H1913" s="2" t="str">
        <f t="shared" si="823"/>
        <v>SA</v>
      </c>
      <c r="I1913" s="2" t="str">
        <f>I1889</f>
        <v>UP</v>
      </c>
      <c r="J1913" s="10">
        <f>J1889</f>
        <v>0</v>
      </c>
      <c r="K1913" s="10">
        <f t="shared" si="820"/>
        <v>3</v>
      </c>
      <c r="L1913" s="10" t="str">
        <f t="shared" si="800"/>
        <v>RSDELC</v>
      </c>
      <c r="M1913" s="10" t="s">
        <v>75</v>
      </c>
    </row>
    <row r="1914" spans="3:13" s="2" customFormat="1" x14ac:dyDescent="0.25">
      <c r="C1914" s="10"/>
      <c r="D1914" s="10">
        <v>12</v>
      </c>
      <c r="F1914" s="2" t="str">
        <f t="shared" si="822"/>
        <v>FLO_FR</v>
      </c>
      <c r="G1914" s="2" t="str">
        <f t="shared" si="821"/>
        <v>RSD_APA4_LI</v>
      </c>
      <c r="H1914" s="2" t="str">
        <f t="shared" si="823"/>
        <v>SE</v>
      </c>
      <c r="I1914" s="2" t="str">
        <f t="shared" si="823"/>
        <v>UP</v>
      </c>
      <c r="J1914" s="10">
        <f>J1890</f>
        <v>0</v>
      </c>
      <c r="K1914" s="10">
        <f t="shared" si="820"/>
        <v>3</v>
      </c>
      <c r="L1914" s="10" t="str">
        <f t="shared" si="800"/>
        <v>RSDELC</v>
      </c>
      <c r="M1914" s="10" t="s">
        <v>75</v>
      </c>
    </row>
    <row r="1915" spans="3:13" s="2" customFormat="1" x14ac:dyDescent="0.25">
      <c r="C1915" s="10"/>
      <c r="D1915" s="10">
        <v>13</v>
      </c>
      <c r="F1915" s="2" t="str">
        <f t="shared" si="822"/>
        <v>FLO_FR</v>
      </c>
      <c r="G1915" s="2" t="str">
        <f t="shared" si="821"/>
        <v>RSD_APA4_LI</v>
      </c>
      <c r="H1915" s="2" t="str">
        <f t="shared" ref="H1915:J1915" si="824">H1891</f>
        <v>FN</v>
      </c>
      <c r="I1915" s="2" t="str">
        <f t="shared" si="824"/>
        <v>UP</v>
      </c>
      <c r="J1915" s="10">
        <f t="shared" si="824"/>
        <v>0</v>
      </c>
      <c r="K1915" s="10">
        <f t="shared" si="820"/>
        <v>3</v>
      </c>
      <c r="L1915" s="10" t="str">
        <f t="shared" si="800"/>
        <v>RSDELC</v>
      </c>
      <c r="M1915" s="10" t="s">
        <v>75</v>
      </c>
    </row>
    <row r="1916" spans="3:13" s="2" customFormat="1" x14ac:dyDescent="0.25">
      <c r="C1916" s="10"/>
      <c r="D1916" s="10">
        <v>14</v>
      </c>
      <c r="F1916" s="2" t="str">
        <f t="shared" si="822"/>
        <v>FLO_FR</v>
      </c>
      <c r="G1916" s="2" t="str">
        <f t="shared" si="821"/>
        <v>RSD_APA4_LI</v>
      </c>
      <c r="H1916" s="2" t="str">
        <f t="shared" ref="H1916:J1916" si="825">H1892</f>
        <v>FL</v>
      </c>
      <c r="I1916" s="2" t="str">
        <f t="shared" si="825"/>
        <v>UP</v>
      </c>
      <c r="J1916" s="10">
        <f t="shared" si="825"/>
        <v>0</v>
      </c>
      <c r="K1916" s="10">
        <f t="shared" si="820"/>
        <v>3</v>
      </c>
      <c r="L1916" s="10" t="str">
        <f t="shared" si="800"/>
        <v>RSDELC</v>
      </c>
      <c r="M1916" s="10" t="s">
        <v>75</v>
      </c>
    </row>
    <row r="1917" spans="3:13" s="2" customFormat="1" x14ac:dyDescent="0.25">
      <c r="C1917" s="10"/>
      <c r="D1917" s="10">
        <v>15</v>
      </c>
      <c r="F1917" s="2" t="str">
        <f t="shared" si="822"/>
        <v>FLO_FR</v>
      </c>
      <c r="G1917" s="2" t="str">
        <f t="shared" si="821"/>
        <v>RSD_APA4_LI</v>
      </c>
      <c r="H1917" s="2" t="str">
        <f t="shared" ref="H1917:J1917" si="826">H1893</f>
        <v>FM</v>
      </c>
      <c r="I1917" s="2" t="str">
        <f t="shared" si="826"/>
        <v>UP</v>
      </c>
      <c r="J1917" s="10">
        <f t="shared" si="826"/>
        <v>0</v>
      </c>
      <c r="K1917" s="10">
        <f t="shared" si="820"/>
        <v>3</v>
      </c>
      <c r="L1917" s="10" t="str">
        <f t="shared" si="800"/>
        <v>RSDELC</v>
      </c>
      <c r="M1917" s="10" t="s">
        <v>75</v>
      </c>
    </row>
    <row r="1918" spans="3:13" s="2" customFormat="1" x14ac:dyDescent="0.25">
      <c r="C1918" s="10"/>
      <c r="D1918" s="10">
        <v>16</v>
      </c>
      <c r="F1918" s="2" t="str">
        <f t="shared" si="822"/>
        <v>FLO_FR</v>
      </c>
      <c r="G1918" s="2" t="str">
        <f t="shared" si="821"/>
        <v>RSD_APA4_LI</v>
      </c>
      <c r="H1918" s="2" t="str">
        <f t="shared" ref="H1918:J1918" si="827">H1894</f>
        <v>FD</v>
      </c>
      <c r="I1918" s="2" t="str">
        <f t="shared" si="827"/>
        <v>UP</v>
      </c>
      <c r="J1918" s="10">
        <f t="shared" si="827"/>
        <v>0</v>
      </c>
      <c r="K1918" s="10">
        <f t="shared" si="820"/>
        <v>3</v>
      </c>
      <c r="L1918" s="10" t="str">
        <f t="shared" si="800"/>
        <v>RSDELC</v>
      </c>
      <c r="M1918" s="10" t="s">
        <v>75</v>
      </c>
    </row>
    <row r="1919" spans="3:13" s="2" customFormat="1" x14ac:dyDescent="0.25">
      <c r="C1919" s="10"/>
      <c r="D1919" s="10">
        <v>17</v>
      </c>
      <c r="F1919" s="2" t="str">
        <f t="shared" si="822"/>
        <v>FLO_FR</v>
      </c>
      <c r="G1919" s="2" t="str">
        <f t="shared" si="821"/>
        <v>RSD_APA4_LI</v>
      </c>
      <c r="H1919" s="2" t="str">
        <f t="shared" ref="H1919:J1919" si="828">H1895</f>
        <v>FA</v>
      </c>
      <c r="I1919" s="2" t="str">
        <f t="shared" si="828"/>
        <v>UP</v>
      </c>
      <c r="J1919" s="10">
        <f t="shared" si="828"/>
        <v>0</v>
      </c>
      <c r="K1919" s="10">
        <f t="shared" si="820"/>
        <v>3</v>
      </c>
      <c r="L1919" s="10" t="str">
        <f t="shared" si="800"/>
        <v>RSDELC</v>
      </c>
      <c r="M1919" s="10" t="s">
        <v>75</v>
      </c>
    </row>
    <row r="1920" spans="3:13" s="2" customFormat="1" x14ac:dyDescent="0.25">
      <c r="C1920" s="10"/>
      <c r="D1920" s="10">
        <v>18</v>
      </c>
      <c r="F1920" s="2" t="str">
        <f t="shared" si="822"/>
        <v>FLO_FR</v>
      </c>
      <c r="G1920" s="2" t="str">
        <f t="shared" si="821"/>
        <v>RSD_APA4_LI</v>
      </c>
      <c r="H1920" s="2" t="str">
        <f t="shared" ref="H1920:J1920" si="829">H1896</f>
        <v>FE</v>
      </c>
      <c r="I1920" s="2" t="str">
        <f t="shared" si="829"/>
        <v>UP</v>
      </c>
      <c r="J1920" s="10">
        <f t="shared" si="829"/>
        <v>0</v>
      </c>
      <c r="K1920" s="10">
        <f t="shared" si="820"/>
        <v>3</v>
      </c>
      <c r="L1920" s="10" t="str">
        <f t="shared" si="800"/>
        <v>RSDELC</v>
      </c>
      <c r="M1920" s="10" t="s">
        <v>75</v>
      </c>
    </row>
    <row r="1921" spans="3:13" s="2" customFormat="1" x14ac:dyDescent="0.25">
      <c r="C1921" s="10"/>
      <c r="D1921" s="10">
        <v>19</v>
      </c>
      <c r="F1921" s="2" t="str">
        <f t="shared" si="822"/>
        <v>FLO_FR</v>
      </c>
      <c r="G1921" s="2" t="str">
        <f t="shared" si="821"/>
        <v>RSD_APA4_LI</v>
      </c>
      <c r="H1921" s="2" t="str">
        <f t="shared" ref="H1921:J1921" si="830">H1897</f>
        <v>WN</v>
      </c>
      <c r="I1921" s="2" t="str">
        <f t="shared" si="830"/>
        <v>UP</v>
      </c>
      <c r="J1921" s="10">
        <f t="shared" si="830"/>
        <v>0</v>
      </c>
      <c r="K1921" s="10">
        <f t="shared" si="820"/>
        <v>3</v>
      </c>
      <c r="L1921" s="10" t="str">
        <f t="shared" si="800"/>
        <v>RSDELC</v>
      </c>
      <c r="M1921" s="10" t="s">
        <v>75</v>
      </c>
    </row>
    <row r="1922" spans="3:13" s="2" customFormat="1" x14ac:dyDescent="0.25">
      <c r="C1922" s="10"/>
      <c r="D1922" s="10">
        <v>20</v>
      </c>
      <c r="F1922" s="2" t="str">
        <f t="shared" si="822"/>
        <v>FLO_FR</v>
      </c>
      <c r="G1922" s="2" t="str">
        <f t="shared" si="821"/>
        <v>RSD_APA4_LI</v>
      </c>
      <c r="H1922" s="2" t="str">
        <f t="shared" ref="H1922:J1922" si="831">H1898</f>
        <v>WL</v>
      </c>
      <c r="I1922" s="2" t="str">
        <f t="shared" si="831"/>
        <v>UP</v>
      </c>
      <c r="J1922" s="10">
        <f t="shared" si="831"/>
        <v>0</v>
      </c>
      <c r="K1922" s="10">
        <f t="shared" si="820"/>
        <v>3</v>
      </c>
      <c r="L1922" s="10" t="str">
        <f t="shared" si="800"/>
        <v>RSDELC</v>
      </c>
      <c r="M1922" s="10" t="s">
        <v>75</v>
      </c>
    </row>
    <row r="1923" spans="3:13" s="2" customFormat="1" x14ac:dyDescent="0.25">
      <c r="C1923" s="10"/>
      <c r="D1923" s="10">
        <v>21</v>
      </c>
      <c r="F1923" s="2" t="str">
        <f t="shared" si="822"/>
        <v>FLO_FR</v>
      </c>
      <c r="G1923" s="2" t="str">
        <f t="shared" si="821"/>
        <v>RSD_APA4_LI</v>
      </c>
      <c r="H1923" s="2" t="str">
        <f t="shared" ref="H1923:J1923" si="832">H1899</f>
        <v>WM</v>
      </c>
      <c r="I1923" s="2" t="str">
        <f t="shared" si="832"/>
        <v>UP</v>
      </c>
      <c r="J1923" s="10">
        <f t="shared" si="832"/>
        <v>0</v>
      </c>
      <c r="K1923" s="10">
        <f t="shared" si="820"/>
        <v>3</v>
      </c>
      <c r="L1923" s="10" t="str">
        <f t="shared" si="800"/>
        <v>RSDELC</v>
      </c>
      <c r="M1923" s="10" t="s">
        <v>75</v>
      </c>
    </row>
    <row r="1924" spans="3:13" s="2" customFormat="1" x14ac:dyDescent="0.25">
      <c r="C1924" s="10"/>
      <c r="D1924" s="10">
        <v>22</v>
      </c>
      <c r="F1924" s="2" t="str">
        <f t="shared" si="822"/>
        <v>FLO_FR</v>
      </c>
      <c r="G1924" s="2" t="str">
        <f t="shared" si="821"/>
        <v>RSD_APA4_LI</v>
      </c>
      <c r="H1924" s="2" t="str">
        <f t="shared" ref="H1924:J1924" si="833">H1900</f>
        <v>WD</v>
      </c>
      <c r="I1924" s="2" t="str">
        <f t="shared" si="833"/>
        <v>UP</v>
      </c>
      <c r="J1924" s="10">
        <f t="shared" si="833"/>
        <v>0</v>
      </c>
      <c r="K1924" s="10">
        <f t="shared" si="820"/>
        <v>3</v>
      </c>
      <c r="L1924" s="10" t="str">
        <f t="shared" si="800"/>
        <v>RSDELC</v>
      </c>
      <c r="M1924" s="10" t="s">
        <v>75</v>
      </c>
    </row>
    <row r="1925" spans="3:13" s="2" customFormat="1" x14ac:dyDescent="0.25">
      <c r="C1925" s="10"/>
      <c r="D1925" s="10">
        <v>23</v>
      </c>
      <c r="F1925" s="12" t="str">
        <f t="shared" si="822"/>
        <v>FLO_FR</v>
      </c>
      <c r="G1925" s="12" t="str">
        <f t="shared" si="821"/>
        <v>RSD_APA4_LI</v>
      </c>
      <c r="H1925" s="12" t="str">
        <f t="shared" ref="H1925:J1925" si="834">H1901</f>
        <v>WA</v>
      </c>
      <c r="I1925" s="12" t="str">
        <f t="shared" si="834"/>
        <v>UP</v>
      </c>
      <c r="J1925" s="4">
        <f t="shared" si="834"/>
        <v>0</v>
      </c>
      <c r="K1925" s="4">
        <f t="shared" si="820"/>
        <v>3</v>
      </c>
      <c r="L1925" s="10" t="str">
        <f t="shared" si="800"/>
        <v>RSDELC</v>
      </c>
      <c r="M1925" s="10" t="s">
        <v>75</v>
      </c>
    </row>
    <row r="1926" spans="3:13" s="2" customFormat="1" x14ac:dyDescent="0.25">
      <c r="C1926" s="10"/>
      <c r="D1926" s="10">
        <v>24</v>
      </c>
      <c r="F1926" s="19" t="str">
        <f t="shared" si="822"/>
        <v>FLO_FR</v>
      </c>
      <c r="G1926" s="19" t="str">
        <f t="shared" si="821"/>
        <v>RSD_APA4_LI</v>
      </c>
      <c r="H1926" s="19" t="str">
        <f t="shared" ref="H1926:J1926" si="835">H1902</f>
        <v>WE</v>
      </c>
      <c r="I1926" s="19" t="str">
        <f t="shared" si="835"/>
        <v>UP</v>
      </c>
      <c r="J1926" s="21">
        <f t="shared" si="835"/>
        <v>0</v>
      </c>
      <c r="K1926" s="21">
        <f t="shared" si="820"/>
        <v>3</v>
      </c>
      <c r="L1926" s="21" t="str">
        <f t="shared" si="800"/>
        <v>RSDELC</v>
      </c>
      <c r="M1926" s="21" t="s">
        <v>75</v>
      </c>
    </row>
    <row r="1927" spans="3:13" s="2" customFormat="1" x14ac:dyDescent="0.25">
      <c r="C1927" s="10">
        <f>C1879+1</f>
        <v>41</v>
      </c>
      <c r="D1927" s="10">
        <v>1</v>
      </c>
      <c r="F1927" s="2" t="str">
        <f>IF(H1927="NA","\I: Ignore","FLO_FR")</f>
        <v>FLO_FR</v>
      </c>
      <c r="G1927" s="9" t="str">
        <f>VLOOKUP(C1927,Demands!$B$27:$C$125,2,0)</f>
        <v>RSD_DTA1_RF</v>
      </c>
      <c r="H1927" s="2" t="str">
        <f>IF(HLOOKUP($D1927,Fractions!$C$1:$Z$2,2,0)=0,"na",HLOOKUP($D1927,Fractions!$C$1:$Z$2,2,0))</f>
        <v>RN</v>
      </c>
      <c r="I1927" s="2" t="s">
        <v>34</v>
      </c>
      <c r="K1927" s="11">
        <f>VLOOKUP(VLOOKUP(C1927,Demands!$B$27:$E$125,4,0),Fractions!$A$3:$Z$43,INS_FRs!D1927+2,0)</f>
        <v>3.4817351598173521E-2</v>
      </c>
      <c r="L1927" s="10" t="str">
        <f t="shared" si="800"/>
        <v>RSDELC</v>
      </c>
      <c r="M1927" s="10" t="s">
        <v>75</v>
      </c>
    </row>
    <row r="1928" spans="3:13" s="2" customFormat="1" x14ac:dyDescent="0.25">
      <c r="C1928" s="10"/>
      <c r="D1928" s="10">
        <v>2</v>
      </c>
      <c r="F1928" s="2" t="str">
        <f t="shared" ref="F1928:F1938" si="836">IF(H1928="NA","\I: Ignore","FLO_FR")</f>
        <v>FLO_FR</v>
      </c>
      <c r="G1928" s="2" t="str">
        <f>G1927</f>
        <v>RSD_DTA1_RF</v>
      </c>
      <c r="H1928" s="2" t="str">
        <f>IF(HLOOKUP($D1928,Fractions!$C$1:$Z$2,2,0)=0,"na",HLOOKUP($D1928,Fractions!$C$1:$Z$2,2,0))</f>
        <v>RL</v>
      </c>
      <c r="I1928" s="2" t="s">
        <v>34</v>
      </c>
      <c r="K1928" s="17">
        <f>VLOOKUP(VLOOKUP(C1927,Demands!$B$27:$E$125,4,0),Fractions!$A$3:$Z$43,INS_FRs!D1928+2,0)</f>
        <v>2.0890410958904111E-2</v>
      </c>
      <c r="L1928" s="10" t="str">
        <f t="shared" ref="L1928:L1991" si="837">LEFT(G1928,3)&amp;"ELC"</f>
        <v>RSDELC</v>
      </c>
      <c r="M1928" s="10" t="s">
        <v>75</v>
      </c>
    </row>
    <row r="1929" spans="3:13" s="2" customFormat="1" x14ac:dyDescent="0.25">
      <c r="C1929" s="10"/>
      <c r="D1929" s="10">
        <v>3</v>
      </c>
      <c r="F1929" s="2" t="str">
        <f t="shared" si="836"/>
        <v>FLO_FR</v>
      </c>
      <c r="G1929" s="2" t="str">
        <f t="shared" ref="G1929:G1936" si="838">G1928</f>
        <v>RSD_DTA1_RF</v>
      </c>
      <c r="H1929" s="2" t="str">
        <f>IF(HLOOKUP($D1929,Fractions!$C$1:$Z$2,2,0)=0,"na",HLOOKUP($D1929,Fractions!$C$1:$Z$2,2,0))</f>
        <v>RM</v>
      </c>
      <c r="I1929" s="2" t="s">
        <v>34</v>
      </c>
      <c r="K1929" s="17">
        <f>VLOOKUP(VLOOKUP(C1927,Demands!$B$27:$E$125,4,0),Fractions!$A$3:$Z$43,INS_FRs!D1929+2,0)</f>
        <v>2.7853881278538814E-2</v>
      </c>
      <c r="L1929" s="10" t="str">
        <f t="shared" si="837"/>
        <v>RSDELC</v>
      </c>
      <c r="M1929" s="10" t="s">
        <v>75</v>
      </c>
    </row>
    <row r="1930" spans="3:13" s="2" customFormat="1" x14ac:dyDescent="0.25">
      <c r="C1930" s="10"/>
      <c r="D1930" s="10">
        <v>4</v>
      </c>
      <c r="F1930" s="2" t="str">
        <f t="shared" si="836"/>
        <v>FLO_FR</v>
      </c>
      <c r="G1930" s="2" t="str">
        <f t="shared" si="838"/>
        <v>RSD_DTA1_RF</v>
      </c>
      <c r="H1930" s="2" t="str">
        <f>IF(HLOOKUP($D1930,Fractions!$C$1:$Z$2,2,0)=0,"na",HLOOKUP($D1930,Fractions!$C$1:$Z$2,2,0))</f>
        <v>RD</v>
      </c>
      <c r="I1930" s="2" t="s">
        <v>34</v>
      </c>
      <c r="K1930" s="17">
        <f>VLOOKUP(VLOOKUP(C1927,Demands!$B$27:$E$125,4,0),Fractions!$A$3:$Z$43,INS_FRs!D1930+2,0)</f>
        <v>3.4817351598173521E-2</v>
      </c>
      <c r="L1930" s="10" t="str">
        <f t="shared" si="837"/>
        <v>RSDELC</v>
      </c>
      <c r="M1930" s="10" t="s">
        <v>75</v>
      </c>
    </row>
    <row r="1931" spans="3:13" s="2" customFormat="1" x14ac:dyDescent="0.25">
      <c r="C1931" s="10"/>
      <c r="D1931" s="10">
        <v>5</v>
      </c>
      <c r="F1931" s="2" t="str">
        <f t="shared" si="836"/>
        <v>FLO_FR</v>
      </c>
      <c r="G1931" s="2" t="str">
        <f t="shared" si="838"/>
        <v>RSD_DTA1_RF</v>
      </c>
      <c r="H1931" s="2" t="str">
        <f>IF(HLOOKUP($D1931,Fractions!$C$1:$Z$2,2,0)=0,"na",HLOOKUP($D1931,Fractions!$C$1:$Z$2,2,0))</f>
        <v>RA</v>
      </c>
      <c r="I1931" s="2" t="s">
        <v>34</v>
      </c>
      <c r="K1931" s="17">
        <f>VLOOKUP(VLOOKUP(C1927,Demands!$B$27:$E$125,4,0),Fractions!$A$3:$Z$43,INS_FRs!D1931+2,0)</f>
        <v>2.0890410958904111E-2</v>
      </c>
      <c r="L1931" s="10" t="str">
        <f t="shared" si="837"/>
        <v>RSDELC</v>
      </c>
      <c r="M1931" s="10" t="s">
        <v>75</v>
      </c>
    </row>
    <row r="1932" spans="3:13" s="2" customFormat="1" x14ac:dyDescent="0.25">
      <c r="C1932" s="10"/>
      <c r="D1932" s="10">
        <v>6</v>
      </c>
      <c r="F1932" s="2" t="str">
        <f t="shared" si="836"/>
        <v>FLO_FR</v>
      </c>
      <c r="G1932" s="2" t="str">
        <f t="shared" si="838"/>
        <v>RSD_DTA1_RF</v>
      </c>
      <c r="H1932" s="2" t="str">
        <f>IF(HLOOKUP($D1932,Fractions!$C$1:$Z$2,2,0)=0,"na",HLOOKUP($D1932,Fractions!$C$1:$Z$2,2,0))</f>
        <v>RE</v>
      </c>
      <c r="I1932" s="2" t="s">
        <v>34</v>
      </c>
      <c r="K1932" s="17">
        <f>VLOOKUP(VLOOKUP(C1927,Demands!$B$27:$E$125,4,0),Fractions!$A$3:$Z$43,INS_FRs!D1932+2,0)</f>
        <v>2.7853881278538814E-2</v>
      </c>
      <c r="L1932" s="10" t="str">
        <f t="shared" si="837"/>
        <v>RSDELC</v>
      </c>
      <c r="M1932" s="10" t="s">
        <v>75</v>
      </c>
    </row>
    <row r="1933" spans="3:13" s="2" customFormat="1" x14ac:dyDescent="0.25">
      <c r="C1933" s="10"/>
      <c r="D1933" s="10">
        <v>7</v>
      </c>
      <c r="F1933" s="2" t="str">
        <f t="shared" si="836"/>
        <v>FLO_FR</v>
      </c>
      <c r="G1933" s="2" t="str">
        <f t="shared" si="838"/>
        <v>RSD_DTA1_RF</v>
      </c>
      <c r="H1933" s="2" t="str">
        <f>IF(HLOOKUP($D1933,Fractions!$C$1:$Z$2,2,0)=0,"na",HLOOKUP($D1933,Fractions!$C$1:$Z$2,2,0))</f>
        <v>SN</v>
      </c>
      <c r="I1933" s="2" t="s">
        <v>34</v>
      </c>
      <c r="K1933" s="17">
        <f>VLOOKUP(VLOOKUP(C1927,Demands!$B$27:$E$125,4,0),Fractions!$A$3:$Z$43,INS_FRs!D1933+2,0)</f>
        <v>5.2511415525114159E-2</v>
      </c>
      <c r="L1933" s="10" t="str">
        <f t="shared" si="837"/>
        <v>RSDELC</v>
      </c>
      <c r="M1933" s="10" t="s">
        <v>75</v>
      </c>
    </row>
    <row r="1934" spans="3:13" s="2" customFormat="1" x14ac:dyDescent="0.25">
      <c r="C1934" s="10"/>
      <c r="D1934" s="10">
        <v>8</v>
      </c>
      <c r="F1934" s="2" t="str">
        <f t="shared" si="836"/>
        <v>FLO_FR</v>
      </c>
      <c r="G1934" s="2" t="str">
        <f t="shared" si="838"/>
        <v>RSD_DTA1_RF</v>
      </c>
      <c r="H1934" s="2" t="str">
        <f>IF(HLOOKUP($D1934,Fractions!$C$1:$Z$2,2,0)=0,"na",HLOOKUP($D1934,Fractions!$C$1:$Z$2,2,0))</f>
        <v>SL</v>
      </c>
      <c r="I1934" s="2" t="s">
        <v>34</v>
      </c>
      <c r="K1934" s="17">
        <f>VLOOKUP(VLOOKUP(C1927,Demands!$B$27:$E$125,4,0),Fractions!$A$3:$Z$43,INS_FRs!D1934+2,0)</f>
        <v>3.1506849315068496E-2</v>
      </c>
      <c r="L1934" s="10" t="str">
        <f t="shared" si="837"/>
        <v>RSDELC</v>
      </c>
      <c r="M1934" s="10" t="s">
        <v>75</v>
      </c>
    </row>
    <row r="1935" spans="3:13" s="2" customFormat="1" x14ac:dyDescent="0.25">
      <c r="C1935" s="10"/>
      <c r="D1935" s="10">
        <v>9</v>
      </c>
      <c r="F1935" s="2" t="str">
        <f t="shared" si="836"/>
        <v>FLO_FR</v>
      </c>
      <c r="G1935" s="2" t="str">
        <f t="shared" si="838"/>
        <v>RSD_DTA1_RF</v>
      </c>
      <c r="H1935" s="2" t="str">
        <f>IF(HLOOKUP($D1935,Fractions!$C$1:$Z$2,2,0)=0,"na",HLOOKUP($D1935,Fractions!$C$1:$Z$2,2,0))</f>
        <v>SM</v>
      </c>
      <c r="I1935" s="2" t="s">
        <v>34</v>
      </c>
      <c r="K1935" s="17">
        <f>VLOOKUP(VLOOKUP(C1927,Demands!$B$27:$E$125,4,0),Fractions!$A$3:$Z$43,INS_FRs!D1935+2,0)</f>
        <v>4.2009132420091327E-2</v>
      </c>
      <c r="L1935" s="10" t="str">
        <f t="shared" si="837"/>
        <v>RSDELC</v>
      </c>
      <c r="M1935" s="10" t="s">
        <v>75</v>
      </c>
    </row>
    <row r="1936" spans="3:13" s="2" customFormat="1" x14ac:dyDescent="0.25">
      <c r="C1936" s="10"/>
      <c r="D1936" s="10">
        <v>10</v>
      </c>
      <c r="F1936" s="2" t="str">
        <f t="shared" si="836"/>
        <v>FLO_FR</v>
      </c>
      <c r="G1936" s="2" t="str">
        <f t="shared" si="838"/>
        <v>RSD_DTA1_RF</v>
      </c>
      <c r="H1936" s="2" t="str">
        <f>IF(HLOOKUP($D1936,Fractions!$C$1:$Z$2,2,0)=0,"na",HLOOKUP($D1936,Fractions!$C$1:$Z$2,2,0))</f>
        <v>SD</v>
      </c>
      <c r="I1936" s="2" t="s">
        <v>34</v>
      </c>
      <c r="K1936" s="17">
        <f>VLOOKUP(VLOOKUP(C1927,Demands!$B$27:$E$125,4,0),Fractions!$A$3:$Z$43,INS_FRs!D1936+2,0)</f>
        <v>5.2511415525114159E-2</v>
      </c>
      <c r="L1936" s="10" t="str">
        <f t="shared" si="837"/>
        <v>RSDELC</v>
      </c>
      <c r="M1936" s="10" t="s">
        <v>75</v>
      </c>
    </row>
    <row r="1937" spans="3:13" s="2" customFormat="1" x14ac:dyDescent="0.25">
      <c r="C1937" s="10"/>
      <c r="D1937" s="10">
        <v>11</v>
      </c>
      <c r="F1937" s="2" t="str">
        <f t="shared" si="836"/>
        <v>FLO_FR</v>
      </c>
      <c r="G1937" s="2" t="str">
        <f t="shared" ref="G1937:G1955" si="839">G1936</f>
        <v>RSD_DTA1_RF</v>
      </c>
      <c r="H1937" s="2" t="str">
        <f>IF(HLOOKUP($D1937,Fractions!$C$1:$Z$2,2,0)=0,"na",HLOOKUP($D1937,Fractions!$C$1:$Z$2,2,0))</f>
        <v>SA</v>
      </c>
      <c r="I1937" s="2" t="s">
        <v>34</v>
      </c>
      <c r="K1937" s="17">
        <f>VLOOKUP(VLOOKUP(C1927,Demands!$B$27:$E$125,4,0),Fractions!$A$3:$Z$43,INS_FRs!D1937+2,0)</f>
        <v>3.1506849315068496E-2</v>
      </c>
      <c r="L1937" s="10" t="str">
        <f t="shared" si="837"/>
        <v>RSDELC</v>
      </c>
      <c r="M1937" s="10" t="s">
        <v>75</v>
      </c>
    </row>
    <row r="1938" spans="3:13" s="2" customFormat="1" x14ac:dyDescent="0.25">
      <c r="C1938" s="10"/>
      <c r="D1938" s="10">
        <v>12</v>
      </c>
      <c r="F1938" s="2" t="str">
        <f t="shared" si="836"/>
        <v>FLO_FR</v>
      </c>
      <c r="G1938" s="2" t="str">
        <f t="shared" si="839"/>
        <v>RSD_DTA1_RF</v>
      </c>
      <c r="H1938" s="2" t="str">
        <f>IF(HLOOKUP($D1938,Fractions!$C$1:$Z$2,2,0)=0,"na",HLOOKUP($D1938,Fractions!$C$1:$Z$2,2,0))</f>
        <v>SE</v>
      </c>
      <c r="I1938" s="2" t="s">
        <v>34</v>
      </c>
      <c r="K1938" s="17">
        <f>VLOOKUP(VLOOKUP(C1927,Demands!$B$27:$E$125,4,0),Fractions!$A$3:$Z$43,INS_FRs!D1938+2,0)</f>
        <v>4.2009132420091327E-2</v>
      </c>
      <c r="L1938" s="10" t="str">
        <f t="shared" si="837"/>
        <v>RSDELC</v>
      </c>
      <c r="M1938" s="10" t="s">
        <v>75</v>
      </c>
    </row>
    <row r="1939" spans="3:13" s="2" customFormat="1" x14ac:dyDescent="0.25">
      <c r="C1939" s="10"/>
      <c r="D1939" s="10">
        <v>13</v>
      </c>
      <c r="F1939" s="2" t="str">
        <f t="shared" ref="F1939:F1956" si="840">IF(H1939="NA","\I: Ignore","FLO_FR")</f>
        <v>FLO_FR</v>
      </c>
      <c r="G1939" s="2" t="str">
        <f t="shared" si="839"/>
        <v>RSD_DTA1_RF</v>
      </c>
      <c r="H1939" s="2" t="str">
        <f>IF(HLOOKUP($D1939,Fractions!$C$1:$Z$2,2,0)=0,"na",HLOOKUP($D1939,Fractions!$C$1:$Z$2,2,0))</f>
        <v>FN</v>
      </c>
      <c r="I1939" s="2" t="s">
        <v>34</v>
      </c>
      <c r="K1939" s="17">
        <f>VLOOKUP(VLOOKUP(C1927,Demands!$B$27:$E$125,4,0),Fractions!$A$3:$Z$43,INS_FRs!D1939+2,0)</f>
        <v>3.4817351598173521E-2</v>
      </c>
      <c r="L1939" s="10" t="str">
        <f t="shared" si="837"/>
        <v>RSDELC</v>
      </c>
      <c r="M1939" s="10" t="s">
        <v>75</v>
      </c>
    </row>
    <row r="1940" spans="3:13" s="2" customFormat="1" x14ac:dyDescent="0.25">
      <c r="C1940" s="10"/>
      <c r="D1940" s="10">
        <v>14</v>
      </c>
      <c r="F1940" s="2" t="str">
        <f t="shared" si="840"/>
        <v>FLO_FR</v>
      </c>
      <c r="G1940" s="2" t="str">
        <f t="shared" si="839"/>
        <v>RSD_DTA1_RF</v>
      </c>
      <c r="H1940" s="2" t="str">
        <f>IF(HLOOKUP($D1940,Fractions!$C$1:$Z$2,2,0)=0,"na",HLOOKUP($D1940,Fractions!$C$1:$Z$2,2,0))</f>
        <v>FL</v>
      </c>
      <c r="I1940" s="2" t="s">
        <v>34</v>
      </c>
      <c r="K1940" s="17">
        <f>VLOOKUP(VLOOKUP(C1927,Demands!$B$27:$E$125,4,0),Fractions!$A$3:$Z$43,INS_FRs!D1940+2,0)</f>
        <v>2.0890410958904111E-2</v>
      </c>
      <c r="L1940" s="10" t="str">
        <f t="shared" si="837"/>
        <v>RSDELC</v>
      </c>
      <c r="M1940" s="10" t="s">
        <v>75</v>
      </c>
    </row>
    <row r="1941" spans="3:13" s="2" customFormat="1" x14ac:dyDescent="0.25">
      <c r="C1941" s="10"/>
      <c r="D1941" s="10">
        <v>15</v>
      </c>
      <c r="F1941" s="2" t="str">
        <f t="shared" si="840"/>
        <v>FLO_FR</v>
      </c>
      <c r="G1941" s="2" t="str">
        <f t="shared" si="839"/>
        <v>RSD_DTA1_RF</v>
      </c>
      <c r="H1941" s="2" t="str">
        <f>IF(HLOOKUP($D1941,Fractions!$C$1:$Z$2,2,0)=0,"na",HLOOKUP($D1941,Fractions!$C$1:$Z$2,2,0))</f>
        <v>FM</v>
      </c>
      <c r="I1941" s="2" t="s">
        <v>34</v>
      </c>
      <c r="K1941" s="17">
        <f>VLOOKUP(VLOOKUP(C1927,Demands!$B$27:$E$125,4,0),Fractions!$A$3:$Z$43,INS_FRs!D1941+2,0)</f>
        <v>2.7853881278538814E-2</v>
      </c>
      <c r="L1941" s="10" t="str">
        <f t="shared" si="837"/>
        <v>RSDELC</v>
      </c>
      <c r="M1941" s="10" t="s">
        <v>75</v>
      </c>
    </row>
    <row r="1942" spans="3:13" s="2" customFormat="1" x14ac:dyDescent="0.25">
      <c r="C1942" s="10"/>
      <c r="D1942" s="10">
        <v>16</v>
      </c>
      <c r="F1942" s="2" t="str">
        <f t="shared" si="840"/>
        <v>FLO_FR</v>
      </c>
      <c r="G1942" s="2" t="str">
        <f t="shared" si="839"/>
        <v>RSD_DTA1_RF</v>
      </c>
      <c r="H1942" s="2" t="str">
        <f>IF(HLOOKUP($D1942,Fractions!$C$1:$Z$2,2,0)=0,"na",HLOOKUP($D1942,Fractions!$C$1:$Z$2,2,0))</f>
        <v>FD</v>
      </c>
      <c r="I1942" s="2" t="s">
        <v>34</v>
      </c>
      <c r="K1942" s="17">
        <f>VLOOKUP(VLOOKUP(C1927,Demands!$B$27:$E$125,4,0),Fractions!$A$3:$Z$43,INS_FRs!D1942+2,0)</f>
        <v>3.4817351598173521E-2</v>
      </c>
      <c r="L1942" s="10" t="str">
        <f t="shared" si="837"/>
        <v>RSDELC</v>
      </c>
      <c r="M1942" s="10" t="s">
        <v>75</v>
      </c>
    </row>
    <row r="1943" spans="3:13" s="2" customFormat="1" x14ac:dyDescent="0.25">
      <c r="C1943" s="10"/>
      <c r="D1943" s="10">
        <v>17</v>
      </c>
      <c r="F1943" s="2" t="str">
        <f t="shared" si="840"/>
        <v>FLO_FR</v>
      </c>
      <c r="G1943" s="2" t="str">
        <f t="shared" si="839"/>
        <v>RSD_DTA1_RF</v>
      </c>
      <c r="H1943" s="2" t="str">
        <f>IF(HLOOKUP($D1943,Fractions!$C$1:$Z$2,2,0)=0,"na",HLOOKUP($D1943,Fractions!$C$1:$Z$2,2,0))</f>
        <v>FA</v>
      </c>
      <c r="I1943" s="2" t="s">
        <v>34</v>
      </c>
      <c r="K1943" s="17">
        <f>VLOOKUP(VLOOKUP(C1927,Demands!$B$27:$E$125,4,0),Fractions!$A$3:$Z$43,INS_FRs!D1943+2,0)</f>
        <v>2.0890410958904111E-2</v>
      </c>
      <c r="L1943" s="10" t="str">
        <f t="shared" si="837"/>
        <v>RSDELC</v>
      </c>
      <c r="M1943" s="10" t="s">
        <v>75</v>
      </c>
    </row>
    <row r="1944" spans="3:13" s="2" customFormat="1" x14ac:dyDescent="0.25">
      <c r="C1944" s="10"/>
      <c r="D1944" s="10">
        <v>18</v>
      </c>
      <c r="F1944" s="2" t="str">
        <f t="shared" si="840"/>
        <v>FLO_FR</v>
      </c>
      <c r="G1944" s="2" t="str">
        <f t="shared" si="839"/>
        <v>RSD_DTA1_RF</v>
      </c>
      <c r="H1944" s="2" t="str">
        <f>IF(HLOOKUP($D1944,Fractions!$C$1:$Z$2,2,0)=0,"na",HLOOKUP($D1944,Fractions!$C$1:$Z$2,2,0))</f>
        <v>FE</v>
      </c>
      <c r="I1944" s="2" t="s">
        <v>34</v>
      </c>
      <c r="K1944" s="17">
        <f>VLOOKUP(VLOOKUP(C1927,Demands!$B$27:$E$125,4,0),Fractions!$A$3:$Z$43,INS_FRs!D1944+2,0)</f>
        <v>2.7853881278538814E-2</v>
      </c>
      <c r="L1944" s="10" t="str">
        <f t="shared" si="837"/>
        <v>RSDELC</v>
      </c>
      <c r="M1944" s="10" t="s">
        <v>75</v>
      </c>
    </row>
    <row r="1945" spans="3:13" s="2" customFormat="1" x14ac:dyDescent="0.25">
      <c r="C1945" s="10"/>
      <c r="D1945" s="10">
        <v>19</v>
      </c>
      <c r="F1945" s="2" t="str">
        <f t="shared" si="840"/>
        <v>FLO_FR</v>
      </c>
      <c r="G1945" s="2" t="str">
        <f t="shared" si="839"/>
        <v>RSD_DTA1_RF</v>
      </c>
      <c r="H1945" s="2" t="str">
        <f>IF(HLOOKUP($D1945,Fractions!$C$1:$Z$2,2,0)=0,"na",HLOOKUP($D1945,Fractions!$C$1:$Z$2,2,0))</f>
        <v>WN</v>
      </c>
      <c r="I1945" s="2" t="s">
        <v>34</v>
      </c>
      <c r="K1945" s="17">
        <f>VLOOKUP(VLOOKUP(C1927,Demands!$B$27:$E$125,4,0),Fractions!$A$3:$Z$43,INS_FRs!D1945+2,0)</f>
        <v>8.6187214611872148E-2</v>
      </c>
      <c r="L1945" s="10" t="str">
        <f t="shared" si="837"/>
        <v>RSDELC</v>
      </c>
      <c r="M1945" s="10" t="s">
        <v>75</v>
      </c>
    </row>
    <row r="1946" spans="3:13" s="2" customFormat="1" x14ac:dyDescent="0.25">
      <c r="C1946" s="10"/>
      <c r="D1946" s="10">
        <v>20</v>
      </c>
      <c r="F1946" s="2" t="str">
        <f t="shared" si="840"/>
        <v>FLO_FR</v>
      </c>
      <c r="G1946" s="2" t="str">
        <f t="shared" si="839"/>
        <v>RSD_DTA1_RF</v>
      </c>
      <c r="H1946" s="2" t="str">
        <f>IF(HLOOKUP($D1946,Fractions!$C$1:$Z$2,2,0)=0,"na",HLOOKUP($D1946,Fractions!$C$1:$Z$2,2,0))</f>
        <v>WL</v>
      </c>
      <c r="I1946" s="2" t="s">
        <v>34</v>
      </c>
      <c r="K1946" s="17">
        <f>VLOOKUP(VLOOKUP(C1927,Demands!$B$27:$E$125,4,0),Fractions!$A$3:$Z$43,INS_FRs!D1946+2,0)</f>
        <v>5.171232876712329E-2</v>
      </c>
      <c r="L1946" s="10" t="str">
        <f t="shared" si="837"/>
        <v>RSDELC</v>
      </c>
      <c r="M1946" s="10" t="s">
        <v>75</v>
      </c>
    </row>
    <row r="1947" spans="3:13" s="2" customFormat="1" x14ac:dyDescent="0.25">
      <c r="C1947" s="10"/>
      <c r="D1947" s="10">
        <v>21</v>
      </c>
      <c r="F1947" s="2" t="str">
        <f t="shared" si="840"/>
        <v>FLO_FR</v>
      </c>
      <c r="G1947" s="2" t="str">
        <f t="shared" si="839"/>
        <v>RSD_DTA1_RF</v>
      </c>
      <c r="H1947" s="2" t="str">
        <f>IF(HLOOKUP($D1947,Fractions!$C$1:$Z$2,2,0)=0,"na",HLOOKUP($D1947,Fractions!$C$1:$Z$2,2,0))</f>
        <v>WM</v>
      </c>
      <c r="I1947" s="2" t="s">
        <v>34</v>
      </c>
      <c r="K1947" s="17">
        <f>VLOOKUP(VLOOKUP(C1927,Demands!$B$27:$E$125,4,0),Fractions!$A$3:$Z$43,INS_FRs!D1947+2,0)</f>
        <v>6.8949771689497716E-2</v>
      </c>
      <c r="L1947" s="10" t="str">
        <f t="shared" si="837"/>
        <v>RSDELC</v>
      </c>
      <c r="M1947" s="10" t="s">
        <v>75</v>
      </c>
    </row>
    <row r="1948" spans="3:13" s="2" customFormat="1" x14ac:dyDescent="0.25">
      <c r="C1948" s="10"/>
      <c r="D1948" s="10">
        <v>22</v>
      </c>
      <c r="F1948" s="2" t="str">
        <f t="shared" si="840"/>
        <v>FLO_FR</v>
      </c>
      <c r="G1948" s="2" t="str">
        <f t="shared" si="839"/>
        <v>RSD_DTA1_RF</v>
      </c>
      <c r="H1948" s="2" t="str">
        <f>IF(HLOOKUP($D1948,Fractions!$C$1:$Z$2,2,0)=0,"na",HLOOKUP($D1948,Fractions!$C$1:$Z$2,2,0))</f>
        <v>WD</v>
      </c>
      <c r="I1948" s="2" t="s">
        <v>34</v>
      </c>
      <c r="K1948" s="17">
        <f>VLOOKUP(VLOOKUP(C1927,Demands!$B$27:$E$125,4,0),Fractions!$A$3:$Z$43,INS_FRs!D1948+2,0)</f>
        <v>8.6187214611872148E-2</v>
      </c>
      <c r="L1948" s="10" t="str">
        <f t="shared" si="837"/>
        <v>RSDELC</v>
      </c>
      <c r="M1948" s="10" t="s">
        <v>75</v>
      </c>
    </row>
    <row r="1949" spans="3:13" s="2" customFormat="1" x14ac:dyDescent="0.25">
      <c r="C1949" s="10"/>
      <c r="D1949" s="10">
        <v>23</v>
      </c>
      <c r="F1949" s="12" t="str">
        <f t="shared" si="840"/>
        <v>FLO_FR</v>
      </c>
      <c r="G1949" s="12" t="str">
        <f t="shared" si="839"/>
        <v>RSD_DTA1_RF</v>
      </c>
      <c r="H1949" s="12" t="str">
        <f>IF(HLOOKUP($D1949,Fractions!$C$1:$Z$2,2,0)=0,"na",HLOOKUP($D1949,Fractions!$C$1:$Z$2,2,0))</f>
        <v>WA</v>
      </c>
      <c r="I1949" s="12" t="s">
        <v>34</v>
      </c>
      <c r="J1949" s="12"/>
      <c r="K1949" s="18">
        <f>VLOOKUP(VLOOKUP(C1927,Demands!$B$27:$E$125,4,0),Fractions!$A$3:$Z$43,INS_FRs!D1949+2,0)</f>
        <v>5.171232876712329E-2</v>
      </c>
      <c r="L1949" s="10" t="str">
        <f t="shared" si="837"/>
        <v>RSDELC</v>
      </c>
      <c r="M1949" s="10" t="s">
        <v>75</v>
      </c>
    </row>
    <row r="1950" spans="3:13" s="2" customFormat="1" x14ac:dyDescent="0.25">
      <c r="C1950" s="10"/>
      <c r="D1950" s="10">
        <v>24</v>
      </c>
      <c r="F1950" s="19" t="str">
        <f t="shared" si="840"/>
        <v>FLO_FR</v>
      </c>
      <c r="G1950" s="19" t="str">
        <f t="shared" si="839"/>
        <v>RSD_DTA1_RF</v>
      </c>
      <c r="H1950" s="19" t="str">
        <f>IF(HLOOKUP($D1950,Fractions!$C$1:$Z$2,2,0)=0,"na",HLOOKUP($D1950,Fractions!$C$1:$Z$2,2,0))</f>
        <v>WE</v>
      </c>
      <c r="I1950" s="19" t="s">
        <v>34</v>
      </c>
      <c r="J1950" s="19"/>
      <c r="K1950" s="20">
        <f>VLOOKUP(VLOOKUP(C1927,Demands!$B$27:$E$125,4,0),Fractions!$A$3:$Z$43,INS_FRs!D1950+2,0)</f>
        <v>6.8949771689497716E-2</v>
      </c>
      <c r="L1950" s="21" t="str">
        <f t="shared" si="837"/>
        <v>RSDELC</v>
      </c>
      <c r="M1950" s="21" t="s">
        <v>75</v>
      </c>
    </row>
    <row r="1951" spans="3:13" s="2" customFormat="1" x14ac:dyDescent="0.25">
      <c r="C1951" s="10"/>
      <c r="D1951" s="10">
        <v>1</v>
      </c>
      <c r="F1951" s="2" t="str">
        <f t="shared" si="840"/>
        <v>FLO_FR</v>
      </c>
      <c r="G1951" s="2" t="str">
        <f t="shared" si="839"/>
        <v>RSD_DTA1_RF</v>
      </c>
      <c r="H1951" s="2" t="str">
        <f t="shared" ref="H1951:J1959" si="841">H1927</f>
        <v>RN</v>
      </c>
      <c r="I1951" s="2" t="str">
        <f t="shared" si="841"/>
        <v>UP</v>
      </c>
      <c r="J1951" s="10">
        <f t="shared" si="841"/>
        <v>0</v>
      </c>
      <c r="K1951" s="10">
        <v>3</v>
      </c>
      <c r="L1951" s="10" t="str">
        <f t="shared" si="837"/>
        <v>RSDELC</v>
      </c>
      <c r="M1951" s="10" t="s">
        <v>75</v>
      </c>
    </row>
    <row r="1952" spans="3:13" s="2" customFormat="1" x14ac:dyDescent="0.25">
      <c r="C1952" s="10"/>
      <c r="D1952" s="10">
        <v>2</v>
      </c>
      <c r="F1952" s="2" t="str">
        <f t="shared" si="840"/>
        <v>FLO_FR</v>
      </c>
      <c r="G1952" s="2" t="str">
        <f t="shared" si="839"/>
        <v>RSD_DTA1_RF</v>
      </c>
      <c r="H1952" s="2" t="str">
        <f t="shared" si="841"/>
        <v>RL</v>
      </c>
      <c r="I1952" s="2" t="str">
        <f t="shared" si="841"/>
        <v>UP</v>
      </c>
      <c r="J1952" s="10">
        <f t="shared" si="841"/>
        <v>0</v>
      </c>
      <c r="K1952" s="10">
        <f>K1951</f>
        <v>3</v>
      </c>
      <c r="L1952" s="10" t="str">
        <f t="shared" si="837"/>
        <v>RSDELC</v>
      </c>
      <c r="M1952" s="10" t="s">
        <v>75</v>
      </c>
    </row>
    <row r="1953" spans="3:13" s="2" customFormat="1" x14ac:dyDescent="0.25">
      <c r="C1953" s="10"/>
      <c r="D1953" s="10">
        <v>3</v>
      </c>
      <c r="F1953" s="2" t="str">
        <f t="shared" si="840"/>
        <v>FLO_FR</v>
      </c>
      <c r="G1953" s="2" t="str">
        <f t="shared" si="839"/>
        <v>RSD_DTA1_RF</v>
      </c>
      <c r="H1953" s="2" t="str">
        <f t="shared" si="841"/>
        <v>RM</v>
      </c>
      <c r="I1953" s="2" t="str">
        <f t="shared" si="841"/>
        <v>UP</v>
      </c>
      <c r="J1953" s="10">
        <f t="shared" si="841"/>
        <v>0</v>
      </c>
      <c r="K1953" s="10">
        <f t="shared" ref="K1953:K1974" si="842">K1952</f>
        <v>3</v>
      </c>
      <c r="L1953" s="10" t="str">
        <f t="shared" si="837"/>
        <v>RSDELC</v>
      </c>
      <c r="M1953" s="10" t="s">
        <v>75</v>
      </c>
    </row>
    <row r="1954" spans="3:13" s="2" customFormat="1" x14ac:dyDescent="0.25">
      <c r="C1954" s="10"/>
      <c r="D1954" s="10">
        <v>4</v>
      </c>
      <c r="F1954" s="2" t="str">
        <f t="shared" si="840"/>
        <v>FLO_FR</v>
      </c>
      <c r="G1954" s="2" t="str">
        <f t="shared" si="839"/>
        <v>RSD_DTA1_RF</v>
      </c>
      <c r="H1954" s="2" t="str">
        <f t="shared" si="841"/>
        <v>RD</v>
      </c>
      <c r="I1954" s="2" t="str">
        <f t="shared" si="841"/>
        <v>UP</v>
      </c>
      <c r="J1954" s="10">
        <f t="shared" si="841"/>
        <v>0</v>
      </c>
      <c r="K1954" s="10">
        <f t="shared" si="842"/>
        <v>3</v>
      </c>
      <c r="L1954" s="10" t="str">
        <f t="shared" si="837"/>
        <v>RSDELC</v>
      </c>
      <c r="M1954" s="10" t="s">
        <v>75</v>
      </c>
    </row>
    <row r="1955" spans="3:13" s="2" customFormat="1" x14ac:dyDescent="0.25">
      <c r="C1955" s="10"/>
      <c r="D1955" s="10">
        <v>5</v>
      </c>
      <c r="F1955" s="2" t="str">
        <f t="shared" si="840"/>
        <v>FLO_FR</v>
      </c>
      <c r="G1955" s="2" t="str">
        <f t="shared" si="839"/>
        <v>RSD_DTA1_RF</v>
      </c>
      <c r="H1955" s="2" t="str">
        <f t="shared" si="841"/>
        <v>RA</v>
      </c>
      <c r="I1955" s="2" t="str">
        <f t="shared" si="841"/>
        <v>UP</v>
      </c>
      <c r="J1955" s="10">
        <f t="shared" si="841"/>
        <v>0</v>
      </c>
      <c r="K1955" s="10">
        <f t="shared" si="842"/>
        <v>3</v>
      </c>
      <c r="L1955" s="10" t="str">
        <f t="shared" si="837"/>
        <v>RSDELC</v>
      </c>
      <c r="M1955" s="10" t="s">
        <v>75</v>
      </c>
    </row>
    <row r="1956" spans="3:13" s="2" customFormat="1" x14ac:dyDescent="0.25">
      <c r="C1956" s="10"/>
      <c r="D1956" s="10">
        <v>6</v>
      </c>
      <c r="F1956" s="2" t="str">
        <f t="shared" si="840"/>
        <v>FLO_FR</v>
      </c>
      <c r="G1956" s="2" t="str">
        <f t="shared" ref="G1956:G1974" si="843">G1955</f>
        <v>RSD_DTA1_RF</v>
      </c>
      <c r="H1956" s="2" t="str">
        <f t="shared" si="841"/>
        <v>RE</v>
      </c>
      <c r="I1956" s="2" t="str">
        <f t="shared" si="841"/>
        <v>UP</v>
      </c>
      <c r="J1956" s="10">
        <f t="shared" si="841"/>
        <v>0</v>
      </c>
      <c r="K1956" s="10">
        <f t="shared" si="842"/>
        <v>3</v>
      </c>
      <c r="L1956" s="10" t="str">
        <f t="shared" si="837"/>
        <v>RSDELC</v>
      </c>
      <c r="M1956" s="10" t="s">
        <v>75</v>
      </c>
    </row>
    <row r="1957" spans="3:13" s="2" customFormat="1" x14ac:dyDescent="0.25">
      <c r="C1957" s="10"/>
      <c r="D1957" s="10">
        <v>7</v>
      </c>
      <c r="F1957" s="2" t="str">
        <f t="shared" ref="F1957:F1974" si="844">IF(H1957="NA","\I: Ignore","FLO_FR")</f>
        <v>FLO_FR</v>
      </c>
      <c r="G1957" s="2" t="str">
        <f t="shared" si="843"/>
        <v>RSD_DTA1_RF</v>
      </c>
      <c r="H1957" s="2" t="str">
        <f t="shared" si="841"/>
        <v>SN</v>
      </c>
      <c r="I1957" s="2" t="str">
        <f t="shared" si="841"/>
        <v>UP</v>
      </c>
      <c r="J1957" s="10">
        <f t="shared" si="841"/>
        <v>0</v>
      </c>
      <c r="K1957" s="10">
        <f t="shared" si="842"/>
        <v>3</v>
      </c>
      <c r="L1957" s="10" t="str">
        <f t="shared" si="837"/>
        <v>RSDELC</v>
      </c>
      <c r="M1957" s="10" t="s">
        <v>75</v>
      </c>
    </row>
    <row r="1958" spans="3:13" s="2" customFormat="1" x14ac:dyDescent="0.25">
      <c r="C1958" s="10"/>
      <c r="D1958" s="10">
        <v>8</v>
      </c>
      <c r="F1958" s="2" t="str">
        <f t="shared" si="844"/>
        <v>FLO_FR</v>
      </c>
      <c r="G1958" s="2" t="str">
        <f t="shared" si="843"/>
        <v>RSD_DTA1_RF</v>
      </c>
      <c r="H1958" s="2" t="str">
        <f t="shared" si="841"/>
        <v>SL</v>
      </c>
      <c r="I1958" s="2" t="str">
        <f t="shared" si="841"/>
        <v>UP</v>
      </c>
      <c r="J1958" s="10">
        <f t="shared" si="841"/>
        <v>0</v>
      </c>
      <c r="K1958" s="10">
        <f t="shared" si="842"/>
        <v>3</v>
      </c>
      <c r="L1958" s="10" t="str">
        <f t="shared" si="837"/>
        <v>RSDELC</v>
      </c>
      <c r="M1958" s="10" t="s">
        <v>75</v>
      </c>
    </row>
    <row r="1959" spans="3:13" s="2" customFormat="1" x14ac:dyDescent="0.25">
      <c r="C1959" s="10"/>
      <c r="D1959" s="10">
        <v>9</v>
      </c>
      <c r="F1959" s="2" t="str">
        <f t="shared" si="844"/>
        <v>FLO_FR</v>
      </c>
      <c r="G1959" s="2" t="str">
        <f t="shared" si="843"/>
        <v>RSD_DTA1_RF</v>
      </c>
      <c r="H1959" s="2" t="str">
        <f t="shared" si="841"/>
        <v>SM</v>
      </c>
      <c r="I1959" s="2" t="str">
        <f t="shared" si="841"/>
        <v>UP</v>
      </c>
      <c r="J1959" s="10">
        <f t="shared" si="841"/>
        <v>0</v>
      </c>
      <c r="K1959" s="10">
        <f t="shared" si="842"/>
        <v>3</v>
      </c>
      <c r="L1959" s="10" t="str">
        <f t="shared" si="837"/>
        <v>RSDELC</v>
      </c>
      <c r="M1959" s="10" t="s">
        <v>75</v>
      </c>
    </row>
    <row r="1960" spans="3:13" s="2" customFormat="1" x14ac:dyDescent="0.25">
      <c r="C1960" s="10"/>
      <c r="D1960" s="10">
        <v>10</v>
      </c>
      <c r="F1960" s="2" t="str">
        <f t="shared" si="844"/>
        <v>FLO_FR</v>
      </c>
      <c r="G1960" s="2" t="str">
        <f t="shared" si="843"/>
        <v>RSD_DTA1_RF</v>
      </c>
      <c r="H1960" s="2" t="str">
        <f t="shared" ref="H1960" si="845">H1936</f>
        <v>SD</v>
      </c>
      <c r="I1960" s="2" t="str">
        <f>I1936</f>
        <v>UP</v>
      </c>
      <c r="J1960" s="10">
        <f>J1936</f>
        <v>0</v>
      </c>
      <c r="K1960" s="10">
        <f t="shared" si="842"/>
        <v>3</v>
      </c>
      <c r="L1960" s="10" t="str">
        <f t="shared" si="837"/>
        <v>RSDELC</v>
      </c>
      <c r="M1960" s="10" t="s">
        <v>75</v>
      </c>
    </row>
    <row r="1961" spans="3:13" s="2" customFormat="1" x14ac:dyDescent="0.25">
      <c r="C1961" s="10"/>
      <c r="D1961" s="10">
        <v>11</v>
      </c>
      <c r="F1961" s="2" t="str">
        <f t="shared" si="844"/>
        <v>FLO_FR</v>
      </c>
      <c r="G1961" s="2" t="str">
        <f t="shared" si="843"/>
        <v>RSD_DTA1_RF</v>
      </c>
      <c r="H1961" s="2" t="str">
        <f t="shared" ref="H1961" si="846">H1937</f>
        <v>SA</v>
      </c>
      <c r="I1961" s="2" t="str">
        <f>I1937</f>
        <v>UP</v>
      </c>
      <c r="J1961" s="10">
        <f>J1937</f>
        <v>0</v>
      </c>
      <c r="K1961" s="10">
        <f t="shared" si="842"/>
        <v>3</v>
      </c>
      <c r="L1961" s="10" t="str">
        <f t="shared" si="837"/>
        <v>RSDELC</v>
      </c>
      <c r="M1961" s="10" t="s">
        <v>75</v>
      </c>
    </row>
    <row r="1962" spans="3:13" s="2" customFormat="1" x14ac:dyDescent="0.25">
      <c r="C1962" s="10"/>
      <c r="D1962" s="10">
        <v>12</v>
      </c>
      <c r="F1962" s="2" t="str">
        <f t="shared" si="844"/>
        <v>FLO_FR</v>
      </c>
      <c r="G1962" s="2" t="str">
        <f t="shared" si="843"/>
        <v>RSD_DTA1_RF</v>
      </c>
      <c r="H1962" s="2" t="str">
        <f t="shared" ref="H1962:I1962" si="847">H1938</f>
        <v>SE</v>
      </c>
      <c r="I1962" s="2" t="str">
        <f t="shared" si="847"/>
        <v>UP</v>
      </c>
      <c r="J1962" s="10">
        <f>J1938</f>
        <v>0</v>
      </c>
      <c r="K1962" s="10">
        <f t="shared" si="842"/>
        <v>3</v>
      </c>
      <c r="L1962" s="10" t="str">
        <f t="shared" si="837"/>
        <v>RSDELC</v>
      </c>
      <c r="M1962" s="10" t="s">
        <v>75</v>
      </c>
    </row>
    <row r="1963" spans="3:13" s="2" customFormat="1" x14ac:dyDescent="0.25">
      <c r="C1963" s="10"/>
      <c r="D1963" s="10">
        <v>13</v>
      </c>
      <c r="F1963" s="2" t="str">
        <f t="shared" si="844"/>
        <v>FLO_FR</v>
      </c>
      <c r="G1963" s="2" t="str">
        <f t="shared" si="843"/>
        <v>RSD_DTA1_RF</v>
      </c>
      <c r="H1963" s="2" t="str">
        <f t="shared" ref="H1963:J1963" si="848">H1939</f>
        <v>FN</v>
      </c>
      <c r="I1963" s="2" t="str">
        <f t="shared" si="848"/>
        <v>UP</v>
      </c>
      <c r="J1963" s="10">
        <f t="shared" si="848"/>
        <v>0</v>
      </c>
      <c r="K1963" s="10">
        <f t="shared" si="842"/>
        <v>3</v>
      </c>
      <c r="L1963" s="10" t="str">
        <f t="shared" si="837"/>
        <v>RSDELC</v>
      </c>
      <c r="M1963" s="10" t="s">
        <v>75</v>
      </c>
    </row>
    <row r="1964" spans="3:13" s="2" customFormat="1" x14ac:dyDescent="0.25">
      <c r="C1964" s="10"/>
      <c r="D1964" s="10">
        <v>14</v>
      </c>
      <c r="F1964" s="2" t="str">
        <f t="shared" si="844"/>
        <v>FLO_FR</v>
      </c>
      <c r="G1964" s="2" t="str">
        <f t="shared" si="843"/>
        <v>RSD_DTA1_RF</v>
      </c>
      <c r="H1964" s="2" t="str">
        <f t="shared" ref="H1964:J1964" si="849">H1940</f>
        <v>FL</v>
      </c>
      <c r="I1964" s="2" t="str">
        <f t="shared" si="849"/>
        <v>UP</v>
      </c>
      <c r="J1964" s="10">
        <f t="shared" si="849"/>
        <v>0</v>
      </c>
      <c r="K1964" s="10">
        <f t="shared" si="842"/>
        <v>3</v>
      </c>
      <c r="L1964" s="10" t="str">
        <f t="shared" si="837"/>
        <v>RSDELC</v>
      </c>
      <c r="M1964" s="10" t="s">
        <v>75</v>
      </c>
    </row>
    <row r="1965" spans="3:13" s="2" customFormat="1" x14ac:dyDescent="0.25">
      <c r="C1965" s="10"/>
      <c r="D1965" s="10">
        <v>15</v>
      </c>
      <c r="F1965" s="2" t="str">
        <f t="shared" si="844"/>
        <v>FLO_FR</v>
      </c>
      <c r="G1965" s="2" t="str">
        <f t="shared" si="843"/>
        <v>RSD_DTA1_RF</v>
      </c>
      <c r="H1965" s="2" t="str">
        <f t="shared" ref="H1965:J1965" si="850">H1941</f>
        <v>FM</v>
      </c>
      <c r="I1965" s="2" t="str">
        <f t="shared" si="850"/>
        <v>UP</v>
      </c>
      <c r="J1965" s="10">
        <f t="shared" si="850"/>
        <v>0</v>
      </c>
      <c r="K1965" s="10">
        <f t="shared" si="842"/>
        <v>3</v>
      </c>
      <c r="L1965" s="10" t="str">
        <f t="shared" si="837"/>
        <v>RSDELC</v>
      </c>
      <c r="M1965" s="10" t="s">
        <v>75</v>
      </c>
    </row>
    <row r="1966" spans="3:13" s="2" customFormat="1" x14ac:dyDescent="0.25">
      <c r="C1966" s="10"/>
      <c r="D1966" s="10">
        <v>16</v>
      </c>
      <c r="F1966" s="2" t="str">
        <f t="shared" si="844"/>
        <v>FLO_FR</v>
      </c>
      <c r="G1966" s="2" t="str">
        <f t="shared" si="843"/>
        <v>RSD_DTA1_RF</v>
      </c>
      <c r="H1966" s="2" t="str">
        <f t="shared" ref="H1966:J1966" si="851">H1942</f>
        <v>FD</v>
      </c>
      <c r="I1966" s="2" t="str">
        <f t="shared" si="851"/>
        <v>UP</v>
      </c>
      <c r="J1966" s="10">
        <f t="shared" si="851"/>
        <v>0</v>
      </c>
      <c r="K1966" s="10">
        <f t="shared" si="842"/>
        <v>3</v>
      </c>
      <c r="L1966" s="10" t="str">
        <f t="shared" si="837"/>
        <v>RSDELC</v>
      </c>
      <c r="M1966" s="10" t="s">
        <v>75</v>
      </c>
    </row>
    <row r="1967" spans="3:13" s="2" customFormat="1" x14ac:dyDescent="0.25">
      <c r="C1967" s="10"/>
      <c r="D1967" s="10">
        <v>17</v>
      </c>
      <c r="F1967" s="2" t="str">
        <f t="shared" si="844"/>
        <v>FLO_FR</v>
      </c>
      <c r="G1967" s="2" t="str">
        <f t="shared" si="843"/>
        <v>RSD_DTA1_RF</v>
      </c>
      <c r="H1967" s="2" t="str">
        <f t="shared" ref="H1967:J1967" si="852">H1943</f>
        <v>FA</v>
      </c>
      <c r="I1967" s="2" t="str">
        <f t="shared" si="852"/>
        <v>UP</v>
      </c>
      <c r="J1967" s="10">
        <f t="shared" si="852"/>
        <v>0</v>
      </c>
      <c r="K1967" s="10">
        <f t="shared" si="842"/>
        <v>3</v>
      </c>
      <c r="L1967" s="10" t="str">
        <f t="shared" si="837"/>
        <v>RSDELC</v>
      </c>
      <c r="M1967" s="10" t="s">
        <v>75</v>
      </c>
    </row>
    <row r="1968" spans="3:13" s="2" customFormat="1" x14ac:dyDescent="0.25">
      <c r="C1968" s="10"/>
      <c r="D1968" s="10">
        <v>18</v>
      </c>
      <c r="F1968" s="2" t="str">
        <f t="shared" si="844"/>
        <v>FLO_FR</v>
      </c>
      <c r="G1968" s="2" t="str">
        <f t="shared" si="843"/>
        <v>RSD_DTA1_RF</v>
      </c>
      <c r="H1968" s="2" t="str">
        <f t="shared" ref="H1968:J1968" si="853">H1944</f>
        <v>FE</v>
      </c>
      <c r="I1968" s="2" t="str">
        <f t="shared" si="853"/>
        <v>UP</v>
      </c>
      <c r="J1968" s="10">
        <f t="shared" si="853"/>
        <v>0</v>
      </c>
      <c r="K1968" s="10">
        <f t="shared" si="842"/>
        <v>3</v>
      </c>
      <c r="L1968" s="10" t="str">
        <f t="shared" si="837"/>
        <v>RSDELC</v>
      </c>
      <c r="M1968" s="10" t="s">
        <v>75</v>
      </c>
    </row>
    <row r="1969" spans="3:13" s="2" customFormat="1" x14ac:dyDescent="0.25">
      <c r="C1969" s="10"/>
      <c r="D1969" s="10">
        <v>19</v>
      </c>
      <c r="F1969" s="2" t="str">
        <f t="shared" si="844"/>
        <v>FLO_FR</v>
      </c>
      <c r="G1969" s="2" t="str">
        <f t="shared" si="843"/>
        <v>RSD_DTA1_RF</v>
      </c>
      <c r="H1969" s="2" t="str">
        <f t="shared" ref="H1969:J1969" si="854">H1945</f>
        <v>WN</v>
      </c>
      <c r="I1969" s="2" t="str">
        <f t="shared" si="854"/>
        <v>UP</v>
      </c>
      <c r="J1969" s="10">
        <f t="shared" si="854"/>
        <v>0</v>
      </c>
      <c r="K1969" s="10">
        <f t="shared" si="842"/>
        <v>3</v>
      </c>
      <c r="L1969" s="10" t="str">
        <f t="shared" si="837"/>
        <v>RSDELC</v>
      </c>
      <c r="M1969" s="10" t="s">
        <v>75</v>
      </c>
    </row>
    <row r="1970" spans="3:13" s="2" customFormat="1" x14ac:dyDescent="0.25">
      <c r="C1970" s="10"/>
      <c r="D1970" s="10">
        <v>20</v>
      </c>
      <c r="F1970" s="2" t="str">
        <f t="shared" si="844"/>
        <v>FLO_FR</v>
      </c>
      <c r="G1970" s="2" t="str">
        <f t="shared" si="843"/>
        <v>RSD_DTA1_RF</v>
      </c>
      <c r="H1970" s="2" t="str">
        <f t="shared" ref="H1970:J1970" si="855">H1946</f>
        <v>WL</v>
      </c>
      <c r="I1970" s="2" t="str">
        <f t="shared" si="855"/>
        <v>UP</v>
      </c>
      <c r="J1970" s="10">
        <f t="shared" si="855"/>
        <v>0</v>
      </c>
      <c r="K1970" s="10">
        <f t="shared" si="842"/>
        <v>3</v>
      </c>
      <c r="L1970" s="10" t="str">
        <f t="shared" si="837"/>
        <v>RSDELC</v>
      </c>
      <c r="M1970" s="10" t="s">
        <v>75</v>
      </c>
    </row>
    <row r="1971" spans="3:13" s="2" customFormat="1" x14ac:dyDescent="0.25">
      <c r="C1971" s="10"/>
      <c r="D1971" s="10">
        <v>21</v>
      </c>
      <c r="F1971" s="2" t="str">
        <f t="shared" si="844"/>
        <v>FLO_FR</v>
      </c>
      <c r="G1971" s="2" t="str">
        <f t="shared" si="843"/>
        <v>RSD_DTA1_RF</v>
      </c>
      <c r="H1971" s="2" t="str">
        <f t="shared" ref="H1971:J1971" si="856">H1947</f>
        <v>WM</v>
      </c>
      <c r="I1971" s="2" t="str">
        <f t="shared" si="856"/>
        <v>UP</v>
      </c>
      <c r="J1971" s="10">
        <f t="shared" si="856"/>
        <v>0</v>
      </c>
      <c r="K1971" s="10">
        <f t="shared" si="842"/>
        <v>3</v>
      </c>
      <c r="L1971" s="10" t="str">
        <f t="shared" si="837"/>
        <v>RSDELC</v>
      </c>
      <c r="M1971" s="10" t="s">
        <v>75</v>
      </c>
    </row>
    <row r="1972" spans="3:13" s="2" customFormat="1" x14ac:dyDescent="0.25">
      <c r="C1972" s="10"/>
      <c r="D1972" s="10">
        <v>22</v>
      </c>
      <c r="F1972" s="2" t="str">
        <f t="shared" si="844"/>
        <v>FLO_FR</v>
      </c>
      <c r="G1972" s="2" t="str">
        <f t="shared" si="843"/>
        <v>RSD_DTA1_RF</v>
      </c>
      <c r="H1972" s="2" t="str">
        <f t="shared" ref="H1972:J1972" si="857">H1948</f>
        <v>WD</v>
      </c>
      <c r="I1972" s="2" t="str">
        <f t="shared" si="857"/>
        <v>UP</v>
      </c>
      <c r="J1972" s="10">
        <f t="shared" si="857"/>
        <v>0</v>
      </c>
      <c r="K1972" s="10">
        <f t="shared" si="842"/>
        <v>3</v>
      </c>
      <c r="L1972" s="10" t="str">
        <f t="shared" si="837"/>
        <v>RSDELC</v>
      </c>
      <c r="M1972" s="10" t="s">
        <v>75</v>
      </c>
    </row>
    <row r="1973" spans="3:13" s="2" customFormat="1" x14ac:dyDescent="0.25">
      <c r="C1973" s="10"/>
      <c r="D1973" s="10">
        <v>23</v>
      </c>
      <c r="F1973" s="12" t="str">
        <f t="shared" si="844"/>
        <v>FLO_FR</v>
      </c>
      <c r="G1973" s="12" t="str">
        <f t="shared" si="843"/>
        <v>RSD_DTA1_RF</v>
      </c>
      <c r="H1973" s="12" t="str">
        <f t="shared" ref="H1973:J1973" si="858">H1949</f>
        <v>WA</v>
      </c>
      <c r="I1973" s="12" t="str">
        <f t="shared" si="858"/>
        <v>UP</v>
      </c>
      <c r="J1973" s="4">
        <f t="shared" si="858"/>
        <v>0</v>
      </c>
      <c r="K1973" s="4">
        <f t="shared" si="842"/>
        <v>3</v>
      </c>
      <c r="L1973" s="10" t="str">
        <f t="shared" si="837"/>
        <v>RSDELC</v>
      </c>
      <c r="M1973" s="10" t="s">
        <v>75</v>
      </c>
    </row>
    <row r="1974" spans="3:13" s="2" customFormat="1" x14ac:dyDescent="0.25">
      <c r="C1974" s="10"/>
      <c r="D1974" s="10">
        <v>24</v>
      </c>
      <c r="F1974" s="19" t="str">
        <f t="shared" si="844"/>
        <v>FLO_FR</v>
      </c>
      <c r="G1974" s="19" t="str">
        <f t="shared" si="843"/>
        <v>RSD_DTA1_RF</v>
      </c>
      <c r="H1974" s="19" t="str">
        <f t="shared" ref="H1974:J1974" si="859">H1950</f>
        <v>WE</v>
      </c>
      <c r="I1974" s="19" t="str">
        <f t="shared" si="859"/>
        <v>UP</v>
      </c>
      <c r="J1974" s="21">
        <f t="shared" si="859"/>
        <v>0</v>
      </c>
      <c r="K1974" s="21">
        <f t="shared" si="842"/>
        <v>3</v>
      </c>
      <c r="L1974" s="21" t="str">
        <f t="shared" si="837"/>
        <v>RSDELC</v>
      </c>
      <c r="M1974" s="21" t="s">
        <v>75</v>
      </c>
    </row>
    <row r="1975" spans="3:13" s="2" customFormat="1" x14ac:dyDescent="0.25">
      <c r="C1975" s="10">
        <f>C1927+1</f>
        <v>42</v>
      </c>
      <c r="D1975" s="10">
        <v>1</v>
      </c>
      <c r="F1975" s="2" t="str">
        <f>IF(H1975="NA","\I: Ignore","FLO_FR")</f>
        <v>FLO_FR</v>
      </c>
      <c r="G1975" s="9" t="str">
        <f>VLOOKUP(C1975,Demands!$B$27:$C$125,2,0)</f>
        <v>RSD_APA1_RF</v>
      </c>
      <c r="H1975" s="2" t="str">
        <f>IF(HLOOKUP($D1975,Fractions!$C$1:$Z$2,2,0)=0,"na",HLOOKUP($D1975,Fractions!$C$1:$Z$2,2,0))</f>
        <v>RN</v>
      </c>
      <c r="I1975" s="2" t="s">
        <v>34</v>
      </c>
      <c r="K1975" s="11">
        <f>VLOOKUP(VLOOKUP(C1975,Demands!$B$27:$E$125,4,0),Fractions!$A$3:$Z$43,INS_FRs!D1975+2,0)</f>
        <v>3.4817351598173521E-2</v>
      </c>
      <c r="L1975" s="10" t="str">
        <f t="shared" si="837"/>
        <v>RSDELC</v>
      </c>
      <c r="M1975" s="10" t="s">
        <v>75</v>
      </c>
    </row>
    <row r="1976" spans="3:13" s="2" customFormat="1" x14ac:dyDescent="0.25">
      <c r="C1976" s="10"/>
      <c r="D1976" s="10">
        <v>2</v>
      </c>
      <c r="F1976" s="2" t="str">
        <f t="shared" ref="F1976:F1986" si="860">IF(H1976="NA","\I: Ignore","FLO_FR")</f>
        <v>FLO_FR</v>
      </c>
      <c r="G1976" s="2" t="str">
        <f>G1975</f>
        <v>RSD_APA1_RF</v>
      </c>
      <c r="H1976" s="2" t="str">
        <f>IF(HLOOKUP($D1976,Fractions!$C$1:$Z$2,2,0)=0,"na",HLOOKUP($D1976,Fractions!$C$1:$Z$2,2,0))</f>
        <v>RL</v>
      </c>
      <c r="I1976" s="2" t="s">
        <v>34</v>
      </c>
      <c r="K1976" s="17">
        <f>VLOOKUP(VLOOKUP(C1975,Demands!$B$27:$E$125,4,0),Fractions!$A$3:$Z$43,INS_FRs!D1976+2,0)</f>
        <v>2.0890410958904111E-2</v>
      </c>
      <c r="L1976" s="10" t="str">
        <f t="shared" si="837"/>
        <v>RSDELC</v>
      </c>
      <c r="M1976" s="10" t="s">
        <v>75</v>
      </c>
    </row>
    <row r="1977" spans="3:13" s="2" customFormat="1" x14ac:dyDescent="0.25">
      <c r="C1977" s="10"/>
      <c r="D1977" s="10">
        <v>3</v>
      </c>
      <c r="F1977" s="2" t="str">
        <f t="shared" si="860"/>
        <v>FLO_FR</v>
      </c>
      <c r="G1977" s="2" t="str">
        <f t="shared" ref="G1977:G1984" si="861">G1976</f>
        <v>RSD_APA1_RF</v>
      </c>
      <c r="H1977" s="2" t="str">
        <f>IF(HLOOKUP($D1977,Fractions!$C$1:$Z$2,2,0)=0,"na",HLOOKUP($D1977,Fractions!$C$1:$Z$2,2,0))</f>
        <v>RM</v>
      </c>
      <c r="I1977" s="2" t="s">
        <v>34</v>
      </c>
      <c r="K1977" s="17">
        <f>VLOOKUP(VLOOKUP(C1975,Demands!$B$27:$E$125,4,0),Fractions!$A$3:$Z$43,INS_FRs!D1977+2,0)</f>
        <v>2.7853881278538814E-2</v>
      </c>
      <c r="L1977" s="10" t="str">
        <f t="shared" si="837"/>
        <v>RSDELC</v>
      </c>
      <c r="M1977" s="10" t="s">
        <v>75</v>
      </c>
    </row>
    <row r="1978" spans="3:13" s="2" customFormat="1" x14ac:dyDescent="0.25">
      <c r="C1978" s="10"/>
      <c r="D1978" s="10">
        <v>4</v>
      </c>
      <c r="F1978" s="2" t="str">
        <f t="shared" si="860"/>
        <v>FLO_FR</v>
      </c>
      <c r="G1978" s="2" t="str">
        <f t="shared" si="861"/>
        <v>RSD_APA1_RF</v>
      </c>
      <c r="H1978" s="2" t="str">
        <f>IF(HLOOKUP($D1978,Fractions!$C$1:$Z$2,2,0)=0,"na",HLOOKUP($D1978,Fractions!$C$1:$Z$2,2,0))</f>
        <v>RD</v>
      </c>
      <c r="I1978" s="2" t="s">
        <v>34</v>
      </c>
      <c r="K1978" s="17">
        <f>VLOOKUP(VLOOKUP(C1975,Demands!$B$27:$E$125,4,0),Fractions!$A$3:$Z$43,INS_FRs!D1978+2,0)</f>
        <v>3.4817351598173521E-2</v>
      </c>
      <c r="L1978" s="10" t="str">
        <f t="shared" si="837"/>
        <v>RSDELC</v>
      </c>
      <c r="M1978" s="10" t="s">
        <v>75</v>
      </c>
    </row>
    <row r="1979" spans="3:13" s="2" customFormat="1" x14ac:dyDescent="0.25">
      <c r="C1979" s="10"/>
      <c r="D1979" s="10">
        <v>5</v>
      </c>
      <c r="F1979" s="2" t="str">
        <f t="shared" si="860"/>
        <v>FLO_FR</v>
      </c>
      <c r="G1979" s="2" t="str">
        <f t="shared" si="861"/>
        <v>RSD_APA1_RF</v>
      </c>
      <c r="H1979" s="2" t="str">
        <f>IF(HLOOKUP($D1979,Fractions!$C$1:$Z$2,2,0)=0,"na",HLOOKUP($D1979,Fractions!$C$1:$Z$2,2,0))</f>
        <v>RA</v>
      </c>
      <c r="I1979" s="2" t="s">
        <v>34</v>
      </c>
      <c r="K1979" s="17">
        <f>VLOOKUP(VLOOKUP(C1975,Demands!$B$27:$E$125,4,0),Fractions!$A$3:$Z$43,INS_FRs!D1979+2,0)</f>
        <v>2.0890410958904111E-2</v>
      </c>
      <c r="L1979" s="10" t="str">
        <f t="shared" si="837"/>
        <v>RSDELC</v>
      </c>
      <c r="M1979" s="10" t="s">
        <v>75</v>
      </c>
    </row>
    <row r="1980" spans="3:13" s="2" customFormat="1" x14ac:dyDescent="0.25">
      <c r="C1980" s="10"/>
      <c r="D1980" s="10">
        <v>6</v>
      </c>
      <c r="F1980" s="2" t="str">
        <f t="shared" si="860"/>
        <v>FLO_FR</v>
      </c>
      <c r="G1980" s="2" t="str">
        <f t="shared" si="861"/>
        <v>RSD_APA1_RF</v>
      </c>
      <c r="H1980" s="2" t="str">
        <f>IF(HLOOKUP($D1980,Fractions!$C$1:$Z$2,2,0)=0,"na",HLOOKUP($D1980,Fractions!$C$1:$Z$2,2,0))</f>
        <v>RE</v>
      </c>
      <c r="I1980" s="2" t="s">
        <v>34</v>
      </c>
      <c r="K1980" s="17">
        <f>VLOOKUP(VLOOKUP(C1975,Demands!$B$27:$E$125,4,0),Fractions!$A$3:$Z$43,INS_FRs!D1980+2,0)</f>
        <v>2.7853881278538814E-2</v>
      </c>
      <c r="L1980" s="10" t="str">
        <f t="shared" si="837"/>
        <v>RSDELC</v>
      </c>
      <c r="M1980" s="10" t="s">
        <v>75</v>
      </c>
    </row>
    <row r="1981" spans="3:13" s="2" customFormat="1" x14ac:dyDescent="0.25">
      <c r="C1981" s="10"/>
      <c r="D1981" s="10">
        <v>7</v>
      </c>
      <c r="F1981" s="2" t="str">
        <f t="shared" si="860"/>
        <v>FLO_FR</v>
      </c>
      <c r="G1981" s="2" t="str">
        <f t="shared" si="861"/>
        <v>RSD_APA1_RF</v>
      </c>
      <c r="H1981" s="2" t="str">
        <f>IF(HLOOKUP($D1981,Fractions!$C$1:$Z$2,2,0)=0,"na",HLOOKUP($D1981,Fractions!$C$1:$Z$2,2,0))</f>
        <v>SN</v>
      </c>
      <c r="I1981" s="2" t="s">
        <v>34</v>
      </c>
      <c r="K1981" s="17">
        <f>VLOOKUP(VLOOKUP(C1975,Demands!$B$27:$E$125,4,0),Fractions!$A$3:$Z$43,INS_FRs!D1981+2,0)</f>
        <v>5.2511415525114159E-2</v>
      </c>
      <c r="L1981" s="10" t="str">
        <f t="shared" si="837"/>
        <v>RSDELC</v>
      </c>
      <c r="M1981" s="10" t="s">
        <v>75</v>
      </c>
    </row>
    <row r="1982" spans="3:13" s="2" customFormat="1" x14ac:dyDescent="0.25">
      <c r="C1982" s="10"/>
      <c r="D1982" s="10">
        <v>8</v>
      </c>
      <c r="F1982" s="2" t="str">
        <f t="shared" si="860"/>
        <v>FLO_FR</v>
      </c>
      <c r="G1982" s="2" t="str">
        <f t="shared" si="861"/>
        <v>RSD_APA1_RF</v>
      </c>
      <c r="H1982" s="2" t="str">
        <f>IF(HLOOKUP($D1982,Fractions!$C$1:$Z$2,2,0)=0,"na",HLOOKUP($D1982,Fractions!$C$1:$Z$2,2,0))</f>
        <v>SL</v>
      </c>
      <c r="I1982" s="2" t="s">
        <v>34</v>
      </c>
      <c r="K1982" s="17">
        <f>VLOOKUP(VLOOKUP(C1975,Demands!$B$27:$E$125,4,0),Fractions!$A$3:$Z$43,INS_FRs!D1982+2,0)</f>
        <v>3.1506849315068496E-2</v>
      </c>
      <c r="L1982" s="10" t="str">
        <f t="shared" si="837"/>
        <v>RSDELC</v>
      </c>
      <c r="M1982" s="10" t="s">
        <v>75</v>
      </c>
    </row>
    <row r="1983" spans="3:13" s="2" customFormat="1" x14ac:dyDescent="0.25">
      <c r="C1983" s="10"/>
      <c r="D1983" s="10">
        <v>9</v>
      </c>
      <c r="F1983" s="2" t="str">
        <f t="shared" si="860"/>
        <v>FLO_FR</v>
      </c>
      <c r="G1983" s="2" t="str">
        <f t="shared" si="861"/>
        <v>RSD_APA1_RF</v>
      </c>
      <c r="H1983" s="2" t="str">
        <f>IF(HLOOKUP($D1983,Fractions!$C$1:$Z$2,2,0)=0,"na",HLOOKUP($D1983,Fractions!$C$1:$Z$2,2,0))</f>
        <v>SM</v>
      </c>
      <c r="I1983" s="2" t="s">
        <v>34</v>
      </c>
      <c r="K1983" s="17">
        <f>VLOOKUP(VLOOKUP(C1975,Demands!$B$27:$E$125,4,0),Fractions!$A$3:$Z$43,INS_FRs!D1983+2,0)</f>
        <v>4.2009132420091327E-2</v>
      </c>
      <c r="L1983" s="10" t="str">
        <f t="shared" si="837"/>
        <v>RSDELC</v>
      </c>
      <c r="M1983" s="10" t="s">
        <v>75</v>
      </c>
    </row>
    <row r="1984" spans="3:13" s="2" customFormat="1" x14ac:dyDescent="0.25">
      <c r="C1984" s="10"/>
      <c r="D1984" s="10">
        <v>10</v>
      </c>
      <c r="F1984" s="2" t="str">
        <f t="shared" si="860"/>
        <v>FLO_FR</v>
      </c>
      <c r="G1984" s="2" t="str">
        <f t="shared" si="861"/>
        <v>RSD_APA1_RF</v>
      </c>
      <c r="H1984" s="2" t="str">
        <f>IF(HLOOKUP($D1984,Fractions!$C$1:$Z$2,2,0)=0,"na",HLOOKUP($D1984,Fractions!$C$1:$Z$2,2,0))</f>
        <v>SD</v>
      </c>
      <c r="I1984" s="2" t="s">
        <v>34</v>
      </c>
      <c r="K1984" s="17">
        <f>VLOOKUP(VLOOKUP(C1975,Demands!$B$27:$E$125,4,0),Fractions!$A$3:$Z$43,INS_FRs!D1984+2,0)</f>
        <v>5.2511415525114159E-2</v>
      </c>
      <c r="L1984" s="10" t="str">
        <f t="shared" si="837"/>
        <v>RSDELC</v>
      </c>
      <c r="M1984" s="10" t="s">
        <v>75</v>
      </c>
    </row>
    <row r="1985" spans="3:13" s="2" customFormat="1" x14ac:dyDescent="0.25">
      <c r="C1985" s="10"/>
      <c r="D1985" s="10">
        <v>11</v>
      </c>
      <c r="F1985" s="2" t="str">
        <f t="shared" si="860"/>
        <v>FLO_FR</v>
      </c>
      <c r="G1985" s="2" t="str">
        <f t="shared" ref="G1985:G2003" si="862">G1984</f>
        <v>RSD_APA1_RF</v>
      </c>
      <c r="H1985" s="2" t="str">
        <f>IF(HLOOKUP($D1985,Fractions!$C$1:$Z$2,2,0)=0,"na",HLOOKUP($D1985,Fractions!$C$1:$Z$2,2,0))</f>
        <v>SA</v>
      </c>
      <c r="I1985" s="2" t="s">
        <v>34</v>
      </c>
      <c r="K1985" s="17">
        <f>VLOOKUP(VLOOKUP(C1975,Demands!$B$27:$E$125,4,0),Fractions!$A$3:$Z$43,INS_FRs!D1985+2,0)</f>
        <v>3.1506849315068496E-2</v>
      </c>
      <c r="L1985" s="10" t="str">
        <f t="shared" si="837"/>
        <v>RSDELC</v>
      </c>
      <c r="M1985" s="10" t="s">
        <v>75</v>
      </c>
    </row>
    <row r="1986" spans="3:13" s="2" customFormat="1" x14ac:dyDescent="0.25">
      <c r="C1986" s="10"/>
      <c r="D1986" s="10">
        <v>12</v>
      </c>
      <c r="F1986" s="2" t="str">
        <f t="shared" si="860"/>
        <v>FLO_FR</v>
      </c>
      <c r="G1986" s="2" t="str">
        <f t="shared" si="862"/>
        <v>RSD_APA1_RF</v>
      </c>
      <c r="H1986" s="2" t="str">
        <f>IF(HLOOKUP($D1986,Fractions!$C$1:$Z$2,2,0)=0,"na",HLOOKUP($D1986,Fractions!$C$1:$Z$2,2,0))</f>
        <v>SE</v>
      </c>
      <c r="I1986" s="2" t="s">
        <v>34</v>
      </c>
      <c r="K1986" s="17">
        <f>VLOOKUP(VLOOKUP(C1975,Demands!$B$27:$E$125,4,0),Fractions!$A$3:$Z$43,INS_FRs!D1986+2,0)</f>
        <v>4.2009132420091327E-2</v>
      </c>
      <c r="L1986" s="10" t="str">
        <f t="shared" si="837"/>
        <v>RSDELC</v>
      </c>
      <c r="M1986" s="10" t="s">
        <v>75</v>
      </c>
    </row>
    <row r="1987" spans="3:13" s="2" customFormat="1" x14ac:dyDescent="0.25">
      <c r="C1987" s="10"/>
      <c r="D1987" s="10">
        <v>13</v>
      </c>
      <c r="F1987" s="2" t="str">
        <f t="shared" ref="F1987:F2004" si="863">IF(H1987="NA","\I: Ignore","FLO_FR")</f>
        <v>FLO_FR</v>
      </c>
      <c r="G1987" s="2" t="str">
        <f t="shared" si="862"/>
        <v>RSD_APA1_RF</v>
      </c>
      <c r="H1987" s="2" t="str">
        <f>IF(HLOOKUP($D1987,Fractions!$C$1:$Z$2,2,0)=0,"na",HLOOKUP($D1987,Fractions!$C$1:$Z$2,2,0))</f>
        <v>FN</v>
      </c>
      <c r="I1987" s="2" t="s">
        <v>34</v>
      </c>
      <c r="K1987" s="17">
        <f>VLOOKUP(VLOOKUP(C1975,Demands!$B$27:$E$125,4,0),Fractions!$A$3:$Z$43,INS_FRs!D1987+2,0)</f>
        <v>3.4817351598173521E-2</v>
      </c>
      <c r="L1987" s="10" t="str">
        <f t="shared" si="837"/>
        <v>RSDELC</v>
      </c>
      <c r="M1987" s="10" t="s">
        <v>75</v>
      </c>
    </row>
    <row r="1988" spans="3:13" s="2" customFormat="1" x14ac:dyDescent="0.25">
      <c r="C1988" s="10"/>
      <c r="D1988" s="10">
        <v>14</v>
      </c>
      <c r="F1988" s="2" t="str">
        <f t="shared" si="863"/>
        <v>FLO_FR</v>
      </c>
      <c r="G1988" s="2" t="str">
        <f t="shared" si="862"/>
        <v>RSD_APA1_RF</v>
      </c>
      <c r="H1988" s="2" t="str">
        <f>IF(HLOOKUP($D1988,Fractions!$C$1:$Z$2,2,0)=0,"na",HLOOKUP($D1988,Fractions!$C$1:$Z$2,2,0))</f>
        <v>FL</v>
      </c>
      <c r="I1988" s="2" t="s">
        <v>34</v>
      </c>
      <c r="K1988" s="17">
        <f>VLOOKUP(VLOOKUP(C1975,Demands!$B$27:$E$125,4,0),Fractions!$A$3:$Z$43,INS_FRs!D1988+2,0)</f>
        <v>2.0890410958904111E-2</v>
      </c>
      <c r="L1988" s="10" t="str">
        <f t="shared" si="837"/>
        <v>RSDELC</v>
      </c>
      <c r="M1988" s="10" t="s">
        <v>75</v>
      </c>
    </row>
    <row r="1989" spans="3:13" s="2" customFormat="1" x14ac:dyDescent="0.25">
      <c r="C1989" s="10"/>
      <c r="D1989" s="10">
        <v>15</v>
      </c>
      <c r="F1989" s="2" t="str">
        <f t="shared" si="863"/>
        <v>FLO_FR</v>
      </c>
      <c r="G1989" s="2" t="str">
        <f t="shared" si="862"/>
        <v>RSD_APA1_RF</v>
      </c>
      <c r="H1989" s="2" t="str">
        <f>IF(HLOOKUP($D1989,Fractions!$C$1:$Z$2,2,0)=0,"na",HLOOKUP($D1989,Fractions!$C$1:$Z$2,2,0))</f>
        <v>FM</v>
      </c>
      <c r="I1989" s="2" t="s">
        <v>34</v>
      </c>
      <c r="K1989" s="17">
        <f>VLOOKUP(VLOOKUP(C1975,Demands!$B$27:$E$125,4,0),Fractions!$A$3:$Z$43,INS_FRs!D1989+2,0)</f>
        <v>2.7853881278538814E-2</v>
      </c>
      <c r="L1989" s="10" t="str">
        <f t="shared" si="837"/>
        <v>RSDELC</v>
      </c>
      <c r="M1989" s="10" t="s">
        <v>75</v>
      </c>
    </row>
    <row r="1990" spans="3:13" s="2" customFormat="1" x14ac:dyDescent="0.25">
      <c r="C1990" s="10"/>
      <c r="D1990" s="10">
        <v>16</v>
      </c>
      <c r="F1990" s="2" t="str">
        <f t="shared" si="863"/>
        <v>FLO_FR</v>
      </c>
      <c r="G1990" s="2" t="str">
        <f t="shared" si="862"/>
        <v>RSD_APA1_RF</v>
      </c>
      <c r="H1990" s="2" t="str">
        <f>IF(HLOOKUP($D1990,Fractions!$C$1:$Z$2,2,0)=0,"na",HLOOKUP($D1990,Fractions!$C$1:$Z$2,2,0))</f>
        <v>FD</v>
      </c>
      <c r="I1990" s="2" t="s">
        <v>34</v>
      </c>
      <c r="K1990" s="17">
        <f>VLOOKUP(VLOOKUP(C1975,Demands!$B$27:$E$125,4,0),Fractions!$A$3:$Z$43,INS_FRs!D1990+2,0)</f>
        <v>3.4817351598173521E-2</v>
      </c>
      <c r="L1990" s="10" t="str">
        <f t="shared" si="837"/>
        <v>RSDELC</v>
      </c>
      <c r="M1990" s="10" t="s">
        <v>75</v>
      </c>
    </row>
    <row r="1991" spans="3:13" s="2" customFormat="1" x14ac:dyDescent="0.25">
      <c r="C1991" s="10"/>
      <c r="D1991" s="10">
        <v>17</v>
      </c>
      <c r="F1991" s="2" t="str">
        <f t="shared" si="863"/>
        <v>FLO_FR</v>
      </c>
      <c r="G1991" s="2" t="str">
        <f t="shared" si="862"/>
        <v>RSD_APA1_RF</v>
      </c>
      <c r="H1991" s="2" t="str">
        <f>IF(HLOOKUP($D1991,Fractions!$C$1:$Z$2,2,0)=0,"na",HLOOKUP($D1991,Fractions!$C$1:$Z$2,2,0))</f>
        <v>FA</v>
      </c>
      <c r="I1991" s="2" t="s">
        <v>34</v>
      </c>
      <c r="K1991" s="17">
        <f>VLOOKUP(VLOOKUP(C1975,Demands!$B$27:$E$125,4,0),Fractions!$A$3:$Z$43,INS_FRs!D1991+2,0)</f>
        <v>2.0890410958904111E-2</v>
      </c>
      <c r="L1991" s="10" t="str">
        <f t="shared" si="837"/>
        <v>RSDELC</v>
      </c>
      <c r="M1991" s="10" t="s">
        <v>75</v>
      </c>
    </row>
    <row r="1992" spans="3:13" s="2" customFormat="1" x14ac:dyDescent="0.25">
      <c r="C1992" s="10"/>
      <c r="D1992" s="10">
        <v>18</v>
      </c>
      <c r="F1992" s="2" t="str">
        <f t="shared" si="863"/>
        <v>FLO_FR</v>
      </c>
      <c r="G1992" s="2" t="str">
        <f t="shared" si="862"/>
        <v>RSD_APA1_RF</v>
      </c>
      <c r="H1992" s="2" t="str">
        <f>IF(HLOOKUP($D1992,Fractions!$C$1:$Z$2,2,0)=0,"na",HLOOKUP($D1992,Fractions!$C$1:$Z$2,2,0))</f>
        <v>FE</v>
      </c>
      <c r="I1992" s="2" t="s">
        <v>34</v>
      </c>
      <c r="K1992" s="17">
        <f>VLOOKUP(VLOOKUP(C1975,Demands!$B$27:$E$125,4,0),Fractions!$A$3:$Z$43,INS_FRs!D1992+2,0)</f>
        <v>2.7853881278538814E-2</v>
      </c>
      <c r="L1992" s="10" t="str">
        <f t="shared" ref="L1992:L2055" si="864">LEFT(G1992,3)&amp;"ELC"</f>
        <v>RSDELC</v>
      </c>
      <c r="M1992" s="10" t="s">
        <v>75</v>
      </c>
    </row>
    <row r="1993" spans="3:13" s="2" customFormat="1" x14ac:dyDescent="0.25">
      <c r="C1993" s="10"/>
      <c r="D1993" s="10">
        <v>19</v>
      </c>
      <c r="F1993" s="2" t="str">
        <f t="shared" si="863"/>
        <v>FLO_FR</v>
      </c>
      <c r="G1993" s="2" t="str">
        <f t="shared" si="862"/>
        <v>RSD_APA1_RF</v>
      </c>
      <c r="H1993" s="2" t="str">
        <f>IF(HLOOKUP($D1993,Fractions!$C$1:$Z$2,2,0)=0,"na",HLOOKUP($D1993,Fractions!$C$1:$Z$2,2,0))</f>
        <v>WN</v>
      </c>
      <c r="I1993" s="2" t="s">
        <v>34</v>
      </c>
      <c r="K1993" s="17">
        <f>VLOOKUP(VLOOKUP(C1975,Demands!$B$27:$E$125,4,0),Fractions!$A$3:$Z$43,INS_FRs!D1993+2,0)</f>
        <v>8.6187214611872148E-2</v>
      </c>
      <c r="L1993" s="10" t="str">
        <f t="shared" si="864"/>
        <v>RSDELC</v>
      </c>
      <c r="M1993" s="10" t="s">
        <v>75</v>
      </c>
    </row>
    <row r="1994" spans="3:13" s="2" customFormat="1" x14ac:dyDescent="0.25">
      <c r="C1994" s="10"/>
      <c r="D1994" s="10">
        <v>20</v>
      </c>
      <c r="F1994" s="2" t="str">
        <f t="shared" si="863"/>
        <v>FLO_FR</v>
      </c>
      <c r="G1994" s="2" t="str">
        <f t="shared" si="862"/>
        <v>RSD_APA1_RF</v>
      </c>
      <c r="H1994" s="2" t="str">
        <f>IF(HLOOKUP($D1994,Fractions!$C$1:$Z$2,2,0)=0,"na",HLOOKUP($D1994,Fractions!$C$1:$Z$2,2,0))</f>
        <v>WL</v>
      </c>
      <c r="I1994" s="2" t="s">
        <v>34</v>
      </c>
      <c r="K1994" s="17">
        <f>VLOOKUP(VLOOKUP(C1975,Demands!$B$27:$E$125,4,0),Fractions!$A$3:$Z$43,INS_FRs!D1994+2,0)</f>
        <v>5.171232876712329E-2</v>
      </c>
      <c r="L1994" s="10" t="str">
        <f t="shared" si="864"/>
        <v>RSDELC</v>
      </c>
      <c r="M1994" s="10" t="s">
        <v>75</v>
      </c>
    </row>
    <row r="1995" spans="3:13" s="2" customFormat="1" x14ac:dyDescent="0.25">
      <c r="C1995" s="10"/>
      <c r="D1995" s="10">
        <v>21</v>
      </c>
      <c r="F1995" s="2" t="str">
        <f t="shared" si="863"/>
        <v>FLO_FR</v>
      </c>
      <c r="G1995" s="2" t="str">
        <f t="shared" si="862"/>
        <v>RSD_APA1_RF</v>
      </c>
      <c r="H1995" s="2" t="str">
        <f>IF(HLOOKUP($D1995,Fractions!$C$1:$Z$2,2,0)=0,"na",HLOOKUP($D1995,Fractions!$C$1:$Z$2,2,0))</f>
        <v>WM</v>
      </c>
      <c r="I1995" s="2" t="s">
        <v>34</v>
      </c>
      <c r="K1995" s="17">
        <f>VLOOKUP(VLOOKUP(C1975,Demands!$B$27:$E$125,4,0),Fractions!$A$3:$Z$43,INS_FRs!D1995+2,0)</f>
        <v>6.8949771689497716E-2</v>
      </c>
      <c r="L1995" s="10" t="str">
        <f t="shared" si="864"/>
        <v>RSDELC</v>
      </c>
      <c r="M1995" s="10" t="s">
        <v>75</v>
      </c>
    </row>
    <row r="1996" spans="3:13" s="2" customFormat="1" x14ac:dyDescent="0.25">
      <c r="C1996" s="10"/>
      <c r="D1996" s="10">
        <v>22</v>
      </c>
      <c r="F1996" s="2" t="str">
        <f t="shared" si="863"/>
        <v>FLO_FR</v>
      </c>
      <c r="G1996" s="2" t="str">
        <f t="shared" si="862"/>
        <v>RSD_APA1_RF</v>
      </c>
      <c r="H1996" s="2" t="str">
        <f>IF(HLOOKUP($D1996,Fractions!$C$1:$Z$2,2,0)=0,"na",HLOOKUP($D1996,Fractions!$C$1:$Z$2,2,0))</f>
        <v>WD</v>
      </c>
      <c r="I1996" s="2" t="s">
        <v>34</v>
      </c>
      <c r="K1996" s="17">
        <f>VLOOKUP(VLOOKUP(C1975,Demands!$B$27:$E$125,4,0),Fractions!$A$3:$Z$43,INS_FRs!D1996+2,0)</f>
        <v>8.6187214611872148E-2</v>
      </c>
      <c r="L1996" s="10" t="str">
        <f t="shared" si="864"/>
        <v>RSDELC</v>
      </c>
      <c r="M1996" s="10" t="s">
        <v>75</v>
      </c>
    </row>
    <row r="1997" spans="3:13" s="2" customFormat="1" x14ac:dyDescent="0.25">
      <c r="C1997" s="10"/>
      <c r="D1997" s="10">
        <v>23</v>
      </c>
      <c r="F1997" s="12" t="str">
        <f t="shared" si="863"/>
        <v>FLO_FR</v>
      </c>
      <c r="G1997" s="12" t="str">
        <f t="shared" si="862"/>
        <v>RSD_APA1_RF</v>
      </c>
      <c r="H1997" s="12" t="str">
        <f>IF(HLOOKUP($D1997,Fractions!$C$1:$Z$2,2,0)=0,"na",HLOOKUP($D1997,Fractions!$C$1:$Z$2,2,0))</f>
        <v>WA</v>
      </c>
      <c r="I1997" s="12" t="s">
        <v>34</v>
      </c>
      <c r="J1997" s="12"/>
      <c r="K1997" s="18">
        <f>VLOOKUP(VLOOKUP(C1975,Demands!$B$27:$E$125,4,0),Fractions!$A$3:$Z$43,INS_FRs!D1997+2,0)</f>
        <v>5.171232876712329E-2</v>
      </c>
      <c r="L1997" s="10" t="str">
        <f t="shared" si="864"/>
        <v>RSDELC</v>
      </c>
      <c r="M1997" s="10" t="s">
        <v>75</v>
      </c>
    </row>
    <row r="1998" spans="3:13" s="2" customFormat="1" x14ac:dyDescent="0.25">
      <c r="C1998" s="10"/>
      <c r="D1998" s="10">
        <v>24</v>
      </c>
      <c r="F1998" s="19" t="str">
        <f t="shared" si="863"/>
        <v>FLO_FR</v>
      </c>
      <c r="G1998" s="19" t="str">
        <f t="shared" si="862"/>
        <v>RSD_APA1_RF</v>
      </c>
      <c r="H1998" s="19" t="str">
        <f>IF(HLOOKUP($D1998,Fractions!$C$1:$Z$2,2,0)=0,"na",HLOOKUP($D1998,Fractions!$C$1:$Z$2,2,0))</f>
        <v>WE</v>
      </c>
      <c r="I1998" s="19" t="s">
        <v>34</v>
      </c>
      <c r="J1998" s="19"/>
      <c r="K1998" s="20">
        <f>VLOOKUP(VLOOKUP(C1975,Demands!$B$27:$E$125,4,0),Fractions!$A$3:$Z$43,INS_FRs!D1998+2,0)</f>
        <v>6.8949771689497716E-2</v>
      </c>
      <c r="L1998" s="21" t="str">
        <f t="shared" si="864"/>
        <v>RSDELC</v>
      </c>
      <c r="M1998" s="21" t="s">
        <v>75</v>
      </c>
    </row>
    <row r="1999" spans="3:13" s="2" customFormat="1" x14ac:dyDescent="0.25">
      <c r="C1999" s="10"/>
      <c r="D1999" s="10">
        <v>1</v>
      </c>
      <c r="F1999" s="2" t="str">
        <f t="shared" si="863"/>
        <v>FLO_FR</v>
      </c>
      <c r="G1999" s="2" t="str">
        <f t="shared" si="862"/>
        <v>RSD_APA1_RF</v>
      </c>
      <c r="H1999" s="2" t="str">
        <f t="shared" ref="H1999:J2007" si="865">H1975</f>
        <v>RN</v>
      </c>
      <c r="I1999" s="2" t="str">
        <f t="shared" si="865"/>
        <v>UP</v>
      </c>
      <c r="J1999" s="10">
        <f t="shared" si="865"/>
        <v>0</v>
      </c>
      <c r="K1999" s="10">
        <v>3</v>
      </c>
      <c r="L1999" s="10" t="str">
        <f t="shared" si="864"/>
        <v>RSDELC</v>
      </c>
      <c r="M1999" s="10" t="s">
        <v>75</v>
      </c>
    </row>
    <row r="2000" spans="3:13" s="2" customFormat="1" x14ac:dyDescent="0.25">
      <c r="C2000" s="10"/>
      <c r="D2000" s="10">
        <v>2</v>
      </c>
      <c r="F2000" s="2" t="str">
        <f t="shared" si="863"/>
        <v>FLO_FR</v>
      </c>
      <c r="G2000" s="2" t="str">
        <f t="shared" si="862"/>
        <v>RSD_APA1_RF</v>
      </c>
      <c r="H2000" s="2" t="str">
        <f t="shared" si="865"/>
        <v>RL</v>
      </c>
      <c r="I2000" s="2" t="str">
        <f t="shared" si="865"/>
        <v>UP</v>
      </c>
      <c r="J2000" s="10">
        <f t="shared" si="865"/>
        <v>0</v>
      </c>
      <c r="K2000" s="10">
        <f>K1999</f>
        <v>3</v>
      </c>
      <c r="L2000" s="10" t="str">
        <f t="shared" si="864"/>
        <v>RSDELC</v>
      </c>
      <c r="M2000" s="10" t="s">
        <v>75</v>
      </c>
    </row>
    <row r="2001" spans="3:13" s="2" customFormat="1" x14ac:dyDescent="0.25">
      <c r="C2001" s="10"/>
      <c r="D2001" s="10">
        <v>3</v>
      </c>
      <c r="F2001" s="2" t="str">
        <f t="shared" si="863"/>
        <v>FLO_FR</v>
      </c>
      <c r="G2001" s="2" t="str">
        <f t="shared" si="862"/>
        <v>RSD_APA1_RF</v>
      </c>
      <c r="H2001" s="2" t="str">
        <f t="shared" si="865"/>
        <v>RM</v>
      </c>
      <c r="I2001" s="2" t="str">
        <f t="shared" si="865"/>
        <v>UP</v>
      </c>
      <c r="J2001" s="10">
        <f t="shared" si="865"/>
        <v>0</v>
      </c>
      <c r="K2001" s="10">
        <f t="shared" ref="K2001:K2022" si="866">K2000</f>
        <v>3</v>
      </c>
      <c r="L2001" s="10" t="str">
        <f t="shared" si="864"/>
        <v>RSDELC</v>
      </c>
      <c r="M2001" s="10" t="s">
        <v>75</v>
      </c>
    </row>
    <row r="2002" spans="3:13" s="2" customFormat="1" x14ac:dyDescent="0.25">
      <c r="C2002" s="10"/>
      <c r="D2002" s="10">
        <v>4</v>
      </c>
      <c r="F2002" s="2" t="str">
        <f t="shared" si="863"/>
        <v>FLO_FR</v>
      </c>
      <c r="G2002" s="2" t="str">
        <f t="shared" si="862"/>
        <v>RSD_APA1_RF</v>
      </c>
      <c r="H2002" s="2" t="str">
        <f t="shared" si="865"/>
        <v>RD</v>
      </c>
      <c r="I2002" s="2" t="str">
        <f t="shared" si="865"/>
        <v>UP</v>
      </c>
      <c r="J2002" s="10">
        <f t="shared" si="865"/>
        <v>0</v>
      </c>
      <c r="K2002" s="10">
        <f t="shared" si="866"/>
        <v>3</v>
      </c>
      <c r="L2002" s="10" t="str">
        <f t="shared" si="864"/>
        <v>RSDELC</v>
      </c>
      <c r="M2002" s="10" t="s">
        <v>75</v>
      </c>
    </row>
    <row r="2003" spans="3:13" s="2" customFormat="1" x14ac:dyDescent="0.25">
      <c r="C2003" s="10"/>
      <c r="D2003" s="10">
        <v>5</v>
      </c>
      <c r="F2003" s="2" t="str">
        <f t="shared" si="863"/>
        <v>FLO_FR</v>
      </c>
      <c r="G2003" s="2" t="str">
        <f t="shared" si="862"/>
        <v>RSD_APA1_RF</v>
      </c>
      <c r="H2003" s="2" t="str">
        <f t="shared" si="865"/>
        <v>RA</v>
      </c>
      <c r="I2003" s="2" t="str">
        <f t="shared" si="865"/>
        <v>UP</v>
      </c>
      <c r="J2003" s="10">
        <f t="shared" si="865"/>
        <v>0</v>
      </c>
      <c r="K2003" s="10">
        <f t="shared" si="866"/>
        <v>3</v>
      </c>
      <c r="L2003" s="10" t="str">
        <f t="shared" si="864"/>
        <v>RSDELC</v>
      </c>
      <c r="M2003" s="10" t="s">
        <v>75</v>
      </c>
    </row>
    <row r="2004" spans="3:13" s="2" customFormat="1" x14ac:dyDescent="0.25">
      <c r="C2004" s="10"/>
      <c r="D2004" s="10">
        <v>6</v>
      </c>
      <c r="F2004" s="2" t="str">
        <f t="shared" si="863"/>
        <v>FLO_FR</v>
      </c>
      <c r="G2004" s="2" t="str">
        <f t="shared" ref="G2004:G2022" si="867">G2003</f>
        <v>RSD_APA1_RF</v>
      </c>
      <c r="H2004" s="2" t="str">
        <f t="shared" si="865"/>
        <v>RE</v>
      </c>
      <c r="I2004" s="2" t="str">
        <f t="shared" si="865"/>
        <v>UP</v>
      </c>
      <c r="J2004" s="10">
        <f t="shared" si="865"/>
        <v>0</v>
      </c>
      <c r="K2004" s="10">
        <f t="shared" si="866"/>
        <v>3</v>
      </c>
      <c r="L2004" s="10" t="str">
        <f t="shared" si="864"/>
        <v>RSDELC</v>
      </c>
      <c r="M2004" s="10" t="s">
        <v>75</v>
      </c>
    </row>
    <row r="2005" spans="3:13" s="2" customFormat="1" x14ac:dyDescent="0.25">
      <c r="C2005" s="10"/>
      <c r="D2005" s="10">
        <v>7</v>
      </c>
      <c r="F2005" s="2" t="str">
        <f t="shared" ref="F2005:F2022" si="868">IF(H2005="NA","\I: Ignore","FLO_FR")</f>
        <v>FLO_FR</v>
      </c>
      <c r="G2005" s="2" t="str">
        <f t="shared" si="867"/>
        <v>RSD_APA1_RF</v>
      </c>
      <c r="H2005" s="2" t="str">
        <f t="shared" si="865"/>
        <v>SN</v>
      </c>
      <c r="I2005" s="2" t="str">
        <f t="shared" si="865"/>
        <v>UP</v>
      </c>
      <c r="J2005" s="10">
        <f t="shared" si="865"/>
        <v>0</v>
      </c>
      <c r="K2005" s="10">
        <f t="shared" si="866"/>
        <v>3</v>
      </c>
      <c r="L2005" s="10" t="str">
        <f t="shared" si="864"/>
        <v>RSDELC</v>
      </c>
      <c r="M2005" s="10" t="s">
        <v>75</v>
      </c>
    </row>
    <row r="2006" spans="3:13" s="2" customFormat="1" x14ac:dyDescent="0.25">
      <c r="C2006" s="10"/>
      <c r="D2006" s="10">
        <v>8</v>
      </c>
      <c r="F2006" s="2" t="str">
        <f t="shared" si="868"/>
        <v>FLO_FR</v>
      </c>
      <c r="G2006" s="2" t="str">
        <f t="shared" si="867"/>
        <v>RSD_APA1_RF</v>
      </c>
      <c r="H2006" s="2" t="str">
        <f t="shared" si="865"/>
        <v>SL</v>
      </c>
      <c r="I2006" s="2" t="str">
        <f t="shared" si="865"/>
        <v>UP</v>
      </c>
      <c r="J2006" s="10">
        <f t="shared" si="865"/>
        <v>0</v>
      </c>
      <c r="K2006" s="10">
        <f t="shared" si="866"/>
        <v>3</v>
      </c>
      <c r="L2006" s="10" t="str">
        <f t="shared" si="864"/>
        <v>RSDELC</v>
      </c>
      <c r="M2006" s="10" t="s">
        <v>75</v>
      </c>
    </row>
    <row r="2007" spans="3:13" s="2" customFormat="1" x14ac:dyDescent="0.25">
      <c r="C2007" s="10"/>
      <c r="D2007" s="10">
        <v>9</v>
      </c>
      <c r="F2007" s="2" t="str">
        <f t="shared" si="868"/>
        <v>FLO_FR</v>
      </c>
      <c r="G2007" s="2" t="str">
        <f t="shared" si="867"/>
        <v>RSD_APA1_RF</v>
      </c>
      <c r="H2007" s="2" t="str">
        <f t="shared" si="865"/>
        <v>SM</v>
      </c>
      <c r="I2007" s="2" t="str">
        <f t="shared" si="865"/>
        <v>UP</v>
      </c>
      <c r="J2007" s="10">
        <f t="shared" si="865"/>
        <v>0</v>
      </c>
      <c r="K2007" s="10">
        <f t="shared" si="866"/>
        <v>3</v>
      </c>
      <c r="L2007" s="10" t="str">
        <f t="shared" si="864"/>
        <v>RSDELC</v>
      </c>
      <c r="M2007" s="10" t="s">
        <v>75</v>
      </c>
    </row>
    <row r="2008" spans="3:13" s="2" customFormat="1" x14ac:dyDescent="0.25">
      <c r="C2008" s="10"/>
      <c r="D2008" s="10">
        <v>10</v>
      </c>
      <c r="F2008" s="2" t="str">
        <f t="shared" si="868"/>
        <v>FLO_FR</v>
      </c>
      <c r="G2008" s="2" t="str">
        <f t="shared" si="867"/>
        <v>RSD_APA1_RF</v>
      </c>
      <c r="H2008" s="2" t="str">
        <f t="shared" ref="H2008:I2010" si="869">H1984</f>
        <v>SD</v>
      </c>
      <c r="I2008" s="2" t="str">
        <f>I1984</f>
        <v>UP</v>
      </c>
      <c r="J2008" s="10">
        <f>J1984</f>
        <v>0</v>
      </c>
      <c r="K2008" s="10">
        <f t="shared" si="866"/>
        <v>3</v>
      </c>
      <c r="L2008" s="10" t="str">
        <f t="shared" si="864"/>
        <v>RSDELC</v>
      </c>
      <c r="M2008" s="10" t="s">
        <v>75</v>
      </c>
    </row>
    <row r="2009" spans="3:13" s="2" customFormat="1" x14ac:dyDescent="0.25">
      <c r="C2009" s="10"/>
      <c r="D2009" s="10">
        <v>11</v>
      </c>
      <c r="F2009" s="2" t="str">
        <f t="shared" si="868"/>
        <v>FLO_FR</v>
      </c>
      <c r="G2009" s="2" t="str">
        <f t="shared" si="867"/>
        <v>RSD_APA1_RF</v>
      </c>
      <c r="H2009" s="2" t="str">
        <f t="shared" si="869"/>
        <v>SA</v>
      </c>
      <c r="I2009" s="2" t="str">
        <f>I1985</f>
        <v>UP</v>
      </c>
      <c r="J2009" s="10">
        <f>J1985</f>
        <v>0</v>
      </c>
      <c r="K2009" s="10">
        <f t="shared" si="866"/>
        <v>3</v>
      </c>
      <c r="L2009" s="10" t="str">
        <f t="shared" si="864"/>
        <v>RSDELC</v>
      </c>
      <c r="M2009" s="10" t="s">
        <v>75</v>
      </c>
    </row>
    <row r="2010" spans="3:13" s="2" customFormat="1" x14ac:dyDescent="0.25">
      <c r="C2010" s="10"/>
      <c r="D2010" s="10">
        <v>12</v>
      </c>
      <c r="F2010" s="2" t="str">
        <f t="shared" si="868"/>
        <v>FLO_FR</v>
      </c>
      <c r="G2010" s="2" t="str">
        <f t="shared" si="867"/>
        <v>RSD_APA1_RF</v>
      </c>
      <c r="H2010" s="2" t="str">
        <f t="shared" si="869"/>
        <v>SE</v>
      </c>
      <c r="I2010" s="2" t="str">
        <f t="shared" si="869"/>
        <v>UP</v>
      </c>
      <c r="J2010" s="10">
        <f>J1986</f>
        <v>0</v>
      </c>
      <c r="K2010" s="10">
        <f t="shared" si="866"/>
        <v>3</v>
      </c>
      <c r="L2010" s="10" t="str">
        <f t="shared" si="864"/>
        <v>RSDELC</v>
      </c>
      <c r="M2010" s="10" t="s">
        <v>75</v>
      </c>
    </row>
    <row r="2011" spans="3:13" s="2" customFormat="1" x14ac:dyDescent="0.25">
      <c r="C2011" s="10"/>
      <c r="D2011" s="10">
        <v>13</v>
      </c>
      <c r="F2011" s="2" t="str">
        <f t="shared" si="868"/>
        <v>FLO_FR</v>
      </c>
      <c r="G2011" s="2" t="str">
        <f t="shared" si="867"/>
        <v>RSD_APA1_RF</v>
      </c>
      <c r="H2011" s="2" t="str">
        <f t="shared" ref="H2011:J2011" si="870">H1987</f>
        <v>FN</v>
      </c>
      <c r="I2011" s="2" t="str">
        <f t="shared" si="870"/>
        <v>UP</v>
      </c>
      <c r="J2011" s="10">
        <f t="shared" si="870"/>
        <v>0</v>
      </c>
      <c r="K2011" s="10">
        <f t="shared" si="866"/>
        <v>3</v>
      </c>
      <c r="L2011" s="10" t="str">
        <f t="shared" si="864"/>
        <v>RSDELC</v>
      </c>
      <c r="M2011" s="10" t="s">
        <v>75</v>
      </c>
    </row>
    <row r="2012" spans="3:13" s="2" customFormat="1" x14ac:dyDescent="0.25">
      <c r="C2012" s="10"/>
      <c r="D2012" s="10">
        <v>14</v>
      </c>
      <c r="F2012" s="2" t="str">
        <f t="shared" si="868"/>
        <v>FLO_FR</v>
      </c>
      <c r="G2012" s="2" t="str">
        <f t="shared" si="867"/>
        <v>RSD_APA1_RF</v>
      </c>
      <c r="H2012" s="2" t="str">
        <f t="shared" ref="H2012:J2012" si="871">H1988</f>
        <v>FL</v>
      </c>
      <c r="I2012" s="2" t="str">
        <f t="shared" si="871"/>
        <v>UP</v>
      </c>
      <c r="J2012" s="10">
        <f t="shared" si="871"/>
        <v>0</v>
      </c>
      <c r="K2012" s="10">
        <f t="shared" si="866"/>
        <v>3</v>
      </c>
      <c r="L2012" s="10" t="str">
        <f t="shared" si="864"/>
        <v>RSDELC</v>
      </c>
      <c r="M2012" s="10" t="s">
        <v>75</v>
      </c>
    </row>
    <row r="2013" spans="3:13" s="2" customFormat="1" x14ac:dyDescent="0.25">
      <c r="C2013" s="10"/>
      <c r="D2013" s="10">
        <v>15</v>
      </c>
      <c r="F2013" s="2" t="str">
        <f t="shared" si="868"/>
        <v>FLO_FR</v>
      </c>
      <c r="G2013" s="2" t="str">
        <f t="shared" si="867"/>
        <v>RSD_APA1_RF</v>
      </c>
      <c r="H2013" s="2" t="str">
        <f t="shared" ref="H2013:J2013" si="872">H1989</f>
        <v>FM</v>
      </c>
      <c r="I2013" s="2" t="str">
        <f t="shared" si="872"/>
        <v>UP</v>
      </c>
      <c r="J2013" s="10">
        <f t="shared" si="872"/>
        <v>0</v>
      </c>
      <c r="K2013" s="10">
        <f t="shared" si="866"/>
        <v>3</v>
      </c>
      <c r="L2013" s="10" t="str">
        <f t="shared" si="864"/>
        <v>RSDELC</v>
      </c>
      <c r="M2013" s="10" t="s">
        <v>75</v>
      </c>
    </row>
    <row r="2014" spans="3:13" s="2" customFormat="1" x14ac:dyDescent="0.25">
      <c r="C2014" s="10"/>
      <c r="D2014" s="10">
        <v>16</v>
      </c>
      <c r="F2014" s="2" t="str">
        <f t="shared" si="868"/>
        <v>FLO_FR</v>
      </c>
      <c r="G2014" s="2" t="str">
        <f t="shared" si="867"/>
        <v>RSD_APA1_RF</v>
      </c>
      <c r="H2014" s="2" t="str">
        <f t="shared" ref="H2014:J2014" si="873">H1990</f>
        <v>FD</v>
      </c>
      <c r="I2014" s="2" t="str">
        <f t="shared" si="873"/>
        <v>UP</v>
      </c>
      <c r="J2014" s="10">
        <f t="shared" si="873"/>
        <v>0</v>
      </c>
      <c r="K2014" s="10">
        <f t="shared" si="866"/>
        <v>3</v>
      </c>
      <c r="L2014" s="10" t="str">
        <f t="shared" si="864"/>
        <v>RSDELC</v>
      </c>
      <c r="M2014" s="10" t="s">
        <v>75</v>
      </c>
    </row>
    <row r="2015" spans="3:13" s="2" customFormat="1" x14ac:dyDescent="0.25">
      <c r="C2015" s="10"/>
      <c r="D2015" s="10">
        <v>17</v>
      </c>
      <c r="F2015" s="2" t="str">
        <f t="shared" si="868"/>
        <v>FLO_FR</v>
      </c>
      <c r="G2015" s="2" t="str">
        <f t="shared" si="867"/>
        <v>RSD_APA1_RF</v>
      </c>
      <c r="H2015" s="2" t="str">
        <f t="shared" ref="H2015:J2015" si="874">H1991</f>
        <v>FA</v>
      </c>
      <c r="I2015" s="2" t="str">
        <f t="shared" si="874"/>
        <v>UP</v>
      </c>
      <c r="J2015" s="10">
        <f t="shared" si="874"/>
        <v>0</v>
      </c>
      <c r="K2015" s="10">
        <f t="shared" si="866"/>
        <v>3</v>
      </c>
      <c r="L2015" s="10" t="str">
        <f t="shared" si="864"/>
        <v>RSDELC</v>
      </c>
      <c r="M2015" s="10" t="s">
        <v>75</v>
      </c>
    </row>
    <row r="2016" spans="3:13" s="2" customFormat="1" x14ac:dyDescent="0.25">
      <c r="C2016" s="10"/>
      <c r="D2016" s="10">
        <v>18</v>
      </c>
      <c r="F2016" s="2" t="str">
        <f t="shared" si="868"/>
        <v>FLO_FR</v>
      </c>
      <c r="G2016" s="2" t="str">
        <f t="shared" si="867"/>
        <v>RSD_APA1_RF</v>
      </c>
      <c r="H2016" s="2" t="str">
        <f t="shared" ref="H2016:J2016" si="875">H1992</f>
        <v>FE</v>
      </c>
      <c r="I2016" s="2" t="str">
        <f t="shared" si="875"/>
        <v>UP</v>
      </c>
      <c r="J2016" s="10">
        <f t="shared" si="875"/>
        <v>0</v>
      </c>
      <c r="K2016" s="10">
        <f t="shared" si="866"/>
        <v>3</v>
      </c>
      <c r="L2016" s="10" t="str">
        <f t="shared" si="864"/>
        <v>RSDELC</v>
      </c>
      <c r="M2016" s="10" t="s">
        <v>75</v>
      </c>
    </row>
    <row r="2017" spans="3:13" s="2" customFormat="1" x14ac:dyDescent="0.25">
      <c r="C2017" s="10"/>
      <c r="D2017" s="10">
        <v>19</v>
      </c>
      <c r="F2017" s="2" t="str">
        <f t="shared" si="868"/>
        <v>FLO_FR</v>
      </c>
      <c r="G2017" s="2" t="str">
        <f t="shared" si="867"/>
        <v>RSD_APA1_RF</v>
      </c>
      <c r="H2017" s="2" t="str">
        <f t="shared" ref="H2017:J2017" si="876">H1993</f>
        <v>WN</v>
      </c>
      <c r="I2017" s="2" t="str">
        <f t="shared" si="876"/>
        <v>UP</v>
      </c>
      <c r="J2017" s="10">
        <f t="shared" si="876"/>
        <v>0</v>
      </c>
      <c r="K2017" s="10">
        <f t="shared" si="866"/>
        <v>3</v>
      </c>
      <c r="L2017" s="10" t="str">
        <f t="shared" si="864"/>
        <v>RSDELC</v>
      </c>
      <c r="M2017" s="10" t="s">
        <v>75</v>
      </c>
    </row>
    <row r="2018" spans="3:13" s="2" customFormat="1" x14ac:dyDescent="0.25">
      <c r="C2018" s="10"/>
      <c r="D2018" s="10">
        <v>20</v>
      </c>
      <c r="F2018" s="2" t="str">
        <f t="shared" si="868"/>
        <v>FLO_FR</v>
      </c>
      <c r="G2018" s="2" t="str">
        <f t="shared" si="867"/>
        <v>RSD_APA1_RF</v>
      </c>
      <c r="H2018" s="2" t="str">
        <f t="shared" ref="H2018:J2018" si="877">H1994</f>
        <v>WL</v>
      </c>
      <c r="I2018" s="2" t="str">
        <f t="shared" si="877"/>
        <v>UP</v>
      </c>
      <c r="J2018" s="10">
        <f t="shared" si="877"/>
        <v>0</v>
      </c>
      <c r="K2018" s="10">
        <f t="shared" si="866"/>
        <v>3</v>
      </c>
      <c r="L2018" s="10" t="str">
        <f t="shared" si="864"/>
        <v>RSDELC</v>
      </c>
      <c r="M2018" s="10" t="s">
        <v>75</v>
      </c>
    </row>
    <row r="2019" spans="3:13" s="2" customFormat="1" x14ac:dyDescent="0.25">
      <c r="C2019" s="10"/>
      <c r="D2019" s="10">
        <v>21</v>
      </c>
      <c r="F2019" s="2" t="str">
        <f t="shared" si="868"/>
        <v>FLO_FR</v>
      </c>
      <c r="G2019" s="2" t="str">
        <f t="shared" si="867"/>
        <v>RSD_APA1_RF</v>
      </c>
      <c r="H2019" s="2" t="str">
        <f t="shared" ref="H2019:J2019" si="878">H1995</f>
        <v>WM</v>
      </c>
      <c r="I2019" s="2" t="str">
        <f t="shared" si="878"/>
        <v>UP</v>
      </c>
      <c r="J2019" s="10">
        <f t="shared" si="878"/>
        <v>0</v>
      </c>
      <c r="K2019" s="10">
        <f t="shared" si="866"/>
        <v>3</v>
      </c>
      <c r="L2019" s="10" t="str">
        <f t="shared" si="864"/>
        <v>RSDELC</v>
      </c>
      <c r="M2019" s="10" t="s">
        <v>75</v>
      </c>
    </row>
    <row r="2020" spans="3:13" s="2" customFormat="1" x14ac:dyDescent="0.25">
      <c r="C2020" s="10"/>
      <c r="D2020" s="10">
        <v>22</v>
      </c>
      <c r="F2020" s="2" t="str">
        <f t="shared" si="868"/>
        <v>FLO_FR</v>
      </c>
      <c r="G2020" s="2" t="str">
        <f t="shared" si="867"/>
        <v>RSD_APA1_RF</v>
      </c>
      <c r="H2020" s="2" t="str">
        <f t="shared" ref="H2020:J2020" si="879">H1996</f>
        <v>WD</v>
      </c>
      <c r="I2020" s="2" t="str">
        <f t="shared" si="879"/>
        <v>UP</v>
      </c>
      <c r="J2020" s="10">
        <f t="shared" si="879"/>
        <v>0</v>
      </c>
      <c r="K2020" s="10">
        <f t="shared" si="866"/>
        <v>3</v>
      </c>
      <c r="L2020" s="10" t="str">
        <f t="shared" si="864"/>
        <v>RSDELC</v>
      </c>
      <c r="M2020" s="10" t="s">
        <v>75</v>
      </c>
    </row>
    <row r="2021" spans="3:13" s="2" customFormat="1" x14ac:dyDescent="0.25">
      <c r="C2021" s="10"/>
      <c r="D2021" s="10">
        <v>23</v>
      </c>
      <c r="F2021" s="12" t="str">
        <f t="shared" si="868"/>
        <v>FLO_FR</v>
      </c>
      <c r="G2021" s="12" t="str">
        <f t="shared" si="867"/>
        <v>RSD_APA1_RF</v>
      </c>
      <c r="H2021" s="12" t="str">
        <f t="shared" ref="H2021:J2021" si="880">H1997</f>
        <v>WA</v>
      </c>
      <c r="I2021" s="12" t="str">
        <f t="shared" si="880"/>
        <v>UP</v>
      </c>
      <c r="J2021" s="4">
        <f t="shared" si="880"/>
        <v>0</v>
      </c>
      <c r="K2021" s="4">
        <f t="shared" si="866"/>
        <v>3</v>
      </c>
      <c r="L2021" s="10" t="str">
        <f t="shared" si="864"/>
        <v>RSDELC</v>
      </c>
      <c r="M2021" s="10" t="s">
        <v>75</v>
      </c>
    </row>
    <row r="2022" spans="3:13" s="2" customFormat="1" x14ac:dyDescent="0.25">
      <c r="C2022" s="10"/>
      <c r="D2022" s="10">
        <v>24</v>
      </c>
      <c r="F2022" s="19" t="str">
        <f t="shared" si="868"/>
        <v>FLO_FR</v>
      </c>
      <c r="G2022" s="19" t="str">
        <f t="shared" si="867"/>
        <v>RSD_APA1_RF</v>
      </c>
      <c r="H2022" s="19" t="str">
        <f t="shared" ref="H2022:J2022" si="881">H1998</f>
        <v>WE</v>
      </c>
      <c r="I2022" s="19" t="str">
        <f t="shared" si="881"/>
        <v>UP</v>
      </c>
      <c r="J2022" s="21">
        <f t="shared" si="881"/>
        <v>0</v>
      </c>
      <c r="K2022" s="21">
        <f t="shared" si="866"/>
        <v>3</v>
      </c>
      <c r="L2022" s="21" t="str">
        <f t="shared" si="864"/>
        <v>RSDELC</v>
      </c>
      <c r="M2022" s="21" t="s">
        <v>75</v>
      </c>
    </row>
    <row r="2023" spans="3:13" s="2" customFormat="1" x14ac:dyDescent="0.25">
      <c r="C2023" s="10">
        <f>C1975+1</f>
        <v>43</v>
      </c>
      <c r="D2023" s="10">
        <v>1</v>
      </c>
      <c r="F2023" s="2" t="str">
        <f>IF(H2023="NA","\I: Ignore","FLO_FR")</f>
        <v>FLO_FR</v>
      </c>
      <c r="G2023" s="9" t="str">
        <f>VLOOKUP(C2023,Demands!$B$27:$C$125,2,0)</f>
        <v>RSD_DTA2_RF</v>
      </c>
      <c r="H2023" s="2" t="str">
        <f>IF(HLOOKUP($D2023,Fractions!$C$1:$Z$2,2,0)=0,"na",HLOOKUP($D2023,Fractions!$C$1:$Z$2,2,0))</f>
        <v>RN</v>
      </c>
      <c r="I2023" s="2" t="s">
        <v>34</v>
      </c>
      <c r="K2023" s="11">
        <f>VLOOKUP(VLOOKUP(C2023,Demands!$B$27:$E$125,4,0),Fractions!$A$3:$Z$43,INS_FRs!D2023+2,0)</f>
        <v>3.4817351598173521E-2</v>
      </c>
      <c r="L2023" s="10" t="str">
        <f t="shared" si="864"/>
        <v>RSDELC</v>
      </c>
      <c r="M2023" s="10" t="s">
        <v>75</v>
      </c>
    </row>
    <row r="2024" spans="3:13" s="2" customFormat="1" x14ac:dyDescent="0.25">
      <c r="C2024" s="10"/>
      <c r="D2024" s="10">
        <v>2</v>
      </c>
      <c r="F2024" s="2" t="str">
        <f t="shared" ref="F2024:F2034" si="882">IF(H2024="NA","\I: Ignore","FLO_FR")</f>
        <v>FLO_FR</v>
      </c>
      <c r="G2024" s="2" t="str">
        <f>G2023</f>
        <v>RSD_DTA2_RF</v>
      </c>
      <c r="H2024" s="2" t="str">
        <f>IF(HLOOKUP($D2024,Fractions!$C$1:$Z$2,2,0)=0,"na",HLOOKUP($D2024,Fractions!$C$1:$Z$2,2,0))</f>
        <v>RL</v>
      </c>
      <c r="I2024" s="2" t="s">
        <v>34</v>
      </c>
      <c r="K2024" s="17">
        <f>VLOOKUP(VLOOKUP(C2023,Demands!$B$27:$E$125,4,0),Fractions!$A$3:$Z$43,INS_FRs!D2024+2,0)</f>
        <v>2.0890410958904111E-2</v>
      </c>
      <c r="L2024" s="10" t="str">
        <f t="shared" si="864"/>
        <v>RSDELC</v>
      </c>
      <c r="M2024" s="10" t="s">
        <v>75</v>
      </c>
    </row>
    <row r="2025" spans="3:13" s="2" customFormat="1" x14ac:dyDescent="0.25">
      <c r="C2025" s="10"/>
      <c r="D2025" s="10">
        <v>3</v>
      </c>
      <c r="F2025" s="2" t="str">
        <f t="shared" si="882"/>
        <v>FLO_FR</v>
      </c>
      <c r="G2025" s="2" t="str">
        <f t="shared" ref="G2025:G2032" si="883">G2024</f>
        <v>RSD_DTA2_RF</v>
      </c>
      <c r="H2025" s="2" t="str">
        <f>IF(HLOOKUP($D2025,Fractions!$C$1:$Z$2,2,0)=0,"na",HLOOKUP($D2025,Fractions!$C$1:$Z$2,2,0))</f>
        <v>RM</v>
      </c>
      <c r="I2025" s="2" t="s">
        <v>34</v>
      </c>
      <c r="K2025" s="17">
        <f>VLOOKUP(VLOOKUP(C2023,Demands!$B$27:$E$125,4,0),Fractions!$A$3:$Z$43,INS_FRs!D2025+2,0)</f>
        <v>2.7853881278538814E-2</v>
      </c>
      <c r="L2025" s="10" t="str">
        <f t="shared" si="864"/>
        <v>RSDELC</v>
      </c>
      <c r="M2025" s="10" t="s">
        <v>75</v>
      </c>
    </row>
    <row r="2026" spans="3:13" s="2" customFormat="1" x14ac:dyDescent="0.25">
      <c r="C2026" s="10"/>
      <c r="D2026" s="10">
        <v>4</v>
      </c>
      <c r="F2026" s="2" t="str">
        <f t="shared" si="882"/>
        <v>FLO_FR</v>
      </c>
      <c r="G2026" s="2" t="str">
        <f t="shared" si="883"/>
        <v>RSD_DTA2_RF</v>
      </c>
      <c r="H2026" s="2" t="str">
        <f>IF(HLOOKUP($D2026,Fractions!$C$1:$Z$2,2,0)=0,"na",HLOOKUP($D2026,Fractions!$C$1:$Z$2,2,0))</f>
        <v>RD</v>
      </c>
      <c r="I2026" s="2" t="s">
        <v>34</v>
      </c>
      <c r="K2026" s="17">
        <f>VLOOKUP(VLOOKUP(C2023,Demands!$B$27:$E$125,4,0),Fractions!$A$3:$Z$43,INS_FRs!D2026+2,0)</f>
        <v>3.4817351598173521E-2</v>
      </c>
      <c r="L2026" s="10" t="str">
        <f t="shared" si="864"/>
        <v>RSDELC</v>
      </c>
      <c r="M2026" s="10" t="s">
        <v>75</v>
      </c>
    </row>
    <row r="2027" spans="3:13" s="2" customFormat="1" x14ac:dyDescent="0.25">
      <c r="C2027" s="10"/>
      <c r="D2027" s="10">
        <v>5</v>
      </c>
      <c r="F2027" s="2" t="str">
        <f t="shared" si="882"/>
        <v>FLO_FR</v>
      </c>
      <c r="G2027" s="2" t="str">
        <f t="shared" si="883"/>
        <v>RSD_DTA2_RF</v>
      </c>
      <c r="H2027" s="2" t="str">
        <f>IF(HLOOKUP($D2027,Fractions!$C$1:$Z$2,2,0)=0,"na",HLOOKUP($D2027,Fractions!$C$1:$Z$2,2,0))</f>
        <v>RA</v>
      </c>
      <c r="I2027" s="2" t="s">
        <v>34</v>
      </c>
      <c r="K2027" s="17">
        <f>VLOOKUP(VLOOKUP(C2023,Demands!$B$27:$E$125,4,0),Fractions!$A$3:$Z$43,INS_FRs!D2027+2,0)</f>
        <v>2.0890410958904111E-2</v>
      </c>
      <c r="L2027" s="10" t="str">
        <f t="shared" si="864"/>
        <v>RSDELC</v>
      </c>
      <c r="M2027" s="10" t="s">
        <v>75</v>
      </c>
    </row>
    <row r="2028" spans="3:13" s="2" customFormat="1" x14ac:dyDescent="0.25">
      <c r="C2028" s="10"/>
      <c r="D2028" s="10">
        <v>6</v>
      </c>
      <c r="F2028" s="2" t="str">
        <f t="shared" si="882"/>
        <v>FLO_FR</v>
      </c>
      <c r="G2028" s="2" t="str">
        <f t="shared" si="883"/>
        <v>RSD_DTA2_RF</v>
      </c>
      <c r="H2028" s="2" t="str">
        <f>IF(HLOOKUP($D2028,Fractions!$C$1:$Z$2,2,0)=0,"na",HLOOKUP($D2028,Fractions!$C$1:$Z$2,2,0))</f>
        <v>RE</v>
      </c>
      <c r="I2028" s="2" t="s">
        <v>34</v>
      </c>
      <c r="K2028" s="17">
        <f>VLOOKUP(VLOOKUP(C2023,Demands!$B$27:$E$125,4,0),Fractions!$A$3:$Z$43,INS_FRs!D2028+2,0)</f>
        <v>2.7853881278538814E-2</v>
      </c>
      <c r="L2028" s="10" t="str">
        <f t="shared" si="864"/>
        <v>RSDELC</v>
      </c>
      <c r="M2028" s="10" t="s">
        <v>75</v>
      </c>
    </row>
    <row r="2029" spans="3:13" s="2" customFormat="1" x14ac:dyDescent="0.25">
      <c r="C2029" s="10"/>
      <c r="D2029" s="10">
        <v>7</v>
      </c>
      <c r="F2029" s="2" t="str">
        <f t="shared" si="882"/>
        <v>FLO_FR</v>
      </c>
      <c r="G2029" s="2" t="str">
        <f t="shared" si="883"/>
        <v>RSD_DTA2_RF</v>
      </c>
      <c r="H2029" s="2" t="str">
        <f>IF(HLOOKUP($D2029,Fractions!$C$1:$Z$2,2,0)=0,"na",HLOOKUP($D2029,Fractions!$C$1:$Z$2,2,0))</f>
        <v>SN</v>
      </c>
      <c r="I2029" s="2" t="s">
        <v>34</v>
      </c>
      <c r="K2029" s="17">
        <f>VLOOKUP(VLOOKUP(C2023,Demands!$B$27:$E$125,4,0),Fractions!$A$3:$Z$43,INS_FRs!D2029+2,0)</f>
        <v>5.2511415525114159E-2</v>
      </c>
      <c r="L2029" s="10" t="str">
        <f t="shared" si="864"/>
        <v>RSDELC</v>
      </c>
      <c r="M2029" s="10" t="s">
        <v>75</v>
      </c>
    </row>
    <row r="2030" spans="3:13" s="2" customFormat="1" x14ac:dyDescent="0.25">
      <c r="C2030" s="10"/>
      <c r="D2030" s="10">
        <v>8</v>
      </c>
      <c r="F2030" s="2" t="str">
        <f t="shared" si="882"/>
        <v>FLO_FR</v>
      </c>
      <c r="G2030" s="2" t="str">
        <f t="shared" si="883"/>
        <v>RSD_DTA2_RF</v>
      </c>
      <c r="H2030" s="2" t="str">
        <f>IF(HLOOKUP($D2030,Fractions!$C$1:$Z$2,2,0)=0,"na",HLOOKUP($D2030,Fractions!$C$1:$Z$2,2,0))</f>
        <v>SL</v>
      </c>
      <c r="I2030" s="2" t="s">
        <v>34</v>
      </c>
      <c r="K2030" s="17">
        <f>VLOOKUP(VLOOKUP(C2023,Demands!$B$27:$E$125,4,0),Fractions!$A$3:$Z$43,INS_FRs!D2030+2,0)</f>
        <v>3.1506849315068496E-2</v>
      </c>
      <c r="L2030" s="10" t="str">
        <f t="shared" si="864"/>
        <v>RSDELC</v>
      </c>
      <c r="M2030" s="10" t="s">
        <v>75</v>
      </c>
    </row>
    <row r="2031" spans="3:13" s="2" customFormat="1" x14ac:dyDescent="0.25">
      <c r="C2031" s="10"/>
      <c r="D2031" s="10">
        <v>9</v>
      </c>
      <c r="F2031" s="2" t="str">
        <f t="shared" si="882"/>
        <v>FLO_FR</v>
      </c>
      <c r="G2031" s="2" t="str">
        <f t="shared" si="883"/>
        <v>RSD_DTA2_RF</v>
      </c>
      <c r="H2031" s="2" t="str">
        <f>IF(HLOOKUP($D2031,Fractions!$C$1:$Z$2,2,0)=0,"na",HLOOKUP($D2031,Fractions!$C$1:$Z$2,2,0))</f>
        <v>SM</v>
      </c>
      <c r="I2031" s="2" t="s">
        <v>34</v>
      </c>
      <c r="K2031" s="17">
        <f>VLOOKUP(VLOOKUP(C2023,Demands!$B$27:$E$125,4,0),Fractions!$A$3:$Z$43,INS_FRs!D2031+2,0)</f>
        <v>4.2009132420091327E-2</v>
      </c>
      <c r="L2031" s="10" t="str">
        <f t="shared" si="864"/>
        <v>RSDELC</v>
      </c>
      <c r="M2031" s="10" t="s">
        <v>75</v>
      </c>
    </row>
    <row r="2032" spans="3:13" s="2" customFormat="1" x14ac:dyDescent="0.25">
      <c r="C2032" s="10"/>
      <c r="D2032" s="10">
        <v>10</v>
      </c>
      <c r="F2032" s="2" t="str">
        <f t="shared" si="882"/>
        <v>FLO_FR</v>
      </c>
      <c r="G2032" s="2" t="str">
        <f t="shared" si="883"/>
        <v>RSD_DTA2_RF</v>
      </c>
      <c r="H2032" s="2" t="str">
        <f>IF(HLOOKUP($D2032,Fractions!$C$1:$Z$2,2,0)=0,"na",HLOOKUP($D2032,Fractions!$C$1:$Z$2,2,0))</f>
        <v>SD</v>
      </c>
      <c r="I2032" s="2" t="s">
        <v>34</v>
      </c>
      <c r="K2032" s="17">
        <f>VLOOKUP(VLOOKUP(C2023,Demands!$B$27:$E$125,4,0),Fractions!$A$3:$Z$43,INS_FRs!D2032+2,0)</f>
        <v>5.2511415525114159E-2</v>
      </c>
      <c r="L2032" s="10" t="str">
        <f t="shared" si="864"/>
        <v>RSDELC</v>
      </c>
      <c r="M2032" s="10" t="s">
        <v>75</v>
      </c>
    </row>
    <row r="2033" spans="3:13" s="2" customFormat="1" x14ac:dyDescent="0.25">
      <c r="C2033" s="10"/>
      <c r="D2033" s="10">
        <v>11</v>
      </c>
      <c r="F2033" s="2" t="str">
        <f t="shared" si="882"/>
        <v>FLO_FR</v>
      </c>
      <c r="G2033" s="2" t="str">
        <f t="shared" ref="G2033:G2051" si="884">G2032</f>
        <v>RSD_DTA2_RF</v>
      </c>
      <c r="H2033" s="2" t="str">
        <f>IF(HLOOKUP($D2033,Fractions!$C$1:$Z$2,2,0)=0,"na",HLOOKUP($D2033,Fractions!$C$1:$Z$2,2,0))</f>
        <v>SA</v>
      </c>
      <c r="I2033" s="2" t="s">
        <v>34</v>
      </c>
      <c r="K2033" s="17">
        <f>VLOOKUP(VLOOKUP(C2023,Demands!$B$27:$E$125,4,0),Fractions!$A$3:$Z$43,INS_FRs!D2033+2,0)</f>
        <v>3.1506849315068496E-2</v>
      </c>
      <c r="L2033" s="10" t="str">
        <f t="shared" si="864"/>
        <v>RSDELC</v>
      </c>
      <c r="M2033" s="10" t="s">
        <v>75</v>
      </c>
    </row>
    <row r="2034" spans="3:13" s="2" customFormat="1" x14ac:dyDescent="0.25">
      <c r="C2034" s="10"/>
      <c r="D2034" s="10">
        <v>12</v>
      </c>
      <c r="F2034" s="2" t="str">
        <f t="shared" si="882"/>
        <v>FLO_FR</v>
      </c>
      <c r="G2034" s="2" t="str">
        <f t="shared" si="884"/>
        <v>RSD_DTA2_RF</v>
      </c>
      <c r="H2034" s="2" t="str">
        <f>IF(HLOOKUP($D2034,Fractions!$C$1:$Z$2,2,0)=0,"na",HLOOKUP($D2034,Fractions!$C$1:$Z$2,2,0))</f>
        <v>SE</v>
      </c>
      <c r="I2034" s="2" t="s">
        <v>34</v>
      </c>
      <c r="K2034" s="17">
        <f>VLOOKUP(VLOOKUP(C2023,Demands!$B$27:$E$125,4,0),Fractions!$A$3:$Z$43,INS_FRs!D2034+2,0)</f>
        <v>4.2009132420091327E-2</v>
      </c>
      <c r="L2034" s="10" t="str">
        <f t="shared" si="864"/>
        <v>RSDELC</v>
      </c>
      <c r="M2034" s="10" t="s">
        <v>75</v>
      </c>
    </row>
    <row r="2035" spans="3:13" s="2" customFormat="1" x14ac:dyDescent="0.25">
      <c r="C2035" s="10"/>
      <c r="D2035" s="10">
        <v>13</v>
      </c>
      <c r="F2035" s="2" t="str">
        <f t="shared" ref="F2035:F2052" si="885">IF(H2035="NA","\I: Ignore","FLO_FR")</f>
        <v>FLO_FR</v>
      </c>
      <c r="G2035" s="2" t="str">
        <f t="shared" si="884"/>
        <v>RSD_DTA2_RF</v>
      </c>
      <c r="H2035" s="2" t="str">
        <f>IF(HLOOKUP($D2035,Fractions!$C$1:$Z$2,2,0)=0,"na",HLOOKUP($D2035,Fractions!$C$1:$Z$2,2,0))</f>
        <v>FN</v>
      </c>
      <c r="I2035" s="2" t="s">
        <v>34</v>
      </c>
      <c r="K2035" s="17">
        <f>VLOOKUP(VLOOKUP(C2023,Demands!$B$27:$E$125,4,0),Fractions!$A$3:$Z$43,INS_FRs!D2035+2,0)</f>
        <v>3.4817351598173521E-2</v>
      </c>
      <c r="L2035" s="10" t="str">
        <f t="shared" si="864"/>
        <v>RSDELC</v>
      </c>
      <c r="M2035" s="10" t="s">
        <v>75</v>
      </c>
    </row>
    <row r="2036" spans="3:13" s="2" customFormat="1" x14ac:dyDescent="0.25">
      <c r="C2036" s="10"/>
      <c r="D2036" s="10">
        <v>14</v>
      </c>
      <c r="F2036" s="2" t="str">
        <f t="shared" si="885"/>
        <v>FLO_FR</v>
      </c>
      <c r="G2036" s="2" t="str">
        <f t="shared" si="884"/>
        <v>RSD_DTA2_RF</v>
      </c>
      <c r="H2036" s="2" t="str">
        <f>IF(HLOOKUP($D2036,Fractions!$C$1:$Z$2,2,0)=0,"na",HLOOKUP($D2036,Fractions!$C$1:$Z$2,2,0))</f>
        <v>FL</v>
      </c>
      <c r="I2036" s="2" t="s">
        <v>34</v>
      </c>
      <c r="K2036" s="17">
        <f>VLOOKUP(VLOOKUP(C2023,Demands!$B$27:$E$125,4,0),Fractions!$A$3:$Z$43,INS_FRs!D2036+2,0)</f>
        <v>2.0890410958904111E-2</v>
      </c>
      <c r="L2036" s="10" t="str">
        <f t="shared" si="864"/>
        <v>RSDELC</v>
      </c>
      <c r="M2036" s="10" t="s">
        <v>75</v>
      </c>
    </row>
    <row r="2037" spans="3:13" s="2" customFormat="1" x14ac:dyDescent="0.25">
      <c r="C2037" s="10"/>
      <c r="D2037" s="10">
        <v>15</v>
      </c>
      <c r="F2037" s="2" t="str">
        <f t="shared" si="885"/>
        <v>FLO_FR</v>
      </c>
      <c r="G2037" s="2" t="str">
        <f t="shared" si="884"/>
        <v>RSD_DTA2_RF</v>
      </c>
      <c r="H2037" s="2" t="str">
        <f>IF(HLOOKUP($D2037,Fractions!$C$1:$Z$2,2,0)=0,"na",HLOOKUP($D2037,Fractions!$C$1:$Z$2,2,0))</f>
        <v>FM</v>
      </c>
      <c r="I2037" s="2" t="s">
        <v>34</v>
      </c>
      <c r="K2037" s="17">
        <f>VLOOKUP(VLOOKUP(C2023,Demands!$B$27:$E$125,4,0),Fractions!$A$3:$Z$43,INS_FRs!D2037+2,0)</f>
        <v>2.7853881278538814E-2</v>
      </c>
      <c r="L2037" s="10" t="str">
        <f t="shared" si="864"/>
        <v>RSDELC</v>
      </c>
      <c r="M2037" s="10" t="s">
        <v>75</v>
      </c>
    </row>
    <row r="2038" spans="3:13" s="2" customFormat="1" x14ac:dyDescent="0.25">
      <c r="C2038" s="10"/>
      <c r="D2038" s="10">
        <v>16</v>
      </c>
      <c r="F2038" s="2" t="str">
        <f t="shared" si="885"/>
        <v>FLO_FR</v>
      </c>
      <c r="G2038" s="2" t="str">
        <f t="shared" si="884"/>
        <v>RSD_DTA2_RF</v>
      </c>
      <c r="H2038" s="2" t="str">
        <f>IF(HLOOKUP($D2038,Fractions!$C$1:$Z$2,2,0)=0,"na",HLOOKUP($D2038,Fractions!$C$1:$Z$2,2,0))</f>
        <v>FD</v>
      </c>
      <c r="I2038" s="2" t="s">
        <v>34</v>
      </c>
      <c r="K2038" s="17">
        <f>VLOOKUP(VLOOKUP(C2023,Demands!$B$27:$E$125,4,0),Fractions!$A$3:$Z$43,INS_FRs!D2038+2,0)</f>
        <v>3.4817351598173521E-2</v>
      </c>
      <c r="L2038" s="10" t="str">
        <f t="shared" si="864"/>
        <v>RSDELC</v>
      </c>
      <c r="M2038" s="10" t="s">
        <v>75</v>
      </c>
    </row>
    <row r="2039" spans="3:13" s="2" customFormat="1" x14ac:dyDescent="0.25">
      <c r="C2039" s="10"/>
      <c r="D2039" s="10">
        <v>17</v>
      </c>
      <c r="F2039" s="2" t="str">
        <f t="shared" si="885"/>
        <v>FLO_FR</v>
      </c>
      <c r="G2039" s="2" t="str">
        <f t="shared" si="884"/>
        <v>RSD_DTA2_RF</v>
      </c>
      <c r="H2039" s="2" t="str">
        <f>IF(HLOOKUP($D2039,Fractions!$C$1:$Z$2,2,0)=0,"na",HLOOKUP($D2039,Fractions!$C$1:$Z$2,2,0))</f>
        <v>FA</v>
      </c>
      <c r="I2039" s="2" t="s">
        <v>34</v>
      </c>
      <c r="K2039" s="17">
        <f>VLOOKUP(VLOOKUP(C2023,Demands!$B$27:$E$125,4,0),Fractions!$A$3:$Z$43,INS_FRs!D2039+2,0)</f>
        <v>2.0890410958904111E-2</v>
      </c>
      <c r="L2039" s="10" t="str">
        <f t="shared" si="864"/>
        <v>RSDELC</v>
      </c>
      <c r="M2039" s="10" t="s">
        <v>75</v>
      </c>
    </row>
    <row r="2040" spans="3:13" s="2" customFormat="1" x14ac:dyDescent="0.25">
      <c r="C2040" s="10"/>
      <c r="D2040" s="10">
        <v>18</v>
      </c>
      <c r="F2040" s="2" t="str">
        <f t="shared" si="885"/>
        <v>FLO_FR</v>
      </c>
      <c r="G2040" s="2" t="str">
        <f t="shared" si="884"/>
        <v>RSD_DTA2_RF</v>
      </c>
      <c r="H2040" s="2" t="str">
        <f>IF(HLOOKUP($D2040,Fractions!$C$1:$Z$2,2,0)=0,"na",HLOOKUP($D2040,Fractions!$C$1:$Z$2,2,0))</f>
        <v>FE</v>
      </c>
      <c r="I2040" s="2" t="s">
        <v>34</v>
      </c>
      <c r="K2040" s="17">
        <f>VLOOKUP(VLOOKUP(C2023,Demands!$B$27:$E$125,4,0),Fractions!$A$3:$Z$43,INS_FRs!D2040+2,0)</f>
        <v>2.7853881278538814E-2</v>
      </c>
      <c r="L2040" s="10" t="str">
        <f t="shared" si="864"/>
        <v>RSDELC</v>
      </c>
      <c r="M2040" s="10" t="s">
        <v>75</v>
      </c>
    </row>
    <row r="2041" spans="3:13" s="2" customFormat="1" x14ac:dyDescent="0.25">
      <c r="C2041" s="10"/>
      <c r="D2041" s="10">
        <v>19</v>
      </c>
      <c r="F2041" s="2" t="str">
        <f t="shared" si="885"/>
        <v>FLO_FR</v>
      </c>
      <c r="G2041" s="2" t="str">
        <f t="shared" si="884"/>
        <v>RSD_DTA2_RF</v>
      </c>
      <c r="H2041" s="2" t="str">
        <f>IF(HLOOKUP($D2041,Fractions!$C$1:$Z$2,2,0)=0,"na",HLOOKUP($D2041,Fractions!$C$1:$Z$2,2,0))</f>
        <v>WN</v>
      </c>
      <c r="I2041" s="2" t="s">
        <v>34</v>
      </c>
      <c r="K2041" s="17">
        <f>VLOOKUP(VLOOKUP(C2023,Demands!$B$27:$E$125,4,0),Fractions!$A$3:$Z$43,INS_FRs!D2041+2,0)</f>
        <v>8.6187214611872148E-2</v>
      </c>
      <c r="L2041" s="10" t="str">
        <f t="shared" si="864"/>
        <v>RSDELC</v>
      </c>
      <c r="M2041" s="10" t="s">
        <v>75</v>
      </c>
    </row>
    <row r="2042" spans="3:13" s="2" customFormat="1" x14ac:dyDescent="0.25">
      <c r="C2042" s="10"/>
      <c r="D2042" s="10">
        <v>20</v>
      </c>
      <c r="F2042" s="2" t="str">
        <f t="shared" si="885"/>
        <v>FLO_FR</v>
      </c>
      <c r="G2042" s="2" t="str">
        <f t="shared" si="884"/>
        <v>RSD_DTA2_RF</v>
      </c>
      <c r="H2042" s="2" t="str">
        <f>IF(HLOOKUP($D2042,Fractions!$C$1:$Z$2,2,0)=0,"na",HLOOKUP($D2042,Fractions!$C$1:$Z$2,2,0))</f>
        <v>WL</v>
      </c>
      <c r="I2042" s="2" t="s">
        <v>34</v>
      </c>
      <c r="K2042" s="17">
        <f>VLOOKUP(VLOOKUP(C2023,Demands!$B$27:$E$125,4,0),Fractions!$A$3:$Z$43,INS_FRs!D2042+2,0)</f>
        <v>5.171232876712329E-2</v>
      </c>
      <c r="L2042" s="10" t="str">
        <f t="shared" si="864"/>
        <v>RSDELC</v>
      </c>
      <c r="M2042" s="10" t="s">
        <v>75</v>
      </c>
    </row>
    <row r="2043" spans="3:13" s="2" customFormat="1" x14ac:dyDescent="0.25">
      <c r="C2043" s="10"/>
      <c r="D2043" s="10">
        <v>21</v>
      </c>
      <c r="F2043" s="2" t="str">
        <f t="shared" si="885"/>
        <v>FLO_FR</v>
      </c>
      <c r="G2043" s="2" t="str">
        <f t="shared" si="884"/>
        <v>RSD_DTA2_RF</v>
      </c>
      <c r="H2043" s="2" t="str">
        <f>IF(HLOOKUP($D2043,Fractions!$C$1:$Z$2,2,0)=0,"na",HLOOKUP($D2043,Fractions!$C$1:$Z$2,2,0))</f>
        <v>WM</v>
      </c>
      <c r="I2043" s="2" t="s">
        <v>34</v>
      </c>
      <c r="K2043" s="17">
        <f>VLOOKUP(VLOOKUP(C2023,Demands!$B$27:$E$125,4,0),Fractions!$A$3:$Z$43,INS_FRs!D2043+2,0)</f>
        <v>6.8949771689497716E-2</v>
      </c>
      <c r="L2043" s="10" t="str">
        <f t="shared" si="864"/>
        <v>RSDELC</v>
      </c>
      <c r="M2043" s="10" t="s">
        <v>75</v>
      </c>
    </row>
    <row r="2044" spans="3:13" s="2" customFormat="1" x14ac:dyDescent="0.25">
      <c r="C2044" s="10"/>
      <c r="D2044" s="10">
        <v>22</v>
      </c>
      <c r="F2044" s="2" t="str">
        <f t="shared" si="885"/>
        <v>FLO_FR</v>
      </c>
      <c r="G2044" s="2" t="str">
        <f t="shared" si="884"/>
        <v>RSD_DTA2_RF</v>
      </c>
      <c r="H2044" s="2" t="str">
        <f>IF(HLOOKUP($D2044,Fractions!$C$1:$Z$2,2,0)=0,"na",HLOOKUP($D2044,Fractions!$C$1:$Z$2,2,0))</f>
        <v>WD</v>
      </c>
      <c r="I2044" s="2" t="s">
        <v>34</v>
      </c>
      <c r="K2044" s="17">
        <f>VLOOKUP(VLOOKUP(C2023,Demands!$B$27:$E$125,4,0),Fractions!$A$3:$Z$43,INS_FRs!D2044+2,0)</f>
        <v>8.6187214611872148E-2</v>
      </c>
      <c r="L2044" s="10" t="str">
        <f t="shared" si="864"/>
        <v>RSDELC</v>
      </c>
      <c r="M2044" s="10" t="s">
        <v>75</v>
      </c>
    </row>
    <row r="2045" spans="3:13" s="2" customFormat="1" x14ac:dyDescent="0.25">
      <c r="C2045" s="10"/>
      <c r="D2045" s="10">
        <v>23</v>
      </c>
      <c r="F2045" s="12" t="str">
        <f t="shared" si="885"/>
        <v>FLO_FR</v>
      </c>
      <c r="G2045" s="12" t="str">
        <f t="shared" si="884"/>
        <v>RSD_DTA2_RF</v>
      </c>
      <c r="H2045" s="12" t="str">
        <f>IF(HLOOKUP($D2045,Fractions!$C$1:$Z$2,2,0)=0,"na",HLOOKUP($D2045,Fractions!$C$1:$Z$2,2,0))</f>
        <v>WA</v>
      </c>
      <c r="I2045" s="12" t="s">
        <v>34</v>
      </c>
      <c r="J2045" s="12"/>
      <c r="K2045" s="18">
        <f>VLOOKUP(VLOOKUP(C2023,Demands!$B$27:$E$125,4,0),Fractions!$A$3:$Z$43,INS_FRs!D2045+2,0)</f>
        <v>5.171232876712329E-2</v>
      </c>
      <c r="L2045" s="10" t="str">
        <f t="shared" si="864"/>
        <v>RSDELC</v>
      </c>
      <c r="M2045" s="10" t="s">
        <v>75</v>
      </c>
    </row>
    <row r="2046" spans="3:13" s="2" customFormat="1" x14ac:dyDescent="0.25">
      <c r="C2046" s="10"/>
      <c r="D2046" s="10">
        <v>24</v>
      </c>
      <c r="F2046" s="19" t="str">
        <f t="shared" si="885"/>
        <v>FLO_FR</v>
      </c>
      <c r="G2046" s="19" t="str">
        <f t="shared" si="884"/>
        <v>RSD_DTA2_RF</v>
      </c>
      <c r="H2046" s="19" t="str">
        <f>IF(HLOOKUP($D2046,Fractions!$C$1:$Z$2,2,0)=0,"na",HLOOKUP($D2046,Fractions!$C$1:$Z$2,2,0))</f>
        <v>WE</v>
      </c>
      <c r="I2046" s="19" t="s">
        <v>34</v>
      </c>
      <c r="J2046" s="19"/>
      <c r="K2046" s="20">
        <f>VLOOKUP(VLOOKUP(C2023,Demands!$B$27:$E$125,4,0),Fractions!$A$3:$Z$43,INS_FRs!D2046+2,0)</f>
        <v>6.8949771689497716E-2</v>
      </c>
      <c r="L2046" s="21" t="str">
        <f t="shared" si="864"/>
        <v>RSDELC</v>
      </c>
      <c r="M2046" s="21" t="s">
        <v>75</v>
      </c>
    </row>
    <row r="2047" spans="3:13" s="2" customFormat="1" x14ac:dyDescent="0.25">
      <c r="C2047" s="10"/>
      <c r="D2047" s="10">
        <v>1</v>
      </c>
      <c r="F2047" s="2" t="str">
        <f t="shared" si="885"/>
        <v>FLO_FR</v>
      </c>
      <c r="G2047" s="2" t="str">
        <f t="shared" si="884"/>
        <v>RSD_DTA2_RF</v>
      </c>
      <c r="H2047" s="2" t="str">
        <f t="shared" ref="H2047:J2055" si="886">H2023</f>
        <v>RN</v>
      </c>
      <c r="I2047" s="2" t="str">
        <f t="shared" si="886"/>
        <v>UP</v>
      </c>
      <c r="J2047" s="10">
        <f t="shared" si="886"/>
        <v>0</v>
      </c>
      <c r="K2047" s="10">
        <v>3</v>
      </c>
      <c r="L2047" s="10" t="str">
        <f t="shared" si="864"/>
        <v>RSDELC</v>
      </c>
      <c r="M2047" s="10" t="s">
        <v>75</v>
      </c>
    </row>
    <row r="2048" spans="3:13" s="2" customFormat="1" x14ac:dyDescent="0.25">
      <c r="C2048" s="10"/>
      <c r="D2048" s="10">
        <v>2</v>
      </c>
      <c r="F2048" s="2" t="str">
        <f t="shared" si="885"/>
        <v>FLO_FR</v>
      </c>
      <c r="G2048" s="2" t="str">
        <f t="shared" si="884"/>
        <v>RSD_DTA2_RF</v>
      </c>
      <c r="H2048" s="2" t="str">
        <f t="shared" si="886"/>
        <v>RL</v>
      </c>
      <c r="I2048" s="2" t="str">
        <f t="shared" si="886"/>
        <v>UP</v>
      </c>
      <c r="J2048" s="10">
        <f t="shared" si="886"/>
        <v>0</v>
      </c>
      <c r="K2048" s="10">
        <f>K2047</f>
        <v>3</v>
      </c>
      <c r="L2048" s="10" t="str">
        <f t="shared" si="864"/>
        <v>RSDELC</v>
      </c>
      <c r="M2048" s="10" t="s">
        <v>75</v>
      </c>
    </row>
    <row r="2049" spans="3:13" s="2" customFormat="1" x14ac:dyDescent="0.25">
      <c r="C2049" s="10"/>
      <c r="D2049" s="10">
        <v>3</v>
      </c>
      <c r="F2049" s="2" t="str">
        <f t="shared" si="885"/>
        <v>FLO_FR</v>
      </c>
      <c r="G2049" s="2" t="str">
        <f t="shared" si="884"/>
        <v>RSD_DTA2_RF</v>
      </c>
      <c r="H2049" s="2" t="str">
        <f t="shared" si="886"/>
        <v>RM</v>
      </c>
      <c r="I2049" s="2" t="str">
        <f t="shared" si="886"/>
        <v>UP</v>
      </c>
      <c r="J2049" s="10">
        <f t="shared" si="886"/>
        <v>0</v>
      </c>
      <c r="K2049" s="10">
        <f t="shared" ref="K2049:K2070" si="887">K2048</f>
        <v>3</v>
      </c>
      <c r="L2049" s="10" t="str">
        <f t="shared" si="864"/>
        <v>RSDELC</v>
      </c>
      <c r="M2049" s="10" t="s">
        <v>75</v>
      </c>
    </row>
    <row r="2050" spans="3:13" s="2" customFormat="1" x14ac:dyDescent="0.25">
      <c r="C2050" s="10"/>
      <c r="D2050" s="10">
        <v>4</v>
      </c>
      <c r="F2050" s="2" t="str">
        <f t="shared" si="885"/>
        <v>FLO_FR</v>
      </c>
      <c r="G2050" s="2" t="str">
        <f t="shared" si="884"/>
        <v>RSD_DTA2_RF</v>
      </c>
      <c r="H2050" s="2" t="str">
        <f t="shared" si="886"/>
        <v>RD</v>
      </c>
      <c r="I2050" s="2" t="str">
        <f t="shared" si="886"/>
        <v>UP</v>
      </c>
      <c r="J2050" s="10">
        <f t="shared" si="886"/>
        <v>0</v>
      </c>
      <c r="K2050" s="10">
        <f t="shared" si="887"/>
        <v>3</v>
      </c>
      <c r="L2050" s="10" t="str">
        <f t="shared" si="864"/>
        <v>RSDELC</v>
      </c>
      <c r="M2050" s="10" t="s">
        <v>75</v>
      </c>
    </row>
    <row r="2051" spans="3:13" s="2" customFormat="1" x14ac:dyDescent="0.25">
      <c r="C2051" s="10"/>
      <c r="D2051" s="10">
        <v>5</v>
      </c>
      <c r="F2051" s="2" t="str">
        <f t="shared" si="885"/>
        <v>FLO_FR</v>
      </c>
      <c r="G2051" s="2" t="str">
        <f t="shared" si="884"/>
        <v>RSD_DTA2_RF</v>
      </c>
      <c r="H2051" s="2" t="str">
        <f t="shared" si="886"/>
        <v>RA</v>
      </c>
      <c r="I2051" s="2" t="str">
        <f t="shared" si="886"/>
        <v>UP</v>
      </c>
      <c r="J2051" s="10">
        <f t="shared" si="886"/>
        <v>0</v>
      </c>
      <c r="K2051" s="10">
        <f t="shared" si="887"/>
        <v>3</v>
      </c>
      <c r="L2051" s="10" t="str">
        <f t="shared" si="864"/>
        <v>RSDELC</v>
      </c>
      <c r="M2051" s="10" t="s">
        <v>75</v>
      </c>
    </row>
    <row r="2052" spans="3:13" s="2" customFormat="1" x14ac:dyDescent="0.25">
      <c r="C2052" s="10"/>
      <c r="D2052" s="10">
        <v>6</v>
      </c>
      <c r="F2052" s="2" t="str">
        <f t="shared" si="885"/>
        <v>FLO_FR</v>
      </c>
      <c r="G2052" s="2" t="str">
        <f t="shared" ref="G2052:G2070" si="888">G2051</f>
        <v>RSD_DTA2_RF</v>
      </c>
      <c r="H2052" s="2" t="str">
        <f t="shared" si="886"/>
        <v>RE</v>
      </c>
      <c r="I2052" s="2" t="str">
        <f t="shared" si="886"/>
        <v>UP</v>
      </c>
      <c r="J2052" s="10">
        <f t="shared" si="886"/>
        <v>0</v>
      </c>
      <c r="K2052" s="10">
        <f t="shared" si="887"/>
        <v>3</v>
      </c>
      <c r="L2052" s="10" t="str">
        <f t="shared" si="864"/>
        <v>RSDELC</v>
      </c>
      <c r="M2052" s="10" t="s">
        <v>75</v>
      </c>
    </row>
    <row r="2053" spans="3:13" s="2" customFormat="1" x14ac:dyDescent="0.25">
      <c r="C2053" s="10"/>
      <c r="D2053" s="10">
        <v>7</v>
      </c>
      <c r="F2053" s="2" t="str">
        <f t="shared" ref="F2053:F2070" si="889">IF(H2053="NA","\I: Ignore","FLO_FR")</f>
        <v>FLO_FR</v>
      </c>
      <c r="G2053" s="2" t="str">
        <f t="shared" si="888"/>
        <v>RSD_DTA2_RF</v>
      </c>
      <c r="H2053" s="2" t="str">
        <f t="shared" si="886"/>
        <v>SN</v>
      </c>
      <c r="I2053" s="2" t="str">
        <f t="shared" si="886"/>
        <v>UP</v>
      </c>
      <c r="J2053" s="10">
        <f t="shared" si="886"/>
        <v>0</v>
      </c>
      <c r="K2053" s="10">
        <f t="shared" si="887"/>
        <v>3</v>
      </c>
      <c r="L2053" s="10" t="str">
        <f t="shared" si="864"/>
        <v>RSDELC</v>
      </c>
      <c r="M2053" s="10" t="s">
        <v>75</v>
      </c>
    </row>
    <row r="2054" spans="3:13" s="2" customFormat="1" x14ac:dyDescent="0.25">
      <c r="C2054" s="10"/>
      <c r="D2054" s="10">
        <v>8</v>
      </c>
      <c r="F2054" s="2" t="str">
        <f t="shared" si="889"/>
        <v>FLO_FR</v>
      </c>
      <c r="G2054" s="2" t="str">
        <f t="shared" si="888"/>
        <v>RSD_DTA2_RF</v>
      </c>
      <c r="H2054" s="2" t="str">
        <f t="shared" si="886"/>
        <v>SL</v>
      </c>
      <c r="I2054" s="2" t="str">
        <f t="shared" si="886"/>
        <v>UP</v>
      </c>
      <c r="J2054" s="10">
        <f t="shared" si="886"/>
        <v>0</v>
      </c>
      <c r="K2054" s="10">
        <f t="shared" si="887"/>
        <v>3</v>
      </c>
      <c r="L2054" s="10" t="str">
        <f t="shared" si="864"/>
        <v>RSDELC</v>
      </c>
      <c r="M2054" s="10" t="s">
        <v>75</v>
      </c>
    </row>
    <row r="2055" spans="3:13" s="2" customFormat="1" x14ac:dyDescent="0.25">
      <c r="C2055" s="10"/>
      <c r="D2055" s="10">
        <v>9</v>
      </c>
      <c r="F2055" s="2" t="str">
        <f t="shared" si="889"/>
        <v>FLO_FR</v>
      </c>
      <c r="G2055" s="2" t="str">
        <f t="shared" si="888"/>
        <v>RSD_DTA2_RF</v>
      </c>
      <c r="H2055" s="2" t="str">
        <f t="shared" si="886"/>
        <v>SM</v>
      </c>
      <c r="I2055" s="2" t="str">
        <f t="shared" si="886"/>
        <v>UP</v>
      </c>
      <c r="J2055" s="10">
        <f t="shared" si="886"/>
        <v>0</v>
      </c>
      <c r="K2055" s="10">
        <f t="shared" si="887"/>
        <v>3</v>
      </c>
      <c r="L2055" s="10" t="str">
        <f t="shared" si="864"/>
        <v>RSDELC</v>
      </c>
      <c r="M2055" s="10" t="s">
        <v>75</v>
      </c>
    </row>
    <row r="2056" spans="3:13" s="2" customFormat="1" x14ac:dyDescent="0.25">
      <c r="C2056" s="10"/>
      <c r="D2056" s="10">
        <v>10</v>
      </c>
      <c r="F2056" s="2" t="str">
        <f t="shared" si="889"/>
        <v>FLO_FR</v>
      </c>
      <c r="G2056" s="2" t="str">
        <f t="shared" si="888"/>
        <v>RSD_DTA2_RF</v>
      </c>
      <c r="H2056" s="2" t="str">
        <f t="shared" ref="H2056" si="890">H2032</f>
        <v>SD</v>
      </c>
      <c r="I2056" s="2" t="str">
        <f>I2032</f>
        <v>UP</v>
      </c>
      <c r="J2056" s="10">
        <f>J2032</f>
        <v>0</v>
      </c>
      <c r="K2056" s="10">
        <f t="shared" si="887"/>
        <v>3</v>
      </c>
      <c r="L2056" s="10" t="str">
        <f t="shared" ref="L2056:L2119" si="891">LEFT(G2056,3)&amp;"ELC"</f>
        <v>RSDELC</v>
      </c>
      <c r="M2056" s="10" t="s">
        <v>75</v>
      </c>
    </row>
    <row r="2057" spans="3:13" s="2" customFormat="1" x14ac:dyDescent="0.25">
      <c r="C2057" s="10"/>
      <c r="D2057" s="10">
        <v>11</v>
      </c>
      <c r="F2057" s="2" t="str">
        <f t="shared" si="889"/>
        <v>FLO_FR</v>
      </c>
      <c r="G2057" s="2" t="str">
        <f t="shared" si="888"/>
        <v>RSD_DTA2_RF</v>
      </c>
      <c r="H2057" s="2" t="str">
        <f t="shared" ref="H2057" si="892">H2033</f>
        <v>SA</v>
      </c>
      <c r="I2057" s="2" t="str">
        <f>I2033</f>
        <v>UP</v>
      </c>
      <c r="J2057" s="10">
        <f>J2033</f>
        <v>0</v>
      </c>
      <c r="K2057" s="10">
        <f t="shared" si="887"/>
        <v>3</v>
      </c>
      <c r="L2057" s="10" t="str">
        <f t="shared" si="891"/>
        <v>RSDELC</v>
      </c>
      <c r="M2057" s="10" t="s">
        <v>75</v>
      </c>
    </row>
    <row r="2058" spans="3:13" s="2" customFormat="1" x14ac:dyDescent="0.25">
      <c r="C2058" s="10"/>
      <c r="D2058" s="10">
        <v>12</v>
      </c>
      <c r="F2058" s="2" t="str">
        <f t="shared" si="889"/>
        <v>FLO_FR</v>
      </c>
      <c r="G2058" s="2" t="str">
        <f t="shared" si="888"/>
        <v>RSD_DTA2_RF</v>
      </c>
      <c r="H2058" s="2" t="str">
        <f t="shared" ref="H2058:I2058" si="893">H2034</f>
        <v>SE</v>
      </c>
      <c r="I2058" s="2" t="str">
        <f t="shared" si="893"/>
        <v>UP</v>
      </c>
      <c r="J2058" s="10">
        <f>J2034</f>
        <v>0</v>
      </c>
      <c r="K2058" s="10">
        <f t="shared" si="887"/>
        <v>3</v>
      </c>
      <c r="L2058" s="10" t="str">
        <f t="shared" si="891"/>
        <v>RSDELC</v>
      </c>
      <c r="M2058" s="10" t="s">
        <v>75</v>
      </c>
    </row>
    <row r="2059" spans="3:13" s="2" customFormat="1" x14ac:dyDescent="0.25">
      <c r="C2059" s="10"/>
      <c r="D2059" s="10">
        <v>13</v>
      </c>
      <c r="F2059" s="2" t="str">
        <f t="shared" si="889"/>
        <v>FLO_FR</v>
      </c>
      <c r="G2059" s="2" t="str">
        <f t="shared" si="888"/>
        <v>RSD_DTA2_RF</v>
      </c>
      <c r="H2059" s="2" t="str">
        <f t="shared" ref="H2059:J2059" si="894">H2035</f>
        <v>FN</v>
      </c>
      <c r="I2059" s="2" t="str">
        <f t="shared" si="894"/>
        <v>UP</v>
      </c>
      <c r="J2059" s="10">
        <f t="shared" si="894"/>
        <v>0</v>
      </c>
      <c r="K2059" s="10">
        <f t="shared" si="887"/>
        <v>3</v>
      </c>
      <c r="L2059" s="10" t="str">
        <f t="shared" si="891"/>
        <v>RSDELC</v>
      </c>
      <c r="M2059" s="10" t="s">
        <v>75</v>
      </c>
    </row>
    <row r="2060" spans="3:13" s="2" customFormat="1" x14ac:dyDescent="0.25">
      <c r="C2060" s="10"/>
      <c r="D2060" s="10">
        <v>14</v>
      </c>
      <c r="F2060" s="2" t="str">
        <f t="shared" si="889"/>
        <v>FLO_FR</v>
      </c>
      <c r="G2060" s="2" t="str">
        <f t="shared" si="888"/>
        <v>RSD_DTA2_RF</v>
      </c>
      <c r="H2060" s="2" t="str">
        <f t="shared" ref="H2060:J2060" si="895">H2036</f>
        <v>FL</v>
      </c>
      <c r="I2060" s="2" t="str">
        <f t="shared" si="895"/>
        <v>UP</v>
      </c>
      <c r="J2060" s="10">
        <f t="shared" si="895"/>
        <v>0</v>
      </c>
      <c r="K2060" s="10">
        <f t="shared" si="887"/>
        <v>3</v>
      </c>
      <c r="L2060" s="10" t="str">
        <f t="shared" si="891"/>
        <v>RSDELC</v>
      </c>
      <c r="M2060" s="10" t="s">
        <v>75</v>
      </c>
    </row>
    <row r="2061" spans="3:13" s="2" customFormat="1" x14ac:dyDescent="0.25">
      <c r="C2061" s="10"/>
      <c r="D2061" s="10">
        <v>15</v>
      </c>
      <c r="F2061" s="2" t="str">
        <f t="shared" si="889"/>
        <v>FLO_FR</v>
      </c>
      <c r="G2061" s="2" t="str">
        <f t="shared" si="888"/>
        <v>RSD_DTA2_RF</v>
      </c>
      <c r="H2061" s="2" t="str">
        <f t="shared" ref="H2061:J2061" si="896">H2037</f>
        <v>FM</v>
      </c>
      <c r="I2061" s="2" t="str">
        <f t="shared" si="896"/>
        <v>UP</v>
      </c>
      <c r="J2061" s="10">
        <f t="shared" si="896"/>
        <v>0</v>
      </c>
      <c r="K2061" s="10">
        <f t="shared" si="887"/>
        <v>3</v>
      </c>
      <c r="L2061" s="10" t="str">
        <f t="shared" si="891"/>
        <v>RSDELC</v>
      </c>
      <c r="M2061" s="10" t="s">
        <v>75</v>
      </c>
    </row>
    <row r="2062" spans="3:13" s="2" customFormat="1" x14ac:dyDescent="0.25">
      <c r="C2062" s="10"/>
      <c r="D2062" s="10">
        <v>16</v>
      </c>
      <c r="F2062" s="2" t="str">
        <f t="shared" si="889"/>
        <v>FLO_FR</v>
      </c>
      <c r="G2062" s="2" t="str">
        <f t="shared" si="888"/>
        <v>RSD_DTA2_RF</v>
      </c>
      <c r="H2062" s="2" t="str">
        <f t="shared" ref="H2062:J2062" si="897">H2038</f>
        <v>FD</v>
      </c>
      <c r="I2062" s="2" t="str">
        <f t="shared" si="897"/>
        <v>UP</v>
      </c>
      <c r="J2062" s="10">
        <f t="shared" si="897"/>
        <v>0</v>
      </c>
      <c r="K2062" s="10">
        <f t="shared" si="887"/>
        <v>3</v>
      </c>
      <c r="L2062" s="10" t="str">
        <f t="shared" si="891"/>
        <v>RSDELC</v>
      </c>
      <c r="M2062" s="10" t="s">
        <v>75</v>
      </c>
    </row>
    <row r="2063" spans="3:13" s="2" customFormat="1" x14ac:dyDescent="0.25">
      <c r="C2063" s="10"/>
      <c r="D2063" s="10">
        <v>17</v>
      </c>
      <c r="F2063" s="2" t="str">
        <f t="shared" si="889"/>
        <v>FLO_FR</v>
      </c>
      <c r="G2063" s="2" t="str">
        <f t="shared" si="888"/>
        <v>RSD_DTA2_RF</v>
      </c>
      <c r="H2063" s="2" t="str">
        <f t="shared" ref="H2063:J2063" si="898">H2039</f>
        <v>FA</v>
      </c>
      <c r="I2063" s="2" t="str">
        <f t="shared" si="898"/>
        <v>UP</v>
      </c>
      <c r="J2063" s="10">
        <f t="shared" si="898"/>
        <v>0</v>
      </c>
      <c r="K2063" s="10">
        <f t="shared" si="887"/>
        <v>3</v>
      </c>
      <c r="L2063" s="10" t="str">
        <f t="shared" si="891"/>
        <v>RSDELC</v>
      </c>
      <c r="M2063" s="10" t="s">
        <v>75</v>
      </c>
    </row>
    <row r="2064" spans="3:13" s="2" customFormat="1" x14ac:dyDescent="0.25">
      <c r="C2064" s="10"/>
      <c r="D2064" s="10">
        <v>18</v>
      </c>
      <c r="F2064" s="2" t="str">
        <f t="shared" si="889"/>
        <v>FLO_FR</v>
      </c>
      <c r="G2064" s="2" t="str">
        <f t="shared" si="888"/>
        <v>RSD_DTA2_RF</v>
      </c>
      <c r="H2064" s="2" t="str">
        <f t="shared" ref="H2064:J2064" si="899">H2040</f>
        <v>FE</v>
      </c>
      <c r="I2064" s="2" t="str">
        <f t="shared" si="899"/>
        <v>UP</v>
      </c>
      <c r="J2064" s="10">
        <f t="shared" si="899"/>
        <v>0</v>
      </c>
      <c r="K2064" s="10">
        <f t="shared" si="887"/>
        <v>3</v>
      </c>
      <c r="L2064" s="10" t="str">
        <f t="shared" si="891"/>
        <v>RSDELC</v>
      </c>
      <c r="M2064" s="10" t="s">
        <v>75</v>
      </c>
    </row>
    <row r="2065" spans="3:13" s="2" customFormat="1" x14ac:dyDescent="0.25">
      <c r="C2065" s="10"/>
      <c r="D2065" s="10">
        <v>19</v>
      </c>
      <c r="F2065" s="2" t="str">
        <f t="shared" si="889"/>
        <v>FLO_FR</v>
      </c>
      <c r="G2065" s="2" t="str">
        <f t="shared" si="888"/>
        <v>RSD_DTA2_RF</v>
      </c>
      <c r="H2065" s="2" t="str">
        <f t="shared" ref="H2065:J2065" si="900">H2041</f>
        <v>WN</v>
      </c>
      <c r="I2065" s="2" t="str">
        <f t="shared" si="900"/>
        <v>UP</v>
      </c>
      <c r="J2065" s="10">
        <f t="shared" si="900"/>
        <v>0</v>
      </c>
      <c r="K2065" s="10">
        <f t="shared" si="887"/>
        <v>3</v>
      </c>
      <c r="L2065" s="10" t="str">
        <f t="shared" si="891"/>
        <v>RSDELC</v>
      </c>
      <c r="M2065" s="10" t="s">
        <v>75</v>
      </c>
    </row>
    <row r="2066" spans="3:13" s="2" customFormat="1" x14ac:dyDescent="0.25">
      <c r="C2066" s="10"/>
      <c r="D2066" s="10">
        <v>20</v>
      </c>
      <c r="F2066" s="2" t="str">
        <f t="shared" si="889"/>
        <v>FLO_FR</v>
      </c>
      <c r="G2066" s="2" t="str">
        <f t="shared" si="888"/>
        <v>RSD_DTA2_RF</v>
      </c>
      <c r="H2066" s="2" t="str">
        <f t="shared" ref="H2066:J2066" si="901">H2042</f>
        <v>WL</v>
      </c>
      <c r="I2066" s="2" t="str">
        <f t="shared" si="901"/>
        <v>UP</v>
      </c>
      <c r="J2066" s="10">
        <f t="shared" si="901"/>
        <v>0</v>
      </c>
      <c r="K2066" s="10">
        <f t="shared" si="887"/>
        <v>3</v>
      </c>
      <c r="L2066" s="10" t="str">
        <f t="shared" si="891"/>
        <v>RSDELC</v>
      </c>
      <c r="M2066" s="10" t="s">
        <v>75</v>
      </c>
    </row>
    <row r="2067" spans="3:13" s="2" customFormat="1" x14ac:dyDescent="0.25">
      <c r="C2067" s="10"/>
      <c r="D2067" s="10">
        <v>21</v>
      </c>
      <c r="F2067" s="2" t="str">
        <f t="shared" si="889"/>
        <v>FLO_FR</v>
      </c>
      <c r="G2067" s="2" t="str">
        <f t="shared" si="888"/>
        <v>RSD_DTA2_RF</v>
      </c>
      <c r="H2067" s="2" t="str">
        <f t="shared" ref="H2067:J2067" si="902">H2043</f>
        <v>WM</v>
      </c>
      <c r="I2067" s="2" t="str">
        <f t="shared" si="902"/>
        <v>UP</v>
      </c>
      <c r="J2067" s="10">
        <f t="shared" si="902"/>
        <v>0</v>
      </c>
      <c r="K2067" s="10">
        <f t="shared" si="887"/>
        <v>3</v>
      </c>
      <c r="L2067" s="10" t="str">
        <f t="shared" si="891"/>
        <v>RSDELC</v>
      </c>
      <c r="M2067" s="10" t="s">
        <v>75</v>
      </c>
    </row>
    <row r="2068" spans="3:13" s="2" customFormat="1" x14ac:dyDescent="0.25">
      <c r="C2068" s="10"/>
      <c r="D2068" s="10">
        <v>22</v>
      </c>
      <c r="F2068" s="2" t="str">
        <f t="shared" si="889"/>
        <v>FLO_FR</v>
      </c>
      <c r="G2068" s="2" t="str">
        <f t="shared" si="888"/>
        <v>RSD_DTA2_RF</v>
      </c>
      <c r="H2068" s="2" t="str">
        <f t="shared" ref="H2068:J2068" si="903">H2044</f>
        <v>WD</v>
      </c>
      <c r="I2068" s="2" t="str">
        <f t="shared" si="903"/>
        <v>UP</v>
      </c>
      <c r="J2068" s="10">
        <f t="shared" si="903"/>
        <v>0</v>
      </c>
      <c r="K2068" s="10">
        <f t="shared" si="887"/>
        <v>3</v>
      </c>
      <c r="L2068" s="10" t="str">
        <f t="shared" si="891"/>
        <v>RSDELC</v>
      </c>
      <c r="M2068" s="10" t="s">
        <v>75</v>
      </c>
    </row>
    <row r="2069" spans="3:13" s="2" customFormat="1" x14ac:dyDescent="0.25">
      <c r="C2069" s="10"/>
      <c r="D2069" s="10">
        <v>23</v>
      </c>
      <c r="F2069" s="12" t="str">
        <f t="shared" si="889"/>
        <v>FLO_FR</v>
      </c>
      <c r="G2069" s="12" t="str">
        <f t="shared" si="888"/>
        <v>RSD_DTA2_RF</v>
      </c>
      <c r="H2069" s="12" t="str">
        <f t="shared" ref="H2069:J2069" si="904">H2045</f>
        <v>WA</v>
      </c>
      <c r="I2069" s="12" t="str">
        <f t="shared" si="904"/>
        <v>UP</v>
      </c>
      <c r="J2069" s="4">
        <f t="shared" si="904"/>
        <v>0</v>
      </c>
      <c r="K2069" s="4">
        <f t="shared" si="887"/>
        <v>3</v>
      </c>
      <c r="L2069" s="10" t="str">
        <f t="shared" si="891"/>
        <v>RSDELC</v>
      </c>
      <c r="M2069" s="10" t="s">
        <v>75</v>
      </c>
    </row>
    <row r="2070" spans="3:13" s="2" customFormat="1" x14ac:dyDescent="0.25">
      <c r="C2070" s="10"/>
      <c r="D2070" s="10">
        <v>24</v>
      </c>
      <c r="F2070" s="19" t="str">
        <f t="shared" si="889"/>
        <v>FLO_FR</v>
      </c>
      <c r="G2070" s="19" t="str">
        <f t="shared" si="888"/>
        <v>RSD_DTA2_RF</v>
      </c>
      <c r="H2070" s="19" t="str">
        <f t="shared" ref="H2070:J2070" si="905">H2046</f>
        <v>WE</v>
      </c>
      <c r="I2070" s="19" t="str">
        <f t="shared" si="905"/>
        <v>UP</v>
      </c>
      <c r="J2070" s="21">
        <f t="shared" si="905"/>
        <v>0</v>
      </c>
      <c r="K2070" s="21">
        <f t="shared" si="887"/>
        <v>3</v>
      </c>
      <c r="L2070" s="21" t="str">
        <f t="shared" si="891"/>
        <v>RSDELC</v>
      </c>
      <c r="M2070" s="21" t="s">
        <v>75</v>
      </c>
    </row>
    <row r="2071" spans="3:13" s="2" customFormat="1" x14ac:dyDescent="0.25">
      <c r="C2071" s="10">
        <f>C2023+1</f>
        <v>44</v>
      </c>
      <c r="D2071" s="10">
        <v>1</v>
      </c>
      <c r="F2071" s="2" t="str">
        <f>IF(H2071="NA","\I: Ignore","FLO_FR")</f>
        <v>FLO_FR</v>
      </c>
      <c r="G2071" s="9" t="str">
        <f>VLOOKUP(C2071,Demands!$B$27:$C$125,2,0)</f>
        <v>RSD_APA2_RF</v>
      </c>
      <c r="H2071" s="2" t="str">
        <f>IF(HLOOKUP($D2071,Fractions!$C$1:$Z$2,2,0)=0,"na",HLOOKUP($D2071,Fractions!$C$1:$Z$2,2,0))</f>
        <v>RN</v>
      </c>
      <c r="I2071" s="2" t="s">
        <v>34</v>
      </c>
      <c r="K2071" s="11">
        <f>VLOOKUP(VLOOKUP(C2071,Demands!$B$27:$E$125,4,0),Fractions!$A$3:$Z$43,INS_FRs!D2071+2,0)</f>
        <v>3.4817351598173521E-2</v>
      </c>
      <c r="L2071" s="10" t="str">
        <f t="shared" si="891"/>
        <v>RSDELC</v>
      </c>
      <c r="M2071" s="10" t="s">
        <v>75</v>
      </c>
    </row>
    <row r="2072" spans="3:13" s="2" customFormat="1" x14ac:dyDescent="0.25">
      <c r="C2072" s="10"/>
      <c r="D2072" s="10">
        <v>2</v>
      </c>
      <c r="F2072" s="2" t="str">
        <f t="shared" ref="F2072:F2082" si="906">IF(H2072="NA","\I: Ignore","FLO_FR")</f>
        <v>FLO_FR</v>
      </c>
      <c r="G2072" s="2" t="str">
        <f>G2071</f>
        <v>RSD_APA2_RF</v>
      </c>
      <c r="H2072" s="2" t="str">
        <f>IF(HLOOKUP($D2072,Fractions!$C$1:$Z$2,2,0)=0,"na",HLOOKUP($D2072,Fractions!$C$1:$Z$2,2,0))</f>
        <v>RL</v>
      </c>
      <c r="I2072" s="2" t="s">
        <v>34</v>
      </c>
      <c r="K2072" s="17">
        <f>VLOOKUP(VLOOKUP(C2071,Demands!$B$27:$E$125,4,0),Fractions!$A$3:$Z$43,INS_FRs!D2072+2,0)</f>
        <v>2.0890410958904111E-2</v>
      </c>
      <c r="L2072" s="10" t="str">
        <f t="shared" si="891"/>
        <v>RSDELC</v>
      </c>
      <c r="M2072" s="10" t="s">
        <v>75</v>
      </c>
    </row>
    <row r="2073" spans="3:13" s="2" customFormat="1" x14ac:dyDescent="0.25">
      <c r="C2073" s="10"/>
      <c r="D2073" s="10">
        <v>3</v>
      </c>
      <c r="F2073" s="2" t="str">
        <f t="shared" si="906"/>
        <v>FLO_FR</v>
      </c>
      <c r="G2073" s="2" t="str">
        <f t="shared" ref="G2073:G2080" si="907">G2072</f>
        <v>RSD_APA2_RF</v>
      </c>
      <c r="H2073" s="2" t="str">
        <f>IF(HLOOKUP($D2073,Fractions!$C$1:$Z$2,2,0)=0,"na",HLOOKUP($D2073,Fractions!$C$1:$Z$2,2,0))</f>
        <v>RM</v>
      </c>
      <c r="I2073" s="2" t="s">
        <v>34</v>
      </c>
      <c r="K2073" s="17">
        <f>VLOOKUP(VLOOKUP(C2071,Demands!$B$27:$E$125,4,0),Fractions!$A$3:$Z$43,INS_FRs!D2073+2,0)</f>
        <v>2.7853881278538814E-2</v>
      </c>
      <c r="L2073" s="10" t="str">
        <f t="shared" si="891"/>
        <v>RSDELC</v>
      </c>
      <c r="M2073" s="10" t="s">
        <v>75</v>
      </c>
    </row>
    <row r="2074" spans="3:13" s="2" customFormat="1" x14ac:dyDescent="0.25">
      <c r="C2074" s="10"/>
      <c r="D2074" s="10">
        <v>4</v>
      </c>
      <c r="F2074" s="2" t="str">
        <f t="shared" si="906"/>
        <v>FLO_FR</v>
      </c>
      <c r="G2074" s="2" t="str">
        <f t="shared" si="907"/>
        <v>RSD_APA2_RF</v>
      </c>
      <c r="H2074" s="2" t="str">
        <f>IF(HLOOKUP($D2074,Fractions!$C$1:$Z$2,2,0)=0,"na",HLOOKUP($D2074,Fractions!$C$1:$Z$2,2,0))</f>
        <v>RD</v>
      </c>
      <c r="I2074" s="2" t="s">
        <v>34</v>
      </c>
      <c r="K2074" s="17">
        <f>VLOOKUP(VLOOKUP(C2071,Demands!$B$27:$E$125,4,0),Fractions!$A$3:$Z$43,INS_FRs!D2074+2,0)</f>
        <v>3.4817351598173521E-2</v>
      </c>
      <c r="L2074" s="10" t="str">
        <f t="shared" si="891"/>
        <v>RSDELC</v>
      </c>
      <c r="M2074" s="10" t="s">
        <v>75</v>
      </c>
    </row>
    <row r="2075" spans="3:13" s="2" customFormat="1" x14ac:dyDescent="0.25">
      <c r="C2075" s="10"/>
      <c r="D2075" s="10">
        <v>5</v>
      </c>
      <c r="F2075" s="2" t="str">
        <f t="shared" si="906"/>
        <v>FLO_FR</v>
      </c>
      <c r="G2075" s="2" t="str">
        <f t="shared" si="907"/>
        <v>RSD_APA2_RF</v>
      </c>
      <c r="H2075" s="2" t="str">
        <f>IF(HLOOKUP($D2075,Fractions!$C$1:$Z$2,2,0)=0,"na",HLOOKUP($D2075,Fractions!$C$1:$Z$2,2,0))</f>
        <v>RA</v>
      </c>
      <c r="I2075" s="2" t="s">
        <v>34</v>
      </c>
      <c r="K2075" s="17">
        <f>VLOOKUP(VLOOKUP(C2071,Demands!$B$27:$E$125,4,0),Fractions!$A$3:$Z$43,INS_FRs!D2075+2,0)</f>
        <v>2.0890410958904111E-2</v>
      </c>
      <c r="L2075" s="10" t="str">
        <f t="shared" si="891"/>
        <v>RSDELC</v>
      </c>
      <c r="M2075" s="10" t="s">
        <v>75</v>
      </c>
    </row>
    <row r="2076" spans="3:13" s="2" customFormat="1" x14ac:dyDescent="0.25">
      <c r="C2076" s="10"/>
      <c r="D2076" s="10">
        <v>6</v>
      </c>
      <c r="F2076" s="2" t="str">
        <f t="shared" si="906"/>
        <v>FLO_FR</v>
      </c>
      <c r="G2076" s="2" t="str">
        <f t="shared" si="907"/>
        <v>RSD_APA2_RF</v>
      </c>
      <c r="H2076" s="2" t="str">
        <f>IF(HLOOKUP($D2076,Fractions!$C$1:$Z$2,2,0)=0,"na",HLOOKUP($D2076,Fractions!$C$1:$Z$2,2,0))</f>
        <v>RE</v>
      </c>
      <c r="I2076" s="2" t="s">
        <v>34</v>
      </c>
      <c r="K2076" s="17">
        <f>VLOOKUP(VLOOKUP(C2071,Demands!$B$27:$E$125,4,0),Fractions!$A$3:$Z$43,INS_FRs!D2076+2,0)</f>
        <v>2.7853881278538814E-2</v>
      </c>
      <c r="L2076" s="10" t="str">
        <f t="shared" si="891"/>
        <v>RSDELC</v>
      </c>
      <c r="M2076" s="10" t="s">
        <v>75</v>
      </c>
    </row>
    <row r="2077" spans="3:13" s="2" customFormat="1" x14ac:dyDescent="0.25">
      <c r="C2077" s="10"/>
      <c r="D2077" s="10">
        <v>7</v>
      </c>
      <c r="F2077" s="2" t="str">
        <f t="shared" si="906"/>
        <v>FLO_FR</v>
      </c>
      <c r="G2077" s="2" t="str">
        <f t="shared" si="907"/>
        <v>RSD_APA2_RF</v>
      </c>
      <c r="H2077" s="2" t="str">
        <f>IF(HLOOKUP($D2077,Fractions!$C$1:$Z$2,2,0)=0,"na",HLOOKUP($D2077,Fractions!$C$1:$Z$2,2,0))</f>
        <v>SN</v>
      </c>
      <c r="I2077" s="2" t="s">
        <v>34</v>
      </c>
      <c r="K2077" s="17">
        <f>VLOOKUP(VLOOKUP(C2071,Demands!$B$27:$E$125,4,0),Fractions!$A$3:$Z$43,INS_FRs!D2077+2,0)</f>
        <v>5.2511415525114159E-2</v>
      </c>
      <c r="L2077" s="10" t="str">
        <f t="shared" si="891"/>
        <v>RSDELC</v>
      </c>
      <c r="M2077" s="10" t="s">
        <v>75</v>
      </c>
    </row>
    <row r="2078" spans="3:13" s="2" customFormat="1" x14ac:dyDescent="0.25">
      <c r="C2078" s="10"/>
      <c r="D2078" s="10">
        <v>8</v>
      </c>
      <c r="F2078" s="2" t="str">
        <f t="shared" si="906"/>
        <v>FLO_FR</v>
      </c>
      <c r="G2078" s="2" t="str">
        <f t="shared" si="907"/>
        <v>RSD_APA2_RF</v>
      </c>
      <c r="H2078" s="2" t="str">
        <f>IF(HLOOKUP($D2078,Fractions!$C$1:$Z$2,2,0)=0,"na",HLOOKUP($D2078,Fractions!$C$1:$Z$2,2,0))</f>
        <v>SL</v>
      </c>
      <c r="I2078" s="2" t="s">
        <v>34</v>
      </c>
      <c r="K2078" s="17">
        <f>VLOOKUP(VLOOKUP(C2071,Demands!$B$27:$E$125,4,0),Fractions!$A$3:$Z$43,INS_FRs!D2078+2,0)</f>
        <v>3.1506849315068496E-2</v>
      </c>
      <c r="L2078" s="10" t="str">
        <f t="shared" si="891"/>
        <v>RSDELC</v>
      </c>
      <c r="M2078" s="10" t="s">
        <v>75</v>
      </c>
    </row>
    <row r="2079" spans="3:13" s="2" customFormat="1" x14ac:dyDescent="0.25">
      <c r="C2079" s="10"/>
      <c r="D2079" s="10">
        <v>9</v>
      </c>
      <c r="F2079" s="2" t="str">
        <f t="shared" si="906"/>
        <v>FLO_FR</v>
      </c>
      <c r="G2079" s="2" t="str">
        <f t="shared" si="907"/>
        <v>RSD_APA2_RF</v>
      </c>
      <c r="H2079" s="2" t="str">
        <f>IF(HLOOKUP($D2079,Fractions!$C$1:$Z$2,2,0)=0,"na",HLOOKUP($D2079,Fractions!$C$1:$Z$2,2,0))</f>
        <v>SM</v>
      </c>
      <c r="I2079" s="2" t="s">
        <v>34</v>
      </c>
      <c r="K2079" s="17">
        <f>VLOOKUP(VLOOKUP(C2071,Demands!$B$27:$E$125,4,0),Fractions!$A$3:$Z$43,INS_FRs!D2079+2,0)</f>
        <v>4.2009132420091327E-2</v>
      </c>
      <c r="L2079" s="10" t="str">
        <f t="shared" si="891"/>
        <v>RSDELC</v>
      </c>
      <c r="M2079" s="10" t="s">
        <v>75</v>
      </c>
    </row>
    <row r="2080" spans="3:13" s="2" customFormat="1" x14ac:dyDescent="0.25">
      <c r="C2080" s="10"/>
      <c r="D2080" s="10">
        <v>10</v>
      </c>
      <c r="F2080" s="2" t="str">
        <f t="shared" si="906"/>
        <v>FLO_FR</v>
      </c>
      <c r="G2080" s="2" t="str">
        <f t="shared" si="907"/>
        <v>RSD_APA2_RF</v>
      </c>
      <c r="H2080" s="2" t="str">
        <f>IF(HLOOKUP($D2080,Fractions!$C$1:$Z$2,2,0)=0,"na",HLOOKUP($D2080,Fractions!$C$1:$Z$2,2,0))</f>
        <v>SD</v>
      </c>
      <c r="I2080" s="2" t="s">
        <v>34</v>
      </c>
      <c r="K2080" s="17">
        <f>VLOOKUP(VLOOKUP(C2071,Demands!$B$27:$E$125,4,0),Fractions!$A$3:$Z$43,INS_FRs!D2080+2,0)</f>
        <v>5.2511415525114159E-2</v>
      </c>
      <c r="L2080" s="10" t="str">
        <f t="shared" si="891"/>
        <v>RSDELC</v>
      </c>
      <c r="M2080" s="10" t="s">
        <v>75</v>
      </c>
    </row>
    <row r="2081" spans="3:13" s="2" customFormat="1" x14ac:dyDescent="0.25">
      <c r="C2081" s="10"/>
      <c r="D2081" s="10">
        <v>11</v>
      </c>
      <c r="F2081" s="2" t="str">
        <f t="shared" si="906"/>
        <v>FLO_FR</v>
      </c>
      <c r="G2081" s="2" t="str">
        <f t="shared" ref="G2081:G2099" si="908">G2080</f>
        <v>RSD_APA2_RF</v>
      </c>
      <c r="H2081" s="2" t="str">
        <f>IF(HLOOKUP($D2081,Fractions!$C$1:$Z$2,2,0)=0,"na",HLOOKUP($D2081,Fractions!$C$1:$Z$2,2,0))</f>
        <v>SA</v>
      </c>
      <c r="I2081" s="2" t="s">
        <v>34</v>
      </c>
      <c r="K2081" s="17">
        <f>VLOOKUP(VLOOKUP(C2071,Demands!$B$27:$E$125,4,0),Fractions!$A$3:$Z$43,INS_FRs!D2081+2,0)</f>
        <v>3.1506849315068496E-2</v>
      </c>
      <c r="L2081" s="10" t="str">
        <f t="shared" si="891"/>
        <v>RSDELC</v>
      </c>
      <c r="M2081" s="10" t="s">
        <v>75</v>
      </c>
    </row>
    <row r="2082" spans="3:13" s="2" customFormat="1" x14ac:dyDescent="0.25">
      <c r="C2082" s="10"/>
      <c r="D2082" s="10">
        <v>12</v>
      </c>
      <c r="F2082" s="2" t="str">
        <f t="shared" si="906"/>
        <v>FLO_FR</v>
      </c>
      <c r="G2082" s="2" t="str">
        <f t="shared" si="908"/>
        <v>RSD_APA2_RF</v>
      </c>
      <c r="H2082" s="2" t="str">
        <f>IF(HLOOKUP($D2082,Fractions!$C$1:$Z$2,2,0)=0,"na",HLOOKUP($D2082,Fractions!$C$1:$Z$2,2,0))</f>
        <v>SE</v>
      </c>
      <c r="I2082" s="2" t="s">
        <v>34</v>
      </c>
      <c r="K2082" s="17">
        <f>VLOOKUP(VLOOKUP(C2071,Demands!$B$27:$E$125,4,0),Fractions!$A$3:$Z$43,INS_FRs!D2082+2,0)</f>
        <v>4.2009132420091327E-2</v>
      </c>
      <c r="L2082" s="10" t="str">
        <f t="shared" si="891"/>
        <v>RSDELC</v>
      </c>
      <c r="M2082" s="10" t="s">
        <v>75</v>
      </c>
    </row>
    <row r="2083" spans="3:13" s="2" customFormat="1" x14ac:dyDescent="0.25">
      <c r="C2083" s="10"/>
      <c r="D2083" s="10">
        <v>13</v>
      </c>
      <c r="F2083" s="2" t="str">
        <f t="shared" ref="F2083:F2100" si="909">IF(H2083="NA","\I: Ignore","FLO_FR")</f>
        <v>FLO_FR</v>
      </c>
      <c r="G2083" s="2" t="str">
        <f t="shared" si="908"/>
        <v>RSD_APA2_RF</v>
      </c>
      <c r="H2083" s="2" t="str">
        <f>IF(HLOOKUP($D2083,Fractions!$C$1:$Z$2,2,0)=0,"na",HLOOKUP($D2083,Fractions!$C$1:$Z$2,2,0))</f>
        <v>FN</v>
      </c>
      <c r="I2083" s="2" t="s">
        <v>34</v>
      </c>
      <c r="K2083" s="17">
        <f>VLOOKUP(VLOOKUP(C2071,Demands!$B$27:$E$125,4,0),Fractions!$A$3:$Z$43,INS_FRs!D2083+2,0)</f>
        <v>3.4817351598173521E-2</v>
      </c>
      <c r="L2083" s="10" t="str">
        <f t="shared" si="891"/>
        <v>RSDELC</v>
      </c>
      <c r="M2083" s="10" t="s">
        <v>75</v>
      </c>
    </row>
    <row r="2084" spans="3:13" s="2" customFormat="1" x14ac:dyDescent="0.25">
      <c r="C2084" s="10"/>
      <c r="D2084" s="10">
        <v>14</v>
      </c>
      <c r="F2084" s="2" t="str">
        <f t="shared" si="909"/>
        <v>FLO_FR</v>
      </c>
      <c r="G2084" s="2" t="str">
        <f t="shared" si="908"/>
        <v>RSD_APA2_RF</v>
      </c>
      <c r="H2084" s="2" t="str">
        <f>IF(HLOOKUP($D2084,Fractions!$C$1:$Z$2,2,0)=0,"na",HLOOKUP($D2084,Fractions!$C$1:$Z$2,2,0))</f>
        <v>FL</v>
      </c>
      <c r="I2084" s="2" t="s">
        <v>34</v>
      </c>
      <c r="K2084" s="17">
        <f>VLOOKUP(VLOOKUP(C2071,Demands!$B$27:$E$125,4,0),Fractions!$A$3:$Z$43,INS_FRs!D2084+2,0)</f>
        <v>2.0890410958904111E-2</v>
      </c>
      <c r="L2084" s="10" t="str">
        <f t="shared" si="891"/>
        <v>RSDELC</v>
      </c>
      <c r="M2084" s="10" t="s">
        <v>75</v>
      </c>
    </row>
    <row r="2085" spans="3:13" s="2" customFormat="1" x14ac:dyDescent="0.25">
      <c r="C2085" s="10"/>
      <c r="D2085" s="10">
        <v>15</v>
      </c>
      <c r="F2085" s="2" t="str">
        <f t="shared" si="909"/>
        <v>FLO_FR</v>
      </c>
      <c r="G2085" s="2" t="str">
        <f t="shared" si="908"/>
        <v>RSD_APA2_RF</v>
      </c>
      <c r="H2085" s="2" t="str">
        <f>IF(HLOOKUP($D2085,Fractions!$C$1:$Z$2,2,0)=0,"na",HLOOKUP($D2085,Fractions!$C$1:$Z$2,2,0))</f>
        <v>FM</v>
      </c>
      <c r="I2085" s="2" t="s">
        <v>34</v>
      </c>
      <c r="K2085" s="17">
        <f>VLOOKUP(VLOOKUP(C2071,Demands!$B$27:$E$125,4,0),Fractions!$A$3:$Z$43,INS_FRs!D2085+2,0)</f>
        <v>2.7853881278538814E-2</v>
      </c>
      <c r="L2085" s="10" t="str">
        <f t="shared" si="891"/>
        <v>RSDELC</v>
      </c>
      <c r="M2085" s="10" t="s">
        <v>75</v>
      </c>
    </row>
    <row r="2086" spans="3:13" s="2" customFormat="1" x14ac:dyDescent="0.25">
      <c r="C2086" s="10"/>
      <c r="D2086" s="10">
        <v>16</v>
      </c>
      <c r="F2086" s="2" t="str">
        <f t="shared" si="909"/>
        <v>FLO_FR</v>
      </c>
      <c r="G2086" s="2" t="str">
        <f t="shared" si="908"/>
        <v>RSD_APA2_RF</v>
      </c>
      <c r="H2086" s="2" t="str">
        <f>IF(HLOOKUP($D2086,Fractions!$C$1:$Z$2,2,0)=0,"na",HLOOKUP($D2086,Fractions!$C$1:$Z$2,2,0))</f>
        <v>FD</v>
      </c>
      <c r="I2086" s="2" t="s">
        <v>34</v>
      </c>
      <c r="K2086" s="17">
        <f>VLOOKUP(VLOOKUP(C2071,Demands!$B$27:$E$125,4,0),Fractions!$A$3:$Z$43,INS_FRs!D2086+2,0)</f>
        <v>3.4817351598173521E-2</v>
      </c>
      <c r="L2086" s="10" t="str">
        <f t="shared" si="891"/>
        <v>RSDELC</v>
      </c>
      <c r="M2086" s="10" t="s">
        <v>75</v>
      </c>
    </row>
    <row r="2087" spans="3:13" s="2" customFormat="1" x14ac:dyDescent="0.25">
      <c r="C2087" s="10"/>
      <c r="D2087" s="10">
        <v>17</v>
      </c>
      <c r="F2087" s="2" t="str">
        <f t="shared" si="909"/>
        <v>FLO_FR</v>
      </c>
      <c r="G2087" s="2" t="str">
        <f t="shared" si="908"/>
        <v>RSD_APA2_RF</v>
      </c>
      <c r="H2087" s="2" t="str">
        <f>IF(HLOOKUP($D2087,Fractions!$C$1:$Z$2,2,0)=0,"na",HLOOKUP($D2087,Fractions!$C$1:$Z$2,2,0))</f>
        <v>FA</v>
      </c>
      <c r="I2087" s="2" t="s">
        <v>34</v>
      </c>
      <c r="K2087" s="17">
        <f>VLOOKUP(VLOOKUP(C2071,Demands!$B$27:$E$125,4,0),Fractions!$A$3:$Z$43,INS_FRs!D2087+2,0)</f>
        <v>2.0890410958904111E-2</v>
      </c>
      <c r="L2087" s="10" t="str">
        <f t="shared" si="891"/>
        <v>RSDELC</v>
      </c>
      <c r="M2087" s="10" t="s">
        <v>75</v>
      </c>
    </row>
    <row r="2088" spans="3:13" s="2" customFormat="1" x14ac:dyDescent="0.25">
      <c r="C2088" s="10"/>
      <c r="D2088" s="10">
        <v>18</v>
      </c>
      <c r="F2088" s="2" t="str">
        <f t="shared" si="909"/>
        <v>FLO_FR</v>
      </c>
      <c r="G2088" s="2" t="str">
        <f t="shared" si="908"/>
        <v>RSD_APA2_RF</v>
      </c>
      <c r="H2088" s="2" t="str">
        <f>IF(HLOOKUP($D2088,Fractions!$C$1:$Z$2,2,0)=0,"na",HLOOKUP($D2088,Fractions!$C$1:$Z$2,2,0))</f>
        <v>FE</v>
      </c>
      <c r="I2088" s="2" t="s">
        <v>34</v>
      </c>
      <c r="K2088" s="17">
        <f>VLOOKUP(VLOOKUP(C2071,Demands!$B$27:$E$125,4,0),Fractions!$A$3:$Z$43,INS_FRs!D2088+2,0)</f>
        <v>2.7853881278538814E-2</v>
      </c>
      <c r="L2088" s="10" t="str">
        <f t="shared" si="891"/>
        <v>RSDELC</v>
      </c>
      <c r="M2088" s="10" t="s">
        <v>75</v>
      </c>
    </row>
    <row r="2089" spans="3:13" s="2" customFormat="1" x14ac:dyDescent="0.25">
      <c r="C2089" s="10"/>
      <c r="D2089" s="10">
        <v>19</v>
      </c>
      <c r="F2089" s="2" t="str">
        <f t="shared" si="909"/>
        <v>FLO_FR</v>
      </c>
      <c r="G2089" s="2" t="str">
        <f t="shared" si="908"/>
        <v>RSD_APA2_RF</v>
      </c>
      <c r="H2089" s="2" t="str">
        <f>IF(HLOOKUP($D2089,Fractions!$C$1:$Z$2,2,0)=0,"na",HLOOKUP($D2089,Fractions!$C$1:$Z$2,2,0))</f>
        <v>WN</v>
      </c>
      <c r="I2089" s="2" t="s">
        <v>34</v>
      </c>
      <c r="K2089" s="17">
        <f>VLOOKUP(VLOOKUP(C2071,Demands!$B$27:$E$125,4,0),Fractions!$A$3:$Z$43,INS_FRs!D2089+2,0)</f>
        <v>8.6187214611872148E-2</v>
      </c>
      <c r="L2089" s="10" t="str">
        <f t="shared" si="891"/>
        <v>RSDELC</v>
      </c>
      <c r="M2089" s="10" t="s">
        <v>75</v>
      </c>
    </row>
    <row r="2090" spans="3:13" s="2" customFormat="1" x14ac:dyDescent="0.25">
      <c r="C2090" s="10"/>
      <c r="D2090" s="10">
        <v>20</v>
      </c>
      <c r="F2090" s="2" t="str">
        <f t="shared" si="909"/>
        <v>FLO_FR</v>
      </c>
      <c r="G2090" s="2" t="str">
        <f t="shared" si="908"/>
        <v>RSD_APA2_RF</v>
      </c>
      <c r="H2090" s="2" t="str">
        <f>IF(HLOOKUP($D2090,Fractions!$C$1:$Z$2,2,0)=0,"na",HLOOKUP($D2090,Fractions!$C$1:$Z$2,2,0))</f>
        <v>WL</v>
      </c>
      <c r="I2090" s="2" t="s">
        <v>34</v>
      </c>
      <c r="K2090" s="17">
        <f>VLOOKUP(VLOOKUP(C2071,Demands!$B$27:$E$125,4,0),Fractions!$A$3:$Z$43,INS_FRs!D2090+2,0)</f>
        <v>5.171232876712329E-2</v>
      </c>
      <c r="L2090" s="10" t="str">
        <f t="shared" si="891"/>
        <v>RSDELC</v>
      </c>
      <c r="M2090" s="10" t="s">
        <v>75</v>
      </c>
    </row>
    <row r="2091" spans="3:13" s="2" customFormat="1" x14ac:dyDescent="0.25">
      <c r="C2091" s="10"/>
      <c r="D2091" s="10">
        <v>21</v>
      </c>
      <c r="F2091" s="2" t="str">
        <f t="shared" si="909"/>
        <v>FLO_FR</v>
      </c>
      <c r="G2091" s="2" t="str">
        <f t="shared" si="908"/>
        <v>RSD_APA2_RF</v>
      </c>
      <c r="H2091" s="2" t="str">
        <f>IF(HLOOKUP($D2091,Fractions!$C$1:$Z$2,2,0)=0,"na",HLOOKUP($D2091,Fractions!$C$1:$Z$2,2,0))</f>
        <v>WM</v>
      </c>
      <c r="I2091" s="2" t="s">
        <v>34</v>
      </c>
      <c r="K2091" s="17">
        <f>VLOOKUP(VLOOKUP(C2071,Demands!$B$27:$E$125,4,0),Fractions!$A$3:$Z$43,INS_FRs!D2091+2,0)</f>
        <v>6.8949771689497716E-2</v>
      </c>
      <c r="L2091" s="10" t="str">
        <f t="shared" si="891"/>
        <v>RSDELC</v>
      </c>
      <c r="M2091" s="10" t="s">
        <v>75</v>
      </c>
    </row>
    <row r="2092" spans="3:13" s="2" customFormat="1" x14ac:dyDescent="0.25">
      <c r="C2092" s="10"/>
      <c r="D2092" s="10">
        <v>22</v>
      </c>
      <c r="F2092" s="2" t="str">
        <f t="shared" si="909"/>
        <v>FLO_FR</v>
      </c>
      <c r="G2092" s="2" t="str">
        <f t="shared" si="908"/>
        <v>RSD_APA2_RF</v>
      </c>
      <c r="H2092" s="2" t="str">
        <f>IF(HLOOKUP($D2092,Fractions!$C$1:$Z$2,2,0)=0,"na",HLOOKUP($D2092,Fractions!$C$1:$Z$2,2,0))</f>
        <v>WD</v>
      </c>
      <c r="I2092" s="2" t="s">
        <v>34</v>
      </c>
      <c r="K2092" s="17">
        <f>VLOOKUP(VLOOKUP(C2071,Demands!$B$27:$E$125,4,0),Fractions!$A$3:$Z$43,INS_FRs!D2092+2,0)</f>
        <v>8.6187214611872148E-2</v>
      </c>
      <c r="L2092" s="10" t="str">
        <f t="shared" si="891"/>
        <v>RSDELC</v>
      </c>
      <c r="M2092" s="10" t="s">
        <v>75</v>
      </c>
    </row>
    <row r="2093" spans="3:13" s="2" customFormat="1" x14ac:dyDescent="0.25">
      <c r="C2093" s="10"/>
      <c r="D2093" s="10">
        <v>23</v>
      </c>
      <c r="F2093" s="12" t="str">
        <f t="shared" si="909"/>
        <v>FLO_FR</v>
      </c>
      <c r="G2093" s="12" t="str">
        <f t="shared" si="908"/>
        <v>RSD_APA2_RF</v>
      </c>
      <c r="H2093" s="12" t="str">
        <f>IF(HLOOKUP($D2093,Fractions!$C$1:$Z$2,2,0)=0,"na",HLOOKUP($D2093,Fractions!$C$1:$Z$2,2,0))</f>
        <v>WA</v>
      </c>
      <c r="I2093" s="12" t="s">
        <v>34</v>
      </c>
      <c r="J2093" s="12"/>
      <c r="K2093" s="18">
        <f>VLOOKUP(VLOOKUP(C2071,Demands!$B$27:$E$125,4,0),Fractions!$A$3:$Z$43,INS_FRs!D2093+2,0)</f>
        <v>5.171232876712329E-2</v>
      </c>
      <c r="L2093" s="10" t="str">
        <f t="shared" si="891"/>
        <v>RSDELC</v>
      </c>
      <c r="M2093" s="10" t="s">
        <v>75</v>
      </c>
    </row>
    <row r="2094" spans="3:13" s="2" customFormat="1" x14ac:dyDescent="0.25">
      <c r="C2094" s="10"/>
      <c r="D2094" s="10">
        <v>24</v>
      </c>
      <c r="F2094" s="19" t="str">
        <f t="shared" si="909"/>
        <v>FLO_FR</v>
      </c>
      <c r="G2094" s="19" t="str">
        <f t="shared" si="908"/>
        <v>RSD_APA2_RF</v>
      </c>
      <c r="H2094" s="19" t="str">
        <f>IF(HLOOKUP($D2094,Fractions!$C$1:$Z$2,2,0)=0,"na",HLOOKUP($D2094,Fractions!$C$1:$Z$2,2,0))</f>
        <v>WE</v>
      </c>
      <c r="I2094" s="19" t="s">
        <v>34</v>
      </c>
      <c r="J2094" s="19"/>
      <c r="K2094" s="20">
        <f>VLOOKUP(VLOOKUP(C2071,Demands!$B$27:$E$125,4,0),Fractions!$A$3:$Z$43,INS_FRs!D2094+2,0)</f>
        <v>6.8949771689497716E-2</v>
      </c>
      <c r="L2094" s="21" t="str">
        <f t="shared" si="891"/>
        <v>RSDELC</v>
      </c>
      <c r="M2094" s="21" t="s">
        <v>75</v>
      </c>
    </row>
    <row r="2095" spans="3:13" s="2" customFormat="1" x14ac:dyDescent="0.25">
      <c r="C2095" s="10"/>
      <c r="D2095" s="10">
        <v>1</v>
      </c>
      <c r="F2095" s="2" t="str">
        <f t="shared" si="909"/>
        <v>FLO_FR</v>
      </c>
      <c r="G2095" s="2" t="str">
        <f t="shared" si="908"/>
        <v>RSD_APA2_RF</v>
      </c>
      <c r="H2095" s="2" t="str">
        <f t="shared" ref="H2095:J2103" si="910">H2071</f>
        <v>RN</v>
      </c>
      <c r="I2095" s="2" t="str">
        <f t="shared" si="910"/>
        <v>UP</v>
      </c>
      <c r="J2095" s="10">
        <f t="shared" si="910"/>
        <v>0</v>
      </c>
      <c r="K2095" s="10">
        <v>3</v>
      </c>
      <c r="L2095" s="10" t="str">
        <f t="shared" si="891"/>
        <v>RSDELC</v>
      </c>
      <c r="M2095" s="10" t="s">
        <v>75</v>
      </c>
    </row>
    <row r="2096" spans="3:13" s="2" customFormat="1" x14ac:dyDescent="0.25">
      <c r="C2096" s="10"/>
      <c r="D2096" s="10">
        <v>2</v>
      </c>
      <c r="F2096" s="2" t="str">
        <f t="shared" si="909"/>
        <v>FLO_FR</v>
      </c>
      <c r="G2096" s="2" t="str">
        <f t="shared" si="908"/>
        <v>RSD_APA2_RF</v>
      </c>
      <c r="H2096" s="2" t="str">
        <f t="shared" si="910"/>
        <v>RL</v>
      </c>
      <c r="I2096" s="2" t="str">
        <f t="shared" si="910"/>
        <v>UP</v>
      </c>
      <c r="J2096" s="10">
        <f t="shared" si="910"/>
        <v>0</v>
      </c>
      <c r="K2096" s="10">
        <f>K2095</f>
        <v>3</v>
      </c>
      <c r="L2096" s="10" t="str">
        <f t="shared" si="891"/>
        <v>RSDELC</v>
      </c>
      <c r="M2096" s="10" t="s">
        <v>75</v>
      </c>
    </row>
    <row r="2097" spans="3:13" s="2" customFormat="1" x14ac:dyDescent="0.25">
      <c r="C2097" s="10"/>
      <c r="D2097" s="10">
        <v>3</v>
      </c>
      <c r="F2097" s="2" t="str">
        <f t="shared" si="909"/>
        <v>FLO_FR</v>
      </c>
      <c r="G2097" s="2" t="str">
        <f t="shared" si="908"/>
        <v>RSD_APA2_RF</v>
      </c>
      <c r="H2097" s="2" t="str">
        <f t="shared" si="910"/>
        <v>RM</v>
      </c>
      <c r="I2097" s="2" t="str">
        <f t="shared" si="910"/>
        <v>UP</v>
      </c>
      <c r="J2097" s="10">
        <f t="shared" si="910"/>
        <v>0</v>
      </c>
      <c r="K2097" s="10">
        <f t="shared" ref="K2097:K2118" si="911">K2096</f>
        <v>3</v>
      </c>
      <c r="L2097" s="10" t="str">
        <f t="shared" si="891"/>
        <v>RSDELC</v>
      </c>
      <c r="M2097" s="10" t="s">
        <v>75</v>
      </c>
    </row>
    <row r="2098" spans="3:13" s="2" customFormat="1" x14ac:dyDescent="0.25">
      <c r="C2098" s="10"/>
      <c r="D2098" s="10">
        <v>4</v>
      </c>
      <c r="F2098" s="2" t="str">
        <f t="shared" si="909"/>
        <v>FLO_FR</v>
      </c>
      <c r="G2098" s="2" t="str">
        <f t="shared" si="908"/>
        <v>RSD_APA2_RF</v>
      </c>
      <c r="H2098" s="2" t="str">
        <f t="shared" si="910"/>
        <v>RD</v>
      </c>
      <c r="I2098" s="2" t="str">
        <f t="shared" si="910"/>
        <v>UP</v>
      </c>
      <c r="J2098" s="10">
        <f t="shared" si="910"/>
        <v>0</v>
      </c>
      <c r="K2098" s="10">
        <f t="shared" si="911"/>
        <v>3</v>
      </c>
      <c r="L2098" s="10" t="str">
        <f t="shared" si="891"/>
        <v>RSDELC</v>
      </c>
      <c r="M2098" s="10" t="s">
        <v>75</v>
      </c>
    </row>
    <row r="2099" spans="3:13" s="2" customFormat="1" x14ac:dyDescent="0.25">
      <c r="C2099" s="10"/>
      <c r="D2099" s="10">
        <v>5</v>
      </c>
      <c r="F2099" s="2" t="str">
        <f t="shared" si="909"/>
        <v>FLO_FR</v>
      </c>
      <c r="G2099" s="2" t="str">
        <f t="shared" si="908"/>
        <v>RSD_APA2_RF</v>
      </c>
      <c r="H2099" s="2" t="str">
        <f t="shared" si="910"/>
        <v>RA</v>
      </c>
      <c r="I2099" s="2" t="str">
        <f t="shared" si="910"/>
        <v>UP</v>
      </c>
      <c r="J2099" s="10">
        <f t="shared" si="910"/>
        <v>0</v>
      </c>
      <c r="K2099" s="10">
        <f t="shared" si="911"/>
        <v>3</v>
      </c>
      <c r="L2099" s="10" t="str">
        <f t="shared" si="891"/>
        <v>RSDELC</v>
      </c>
      <c r="M2099" s="10" t="s">
        <v>75</v>
      </c>
    </row>
    <row r="2100" spans="3:13" s="2" customFormat="1" x14ac:dyDescent="0.25">
      <c r="C2100" s="10"/>
      <c r="D2100" s="10">
        <v>6</v>
      </c>
      <c r="F2100" s="2" t="str">
        <f t="shared" si="909"/>
        <v>FLO_FR</v>
      </c>
      <c r="G2100" s="2" t="str">
        <f t="shared" ref="G2100:G2118" si="912">G2099</f>
        <v>RSD_APA2_RF</v>
      </c>
      <c r="H2100" s="2" t="str">
        <f t="shared" si="910"/>
        <v>RE</v>
      </c>
      <c r="I2100" s="2" t="str">
        <f t="shared" si="910"/>
        <v>UP</v>
      </c>
      <c r="J2100" s="10">
        <f t="shared" si="910"/>
        <v>0</v>
      </c>
      <c r="K2100" s="10">
        <f t="shared" si="911"/>
        <v>3</v>
      </c>
      <c r="L2100" s="10" t="str">
        <f t="shared" si="891"/>
        <v>RSDELC</v>
      </c>
      <c r="M2100" s="10" t="s">
        <v>75</v>
      </c>
    </row>
    <row r="2101" spans="3:13" s="2" customFormat="1" x14ac:dyDescent="0.25">
      <c r="C2101" s="10"/>
      <c r="D2101" s="10">
        <v>7</v>
      </c>
      <c r="F2101" s="2" t="str">
        <f t="shared" ref="F2101:F2118" si="913">IF(H2101="NA","\I: Ignore","FLO_FR")</f>
        <v>FLO_FR</v>
      </c>
      <c r="G2101" s="2" t="str">
        <f t="shared" si="912"/>
        <v>RSD_APA2_RF</v>
      </c>
      <c r="H2101" s="2" t="str">
        <f t="shared" si="910"/>
        <v>SN</v>
      </c>
      <c r="I2101" s="2" t="str">
        <f t="shared" si="910"/>
        <v>UP</v>
      </c>
      <c r="J2101" s="10">
        <f t="shared" si="910"/>
        <v>0</v>
      </c>
      <c r="K2101" s="10">
        <f t="shared" si="911"/>
        <v>3</v>
      </c>
      <c r="L2101" s="10" t="str">
        <f t="shared" si="891"/>
        <v>RSDELC</v>
      </c>
      <c r="M2101" s="10" t="s">
        <v>75</v>
      </c>
    </row>
    <row r="2102" spans="3:13" s="2" customFormat="1" x14ac:dyDescent="0.25">
      <c r="C2102" s="10"/>
      <c r="D2102" s="10">
        <v>8</v>
      </c>
      <c r="F2102" s="2" t="str">
        <f t="shared" si="913"/>
        <v>FLO_FR</v>
      </c>
      <c r="G2102" s="2" t="str">
        <f t="shared" si="912"/>
        <v>RSD_APA2_RF</v>
      </c>
      <c r="H2102" s="2" t="str">
        <f t="shared" si="910"/>
        <v>SL</v>
      </c>
      <c r="I2102" s="2" t="str">
        <f t="shared" si="910"/>
        <v>UP</v>
      </c>
      <c r="J2102" s="10">
        <f t="shared" si="910"/>
        <v>0</v>
      </c>
      <c r="K2102" s="10">
        <f t="shared" si="911"/>
        <v>3</v>
      </c>
      <c r="L2102" s="10" t="str">
        <f t="shared" si="891"/>
        <v>RSDELC</v>
      </c>
      <c r="M2102" s="10" t="s">
        <v>75</v>
      </c>
    </row>
    <row r="2103" spans="3:13" s="2" customFormat="1" x14ac:dyDescent="0.25">
      <c r="C2103" s="10"/>
      <c r="D2103" s="10">
        <v>9</v>
      </c>
      <c r="F2103" s="2" t="str">
        <f t="shared" si="913"/>
        <v>FLO_FR</v>
      </c>
      <c r="G2103" s="2" t="str">
        <f t="shared" si="912"/>
        <v>RSD_APA2_RF</v>
      </c>
      <c r="H2103" s="2" t="str">
        <f t="shared" si="910"/>
        <v>SM</v>
      </c>
      <c r="I2103" s="2" t="str">
        <f t="shared" si="910"/>
        <v>UP</v>
      </c>
      <c r="J2103" s="10">
        <f t="shared" si="910"/>
        <v>0</v>
      </c>
      <c r="K2103" s="10">
        <f t="shared" si="911"/>
        <v>3</v>
      </c>
      <c r="L2103" s="10" t="str">
        <f t="shared" si="891"/>
        <v>RSDELC</v>
      </c>
      <c r="M2103" s="10" t="s">
        <v>75</v>
      </c>
    </row>
    <row r="2104" spans="3:13" s="2" customFormat="1" x14ac:dyDescent="0.25">
      <c r="C2104" s="10"/>
      <c r="D2104" s="10">
        <v>10</v>
      </c>
      <c r="F2104" s="2" t="str">
        <f t="shared" si="913"/>
        <v>FLO_FR</v>
      </c>
      <c r="G2104" s="2" t="str">
        <f t="shared" si="912"/>
        <v>RSD_APA2_RF</v>
      </c>
      <c r="H2104" s="2" t="str">
        <f t="shared" ref="H2104:I2106" si="914">H2080</f>
        <v>SD</v>
      </c>
      <c r="I2104" s="2" t="str">
        <f>I2080</f>
        <v>UP</v>
      </c>
      <c r="J2104" s="10">
        <f>J2080</f>
        <v>0</v>
      </c>
      <c r="K2104" s="10">
        <f t="shared" si="911"/>
        <v>3</v>
      </c>
      <c r="L2104" s="10" t="str">
        <f t="shared" si="891"/>
        <v>RSDELC</v>
      </c>
      <c r="M2104" s="10" t="s">
        <v>75</v>
      </c>
    </row>
    <row r="2105" spans="3:13" s="2" customFormat="1" x14ac:dyDescent="0.25">
      <c r="C2105" s="10"/>
      <c r="D2105" s="10">
        <v>11</v>
      </c>
      <c r="F2105" s="2" t="str">
        <f t="shared" si="913"/>
        <v>FLO_FR</v>
      </c>
      <c r="G2105" s="2" t="str">
        <f t="shared" si="912"/>
        <v>RSD_APA2_RF</v>
      </c>
      <c r="H2105" s="2" t="str">
        <f t="shared" si="914"/>
        <v>SA</v>
      </c>
      <c r="I2105" s="2" t="str">
        <f>I2081</f>
        <v>UP</v>
      </c>
      <c r="J2105" s="10">
        <f>J2081</f>
        <v>0</v>
      </c>
      <c r="K2105" s="10">
        <f t="shared" si="911"/>
        <v>3</v>
      </c>
      <c r="L2105" s="10" t="str">
        <f t="shared" si="891"/>
        <v>RSDELC</v>
      </c>
      <c r="M2105" s="10" t="s">
        <v>75</v>
      </c>
    </row>
    <row r="2106" spans="3:13" s="2" customFormat="1" x14ac:dyDescent="0.25">
      <c r="C2106" s="10"/>
      <c r="D2106" s="10">
        <v>12</v>
      </c>
      <c r="F2106" s="2" t="str">
        <f t="shared" si="913"/>
        <v>FLO_FR</v>
      </c>
      <c r="G2106" s="2" t="str">
        <f t="shared" si="912"/>
        <v>RSD_APA2_RF</v>
      </c>
      <c r="H2106" s="2" t="str">
        <f t="shared" si="914"/>
        <v>SE</v>
      </c>
      <c r="I2106" s="2" t="str">
        <f t="shared" si="914"/>
        <v>UP</v>
      </c>
      <c r="J2106" s="10">
        <f>J2082</f>
        <v>0</v>
      </c>
      <c r="K2106" s="10">
        <f t="shared" si="911"/>
        <v>3</v>
      </c>
      <c r="L2106" s="10" t="str">
        <f t="shared" si="891"/>
        <v>RSDELC</v>
      </c>
      <c r="M2106" s="10" t="s">
        <v>75</v>
      </c>
    </row>
    <row r="2107" spans="3:13" s="2" customFormat="1" x14ac:dyDescent="0.25">
      <c r="C2107" s="10"/>
      <c r="D2107" s="10">
        <v>13</v>
      </c>
      <c r="F2107" s="2" t="str">
        <f t="shared" si="913"/>
        <v>FLO_FR</v>
      </c>
      <c r="G2107" s="2" t="str">
        <f t="shared" si="912"/>
        <v>RSD_APA2_RF</v>
      </c>
      <c r="H2107" s="2" t="str">
        <f t="shared" ref="H2107:J2107" si="915">H2083</f>
        <v>FN</v>
      </c>
      <c r="I2107" s="2" t="str">
        <f t="shared" si="915"/>
        <v>UP</v>
      </c>
      <c r="J2107" s="10">
        <f t="shared" si="915"/>
        <v>0</v>
      </c>
      <c r="K2107" s="10">
        <f t="shared" si="911"/>
        <v>3</v>
      </c>
      <c r="L2107" s="10" t="str">
        <f t="shared" si="891"/>
        <v>RSDELC</v>
      </c>
      <c r="M2107" s="10" t="s">
        <v>75</v>
      </c>
    </row>
    <row r="2108" spans="3:13" s="2" customFormat="1" x14ac:dyDescent="0.25">
      <c r="C2108" s="10"/>
      <c r="D2108" s="10">
        <v>14</v>
      </c>
      <c r="F2108" s="2" t="str">
        <f t="shared" si="913"/>
        <v>FLO_FR</v>
      </c>
      <c r="G2108" s="2" t="str">
        <f t="shared" si="912"/>
        <v>RSD_APA2_RF</v>
      </c>
      <c r="H2108" s="2" t="str">
        <f t="shared" ref="H2108:J2108" si="916">H2084</f>
        <v>FL</v>
      </c>
      <c r="I2108" s="2" t="str">
        <f t="shared" si="916"/>
        <v>UP</v>
      </c>
      <c r="J2108" s="10">
        <f t="shared" si="916"/>
        <v>0</v>
      </c>
      <c r="K2108" s="10">
        <f t="shared" si="911"/>
        <v>3</v>
      </c>
      <c r="L2108" s="10" t="str">
        <f t="shared" si="891"/>
        <v>RSDELC</v>
      </c>
      <c r="M2108" s="10" t="s">
        <v>75</v>
      </c>
    </row>
    <row r="2109" spans="3:13" s="2" customFormat="1" x14ac:dyDescent="0.25">
      <c r="C2109" s="10"/>
      <c r="D2109" s="10">
        <v>15</v>
      </c>
      <c r="F2109" s="2" t="str">
        <f t="shared" si="913"/>
        <v>FLO_FR</v>
      </c>
      <c r="G2109" s="2" t="str">
        <f t="shared" si="912"/>
        <v>RSD_APA2_RF</v>
      </c>
      <c r="H2109" s="2" t="str">
        <f t="shared" ref="H2109:J2109" si="917">H2085</f>
        <v>FM</v>
      </c>
      <c r="I2109" s="2" t="str">
        <f t="shared" si="917"/>
        <v>UP</v>
      </c>
      <c r="J2109" s="10">
        <f t="shared" si="917"/>
        <v>0</v>
      </c>
      <c r="K2109" s="10">
        <f t="shared" si="911"/>
        <v>3</v>
      </c>
      <c r="L2109" s="10" t="str">
        <f t="shared" si="891"/>
        <v>RSDELC</v>
      </c>
      <c r="M2109" s="10" t="s">
        <v>75</v>
      </c>
    </row>
    <row r="2110" spans="3:13" s="2" customFormat="1" x14ac:dyDescent="0.25">
      <c r="C2110" s="10"/>
      <c r="D2110" s="10">
        <v>16</v>
      </c>
      <c r="F2110" s="2" t="str">
        <f t="shared" si="913"/>
        <v>FLO_FR</v>
      </c>
      <c r="G2110" s="2" t="str">
        <f t="shared" si="912"/>
        <v>RSD_APA2_RF</v>
      </c>
      <c r="H2110" s="2" t="str">
        <f t="shared" ref="H2110:J2110" si="918">H2086</f>
        <v>FD</v>
      </c>
      <c r="I2110" s="2" t="str">
        <f t="shared" si="918"/>
        <v>UP</v>
      </c>
      <c r="J2110" s="10">
        <f t="shared" si="918"/>
        <v>0</v>
      </c>
      <c r="K2110" s="10">
        <f t="shared" si="911"/>
        <v>3</v>
      </c>
      <c r="L2110" s="10" t="str">
        <f t="shared" si="891"/>
        <v>RSDELC</v>
      </c>
      <c r="M2110" s="10" t="s">
        <v>75</v>
      </c>
    </row>
    <row r="2111" spans="3:13" s="2" customFormat="1" x14ac:dyDescent="0.25">
      <c r="C2111" s="10"/>
      <c r="D2111" s="10">
        <v>17</v>
      </c>
      <c r="F2111" s="2" t="str">
        <f t="shared" si="913"/>
        <v>FLO_FR</v>
      </c>
      <c r="G2111" s="2" t="str">
        <f t="shared" si="912"/>
        <v>RSD_APA2_RF</v>
      </c>
      <c r="H2111" s="2" t="str">
        <f t="shared" ref="H2111:J2111" si="919">H2087</f>
        <v>FA</v>
      </c>
      <c r="I2111" s="2" t="str">
        <f t="shared" si="919"/>
        <v>UP</v>
      </c>
      <c r="J2111" s="10">
        <f t="shared" si="919"/>
        <v>0</v>
      </c>
      <c r="K2111" s="10">
        <f t="shared" si="911"/>
        <v>3</v>
      </c>
      <c r="L2111" s="10" t="str">
        <f t="shared" si="891"/>
        <v>RSDELC</v>
      </c>
      <c r="M2111" s="10" t="s">
        <v>75</v>
      </c>
    </row>
    <row r="2112" spans="3:13" s="2" customFormat="1" x14ac:dyDescent="0.25">
      <c r="C2112" s="10"/>
      <c r="D2112" s="10">
        <v>18</v>
      </c>
      <c r="F2112" s="2" t="str">
        <f t="shared" si="913"/>
        <v>FLO_FR</v>
      </c>
      <c r="G2112" s="2" t="str">
        <f t="shared" si="912"/>
        <v>RSD_APA2_RF</v>
      </c>
      <c r="H2112" s="2" t="str">
        <f t="shared" ref="H2112:J2112" si="920">H2088</f>
        <v>FE</v>
      </c>
      <c r="I2112" s="2" t="str">
        <f t="shared" si="920"/>
        <v>UP</v>
      </c>
      <c r="J2112" s="10">
        <f t="shared" si="920"/>
        <v>0</v>
      </c>
      <c r="K2112" s="10">
        <f t="shared" si="911"/>
        <v>3</v>
      </c>
      <c r="L2112" s="10" t="str">
        <f t="shared" si="891"/>
        <v>RSDELC</v>
      </c>
      <c r="M2112" s="10" t="s">
        <v>75</v>
      </c>
    </row>
    <row r="2113" spans="3:13" s="2" customFormat="1" x14ac:dyDescent="0.25">
      <c r="C2113" s="10"/>
      <c r="D2113" s="10">
        <v>19</v>
      </c>
      <c r="F2113" s="2" t="str">
        <f t="shared" si="913"/>
        <v>FLO_FR</v>
      </c>
      <c r="G2113" s="2" t="str">
        <f t="shared" si="912"/>
        <v>RSD_APA2_RF</v>
      </c>
      <c r="H2113" s="2" t="str">
        <f t="shared" ref="H2113:J2113" si="921">H2089</f>
        <v>WN</v>
      </c>
      <c r="I2113" s="2" t="str">
        <f t="shared" si="921"/>
        <v>UP</v>
      </c>
      <c r="J2113" s="10">
        <f t="shared" si="921"/>
        <v>0</v>
      </c>
      <c r="K2113" s="10">
        <f t="shared" si="911"/>
        <v>3</v>
      </c>
      <c r="L2113" s="10" t="str">
        <f t="shared" si="891"/>
        <v>RSDELC</v>
      </c>
      <c r="M2113" s="10" t="s">
        <v>75</v>
      </c>
    </row>
    <row r="2114" spans="3:13" s="2" customFormat="1" x14ac:dyDescent="0.25">
      <c r="C2114" s="10"/>
      <c r="D2114" s="10">
        <v>20</v>
      </c>
      <c r="F2114" s="2" t="str">
        <f t="shared" si="913"/>
        <v>FLO_FR</v>
      </c>
      <c r="G2114" s="2" t="str">
        <f t="shared" si="912"/>
        <v>RSD_APA2_RF</v>
      </c>
      <c r="H2114" s="2" t="str">
        <f t="shared" ref="H2114:J2114" si="922">H2090</f>
        <v>WL</v>
      </c>
      <c r="I2114" s="2" t="str">
        <f t="shared" si="922"/>
        <v>UP</v>
      </c>
      <c r="J2114" s="10">
        <f t="shared" si="922"/>
        <v>0</v>
      </c>
      <c r="K2114" s="10">
        <f t="shared" si="911"/>
        <v>3</v>
      </c>
      <c r="L2114" s="10" t="str">
        <f t="shared" si="891"/>
        <v>RSDELC</v>
      </c>
      <c r="M2114" s="10" t="s">
        <v>75</v>
      </c>
    </row>
    <row r="2115" spans="3:13" s="2" customFormat="1" x14ac:dyDescent="0.25">
      <c r="C2115" s="10"/>
      <c r="D2115" s="10">
        <v>21</v>
      </c>
      <c r="F2115" s="2" t="str">
        <f t="shared" si="913"/>
        <v>FLO_FR</v>
      </c>
      <c r="G2115" s="2" t="str">
        <f t="shared" si="912"/>
        <v>RSD_APA2_RF</v>
      </c>
      <c r="H2115" s="2" t="str">
        <f t="shared" ref="H2115:J2115" si="923">H2091</f>
        <v>WM</v>
      </c>
      <c r="I2115" s="2" t="str">
        <f t="shared" si="923"/>
        <v>UP</v>
      </c>
      <c r="J2115" s="10">
        <f t="shared" si="923"/>
        <v>0</v>
      </c>
      <c r="K2115" s="10">
        <f t="shared" si="911"/>
        <v>3</v>
      </c>
      <c r="L2115" s="10" t="str">
        <f t="shared" si="891"/>
        <v>RSDELC</v>
      </c>
      <c r="M2115" s="10" t="s">
        <v>75</v>
      </c>
    </row>
    <row r="2116" spans="3:13" s="2" customFormat="1" x14ac:dyDescent="0.25">
      <c r="C2116" s="10"/>
      <c r="D2116" s="10">
        <v>22</v>
      </c>
      <c r="F2116" s="2" t="str">
        <f t="shared" si="913"/>
        <v>FLO_FR</v>
      </c>
      <c r="G2116" s="2" t="str">
        <f t="shared" si="912"/>
        <v>RSD_APA2_RF</v>
      </c>
      <c r="H2116" s="2" t="str">
        <f t="shared" ref="H2116:J2116" si="924">H2092</f>
        <v>WD</v>
      </c>
      <c r="I2116" s="2" t="str">
        <f t="shared" si="924"/>
        <v>UP</v>
      </c>
      <c r="J2116" s="10">
        <f t="shared" si="924"/>
        <v>0</v>
      </c>
      <c r="K2116" s="10">
        <f t="shared" si="911"/>
        <v>3</v>
      </c>
      <c r="L2116" s="10" t="str">
        <f t="shared" si="891"/>
        <v>RSDELC</v>
      </c>
      <c r="M2116" s="10" t="s">
        <v>75</v>
      </c>
    </row>
    <row r="2117" spans="3:13" s="2" customFormat="1" x14ac:dyDescent="0.25">
      <c r="C2117" s="10"/>
      <c r="D2117" s="10">
        <v>23</v>
      </c>
      <c r="F2117" s="12" t="str">
        <f t="shared" si="913"/>
        <v>FLO_FR</v>
      </c>
      <c r="G2117" s="12" t="str">
        <f t="shared" si="912"/>
        <v>RSD_APA2_RF</v>
      </c>
      <c r="H2117" s="12" t="str">
        <f t="shared" ref="H2117:J2117" si="925">H2093</f>
        <v>WA</v>
      </c>
      <c r="I2117" s="12" t="str">
        <f t="shared" si="925"/>
        <v>UP</v>
      </c>
      <c r="J2117" s="4">
        <f t="shared" si="925"/>
        <v>0</v>
      </c>
      <c r="K2117" s="4">
        <f t="shared" si="911"/>
        <v>3</v>
      </c>
      <c r="L2117" s="10" t="str">
        <f t="shared" si="891"/>
        <v>RSDELC</v>
      </c>
      <c r="M2117" s="10" t="s">
        <v>75</v>
      </c>
    </row>
    <row r="2118" spans="3:13" s="2" customFormat="1" x14ac:dyDescent="0.25">
      <c r="C2118" s="10"/>
      <c r="D2118" s="10">
        <v>24</v>
      </c>
      <c r="F2118" s="19" t="str">
        <f t="shared" si="913"/>
        <v>FLO_FR</v>
      </c>
      <c r="G2118" s="19" t="str">
        <f t="shared" si="912"/>
        <v>RSD_APA2_RF</v>
      </c>
      <c r="H2118" s="19" t="str">
        <f t="shared" ref="H2118:J2118" si="926">H2094</f>
        <v>WE</v>
      </c>
      <c r="I2118" s="19" t="str">
        <f t="shared" si="926"/>
        <v>UP</v>
      </c>
      <c r="J2118" s="21">
        <f t="shared" si="926"/>
        <v>0</v>
      </c>
      <c r="K2118" s="21">
        <f t="shared" si="911"/>
        <v>3</v>
      </c>
      <c r="L2118" s="21" t="str">
        <f t="shared" si="891"/>
        <v>RSDELC</v>
      </c>
      <c r="M2118" s="21" t="s">
        <v>75</v>
      </c>
    </row>
    <row r="2119" spans="3:13" s="2" customFormat="1" x14ac:dyDescent="0.25">
      <c r="C2119" s="10">
        <f>C2071+1</f>
        <v>45</v>
      </c>
      <c r="D2119" s="10">
        <v>1</v>
      </c>
      <c r="F2119" s="2" t="str">
        <f>IF(H2119="NA","\I: Ignore","FLO_FR")</f>
        <v>FLO_FR</v>
      </c>
      <c r="G2119" s="9" t="str">
        <f>VLOOKUP(C2119,Demands!$B$27:$C$125,2,0)</f>
        <v>RSD_DTA3_RF</v>
      </c>
      <c r="H2119" s="2" t="str">
        <f>IF(HLOOKUP($D2119,Fractions!$C$1:$Z$2,2,0)=0,"na",HLOOKUP($D2119,Fractions!$C$1:$Z$2,2,0))</f>
        <v>RN</v>
      </c>
      <c r="I2119" s="2" t="s">
        <v>34</v>
      </c>
      <c r="K2119" s="11">
        <f>VLOOKUP(VLOOKUP(C2119,Demands!$B$27:$E$125,4,0),Fractions!$A$3:$Z$43,INS_FRs!D2119+2,0)</f>
        <v>3.4817351598173521E-2</v>
      </c>
      <c r="L2119" s="10" t="str">
        <f t="shared" si="891"/>
        <v>RSDELC</v>
      </c>
      <c r="M2119" s="10" t="s">
        <v>75</v>
      </c>
    </row>
    <row r="2120" spans="3:13" s="2" customFormat="1" x14ac:dyDescent="0.25">
      <c r="C2120" s="10"/>
      <c r="D2120" s="10">
        <v>2</v>
      </c>
      <c r="F2120" s="2" t="str">
        <f t="shared" ref="F2120:F2130" si="927">IF(H2120="NA","\I: Ignore","FLO_FR")</f>
        <v>FLO_FR</v>
      </c>
      <c r="G2120" s="2" t="str">
        <f>G2119</f>
        <v>RSD_DTA3_RF</v>
      </c>
      <c r="H2120" s="2" t="str">
        <f>IF(HLOOKUP($D2120,Fractions!$C$1:$Z$2,2,0)=0,"na",HLOOKUP($D2120,Fractions!$C$1:$Z$2,2,0))</f>
        <v>RL</v>
      </c>
      <c r="I2120" s="2" t="s">
        <v>34</v>
      </c>
      <c r="K2120" s="17">
        <f>VLOOKUP(VLOOKUP(C2119,Demands!$B$27:$E$125,4,0),Fractions!$A$3:$Z$43,INS_FRs!D2120+2,0)</f>
        <v>2.0890410958904111E-2</v>
      </c>
      <c r="L2120" s="10" t="str">
        <f t="shared" ref="L2120:L2183" si="928">LEFT(G2120,3)&amp;"ELC"</f>
        <v>RSDELC</v>
      </c>
      <c r="M2120" s="10" t="s">
        <v>75</v>
      </c>
    </row>
    <row r="2121" spans="3:13" s="2" customFormat="1" x14ac:dyDescent="0.25">
      <c r="C2121" s="10"/>
      <c r="D2121" s="10">
        <v>3</v>
      </c>
      <c r="F2121" s="2" t="str">
        <f t="shared" si="927"/>
        <v>FLO_FR</v>
      </c>
      <c r="G2121" s="2" t="str">
        <f t="shared" ref="G2121:G2128" si="929">G2120</f>
        <v>RSD_DTA3_RF</v>
      </c>
      <c r="H2121" s="2" t="str">
        <f>IF(HLOOKUP($D2121,Fractions!$C$1:$Z$2,2,0)=0,"na",HLOOKUP($D2121,Fractions!$C$1:$Z$2,2,0))</f>
        <v>RM</v>
      </c>
      <c r="I2121" s="2" t="s">
        <v>34</v>
      </c>
      <c r="K2121" s="17">
        <f>VLOOKUP(VLOOKUP(C2119,Demands!$B$27:$E$125,4,0),Fractions!$A$3:$Z$43,INS_FRs!D2121+2,0)</f>
        <v>2.7853881278538814E-2</v>
      </c>
      <c r="L2121" s="10" t="str">
        <f t="shared" si="928"/>
        <v>RSDELC</v>
      </c>
      <c r="M2121" s="10" t="s">
        <v>75</v>
      </c>
    </row>
    <row r="2122" spans="3:13" s="2" customFormat="1" x14ac:dyDescent="0.25">
      <c r="C2122" s="10"/>
      <c r="D2122" s="10">
        <v>4</v>
      </c>
      <c r="F2122" s="2" t="str">
        <f t="shared" si="927"/>
        <v>FLO_FR</v>
      </c>
      <c r="G2122" s="2" t="str">
        <f t="shared" si="929"/>
        <v>RSD_DTA3_RF</v>
      </c>
      <c r="H2122" s="2" t="str">
        <f>IF(HLOOKUP($D2122,Fractions!$C$1:$Z$2,2,0)=0,"na",HLOOKUP($D2122,Fractions!$C$1:$Z$2,2,0))</f>
        <v>RD</v>
      </c>
      <c r="I2122" s="2" t="s">
        <v>34</v>
      </c>
      <c r="K2122" s="17">
        <f>VLOOKUP(VLOOKUP(C2119,Demands!$B$27:$E$125,4,0),Fractions!$A$3:$Z$43,INS_FRs!D2122+2,0)</f>
        <v>3.4817351598173521E-2</v>
      </c>
      <c r="L2122" s="10" t="str">
        <f t="shared" si="928"/>
        <v>RSDELC</v>
      </c>
      <c r="M2122" s="10" t="s">
        <v>75</v>
      </c>
    </row>
    <row r="2123" spans="3:13" s="2" customFormat="1" x14ac:dyDescent="0.25">
      <c r="C2123" s="10"/>
      <c r="D2123" s="10">
        <v>5</v>
      </c>
      <c r="F2123" s="2" t="str">
        <f t="shared" si="927"/>
        <v>FLO_FR</v>
      </c>
      <c r="G2123" s="2" t="str">
        <f t="shared" si="929"/>
        <v>RSD_DTA3_RF</v>
      </c>
      <c r="H2123" s="2" t="str">
        <f>IF(HLOOKUP($D2123,Fractions!$C$1:$Z$2,2,0)=0,"na",HLOOKUP($D2123,Fractions!$C$1:$Z$2,2,0))</f>
        <v>RA</v>
      </c>
      <c r="I2123" s="2" t="s">
        <v>34</v>
      </c>
      <c r="K2123" s="17">
        <f>VLOOKUP(VLOOKUP(C2119,Demands!$B$27:$E$125,4,0),Fractions!$A$3:$Z$43,INS_FRs!D2123+2,0)</f>
        <v>2.0890410958904111E-2</v>
      </c>
      <c r="L2123" s="10" t="str">
        <f t="shared" si="928"/>
        <v>RSDELC</v>
      </c>
      <c r="M2123" s="10" t="s">
        <v>75</v>
      </c>
    </row>
    <row r="2124" spans="3:13" s="2" customFormat="1" x14ac:dyDescent="0.25">
      <c r="C2124" s="10"/>
      <c r="D2124" s="10">
        <v>6</v>
      </c>
      <c r="F2124" s="2" t="str">
        <f t="shared" si="927"/>
        <v>FLO_FR</v>
      </c>
      <c r="G2124" s="2" t="str">
        <f t="shared" si="929"/>
        <v>RSD_DTA3_RF</v>
      </c>
      <c r="H2124" s="2" t="str">
        <f>IF(HLOOKUP($D2124,Fractions!$C$1:$Z$2,2,0)=0,"na",HLOOKUP($D2124,Fractions!$C$1:$Z$2,2,0))</f>
        <v>RE</v>
      </c>
      <c r="I2124" s="2" t="s">
        <v>34</v>
      </c>
      <c r="K2124" s="17">
        <f>VLOOKUP(VLOOKUP(C2119,Demands!$B$27:$E$125,4,0),Fractions!$A$3:$Z$43,INS_FRs!D2124+2,0)</f>
        <v>2.7853881278538814E-2</v>
      </c>
      <c r="L2124" s="10" t="str">
        <f t="shared" si="928"/>
        <v>RSDELC</v>
      </c>
      <c r="M2124" s="10" t="s">
        <v>75</v>
      </c>
    </row>
    <row r="2125" spans="3:13" s="2" customFormat="1" x14ac:dyDescent="0.25">
      <c r="C2125" s="10"/>
      <c r="D2125" s="10">
        <v>7</v>
      </c>
      <c r="F2125" s="2" t="str">
        <f t="shared" si="927"/>
        <v>FLO_FR</v>
      </c>
      <c r="G2125" s="2" t="str">
        <f t="shared" si="929"/>
        <v>RSD_DTA3_RF</v>
      </c>
      <c r="H2125" s="2" t="str">
        <f>IF(HLOOKUP($D2125,Fractions!$C$1:$Z$2,2,0)=0,"na",HLOOKUP($D2125,Fractions!$C$1:$Z$2,2,0))</f>
        <v>SN</v>
      </c>
      <c r="I2125" s="2" t="s">
        <v>34</v>
      </c>
      <c r="K2125" s="17">
        <f>VLOOKUP(VLOOKUP(C2119,Demands!$B$27:$E$125,4,0),Fractions!$A$3:$Z$43,INS_FRs!D2125+2,0)</f>
        <v>5.2511415525114159E-2</v>
      </c>
      <c r="L2125" s="10" t="str">
        <f t="shared" si="928"/>
        <v>RSDELC</v>
      </c>
      <c r="M2125" s="10" t="s">
        <v>75</v>
      </c>
    </row>
    <row r="2126" spans="3:13" s="2" customFormat="1" x14ac:dyDescent="0.25">
      <c r="C2126" s="10"/>
      <c r="D2126" s="10">
        <v>8</v>
      </c>
      <c r="F2126" s="2" t="str">
        <f t="shared" si="927"/>
        <v>FLO_FR</v>
      </c>
      <c r="G2126" s="2" t="str">
        <f t="shared" si="929"/>
        <v>RSD_DTA3_RF</v>
      </c>
      <c r="H2126" s="2" t="str">
        <f>IF(HLOOKUP($D2126,Fractions!$C$1:$Z$2,2,0)=0,"na",HLOOKUP($D2126,Fractions!$C$1:$Z$2,2,0))</f>
        <v>SL</v>
      </c>
      <c r="I2126" s="2" t="s">
        <v>34</v>
      </c>
      <c r="K2126" s="17">
        <f>VLOOKUP(VLOOKUP(C2119,Demands!$B$27:$E$125,4,0),Fractions!$A$3:$Z$43,INS_FRs!D2126+2,0)</f>
        <v>3.1506849315068496E-2</v>
      </c>
      <c r="L2126" s="10" t="str">
        <f t="shared" si="928"/>
        <v>RSDELC</v>
      </c>
      <c r="M2126" s="10" t="s">
        <v>75</v>
      </c>
    </row>
    <row r="2127" spans="3:13" s="2" customFormat="1" x14ac:dyDescent="0.25">
      <c r="C2127" s="10"/>
      <c r="D2127" s="10">
        <v>9</v>
      </c>
      <c r="F2127" s="2" t="str">
        <f t="shared" si="927"/>
        <v>FLO_FR</v>
      </c>
      <c r="G2127" s="2" t="str">
        <f t="shared" si="929"/>
        <v>RSD_DTA3_RF</v>
      </c>
      <c r="H2127" s="2" t="str">
        <f>IF(HLOOKUP($D2127,Fractions!$C$1:$Z$2,2,0)=0,"na",HLOOKUP($D2127,Fractions!$C$1:$Z$2,2,0))</f>
        <v>SM</v>
      </c>
      <c r="I2127" s="2" t="s">
        <v>34</v>
      </c>
      <c r="K2127" s="17">
        <f>VLOOKUP(VLOOKUP(C2119,Demands!$B$27:$E$125,4,0),Fractions!$A$3:$Z$43,INS_FRs!D2127+2,0)</f>
        <v>4.2009132420091327E-2</v>
      </c>
      <c r="L2127" s="10" t="str">
        <f t="shared" si="928"/>
        <v>RSDELC</v>
      </c>
      <c r="M2127" s="10" t="s">
        <v>75</v>
      </c>
    </row>
    <row r="2128" spans="3:13" s="2" customFormat="1" x14ac:dyDescent="0.25">
      <c r="C2128" s="10"/>
      <c r="D2128" s="10">
        <v>10</v>
      </c>
      <c r="F2128" s="2" t="str">
        <f t="shared" si="927"/>
        <v>FLO_FR</v>
      </c>
      <c r="G2128" s="2" t="str">
        <f t="shared" si="929"/>
        <v>RSD_DTA3_RF</v>
      </c>
      <c r="H2128" s="2" t="str">
        <f>IF(HLOOKUP($D2128,Fractions!$C$1:$Z$2,2,0)=0,"na",HLOOKUP($D2128,Fractions!$C$1:$Z$2,2,0))</f>
        <v>SD</v>
      </c>
      <c r="I2128" s="2" t="s">
        <v>34</v>
      </c>
      <c r="K2128" s="17">
        <f>VLOOKUP(VLOOKUP(C2119,Demands!$B$27:$E$125,4,0),Fractions!$A$3:$Z$43,INS_FRs!D2128+2,0)</f>
        <v>5.2511415525114159E-2</v>
      </c>
      <c r="L2128" s="10" t="str">
        <f t="shared" si="928"/>
        <v>RSDELC</v>
      </c>
      <c r="M2128" s="10" t="s">
        <v>75</v>
      </c>
    </row>
    <row r="2129" spans="3:13" s="2" customFormat="1" x14ac:dyDescent="0.25">
      <c r="C2129" s="10"/>
      <c r="D2129" s="10">
        <v>11</v>
      </c>
      <c r="F2129" s="2" t="str">
        <f t="shared" si="927"/>
        <v>FLO_FR</v>
      </c>
      <c r="G2129" s="2" t="str">
        <f t="shared" ref="G2129:G2147" si="930">G2128</f>
        <v>RSD_DTA3_RF</v>
      </c>
      <c r="H2129" s="2" t="str">
        <f>IF(HLOOKUP($D2129,Fractions!$C$1:$Z$2,2,0)=0,"na",HLOOKUP($D2129,Fractions!$C$1:$Z$2,2,0))</f>
        <v>SA</v>
      </c>
      <c r="I2129" s="2" t="s">
        <v>34</v>
      </c>
      <c r="K2129" s="17">
        <f>VLOOKUP(VLOOKUP(C2119,Demands!$B$27:$E$125,4,0),Fractions!$A$3:$Z$43,INS_FRs!D2129+2,0)</f>
        <v>3.1506849315068496E-2</v>
      </c>
      <c r="L2129" s="10" t="str">
        <f t="shared" si="928"/>
        <v>RSDELC</v>
      </c>
      <c r="M2129" s="10" t="s">
        <v>75</v>
      </c>
    </row>
    <row r="2130" spans="3:13" s="2" customFormat="1" x14ac:dyDescent="0.25">
      <c r="C2130" s="10"/>
      <c r="D2130" s="10">
        <v>12</v>
      </c>
      <c r="F2130" s="2" t="str">
        <f t="shared" si="927"/>
        <v>FLO_FR</v>
      </c>
      <c r="G2130" s="2" t="str">
        <f t="shared" si="930"/>
        <v>RSD_DTA3_RF</v>
      </c>
      <c r="H2130" s="2" t="str">
        <f>IF(HLOOKUP($D2130,Fractions!$C$1:$Z$2,2,0)=0,"na",HLOOKUP($D2130,Fractions!$C$1:$Z$2,2,0))</f>
        <v>SE</v>
      </c>
      <c r="I2130" s="2" t="s">
        <v>34</v>
      </c>
      <c r="K2130" s="17">
        <f>VLOOKUP(VLOOKUP(C2119,Demands!$B$27:$E$125,4,0),Fractions!$A$3:$Z$43,INS_FRs!D2130+2,0)</f>
        <v>4.2009132420091327E-2</v>
      </c>
      <c r="L2130" s="10" t="str">
        <f t="shared" si="928"/>
        <v>RSDELC</v>
      </c>
      <c r="M2130" s="10" t="s">
        <v>75</v>
      </c>
    </row>
    <row r="2131" spans="3:13" s="2" customFormat="1" x14ac:dyDescent="0.25">
      <c r="C2131" s="10"/>
      <c r="D2131" s="10">
        <v>13</v>
      </c>
      <c r="F2131" s="2" t="str">
        <f t="shared" ref="F2131:F2148" si="931">IF(H2131="NA","\I: Ignore","FLO_FR")</f>
        <v>FLO_FR</v>
      </c>
      <c r="G2131" s="2" t="str">
        <f t="shared" si="930"/>
        <v>RSD_DTA3_RF</v>
      </c>
      <c r="H2131" s="2" t="str">
        <f>IF(HLOOKUP($D2131,Fractions!$C$1:$Z$2,2,0)=0,"na",HLOOKUP($D2131,Fractions!$C$1:$Z$2,2,0))</f>
        <v>FN</v>
      </c>
      <c r="I2131" s="2" t="s">
        <v>34</v>
      </c>
      <c r="K2131" s="17">
        <f>VLOOKUP(VLOOKUP(C2119,Demands!$B$27:$E$125,4,0),Fractions!$A$3:$Z$43,INS_FRs!D2131+2,0)</f>
        <v>3.4817351598173521E-2</v>
      </c>
      <c r="L2131" s="10" t="str">
        <f t="shared" si="928"/>
        <v>RSDELC</v>
      </c>
      <c r="M2131" s="10" t="s">
        <v>75</v>
      </c>
    </row>
    <row r="2132" spans="3:13" s="2" customFormat="1" x14ac:dyDescent="0.25">
      <c r="C2132" s="10"/>
      <c r="D2132" s="10">
        <v>14</v>
      </c>
      <c r="F2132" s="2" t="str">
        <f t="shared" si="931"/>
        <v>FLO_FR</v>
      </c>
      <c r="G2132" s="2" t="str">
        <f t="shared" si="930"/>
        <v>RSD_DTA3_RF</v>
      </c>
      <c r="H2132" s="2" t="str">
        <f>IF(HLOOKUP($D2132,Fractions!$C$1:$Z$2,2,0)=0,"na",HLOOKUP($D2132,Fractions!$C$1:$Z$2,2,0))</f>
        <v>FL</v>
      </c>
      <c r="I2132" s="2" t="s">
        <v>34</v>
      </c>
      <c r="K2132" s="17">
        <f>VLOOKUP(VLOOKUP(C2119,Demands!$B$27:$E$125,4,0),Fractions!$A$3:$Z$43,INS_FRs!D2132+2,0)</f>
        <v>2.0890410958904111E-2</v>
      </c>
      <c r="L2132" s="10" t="str">
        <f t="shared" si="928"/>
        <v>RSDELC</v>
      </c>
      <c r="M2132" s="10" t="s">
        <v>75</v>
      </c>
    </row>
    <row r="2133" spans="3:13" s="2" customFormat="1" x14ac:dyDescent="0.25">
      <c r="C2133" s="10"/>
      <c r="D2133" s="10">
        <v>15</v>
      </c>
      <c r="F2133" s="2" t="str">
        <f t="shared" si="931"/>
        <v>FLO_FR</v>
      </c>
      <c r="G2133" s="2" t="str">
        <f t="shared" si="930"/>
        <v>RSD_DTA3_RF</v>
      </c>
      <c r="H2133" s="2" t="str">
        <f>IF(HLOOKUP($D2133,Fractions!$C$1:$Z$2,2,0)=0,"na",HLOOKUP($D2133,Fractions!$C$1:$Z$2,2,0))</f>
        <v>FM</v>
      </c>
      <c r="I2133" s="2" t="s">
        <v>34</v>
      </c>
      <c r="K2133" s="17">
        <f>VLOOKUP(VLOOKUP(C2119,Demands!$B$27:$E$125,4,0),Fractions!$A$3:$Z$43,INS_FRs!D2133+2,0)</f>
        <v>2.7853881278538814E-2</v>
      </c>
      <c r="L2133" s="10" t="str">
        <f t="shared" si="928"/>
        <v>RSDELC</v>
      </c>
      <c r="M2133" s="10" t="s">
        <v>75</v>
      </c>
    </row>
    <row r="2134" spans="3:13" s="2" customFormat="1" x14ac:dyDescent="0.25">
      <c r="C2134" s="10"/>
      <c r="D2134" s="10">
        <v>16</v>
      </c>
      <c r="F2134" s="2" t="str">
        <f t="shared" si="931"/>
        <v>FLO_FR</v>
      </c>
      <c r="G2134" s="2" t="str">
        <f t="shared" si="930"/>
        <v>RSD_DTA3_RF</v>
      </c>
      <c r="H2134" s="2" t="str">
        <f>IF(HLOOKUP($D2134,Fractions!$C$1:$Z$2,2,0)=0,"na",HLOOKUP($D2134,Fractions!$C$1:$Z$2,2,0))</f>
        <v>FD</v>
      </c>
      <c r="I2134" s="2" t="s">
        <v>34</v>
      </c>
      <c r="K2134" s="17">
        <f>VLOOKUP(VLOOKUP(C2119,Demands!$B$27:$E$125,4,0),Fractions!$A$3:$Z$43,INS_FRs!D2134+2,0)</f>
        <v>3.4817351598173521E-2</v>
      </c>
      <c r="L2134" s="10" t="str">
        <f t="shared" si="928"/>
        <v>RSDELC</v>
      </c>
      <c r="M2134" s="10" t="s">
        <v>75</v>
      </c>
    </row>
    <row r="2135" spans="3:13" s="2" customFormat="1" x14ac:dyDescent="0.25">
      <c r="C2135" s="10"/>
      <c r="D2135" s="10">
        <v>17</v>
      </c>
      <c r="F2135" s="2" t="str">
        <f t="shared" si="931"/>
        <v>FLO_FR</v>
      </c>
      <c r="G2135" s="2" t="str">
        <f t="shared" si="930"/>
        <v>RSD_DTA3_RF</v>
      </c>
      <c r="H2135" s="2" t="str">
        <f>IF(HLOOKUP($D2135,Fractions!$C$1:$Z$2,2,0)=0,"na",HLOOKUP($D2135,Fractions!$C$1:$Z$2,2,0))</f>
        <v>FA</v>
      </c>
      <c r="I2135" s="2" t="s">
        <v>34</v>
      </c>
      <c r="K2135" s="17">
        <f>VLOOKUP(VLOOKUP(C2119,Demands!$B$27:$E$125,4,0),Fractions!$A$3:$Z$43,INS_FRs!D2135+2,0)</f>
        <v>2.0890410958904111E-2</v>
      </c>
      <c r="L2135" s="10" t="str">
        <f t="shared" si="928"/>
        <v>RSDELC</v>
      </c>
      <c r="M2135" s="10" t="s">
        <v>75</v>
      </c>
    </row>
    <row r="2136" spans="3:13" s="2" customFormat="1" x14ac:dyDescent="0.25">
      <c r="C2136" s="10"/>
      <c r="D2136" s="10">
        <v>18</v>
      </c>
      <c r="F2136" s="2" t="str">
        <f t="shared" si="931"/>
        <v>FLO_FR</v>
      </c>
      <c r="G2136" s="2" t="str">
        <f t="shared" si="930"/>
        <v>RSD_DTA3_RF</v>
      </c>
      <c r="H2136" s="2" t="str">
        <f>IF(HLOOKUP($D2136,Fractions!$C$1:$Z$2,2,0)=0,"na",HLOOKUP($D2136,Fractions!$C$1:$Z$2,2,0))</f>
        <v>FE</v>
      </c>
      <c r="I2136" s="2" t="s">
        <v>34</v>
      </c>
      <c r="K2136" s="17">
        <f>VLOOKUP(VLOOKUP(C2119,Demands!$B$27:$E$125,4,0),Fractions!$A$3:$Z$43,INS_FRs!D2136+2,0)</f>
        <v>2.7853881278538814E-2</v>
      </c>
      <c r="L2136" s="10" t="str">
        <f t="shared" si="928"/>
        <v>RSDELC</v>
      </c>
      <c r="M2136" s="10" t="s">
        <v>75</v>
      </c>
    </row>
    <row r="2137" spans="3:13" s="2" customFormat="1" x14ac:dyDescent="0.25">
      <c r="C2137" s="10"/>
      <c r="D2137" s="10">
        <v>19</v>
      </c>
      <c r="F2137" s="2" t="str">
        <f t="shared" si="931"/>
        <v>FLO_FR</v>
      </c>
      <c r="G2137" s="2" t="str">
        <f t="shared" si="930"/>
        <v>RSD_DTA3_RF</v>
      </c>
      <c r="H2137" s="2" t="str">
        <f>IF(HLOOKUP($D2137,Fractions!$C$1:$Z$2,2,0)=0,"na",HLOOKUP($D2137,Fractions!$C$1:$Z$2,2,0))</f>
        <v>WN</v>
      </c>
      <c r="I2137" s="2" t="s">
        <v>34</v>
      </c>
      <c r="K2137" s="17">
        <f>VLOOKUP(VLOOKUP(C2119,Demands!$B$27:$E$125,4,0),Fractions!$A$3:$Z$43,INS_FRs!D2137+2,0)</f>
        <v>8.6187214611872148E-2</v>
      </c>
      <c r="L2137" s="10" t="str">
        <f t="shared" si="928"/>
        <v>RSDELC</v>
      </c>
      <c r="M2137" s="10" t="s">
        <v>75</v>
      </c>
    </row>
    <row r="2138" spans="3:13" s="2" customFormat="1" x14ac:dyDescent="0.25">
      <c r="C2138" s="10"/>
      <c r="D2138" s="10">
        <v>20</v>
      </c>
      <c r="F2138" s="2" t="str">
        <f t="shared" si="931"/>
        <v>FLO_FR</v>
      </c>
      <c r="G2138" s="2" t="str">
        <f t="shared" si="930"/>
        <v>RSD_DTA3_RF</v>
      </c>
      <c r="H2138" s="2" t="str">
        <f>IF(HLOOKUP($D2138,Fractions!$C$1:$Z$2,2,0)=0,"na",HLOOKUP($D2138,Fractions!$C$1:$Z$2,2,0))</f>
        <v>WL</v>
      </c>
      <c r="I2138" s="2" t="s">
        <v>34</v>
      </c>
      <c r="K2138" s="17">
        <f>VLOOKUP(VLOOKUP(C2119,Demands!$B$27:$E$125,4,0),Fractions!$A$3:$Z$43,INS_FRs!D2138+2,0)</f>
        <v>5.171232876712329E-2</v>
      </c>
      <c r="L2138" s="10" t="str">
        <f t="shared" si="928"/>
        <v>RSDELC</v>
      </c>
      <c r="M2138" s="10" t="s">
        <v>75</v>
      </c>
    </row>
    <row r="2139" spans="3:13" s="2" customFormat="1" x14ac:dyDescent="0.25">
      <c r="C2139" s="10"/>
      <c r="D2139" s="10">
        <v>21</v>
      </c>
      <c r="F2139" s="2" t="str">
        <f t="shared" si="931"/>
        <v>FLO_FR</v>
      </c>
      <c r="G2139" s="2" t="str">
        <f t="shared" si="930"/>
        <v>RSD_DTA3_RF</v>
      </c>
      <c r="H2139" s="2" t="str">
        <f>IF(HLOOKUP($D2139,Fractions!$C$1:$Z$2,2,0)=0,"na",HLOOKUP($D2139,Fractions!$C$1:$Z$2,2,0))</f>
        <v>WM</v>
      </c>
      <c r="I2139" s="2" t="s">
        <v>34</v>
      </c>
      <c r="K2139" s="17">
        <f>VLOOKUP(VLOOKUP(C2119,Demands!$B$27:$E$125,4,0),Fractions!$A$3:$Z$43,INS_FRs!D2139+2,0)</f>
        <v>6.8949771689497716E-2</v>
      </c>
      <c r="L2139" s="10" t="str">
        <f t="shared" si="928"/>
        <v>RSDELC</v>
      </c>
      <c r="M2139" s="10" t="s">
        <v>75</v>
      </c>
    </row>
    <row r="2140" spans="3:13" s="2" customFormat="1" x14ac:dyDescent="0.25">
      <c r="C2140" s="10"/>
      <c r="D2140" s="10">
        <v>22</v>
      </c>
      <c r="F2140" s="2" t="str">
        <f t="shared" si="931"/>
        <v>FLO_FR</v>
      </c>
      <c r="G2140" s="2" t="str">
        <f t="shared" si="930"/>
        <v>RSD_DTA3_RF</v>
      </c>
      <c r="H2140" s="2" t="str">
        <f>IF(HLOOKUP($D2140,Fractions!$C$1:$Z$2,2,0)=0,"na",HLOOKUP($D2140,Fractions!$C$1:$Z$2,2,0))</f>
        <v>WD</v>
      </c>
      <c r="I2140" s="2" t="s">
        <v>34</v>
      </c>
      <c r="K2140" s="17">
        <f>VLOOKUP(VLOOKUP(C2119,Demands!$B$27:$E$125,4,0),Fractions!$A$3:$Z$43,INS_FRs!D2140+2,0)</f>
        <v>8.6187214611872148E-2</v>
      </c>
      <c r="L2140" s="10" t="str">
        <f t="shared" si="928"/>
        <v>RSDELC</v>
      </c>
      <c r="M2140" s="10" t="s">
        <v>75</v>
      </c>
    </row>
    <row r="2141" spans="3:13" s="2" customFormat="1" x14ac:dyDescent="0.25">
      <c r="C2141" s="10"/>
      <c r="D2141" s="10">
        <v>23</v>
      </c>
      <c r="F2141" s="12" t="str">
        <f t="shared" si="931"/>
        <v>FLO_FR</v>
      </c>
      <c r="G2141" s="12" t="str">
        <f t="shared" si="930"/>
        <v>RSD_DTA3_RF</v>
      </c>
      <c r="H2141" s="12" t="str">
        <f>IF(HLOOKUP($D2141,Fractions!$C$1:$Z$2,2,0)=0,"na",HLOOKUP($D2141,Fractions!$C$1:$Z$2,2,0))</f>
        <v>WA</v>
      </c>
      <c r="I2141" s="12" t="s">
        <v>34</v>
      </c>
      <c r="J2141" s="12"/>
      <c r="K2141" s="18">
        <f>VLOOKUP(VLOOKUP(C2119,Demands!$B$27:$E$125,4,0),Fractions!$A$3:$Z$43,INS_FRs!D2141+2,0)</f>
        <v>5.171232876712329E-2</v>
      </c>
      <c r="L2141" s="10" t="str">
        <f t="shared" si="928"/>
        <v>RSDELC</v>
      </c>
      <c r="M2141" s="10" t="s">
        <v>75</v>
      </c>
    </row>
    <row r="2142" spans="3:13" s="2" customFormat="1" x14ac:dyDescent="0.25">
      <c r="C2142" s="10"/>
      <c r="D2142" s="10">
        <v>24</v>
      </c>
      <c r="F2142" s="19" t="str">
        <f t="shared" si="931"/>
        <v>FLO_FR</v>
      </c>
      <c r="G2142" s="19" t="str">
        <f t="shared" si="930"/>
        <v>RSD_DTA3_RF</v>
      </c>
      <c r="H2142" s="19" t="str">
        <f>IF(HLOOKUP($D2142,Fractions!$C$1:$Z$2,2,0)=0,"na",HLOOKUP($D2142,Fractions!$C$1:$Z$2,2,0))</f>
        <v>WE</v>
      </c>
      <c r="I2142" s="19" t="s">
        <v>34</v>
      </c>
      <c r="J2142" s="19"/>
      <c r="K2142" s="20">
        <f>VLOOKUP(VLOOKUP(C2119,Demands!$B$27:$E$125,4,0),Fractions!$A$3:$Z$43,INS_FRs!D2142+2,0)</f>
        <v>6.8949771689497716E-2</v>
      </c>
      <c r="L2142" s="21" t="str">
        <f t="shared" si="928"/>
        <v>RSDELC</v>
      </c>
      <c r="M2142" s="21" t="s">
        <v>75</v>
      </c>
    </row>
    <row r="2143" spans="3:13" s="2" customFormat="1" x14ac:dyDescent="0.25">
      <c r="C2143" s="10"/>
      <c r="D2143" s="10">
        <v>1</v>
      </c>
      <c r="F2143" s="2" t="str">
        <f t="shared" si="931"/>
        <v>FLO_FR</v>
      </c>
      <c r="G2143" s="2" t="str">
        <f t="shared" si="930"/>
        <v>RSD_DTA3_RF</v>
      </c>
      <c r="H2143" s="2" t="str">
        <f t="shared" ref="H2143:J2151" si="932">H2119</f>
        <v>RN</v>
      </c>
      <c r="I2143" s="2" t="str">
        <f t="shared" si="932"/>
        <v>UP</v>
      </c>
      <c r="J2143" s="10">
        <f t="shared" si="932"/>
        <v>0</v>
      </c>
      <c r="K2143" s="10">
        <v>3</v>
      </c>
      <c r="L2143" s="10" t="str">
        <f t="shared" si="928"/>
        <v>RSDELC</v>
      </c>
      <c r="M2143" s="10" t="s">
        <v>75</v>
      </c>
    </row>
    <row r="2144" spans="3:13" s="2" customFormat="1" x14ac:dyDescent="0.25">
      <c r="C2144" s="10"/>
      <c r="D2144" s="10">
        <v>2</v>
      </c>
      <c r="F2144" s="2" t="str">
        <f t="shared" si="931"/>
        <v>FLO_FR</v>
      </c>
      <c r="G2144" s="2" t="str">
        <f t="shared" si="930"/>
        <v>RSD_DTA3_RF</v>
      </c>
      <c r="H2144" s="2" t="str">
        <f t="shared" si="932"/>
        <v>RL</v>
      </c>
      <c r="I2144" s="2" t="str">
        <f t="shared" si="932"/>
        <v>UP</v>
      </c>
      <c r="J2144" s="10">
        <f t="shared" si="932"/>
        <v>0</v>
      </c>
      <c r="K2144" s="10">
        <f>K2143</f>
        <v>3</v>
      </c>
      <c r="L2144" s="10" t="str">
        <f t="shared" si="928"/>
        <v>RSDELC</v>
      </c>
      <c r="M2144" s="10" t="s">
        <v>75</v>
      </c>
    </row>
    <row r="2145" spans="3:13" s="2" customFormat="1" x14ac:dyDescent="0.25">
      <c r="C2145" s="10"/>
      <c r="D2145" s="10">
        <v>3</v>
      </c>
      <c r="F2145" s="2" t="str">
        <f t="shared" si="931"/>
        <v>FLO_FR</v>
      </c>
      <c r="G2145" s="2" t="str">
        <f t="shared" si="930"/>
        <v>RSD_DTA3_RF</v>
      </c>
      <c r="H2145" s="2" t="str">
        <f t="shared" si="932"/>
        <v>RM</v>
      </c>
      <c r="I2145" s="2" t="str">
        <f t="shared" si="932"/>
        <v>UP</v>
      </c>
      <c r="J2145" s="10">
        <f t="shared" si="932"/>
        <v>0</v>
      </c>
      <c r="K2145" s="10">
        <f t="shared" ref="K2145:K2166" si="933">K2144</f>
        <v>3</v>
      </c>
      <c r="L2145" s="10" t="str">
        <f t="shared" si="928"/>
        <v>RSDELC</v>
      </c>
      <c r="M2145" s="10" t="s">
        <v>75</v>
      </c>
    </row>
    <row r="2146" spans="3:13" s="2" customFormat="1" x14ac:dyDescent="0.25">
      <c r="C2146" s="10"/>
      <c r="D2146" s="10">
        <v>4</v>
      </c>
      <c r="F2146" s="2" t="str">
        <f t="shared" si="931"/>
        <v>FLO_FR</v>
      </c>
      <c r="G2146" s="2" t="str">
        <f t="shared" si="930"/>
        <v>RSD_DTA3_RF</v>
      </c>
      <c r="H2146" s="2" t="str">
        <f t="shared" si="932"/>
        <v>RD</v>
      </c>
      <c r="I2146" s="2" t="str">
        <f t="shared" si="932"/>
        <v>UP</v>
      </c>
      <c r="J2146" s="10">
        <f t="shared" si="932"/>
        <v>0</v>
      </c>
      <c r="K2146" s="10">
        <f t="shared" si="933"/>
        <v>3</v>
      </c>
      <c r="L2146" s="10" t="str">
        <f t="shared" si="928"/>
        <v>RSDELC</v>
      </c>
      <c r="M2146" s="10" t="s">
        <v>75</v>
      </c>
    </row>
    <row r="2147" spans="3:13" s="2" customFormat="1" x14ac:dyDescent="0.25">
      <c r="C2147" s="10"/>
      <c r="D2147" s="10">
        <v>5</v>
      </c>
      <c r="F2147" s="2" t="str">
        <f t="shared" si="931"/>
        <v>FLO_FR</v>
      </c>
      <c r="G2147" s="2" t="str">
        <f t="shared" si="930"/>
        <v>RSD_DTA3_RF</v>
      </c>
      <c r="H2147" s="2" t="str">
        <f t="shared" si="932"/>
        <v>RA</v>
      </c>
      <c r="I2147" s="2" t="str">
        <f t="shared" si="932"/>
        <v>UP</v>
      </c>
      <c r="J2147" s="10">
        <f t="shared" si="932"/>
        <v>0</v>
      </c>
      <c r="K2147" s="10">
        <f t="shared" si="933"/>
        <v>3</v>
      </c>
      <c r="L2147" s="10" t="str">
        <f t="shared" si="928"/>
        <v>RSDELC</v>
      </c>
      <c r="M2147" s="10" t="s">
        <v>75</v>
      </c>
    </row>
    <row r="2148" spans="3:13" s="2" customFormat="1" x14ac:dyDescent="0.25">
      <c r="C2148" s="10"/>
      <c r="D2148" s="10">
        <v>6</v>
      </c>
      <c r="F2148" s="2" t="str">
        <f t="shared" si="931"/>
        <v>FLO_FR</v>
      </c>
      <c r="G2148" s="2" t="str">
        <f t="shared" ref="G2148:G2166" si="934">G2147</f>
        <v>RSD_DTA3_RF</v>
      </c>
      <c r="H2148" s="2" t="str">
        <f t="shared" si="932"/>
        <v>RE</v>
      </c>
      <c r="I2148" s="2" t="str">
        <f t="shared" si="932"/>
        <v>UP</v>
      </c>
      <c r="J2148" s="10">
        <f t="shared" si="932"/>
        <v>0</v>
      </c>
      <c r="K2148" s="10">
        <f t="shared" si="933"/>
        <v>3</v>
      </c>
      <c r="L2148" s="10" t="str">
        <f t="shared" si="928"/>
        <v>RSDELC</v>
      </c>
      <c r="M2148" s="10" t="s">
        <v>75</v>
      </c>
    </row>
    <row r="2149" spans="3:13" s="2" customFormat="1" x14ac:dyDescent="0.25">
      <c r="C2149" s="10"/>
      <c r="D2149" s="10">
        <v>7</v>
      </c>
      <c r="F2149" s="2" t="str">
        <f t="shared" ref="F2149:F2166" si="935">IF(H2149="NA","\I: Ignore","FLO_FR")</f>
        <v>FLO_FR</v>
      </c>
      <c r="G2149" s="2" t="str">
        <f t="shared" si="934"/>
        <v>RSD_DTA3_RF</v>
      </c>
      <c r="H2149" s="2" t="str">
        <f t="shared" si="932"/>
        <v>SN</v>
      </c>
      <c r="I2149" s="2" t="str">
        <f t="shared" si="932"/>
        <v>UP</v>
      </c>
      <c r="J2149" s="10">
        <f t="shared" si="932"/>
        <v>0</v>
      </c>
      <c r="K2149" s="10">
        <f t="shared" si="933"/>
        <v>3</v>
      </c>
      <c r="L2149" s="10" t="str">
        <f t="shared" si="928"/>
        <v>RSDELC</v>
      </c>
      <c r="M2149" s="10" t="s">
        <v>75</v>
      </c>
    </row>
    <row r="2150" spans="3:13" s="2" customFormat="1" x14ac:dyDescent="0.25">
      <c r="C2150" s="10"/>
      <c r="D2150" s="10">
        <v>8</v>
      </c>
      <c r="F2150" s="2" t="str">
        <f t="shared" si="935"/>
        <v>FLO_FR</v>
      </c>
      <c r="G2150" s="2" t="str">
        <f t="shared" si="934"/>
        <v>RSD_DTA3_RF</v>
      </c>
      <c r="H2150" s="2" t="str">
        <f t="shared" si="932"/>
        <v>SL</v>
      </c>
      <c r="I2150" s="2" t="str">
        <f t="shared" si="932"/>
        <v>UP</v>
      </c>
      <c r="J2150" s="10">
        <f t="shared" si="932"/>
        <v>0</v>
      </c>
      <c r="K2150" s="10">
        <f t="shared" si="933"/>
        <v>3</v>
      </c>
      <c r="L2150" s="10" t="str">
        <f t="shared" si="928"/>
        <v>RSDELC</v>
      </c>
      <c r="M2150" s="10" t="s">
        <v>75</v>
      </c>
    </row>
    <row r="2151" spans="3:13" s="2" customFormat="1" x14ac:dyDescent="0.25">
      <c r="C2151" s="10"/>
      <c r="D2151" s="10">
        <v>9</v>
      </c>
      <c r="F2151" s="2" t="str">
        <f t="shared" si="935"/>
        <v>FLO_FR</v>
      </c>
      <c r="G2151" s="2" t="str">
        <f t="shared" si="934"/>
        <v>RSD_DTA3_RF</v>
      </c>
      <c r="H2151" s="2" t="str">
        <f t="shared" si="932"/>
        <v>SM</v>
      </c>
      <c r="I2151" s="2" t="str">
        <f t="shared" si="932"/>
        <v>UP</v>
      </c>
      <c r="J2151" s="10">
        <f t="shared" si="932"/>
        <v>0</v>
      </c>
      <c r="K2151" s="10">
        <f t="shared" si="933"/>
        <v>3</v>
      </c>
      <c r="L2151" s="10" t="str">
        <f t="shared" si="928"/>
        <v>RSDELC</v>
      </c>
      <c r="M2151" s="10" t="s">
        <v>75</v>
      </c>
    </row>
    <row r="2152" spans="3:13" s="2" customFormat="1" x14ac:dyDescent="0.25">
      <c r="C2152" s="10"/>
      <c r="D2152" s="10">
        <v>10</v>
      </c>
      <c r="F2152" s="2" t="str">
        <f t="shared" si="935"/>
        <v>FLO_FR</v>
      </c>
      <c r="G2152" s="2" t="str">
        <f t="shared" si="934"/>
        <v>RSD_DTA3_RF</v>
      </c>
      <c r="H2152" s="2" t="str">
        <f t="shared" ref="H2152" si="936">H2128</f>
        <v>SD</v>
      </c>
      <c r="I2152" s="2" t="str">
        <f>I2128</f>
        <v>UP</v>
      </c>
      <c r="J2152" s="10">
        <f>J2128</f>
        <v>0</v>
      </c>
      <c r="K2152" s="10">
        <f t="shared" si="933"/>
        <v>3</v>
      </c>
      <c r="L2152" s="10" t="str">
        <f t="shared" si="928"/>
        <v>RSDELC</v>
      </c>
      <c r="M2152" s="10" t="s">
        <v>75</v>
      </c>
    </row>
    <row r="2153" spans="3:13" s="2" customFormat="1" x14ac:dyDescent="0.25">
      <c r="C2153" s="10"/>
      <c r="D2153" s="10">
        <v>11</v>
      </c>
      <c r="F2153" s="2" t="str">
        <f t="shared" si="935"/>
        <v>FLO_FR</v>
      </c>
      <c r="G2153" s="2" t="str">
        <f t="shared" si="934"/>
        <v>RSD_DTA3_RF</v>
      </c>
      <c r="H2153" s="2" t="str">
        <f t="shared" ref="H2153" si="937">H2129</f>
        <v>SA</v>
      </c>
      <c r="I2153" s="2" t="str">
        <f>I2129</f>
        <v>UP</v>
      </c>
      <c r="J2153" s="10">
        <f>J2129</f>
        <v>0</v>
      </c>
      <c r="K2153" s="10">
        <f t="shared" si="933"/>
        <v>3</v>
      </c>
      <c r="L2153" s="10" t="str">
        <f t="shared" si="928"/>
        <v>RSDELC</v>
      </c>
      <c r="M2153" s="10" t="s">
        <v>75</v>
      </c>
    </row>
    <row r="2154" spans="3:13" s="2" customFormat="1" x14ac:dyDescent="0.25">
      <c r="C2154" s="10"/>
      <c r="D2154" s="10">
        <v>12</v>
      </c>
      <c r="F2154" s="2" t="str">
        <f t="shared" si="935"/>
        <v>FLO_FR</v>
      </c>
      <c r="G2154" s="2" t="str">
        <f t="shared" si="934"/>
        <v>RSD_DTA3_RF</v>
      </c>
      <c r="H2154" s="2" t="str">
        <f t="shared" ref="H2154:I2154" si="938">H2130</f>
        <v>SE</v>
      </c>
      <c r="I2154" s="2" t="str">
        <f t="shared" si="938"/>
        <v>UP</v>
      </c>
      <c r="J2154" s="10">
        <f>J2130</f>
        <v>0</v>
      </c>
      <c r="K2154" s="10">
        <f t="shared" si="933"/>
        <v>3</v>
      </c>
      <c r="L2154" s="10" t="str">
        <f t="shared" si="928"/>
        <v>RSDELC</v>
      </c>
      <c r="M2154" s="10" t="s">
        <v>75</v>
      </c>
    </row>
    <row r="2155" spans="3:13" s="2" customFormat="1" x14ac:dyDescent="0.25">
      <c r="C2155" s="10"/>
      <c r="D2155" s="10">
        <v>13</v>
      </c>
      <c r="F2155" s="2" t="str">
        <f t="shared" si="935"/>
        <v>FLO_FR</v>
      </c>
      <c r="G2155" s="2" t="str">
        <f t="shared" si="934"/>
        <v>RSD_DTA3_RF</v>
      </c>
      <c r="H2155" s="2" t="str">
        <f t="shared" ref="H2155:J2155" si="939">H2131</f>
        <v>FN</v>
      </c>
      <c r="I2155" s="2" t="str">
        <f t="shared" si="939"/>
        <v>UP</v>
      </c>
      <c r="J2155" s="10">
        <f t="shared" si="939"/>
        <v>0</v>
      </c>
      <c r="K2155" s="10">
        <f t="shared" si="933"/>
        <v>3</v>
      </c>
      <c r="L2155" s="10" t="str">
        <f t="shared" si="928"/>
        <v>RSDELC</v>
      </c>
      <c r="M2155" s="10" t="s">
        <v>75</v>
      </c>
    </row>
    <row r="2156" spans="3:13" s="2" customFormat="1" x14ac:dyDescent="0.25">
      <c r="C2156" s="10"/>
      <c r="D2156" s="10">
        <v>14</v>
      </c>
      <c r="F2156" s="2" t="str">
        <f t="shared" si="935"/>
        <v>FLO_FR</v>
      </c>
      <c r="G2156" s="2" t="str">
        <f t="shared" si="934"/>
        <v>RSD_DTA3_RF</v>
      </c>
      <c r="H2156" s="2" t="str">
        <f t="shared" ref="H2156:J2156" si="940">H2132</f>
        <v>FL</v>
      </c>
      <c r="I2156" s="2" t="str">
        <f t="shared" si="940"/>
        <v>UP</v>
      </c>
      <c r="J2156" s="10">
        <f t="shared" si="940"/>
        <v>0</v>
      </c>
      <c r="K2156" s="10">
        <f t="shared" si="933"/>
        <v>3</v>
      </c>
      <c r="L2156" s="10" t="str">
        <f t="shared" si="928"/>
        <v>RSDELC</v>
      </c>
      <c r="M2156" s="10" t="s">
        <v>75</v>
      </c>
    </row>
    <row r="2157" spans="3:13" s="2" customFormat="1" x14ac:dyDescent="0.25">
      <c r="C2157" s="10"/>
      <c r="D2157" s="10">
        <v>15</v>
      </c>
      <c r="F2157" s="2" t="str">
        <f t="shared" si="935"/>
        <v>FLO_FR</v>
      </c>
      <c r="G2157" s="2" t="str">
        <f t="shared" si="934"/>
        <v>RSD_DTA3_RF</v>
      </c>
      <c r="H2157" s="2" t="str">
        <f t="shared" ref="H2157:J2157" si="941">H2133</f>
        <v>FM</v>
      </c>
      <c r="I2157" s="2" t="str">
        <f t="shared" si="941"/>
        <v>UP</v>
      </c>
      <c r="J2157" s="10">
        <f t="shared" si="941"/>
        <v>0</v>
      </c>
      <c r="K2157" s="10">
        <f t="shared" si="933"/>
        <v>3</v>
      </c>
      <c r="L2157" s="10" t="str">
        <f t="shared" si="928"/>
        <v>RSDELC</v>
      </c>
      <c r="M2157" s="10" t="s">
        <v>75</v>
      </c>
    </row>
    <row r="2158" spans="3:13" s="2" customFormat="1" x14ac:dyDescent="0.25">
      <c r="C2158" s="10"/>
      <c r="D2158" s="10">
        <v>16</v>
      </c>
      <c r="F2158" s="2" t="str">
        <f t="shared" si="935"/>
        <v>FLO_FR</v>
      </c>
      <c r="G2158" s="2" t="str">
        <f t="shared" si="934"/>
        <v>RSD_DTA3_RF</v>
      </c>
      <c r="H2158" s="2" t="str">
        <f t="shared" ref="H2158:J2158" si="942">H2134</f>
        <v>FD</v>
      </c>
      <c r="I2158" s="2" t="str">
        <f t="shared" si="942"/>
        <v>UP</v>
      </c>
      <c r="J2158" s="10">
        <f t="shared" si="942"/>
        <v>0</v>
      </c>
      <c r="K2158" s="10">
        <f t="shared" si="933"/>
        <v>3</v>
      </c>
      <c r="L2158" s="10" t="str">
        <f t="shared" si="928"/>
        <v>RSDELC</v>
      </c>
      <c r="M2158" s="10" t="s">
        <v>75</v>
      </c>
    </row>
    <row r="2159" spans="3:13" s="2" customFormat="1" x14ac:dyDescent="0.25">
      <c r="C2159" s="10"/>
      <c r="D2159" s="10">
        <v>17</v>
      </c>
      <c r="F2159" s="2" t="str">
        <f t="shared" si="935"/>
        <v>FLO_FR</v>
      </c>
      <c r="G2159" s="2" t="str">
        <f t="shared" si="934"/>
        <v>RSD_DTA3_RF</v>
      </c>
      <c r="H2159" s="2" t="str">
        <f t="shared" ref="H2159:J2159" si="943">H2135</f>
        <v>FA</v>
      </c>
      <c r="I2159" s="2" t="str">
        <f t="shared" si="943"/>
        <v>UP</v>
      </c>
      <c r="J2159" s="10">
        <f t="shared" si="943"/>
        <v>0</v>
      </c>
      <c r="K2159" s="10">
        <f t="shared" si="933"/>
        <v>3</v>
      </c>
      <c r="L2159" s="10" t="str">
        <f t="shared" si="928"/>
        <v>RSDELC</v>
      </c>
      <c r="M2159" s="10" t="s">
        <v>75</v>
      </c>
    </row>
    <row r="2160" spans="3:13" s="2" customFormat="1" x14ac:dyDescent="0.25">
      <c r="C2160" s="10"/>
      <c r="D2160" s="10">
        <v>18</v>
      </c>
      <c r="F2160" s="2" t="str">
        <f t="shared" si="935"/>
        <v>FLO_FR</v>
      </c>
      <c r="G2160" s="2" t="str">
        <f t="shared" si="934"/>
        <v>RSD_DTA3_RF</v>
      </c>
      <c r="H2160" s="2" t="str">
        <f t="shared" ref="H2160:J2160" si="944">H2136</f>
        <v>FE</v>
      </c>
      <c r="I2160" s="2" t="str">
        <f t="shared" si="944"/>
        <v>UP</v>
      </c>
      <c r="J2160" s="10">
        <f t="shared" si="944"/>
        <v>0</v>
      </c>
      <c r="K2160" s="10">
        <f t="shared" si="933"/>
        <v>3</v>
      </c>
      <c r="L2160" s="10" t="str">
        <f t="shared" si="928"/>
        <v>RSDELC</v>
      </c>
      <c r="M2160" s="10" t="s">
        <v>75</v>
      </c>
    </row>
    <row r="2161" spans="3:13" s="2" customFormat="1" x14ac:dyDescent="0.25">
      <c r="C2161" s="10"/>
      <c r="D2161" s="10">
        <v>19</v>
      </c>
      <c r="F2161" s="2" t="str">
        <f t="shared" si="935"/>
        <v>FLO_FR</v>
      </c>
      <c r="G2161" s="2" t="str">
        <f t="shared" si="934"/>
        <v>RSD_DTA3_RF</v>
      </c>
      <c r="H2161" s="2" t="str">
        <f t="shared" ref="H2161:J2161" si="945">H2137</f>
        <v>WN</v>
      </c>
      <c r="I2161" s="2" t="str">
        <f t="shared" si="945"/>
        <v>UP</v>
      </c>
      <c r="J2161" s="10">
        <f t="shared" si="945"/>
        <v>0</v>
      </c>
      <c r="K2161" s="10">
        <f t="shared" si="933"/>
        <v>3</v>
      </c>
      <c r="L2161" s="10" t="str">
        <f t="shared" si="928"/>
        <v>RSDELC</v>
      </c>
      <c r="M2161" s="10" t="s">
        <v>75</v>
      </c>
    </row>
    <row r="2162" spans="3:13" s="2" customFormat="1" x14ac:dyDescent="0.25">
      <c r="C2162" s="10"/>
      <c r="D2162" s="10">
        <v>20</v>
      </c>
      <c r="F2162" s="2" t="str">
        <f t="shared" si="935"/>
        <v>FLO_FR</v>
      </c>
      <c r="G2162" s="2" t="str">
        <f t="shared" si="934"/>
        <v>RSD_DTA3_RF</v>
      </c>
      <c r="H2162" s="2" t="str">
        <f t="shared" ref="H2162:J2162" si="946">H2138</f>
        <v>WL</v>
      </c>
      <c r="I2162" s="2" t="str">
        <f t="shared" si="946"/>
        <v>UP</v>
      </c>
      <c r="J2162" s="10">
        <f t="shared" si="946"/>
        <v>0</v>
      </c>
      <c r="K2162" s="10">
        <f t="shared" si="933"/>
        <v>3</v>
      </c>
      <c r="L2162" s="10" t="str">
        <f t="shared" si="928"/>
        <v>RSDELC</v>
      </c>
      <c r="M2162" s="10" t="s">
        <v>75</v>
      </c>
    </row>
    <row r="2163" spans="3:13" s="2" customFormat="1" x14ac:dyDescent="0.25">
      <c r="C2163" s="10"/>
      <c r="D2163" s="10">
        <v>21</v>
      </c>
      <c r="F2163" s="2" t="str">
        <f t="shared" si="935"/>
        <v>FLO_FR</v>
      </c>
      <c r="G2163" s="2" t="str">
        <f t="shared" si="934"/>
        <v>RSD_DTA3_RF</v>
      </c>
      <c r="H2163" s="2" t="str">
        <f t="shared" ref="H2163:J2163" si="947">H2139</f>
        <v>WM</v>
      </c>
      <c r="I2163" s="2" t="str">
        <f t="shared" si="947"/>
        <v>UP</v>
      </c>
      <c r="J2163" s="10">
        <f t="shared" si="947"/>
        <v>0</v>
      </c>
      <c r="K2163" s="10">
        <f t="shared" si="933"/>
        <v>3</v>
      </c>
      <c r="L2163" s="10" t="str">
        <f t="shared" si="928"/>
        <v>RSDELC</v>
      </c>
      <c r="M2163" s="10" t="s">
        <v>75</v>
      </c>
    </row>
    <row r="2164" spans="3:13" s="2" customFormat="1" x14ac:dyDescent="0.25">
      <c r="C2164" s="10"/>
      <c r="D2164" s="10">
        <v>22</v>
      </c>
      <c r="F2164" s="2" t="str">
        <f t="shared" si="935"/>
        <v>FLO_FR</v>
      </c>
      <c r="G2164" s="2" t="str">
        <f t="shared" si="934"/>
        <v>RSD_DTA3_RF</v>
      </c>
      <c r="H2164" s="2" t="str">
        <f t="shared" ref="H2164:J2164" si="948">H2140</f>
        <v>WD</v>
      </c>
      <c r="I2164" s="2" t="str">
        <f t="shared" si="948"/>
        <v>UP</v>
      </c>
      <c r="J2164" s="10">
        <f t="shared" si="948"/>
        <v>0</v>
      </c>
      <c r="K2164" s="10">
        <f t="shared" si="933"/>
        <v>3</v>
      </c>
      <c r="L2164" s="10" t="str">
        <f t="shared" si="928"/>
        <v>RSDELC</v>
      </c>
      <c r="M2164" s="10" t="s">
        <v>75</v>
      </c>
    </row>
    <row r="2165" spans="3:13" s="2" customFormat="1" x14ac:dyDescent="0.25">
      <c r="C2165" s="10"/>
      <c r="D2165" s="10">
        <v>23</v>
      </c>
      <c r="F2165" s="12" t="str">
        <f t="shared" si="935"/>
        <v>FLO_FR</v>
      </c>
      <c r="G2165" s="12" t="str">
        <f t="shared" si="934"/>
        <v>RSD_DTA3_RF</v>
      </c>
      <c r="H2165" s="12" t="str">
        <f t="shared" ref="H2165:J2165" si="949">H2141</f>
        <v>WA</v>
      </c>
      <c r="I2165" s="12" t="str">
        <f t="shared" si="949"/>
        <v>UP</v>
      </c>
      <c r="J2165" s="4">
        <f t="shared" si="949"/>
        <v>0</v>
      </c>
      <c r="K2165" s="4">
        <f t="shared" si="933"/>
        <v>3</v>
      </c>
      <c r="L2165" s="10" t="str">
        <f t="shared" si="928"/>
        <v>RSDELC</v>
      </c>
      <c r="M2165" s="10" t="s">
        <v>75</v>
      </c>
    </row>
    <row r="2166" spans="3:13" s="2" customFormat="1" x14ac:dyDescent="0.25">
      <c r="C2166" s="10"/>
      <c r="D2166" s="10">
        <v>24</v>
      </c>
      <c r="F2166" s="19" t="str">
        <f t="shared" si="935"/>
        <v>FLO_FR</v>
      </c>
      <c r="G2166" s="19" t="str">
        <f t="shared" si="934"/>
        <v>RSD_DTA3_RF</v>
      </c>
      <c r="H2166" s="19" t="str">
        <f t="shared" ref="H2166:J2166" si="950">H2142</f>
        <v>WE</v>
      </c>
      <c r="I2166" s="19" t="str">
        <f t="shared" si="950"/>
        <v>UP</v>
      </c>
      <c r="J2166" s="21">
        <f t="shared" si="950"/>
        <v>0</v>
      </c>
      <c r="K2166" s="21">
        <f t="shared" si="933"/>
        <v>3</v>
      </c>
      <c r="L2166" s="21" t="str">
        <f t="shared" si="928"/>
        <v>RSDELC</v>
      </c>
      <c r="M2166" s="21" t="s">
        <v>75</v>
      </c>
    </row>
    <row r="2167" spans="3:13" s="2" customFormat="1" x14ac:dyDescent="0.25">
      <c r="C2167" s="10">
        <f>C2119+1</f>
        <v>46</v>
      </c>
      <c r="D2167" s="10">
        <v>1</v>
      </c>
      <c r="F2167" s="2" t="str">
        <f>IF(H2167="NA","\I: Ignore","FLO_FR")</f>
        <v>FLO_FR</v>
      </c>
      <c r="G2167" s="9" t="str">
        <f>VLOOKUP(C2167,Demands!$B$27:$C$125,2,0)</f>
        <v>RSD_APA3_RF</v>
      </c>
      <c r="H2167" s="2" t="str">
        <f>IF(HLOOKUP($D2167,Fractions!$C$1:$Z$2,2,0)=0,"na",HLOOKUP($D2167,Fractions!$C$1:$Z$2,2,0))</f>
        <v>RN</v>
      </c>
      <c r="I2167" s="2" t="s">
        <v>34</v>
      </c>
      <c r="K2167" s="11">
        <f>VLOOKUP(VLOOKUP(C2167,Demands!$B$27:$E$125,4,0),Fractions!$A$3:$Z$43,INS_FRs!D2167+2,0)</f>
        <v>3.4817351598173521E-2</v>
      </c>
      <c r="L2167" s="10" t="str">
        <f t="shared" si="928"/>
        <v>RSDELC</v>
      </c>
      <c r="M2167" s="10" t="s">
        <v>75</v>
      </c>
    </row>
    <row r="2168" spans="3:13" s="2" customFormat="1" x14ac:dyDescent="0.25">
      <c r="C2168" s="10"/>
      <c r="D2168" s="10">
        <v>2</v>
      </c>
      <c r="F2168" s="2" t="str">
        <f t="shared" ref="F2168:F2178" si="951">IF(H2168="NA","\I: Ignore","FLO_FR")</f>
        <v>FLO_FR</v>
      </c>
      <c r="G2168" s="2" t="str">
        <f>G2167</f>
        <v>RSD_APA3_RF</v>
      </c>
      <c r="H2168" s="2" t="str">
        <f>IF(HLOOKUP($D2168,Fractions!$C$1:$Z$2,2,0)=0,"na",HLOOKUP($D2168,Fractions!$C$1:$Z$2,2,0))</f>
        <v>RL</v>
      </c>
      <c r="I2168" s="2" t="s">
        <v>34</v>
      </c>
      <c r="K2168" s="17">
        <f>VLOOKUP(VLOOKUP(C2167,Demands!$B$27:$E$125,4,0),Fractions!$A$3:$Z$43,INS_FRs!D2168+2,0)</f>
        <v>2.0890410958904111E-2</v>
      </c>
      <c r="L2168" s="10" t="str">
        <f t="shared" si="928"/>
        <v>RSDELC</v>
      </c>
      <c r="M2168" s="10" t="s">
        <v>75</v>
      </c>
    </row>
    <row r="2169" spans="3:13" s="2" customFormat="1" x14ac:dyDescent="0.25">
      <c r="C2169" s="10"/>
      <c r="D2169" s="10">
        <v>3</v>
      </c>
      <c r="F2169" s="2" t="str">
        <f t="shared" si="951"/>
        <v>FLO_FR</v>
      </c>
      <c r="G2169" s="2" t="str">
        <f t="shared" ref="G2169:G2176" si="952">G2168</f>
        <v>RSD_APA3_RF</v>
      </c>
      <c r="H2169" s="2" t="str">
        <f>IF(HLOOKUP($D2169,Fractions!$C$1:$Z$2,2,0)=0,"na",HLOOKUP($D2169,Fractions!$C$1:$Z$2,2,0))</f>
        <v>RM</v>
      </c>
      <c r="I2169" s="2" t="s">
        <v>34</v>
      </c>
      <c r="K2169" s="17">
        <f>VLOOKUP(VLOOKUP(C2167,Demands!$B$27:$E$125,4,0),Fractions!$A$3:$Z$43,INS_FRs!D2169+2,0)</f>
        <v>2.7853881278538814E-2</v>
      </c>
      <c r="L2169" s="10" t="str">
        <f t="shared" si="928"/>
        <v>RSDELC</v>
      </c>
      <c r="M2169" s="10" t="s">
        <v>75</v>
      </c>
    </row>
    <row r="2170" spans="3:13" s="2" customFormat="1" x14ac:dyDescent="0.25">
      <c r="C2170" s="10"/>
      <c r="D2170" s="10">
        <v>4</v>
      </c>
      <c r="F2170" s="2" t="str">
        <f t="shared" si="951"/>
        <v>FLO_FR</v>
      </c>
      <c r="G2170" s="2" t="str">
        <f t="shared" si="952"/>
        <v>RSD_APA3_RF</v>
      </c>
      <c r="H2170" s="2" t="str">
        <f>IF(HLOOKUP($D2170,Fractions!$C$1:$Z$2,2,0)=0,"na",HLOOKUP($D2170,Fractions!$C$1:$Z$2,2,0))</f>
        <v>RD</v>
      </c>
      <c r="I2170" s="2" t="s">
        <v>34</v>
      </c>
      <c r="K2170" s="17">
        <f>VLOOKUP(VLOOKUP(C2167,Demands!$B$27:$E$125,4,0),Fractions!$A$3:$Z$43,INS_FRs!D2170+2,0)</f>
        <v>3.4817351598173521E-2</v>
      </c>
      <c r="L2170" s="10" t="str">
        <f t="shared" si="928"/>
        <v>RSDELC</v>
      </c>
      <c r="M2170" s="10" t="s">
        <v>75</v>
      </c>
    </row>
    <row r="2171" spans="3:13" s="2" customFormat="1" x14ac:dyDescent="0.25">
      <c r="C2171" s="10"/>
      <c r="D2171" s="10">
        <v>5</v>
      </c>
      <c r="F2171" s="2" t="str">
        <f t="shared" si="951"/>
        <v>FLO_FR</v>
      </c>
      <c r="G2171" s="2" t="str">
        <f t="shared" si="952"/>
        <v>RSD_APA3_RF</v>
      </c>
      <c r="H2171" s="2" t="str">
        <f>IF(HLOOKUP($D2171,Fractions!$C$1:$Z$2,2,0)=0,"na",HLOOKUP($D2171,Fractions!$C$1:$Z$2,2,0))</f>
        <v>RA</v>
      </c>
      <c r="I2171" s="2" t="s">
        <v>34</v>
      </c>
      <c r="K2171" s="17">
        <f>VLOOKUP(VLOOKUP(C2167,Demands!$B$27:$E$125,4,0),Fractions!$A$3:$Z$43,INS_FRs!D2171+2,0)</f>
        <v>2.0890410958904111E-2</v>
      </c>
      <c r="L2171" s="10" t="str">
        <f t="shared" si="928"/>
        <v>RSDELC</v>
      </c>
      <c r="M2171" s="10" t="s">
        <v>75</v>
      </c>
    </row>
    <row r="2172" spans="3:13" s="2" customFormat="1" x14ac:dyDescent="0.25">
      <c r="C2172" s="10"/>
      <c r="D2172" s="10">
        <v>6</v>
      </c>
      <c r="F2172" s="2" t="str">
        <f t="shared" si="951"/>
        <v>FLO_FR</v>
      </c>
      <c r="G2172" s="2" t="str">
        <f t="shared" si="952"/>
        <v>RSD_APA3_RF</v>
      </c>
      <c r="H2172" s="2" t="str">
        <f>IF(HLOOKUP($D2172,Fractions!$C$1:$Z$2,2,0)=0,"na",HLOOKUP($D2172,Fractions!$C$1:$Z$2,2,0))</f>
        <v>RE</v>
      </c>
      <c r="I2172" s="2" t="s">
        <v>34</v>
      </c>
      <c r="K2172" s="17">
        <f>VLOOKUP(VLOOKUP(C2167,Demands!$B$27:$E$125,4,0),Fractions!$A$3:$Z$43,INS_FRs!D2172+2,0)</f>
        <v>2.7853881278538814E-2</v>
      </c>
      <c r="L2172" s="10" t="str">
        <f t="shared" si="928"/>
        <v>RSDELC</v>
      </c>
      <c r="M2172" s="10" t="s">
        <v>75</v>
      </c>
    </row>
    <row r="2173" spans="3:13" s="2" customFormat="1" x14ac:dyDescent="0.25">
      <c r="C2173" s="10"/>
      <c r="D2173" s="10">
        <v>7</v>
      </c>
      <c r="F2173" s="2" t="str">
        <f t="shared" si="951"/>
        <v>FLO_FR</v>
      </c>
      <c r="G2173" s="2" t="str">
        <f t="shared" si="952"/>
        <v>RSD_APA3_RF</v>
      </c>
      <c r="H2173" s="2" t="str">
        <f>IF(HLOOKUP($D2173,Fractions!$C$1:$Z$2,2,0)=0,"na",HLOOKUP($D2173,Fractions!$C$1:$Z$2,2,0))</f>
        <v>SN</v>
      </c>
      <c r="I2173" s="2" t="s">
        <v>34</v>
      </c>
      <c r="K2173" s="17">
        <f>VLOOKUP(VLOOKUP(C2167,Demands!$B$27:$E$125,4,0),Fractions!$A$3:$Z$43,INS_FRs!D2173+2,0)</f>
        <v>5.2511415525114159E-2</v>
      </c>
      <c r="L2173" s="10" t="str">
        <f t="shared" si="928"/>
        <v>RSDELC</v>
      </c>
      <c r="M2173" s="10" t="s">
        <v>75</v>
      </c>
    </row>
    <row r="2174" spans="3:13" s="2" customFormat="1" x14ac:dyDescent="0.25">
      <c r="C2174" s="10"/>
      <c r="D2174" s="10">
        <v>8</v>
      </c>
      <c r="F2174" s="2" t="str">
        <f t="shared" si="951"/>
        <v>FLO_FR</v>
      </c>
      <c r="G2174" s="2" t="str">
        <f t="shared" si="952"/>
        <v>RSD_APA3_RF</v>
      </c>
      <c r="H2174" s="2" t="str">
        <f>IF(HLOOKUP($D2174,Fractions!$C$1:$Z$2,2,0)=0,"na",HLOOKUP($D2174,Fractions!$C$1:$Z$2,2,0))</f>
        <v>SL</v>
      </c>
      <c r="I2174" s="2" t="s">
        <v>34</v>
      </c>
      <c r="K2174" s="17">
        <f>VLOOKUP(VLOOKUP(C2167,Demands!$B$27:$E$125,4,0),Fractions!$A$3:$Z$43,INS_FRs!D2174+2,0)</f>
        <v>3.1506849315068496E-2</v>
      </c>
      <c r="L2174" s="10" t="str">
        <f t="shared" si="928"/>
        <v>RSDELC</v>
      </c>
      <c r="M2174" s="10" t="s">
        <v>75</v>
      </c>
    </row>
    <row r="2175" spans="3:13" s="2" customFormat="1" x14ac:dyDescent="0.25">
      <c r="C2175" s="10"/>
      <c r="D2175" s="10">
        <v>9</v>
      </c>
      <c r="F2175" s="2" t="str">
        <f t="shared" si="951"/>
        <v>FLO_FR</v>
      </c>
      <c r="G2175" s="2" t="str">
        <f t="shared" si="952"/>
        <v>RSD_APA3_RF</v>
      </c>
      <c r="H2175" s="2" t="str">
        <f>IF(HLOOKUP($D2175,Fractions!$C$1:$Z$2,2,0)=0,"na",HLOOKUP($D2175,Fractions!$C$1:$Z$2,2,0))</f>
        <v>SM</v>
      </c>
      <c r="I2175" s="2" t="s">
        <v>34</v>
      </c>
      <c r="K2175" s="17">
        <f>VLOOKUP(VLOOKUP(C2167,Demands!$B$27:$E$125,4,0),Fractions!$A$3:$Z$43,INS_FRs!D2175+2,0)</f>
        <v>4.2009132420091327E-2</v>
      </c>
      <c r="L2175" s="10" t="str">
        <f t="shared" si="928"/>
        <v>RSDELC</v>
      </c>
      <c r="M2175" s="10" t="s">
        <v>75</v>
      </c>
    </row>
    <row r="2176" spans="3:13" s="2" customFormat="1" x14ac:dyDescent="0.25">
      <c r="C2176" s="10"/>
      <c r="D2176" s="10">
        <v>10</v>
      </c>
      <c r="F2176" s="2" t="str">
        <f t="shared" si="951"/>
        <v>FLO_FR</v>
      </c>
      <c r="G2176" s="2" t="str">
        <f t="shared" si="952"/>
        <v>RSD_APA3_RF</v>
      </c>
      <c r="H2176" s="2" t="str">
        <f>IF(HLOOKUP($D2176,Fractions!$C$1:$Z$2,2,0)=0,"na",HLOOKUP($D2176,Fractions!$C$1:$Z$2,2,0))</f>
        <v>SD</v>
      </c>
      <c r="I2176" s="2" t="s">
        <v>34</v>
      </c>
      <c r="K2176" s="17">
        <f>VLOOKUP(VLOOKUP(C2167,Demands!$B$27:$E$125,4,0),Fractions!$A$3:$Z$43,INS_FRs!D2176+2,0)</f>
        <v>5.2511415525114159E-2</v>
      </c>
      <c r="L2176" s="10" t="str">
        <f t="shared" si="928"/>
        <v>RSDELC</v>
      </c>
      <c r="M2176" s="10" t="s">
        <v>75</v>
      </c>
    </row>
    <row r="2177" spans="3:13" s="2" customFormat="1" x14ac:dyDescent="0.25">
      <c r="C2177" s="10"/>
      <c r="D2177" s="10">
        <v>11</v>
      </c>
      <c r="F2177" s="2" t="str">
        <f t="shared" si="951"/>
        <v>FLO_FR</v>
      </c>
      <c r="G2177" s="2" t="str">
        <f t="shared" ref="G2177:G2195" si="953">G2176</f>
        <v>RSD_APA3_RF</v>
      </c>
      <c r="H2177" s="2" t="str">
        <f>IF(HLOOKUP($D2177,Fractions!$C$1:$Z$2,2,0)=0,"na",HLOOKUP($D2177,Fractions!$C$1:$Z$2,2,0))</f>
        <v>SA</v>
      </c>
      <c r="I2177" s="2" t="s">
        <v>34</v>
      </c>
      <c r="K2177" s="17">
        <f>VLOOKUP(VLOOKUP(C2167,Demands!$B$27:$E$125,4,0),Fractions!$A$3:$Z$43,INS_FRs!D2177+2,0)</f>
        <v>3.1506849315068496E-2</v>
      </c>
      <c r="L2177" s="10" t="str">
        <f t="shared" si="928"/>
        <v>RSDELC</v>
      </c>
      <c r="M2177" s="10" t="s">
        <v>75</v>
      </c>
    </row>
    <row r="2178" spans="3:13" s="2" customFormat="1" x14ac:dyDescent="0.25">
      <c r="C2178" s="10"/>
      <c r="D2178" s="10">
        <v>12</v>
      </c>
      <c r="F2178" s="2" t="str">
        <f t="shared" si="951"/>
        <v>FLO_FR</v>
      </c>
      <c r="G2178" s="2" t="str">
        <f t="shared" si="953"/>
        <v>RSD_APA3_RF</v>
      </c>
      <c r="H2178" s="2" t="str">
        <f>IF(HLOOKUP($D2178,Fractions!$C$1:$Z$2,2,0)=0,"na",HLOOKUP($D2178,Fractions!$C$1:$Z$2,2,0))</f>
        <v>SE</v>
      </c>
      <c r="I2178" s="2" t="s">
        <v>34</v>
      </c>
      <c r="K2178" s="17">
        <f>VLOOKUP(VLOOKUP(C2167,Demands!$B$27:$E$125,4,0),Fractions!$A$3:$Z$43,INS_FRs!D2178+2,0)</f>
        <v>4.2009132420091327E-2</v>
      </c>
      <c r="L2178" s="10" t="str">
        <f t="shared" si="928"/>
        <v>RSDELC</v>
      </c>
      <c r="M2178" s="10" t="s">
        <v>75</v>
      </c>
    </row>
    <row r="2179" spans="3:13" s="2" customFormat="1" x14ac:dyDescent="0.25">
      <c r="C2179" s="10"/>
      <c r="D2179" s="10">
        <v>13</v>
      </c>
      <c r="F2179" s="2" t="str">
        <f t="shared" ref="F2179:F2196" si="954">IF(H2179="NA","\I: Ignore","FLO_FR")</f>
        <v>FLO_FR</v>
      </c>
      <c r="G2179" s="2" t="str">
        <f t="shared" si="953"/>
        <v>RSD_APA3_RF</v>
      </c>
      <c r="H2179" s="2" t="str">
        <f>IF(HLOOKUP($D2179,Fractions!$C$1:$Z$2,2,0)=0,"na",HLOOKUP($D2179,Fractions!$C$1:$Z$2,2,0))</f>
        <v>FN</v>
      </c>
      <c r="I2179" s="2" t="s">
        <v>34</v>
      </c>
      <c r="K2179" s="17">
        <f>VLOOKUP(VLOOKUP(C2167,Demands!$B$27:$E$125,4,0),Fractions!$A$3:$Z$43,INS_FRs!D2179+2,0)</f>
        <v>3.4817351598173521E-2</v>
      </c>
      <c r="L2179" s="10" t="str">
        <f t="shared" si="928"/>
        <v>RSDELC</v>
      </c>
      <c r="M2179" s="10" t="s">
        <v>75</v>
      </c>
    </row>
    <row r="2180" spans="3:13" s="2" customFormat="1" x14ac:dyDescent="0.25">
      <c r="C2180" s="10"/>
      <c r="D2180" s="10">
        <v>14</v>
      </c>
      <c r="F2180" s="2" t="str">
        <f t="shared" si="954"/>
        <v>FLO_FR</v>
      </c>
      <c r="G2180" s="2" t="str">
        <f t="shared" si="953"/>
        <v>RSD_APA3_RF</v>
      </c>
      <c r="H2180" s="2" t="str">
        <f>IF(HLOOKUP($D2180,Fractions!$C$1:$Z$2,2,0)=0,"na",HLOOKUP($D2180,Fractions!$C$1:$Z$2,2,0))</f>
        <v>FL</v>
      </c>
      <c r="I2180" s="2" t="s">
        <v>34</v>
      </c>
      <c r="K2180" s="17">
        <f>VLOOKUP(VLOOKUP(C2167,Demands!$B$27:$E$125,4,0),Fractions!$A$3:$Z$43,INS_FRs!D2180+2,0)</f>
        <v>2.0890410958904111E-2</v>
      </c>
      <c r="L2180" s="10" t="str">
        <f t="shared" si="928"/>
        <v>RSDELC</v>
      </c>
      <c r="M2180" s="10" t="s">
        <v>75</v>
      </c>
    </row>
    <row r="2181" spans="3:13" s="2" customFormat="1" x14ac:dyDescent="0.25">
      <c r="C2181" s="10"/>
      <c r="D2181" s="10">
        <v>15</v>
      </c>
      <c r="F2181" s="2" t="str">
        <f t="shared" si="954"/>
        <v>FLO_FR</v>
      </c>
      <c r="G2181" s="2" t="str">
        <f t="shared" si="953"/>
        <v>RSD_APA3_RF</v>
      </c>
      <c r="H2181" s="2" t="str">
        <f>IF(HLOOKUP($D2181,Fractions!$C$1:$Z$2,2,0)=0,"na",HLOOKUP($D2181,Fractions!$C$1:$Z$2,2,0))</f>
        <v>FM</v>
      </c>
      <c r="I2181" s="2" t="s">
        <v>34</v>
      </c>
      <c r="K2181" s="17">
        <f>VLOOKUP(VLOOKUP(C2167,Demands!$B$27:$E$125,4,0),Fractions!$A$3:$Z$43,INS_FRs!D2181+2,0)</f>
        <v>2.7853881278538814E-2</v>
      </c>
      <c r="L2181" s="10" t="str">
        <f t="shared" si="928"/>
        <v>RSDELC</v>
      </c>
      <c r="M2181" s="10" t="s">
        <v>75</v>
      </c>
    </row>
    <row r="2182" spans="3:13" s="2" customFormat="1" x14ac:dyDescent="0.25">
      <c r="C2182" s="10"/>
      <c r="D2182" s="10">
        <v>16</v>
      </c>
      <c r="F2182" s="2" t="str">
        <f t="shared" si="954"/>
        <v>FLO_FR</v>
      </c>
      <c r="G2182" s="2" t="str">
        <f t="shared" si="953"/>
        <v>RSD_APA3_RF</v>
      </c>
      <c r="H2182" s="2" t="str">
        <f>IF(HLOOKUP($D2182,Fractions!$C$1:$Z$2,2,0)=0,"na",HLOOKUP($D2182,Fractions!$C$1:$Z$2,2,0))</f>
        <v>FD</v>
      </c>
      <c r="I2182" s="2" t="s">
        <v>34</v>
      </c>
      <c r="K2182" s="17">
        <f>VLOOKUP(VLOOKUP(C2167,Demands!$B$27:$E$125,4,0),Fractions!$A$3:$Z$43,INS_FRs!D2182+2,0)</f>
        <v>3.4817351598173521E-2</v>
      </c>
      <c r="L2182" s="10" t="str">
        <f t="shared" si="928"/>
        <v>RSDELC</v>
      </c>
      <c r="M2182" s="10" t="s">
        <v>75</v>
      </c>
    </row>
    <row r="2183" spans="3:13" s="2" customFormat="1" x14ac:dyDescent="0.25">
      <c r="C2183" s="10"/>
      <c r="D2183" s="10">
        <v>17</v>
      </c>
      <c r="F2183" s="2" t="str">
        <f t="shared" si="954"/>
        <v>FLO_FR</v>
      </c>
      <c r="G2183" s="2" t="str">
        <f t="shared" si="953"/>
        <v>RSD_APA3_RF</v>
      </c>
      <c r="H2183" s="2" t="str">
        <f>IF(HLOOKUP($D2183,Fractions!$C$1:$Z$2,2,0)=0,"na",HLOOKUP($D2183,Fractions!$C$1:$Z$2,2,0))</f>
        <v>FA</v>
      </c>
      <c r="I2183" s="2" t="s">
        <v>34</v>
      </c>
      <c r="K2183" s="17">
        <f>VLOOKUP(VLOOKUP(C2167,Demands!$B$27:$E$125,4,0),Fractions!$A$3:$Z$43,INS_FRs!D2183+2,0)</f>
        <v>2.0890410958904111E-2</v>
      </c>
      <c r="L2183" s="10" t="str">
        <f t="shared" si="928"/>
        <v>RSDELC</v>
      </c>
      <c r="M2183" s="10" t="s">
        <v>75</v>
      </c>
    </row>
    <row r="2184" spans="3:13" s="2" customFormat="1" x14ac:dyDescent="0.25">
      <c r="C2184" s="10"/>
      <c r="D2184" s="10">
        <v>18</v>
      </c>
      <c r="F2184" s="2" t="str">
        <f t="shared" si="954"/>
        <v>FLO_FR</v>
      </c>
      <c r="G2184" s="2" t="str">
        <f t="shared" si="953"/>
        <v>RSD_APA3_RF</v>
      </c>
      <c r="H2184" s="2" t="str">
        <f>IF(HLOOKUP($D2184,Fractions!$C$1:$Z$2,2,0)=0,"na",HLOOKUP($D2184,Fractions!$C$1:$Z$2,2,0))</f>
        <v>FE</v>
      </c>
      <c r="I2184" s="2" t="s">
        <v>34</v>
      </c>
      <c r="K2184" s="17">
        <f>VLOOKUP(VLOOKUP(C2167,Demands!$B$27:$E$125,4,0),Fractions!$A$3:$Z$43,INS_FRs!D2184+2,0)</f>
        <v>2.7853881278538814E-2</v>
      </c>
      <c r="L2184" s="10" t="str">
        <f t="shared" ref="L2184:L2247" si="955">LEFT(G2184,3)&amp;"ELC"</f>
        <v>RSDELC</v>
      </c>
      <c r="M2184" s="10" t="s">
        <v>75</v>
      </c>
    </row>
    <row r="2185" spans="3:13" s="2" customFormat="1" x14ac:dyDescent="0.25">
      <c r="C2185" s="10"/>
      <c r="D2185" s="10">
        <v>19</v>
      </c>
      <c r="F2185" s="2" t="str">
        <f t="shared" si="954"/>
        <v>FLO_FR</v>
      </c>
      <c r="G2185" s="2" t="str">
        <f t="shared" si="953"/>
        <v>RSD_APA3_RF</v>
      </c>
      <c r="H2185" s="2" t="str">
        <f>IF(HLOOKUP($D2185,Fractions!$C$1:$Z$2,2,0)=0,"na",HLOOKUP($D2185,Fractions!$C$1:$Z$2,2,0))</f>
        <v>WN</v>
      </c>
      <c r="I2185" s="2" t="s">
        <v>34</v>
      </c>
      <c r="K2185" s="17">
        <f>VLOOKUP(VLOOKUP(C2167,Demands!$B$27:$E$125,4,0),Fractions!$A$3:$Z$43,INS_FRs!D2185+2,0)</f>
        <v>8.6187214611872148E-2</v>
      </c>
      <c r="L2185" s="10" t="str">
        <f t="shared" si="955"/>
        <v>RSDELC</v>
      </c>
      <c r="M2185" s="10" t="s">
        <v>75</v>
      </c>
    </row>
    <row r="2186" spans="3:13" s="2" customFormat="1" x14ac:dyDescent="0.25">
      <c r="C2186" s="10"/>
      <c r="D2186" s="10">
        <v>20</v>
      </c>
      <c r="F2186" s="2" t="str">
        <f t="shared" si="954"/>
        <v>FLO_FR</v>
      </c>
      <c r="G2186" s="2" t="str">
        <f t="shared" si="953"/>
        <v>RSD_APA3_RF</v>
      </c>
      <c r="H2186" s="2" t="str">
        <f>IF(HLOOKUP($D2186,Fractions!$C$1:$Z$2,2,0)=0,"na",HLOOKUP($D2186,Fractions!$C$1:$Z$2,2,0))</f>
        <v>WL</v>
      </c>
      <c r="I2186" s="2" t="s">
        <v>34</v>
      </c>
      <c r="K2186" s="17">
        <f>VLOOKUP(VLOOKUP(C2167,Demands!$B$27:$E$125,4,0),Fractions!$A$3:$Z$43,INS_FRs!D2186+2,0)</f>
        <v>5.171232876712329E-2</v>
      </c>
      <c r="L2186" s="10" t="str">
        <f t="shared" si="955"/>
        <v>RSDELC</v>
      </c>
      <c r="M2186" s="10" t="s">
        <v>75</v>
      </c>
    </row>
    <row r="2187" spans="3:13" s="2" customFormat="1" x14ac:dyDescent="0.25">
      <c r="C2187" s="10"/>
      <c r="D2187" s="10">
        <v>21</v>
      </c>
      <c r="F2187" s="2" t="str">
        <f t="shared" si="954"/>
        <v>FLO_FR</v>
      </c>
      <c r="G2187" s="2" t="str">
        <f t="shared" si="953"/>
        <v>RSD_APA3_RF</v>
      </c>
      <c r="H2187" s="2" t="str">
        <f>IF(HLOOKUP($D2187,Fractions!$C$1:$Z$2,2,0)=0,"na",HLOOKUP($D2187,Fractions!$C$1:$Z$2,2,0))</f>
        <v>WM</v>
      </c>
      <c r="I2187" s="2" t="s">
        <v>34</v>
      </c>
      <c r="K2187" s="17">
        <f>VLOOKUP(VLOOKUP(C2167,Demands!$B$27:$E$125,4,0),Fractions!$A$3:$Z$43,INS_FRs!D2187+2,0)</f>
        <v>6.8949771689497716E-2</v>
      </c>
      <c r="L2187" s="10" t="str">
        <f t="shared" si="955"/>
        <v>RSDELC</v>
      </c>
      <c r="M2187" s="10" t="s">
        <v>75</v>
      </c>
    </row>
    <row r="2188" spans="3:13" s="2" customFormat="1" x14ac:dyDescent="0.25">
      <c r="C2188" s="10"/>
      <c r="D2188" s="10">
        <v>22</v>
      </c>
      <c r="F2188" s="2" t="str">
        <f t="shared" si="954"/>
        <v>FLO_FR</v>
      </c>
      <c r="G2188" s="2" t="str">
        <f t="shared" si="953"/>
        <v>RSD_APA3_RF</v>
      </c>
      <c r="H2188" s="2" t="str">
        <f>IF(HLOOKUP($D2188,Fractions!$C$1:$Z$2,2,0)=0,"na",HLOOKUP($D2188,Fractions!$C$1:$Z$2,2,0))</f>
        <v>WD</v>
      </c>
      <c r="I2188" s="2" t="s">
        <v>34</v>
      </c>
      <c r="K2188" s="17">
        <f>VLOOKUP(VLOOKUP(C2167,Demands!$B$27:$E$125,4,0),Fractions!$A$3:$Z$43,INS_FRs!D2188+2,0)</f>
        <v>8.6187214611872148E-2</v>
      </c>
      <c r="L2188" s="10" t="str">
        <f t="shared" si="955"/>
        <v>RSDELC</v>
      </c>
      <c r="M2188" s="10" t="s">
        <v>75</v>
      </c>
    </row>
    <row r="2189" spans="3:13" s="2" customFormat="1" x14ac:dyDescent="0.25">
      <c r="C2189" s="10"/>
      <c r="D2189" s="10">
        <v>23</v>
      </c>
      <c r="F2189" s="12" t="str">
        <f t="shared" si="954"/>
        <v>FLO_FR</v>
      </c>
      <c r="G2189" s="12" t="str">
        <f t="shared" si="953"/>
        <v>RSD_APA3_RF</v>
      </c>
      <c r="H2189" s="12" t="str">
        <f>IF(HLOOKUP($D2189,Fractions!$C$1:$Z$2,2,0)=0,"na",HLOOKUP($D2189,Fractions!$C$1:$Z$2,2,0))</f>
        <v>WA</v>
      </c>
      <c r="I2189" s="12" t="s">
        <v>34</v>
      </c>
      <c r="J2189" s="12"/>
      <c r="K2189" s="18">
        <f>VLOOKUP(VLOOKUP(C2167,Demands!$B$27:$E$125,4,0),Fractions!$A$3:$Z$43,INS_FRs!D2189+2,0)</f>
        <v>5.171232876712329E-2</v>
      </c>
      <c r="L2189" s="10" t="str">
        <f t="shared" si="955"/>
        <v>RSDELC</v>
      </c>
      <c r="M2189" s="10" t="s">
        <v>75</v>
      </c>
    </row>
    <row r="2190" spans="3:13" s="2" customFormat="1" x14ac:dyDescent="0.25">
      <c r="C2190" s="10"/>
      <c r="D2190" s="10">
        <v>24</v>
      </c>
      <c r="F2190" s="19" t="str">
        <f t="shared" si="954"/>
        <v>FLO_FR</v>
      </c>
      <c r="G2190" s="19" t="str">
        <f t="shared" si="953"/>
        <v>RSD_APA3_RF</v>
      </c>
      <c r="H2190" s="19" t="str">
        <f>IF(HLOOKUP($D2190,Fractions!$C$1:$Z$2,2,0)=0,"na",HLOOKUP($D2190,Fractions!$C$1:$Z$2,2,0))</f>
        <v>WE</v>
      </c>
      <c r="I2190" s="19" t="s">
        <v>34</v>
      </c>
      <c r="J2190" s="19"/>
      <c r="K2190" s="20">
        <f>VLOOKUP(VLOOKUP(C2167,Demands!$B$27:$E$125,4,0),Fractions!$A$3:$Z$43,INS_FRs!D2190+2,0)</f>
        <v>6.8949771689497716E-2</v>
      </c>
      <c r="L2190" s="21" t="str">
        <f t="shared" si="955"/>
        <v>RSDELC</v>
      </c>
      <c r="M2190" s="21" t="s">
        <v>75</v>
      </c>
    </row>
    <row r="2191" spans="3:13" s="2" customFormat="1" x14ac:dyDescent="0.25">
      <c r="C2191" s="10"/>
      <c r="D2191" s="10">
        <v>1</v>
      </c>
      <c r="F2191" s="2" t="str">
        <f t="shared" si="954"/>
        <v>FLO_FR</v>
      </c>
      <c r="G2191" s="2" t="str">
        <f t="shared" si="953"/>
        <v>RSD_APA3_RF</v>
      </c>
      <c r="H2191" s="2" t="str">
        <f t="shared" ref="H2191:J2199" si="956">H2167</f>
        <v>RN</v>
      </c>
      <c r="I2191" s="2" t="str">
        <f t="shared" si="956"/>
        <v>UP</v>
      </c>
      <c r="J2191" s="10">
        <f t="shared" si="956"/>
        <v>0</v>
      </c>
      <c r="K2191" s="10">
        <v>3</v>
      </c>
      <c r="L2191" s="10" t="str">
        <f t="shared" si="955"/>
        <v>RSDELC</v>
      </c>
      <c r="M2191" s="10" t="s">
        <v>75</v>
      </c>
    </row>
    <row r="2192" spans="3:13" s="2" customFormat="1" x14ac:dyDescent="0.25">
      <c r="C2192" s="10"/>
      <c r="D2192" s="10">
        <v>2</v>
      </c>
      <c r="F2192" s="2" t="str">
        <f t="shared" si="954"/>
        <v>FLO_FR</v>
      </c>
      <c r="G2192" s="2" t="str">
        <f t="shared" si="953"/>
        <v>RSD_APA3_RF</v>
      </c>
      <c r="H2192" s="2" t="str">
        <f t="shared" si="956"/>
        <v>RL</v>
      </c>
      <c r="I2192" s="2" t="str">
        <f t="shared" si="956"/>
        <v>UP</v>
      </c>
      <c r="J2192" s="10">
        <f t="shared" si="956"/>
        <v>0</v>
      </c>
      <c r="K2192" s="10">
        <f>K2191</f>
        <v>3</v>
      </c>
      <c r="L2192" s="10" t="str">
        <f t="shared" si="955"/>
        <v>RSDELC</v>
      </c>
      <c r="M2192" s="10" t="s">
        <v>75</v>
      </c>
    </row>
    <row r="2193" spans="3:13" s="2" customFormat="1" x14ac:dyDescent="0.25">
      <c r="C2193" s="10"/>
      <c r="D2193" s="10">
        <v>3</v>
      </c>
      <c r="F2193" s="2" t="str">
        <f t="shared" si="954"/>
        <v>FLO_FR</v>
      </c>
      <c r="G2193" s="2" t="str">
        <f t="shared" si="953"/>
        <v>RSD_APA3_RF</v>
      </c>
      <c r="H2193" s="2" t="str">
        <f t="shared" si="956"/>
        <v>RM</v>
      </c>
      <c r="I2193" s="2" t="str">
        <f t="shared" si="956"/>
        <v>UP</v>
      </c>
      <c r="J2193" s="10">
        <f t="shared" si="956"/>
        <v>0</v>
      </c>
      <c r="K2193" s="10">
        <f t="shared" ref="K2193:K2214" si="957">K2192</f>
        <v>3</v>
      </c>
      <c r="L2193" s="10" t="str">
        <f t="shared" si="955"/>
        <v>RSDELC</v>
      </c>
      <c r="M2193" s="10" t="s">
        <v>75</v>
      </c>
    </row>
    <row r="2194" spans="3:13" s="2" customFormat="1" x14ac:dyDescent="0.25">
      <c r="C2194" s="10"/>
      <c r="D2194" s="10">
        <v>4</v>
      </c>
      <c r="F2194" s="2" t="str">
        <f t="shared" si="954"/>
        <v>FLO_FR</v>
      </c>
      <c r="G2194" s="2" t="str">
        <f t="shared" si="953"/>
        <v>RSD_APA3_RF</v>
      </c>
      <c r="H2194" s="2" t="str">
        <f t="shared" si="956"/>
        <v>RD</v>
      </c>
      <c r="I2194" s="2" t="str">
        <f t="shared" si="956"/>
        <v>UP</v>
      </c>
      <c r="J2194" s="10">
        <f t="shared" si="956"/>
        <v>0</v>
      </c>
      <c r="K2194" s="10">
        <f t="shared" si="957"/>
        <v>3</v>
      </c>
      <c r="L2194" s="10" t="str">
        <f t="shared" si="955"/>
        <v>RSDELC</v>
      </c>
      <c r="M2194" s="10" t="s">
        <v>75</v>
      </c>
    </row>
    <row r="2195" spans="3:13" s="2" customFormat="1" x14ac:dyDescent="0.25">
      <c r="C2195" s="10"/>
      <c r="D2195" s="10">
        <v>5</v>
      </c>
      <c r="F2195" s="2" t="str">
        <f t="shared" si="954"/>
        <v>FLO_FR</v>
      </c>
      <c r="G2195" s="2" t="str">
        <f t="shared" si="953"/>
        <v>RSD_APA3_RF</v>
      </c>
      <c r="H2195" s="2" t="str">
        <f t="shared" si="956"/>
        <v>RA</v>
      </c>
      <c r="I2195" s="2" t="str">
        <f t="shared" si="956"/>
        <v>UP</v>
      </c>
      <c r="J2195" s="10">
        <f t="shared" si="956"/>
        <v>0</v>
      </c>
      <c r="K2195" s="10">
        <f t="shared" si="957"/>
        <v>3</v>
      </c>
      <c r="L2195" s="10" t="str">
        <f t="shared" si="955"/>
        <v>RSDELC</v>
      </c>
      <c r="M2195" s="10" t="s">
        <v>75</v>
      </c>
    </row>
    <row r="2196" spans="3:13" s="2" customFormat="1" x14ac:dyDescent="0.25">
      <c r="C2196" s="10"/>
      <c r="D2196" s="10">
        <v>6</v>
      </c>
      <c r="F2196" s="2" t="str">
        <f t="shared" si="954"/>
        <v>FLO_FR</v>
      </c>
      <c r="G2196" s="2" t="str">
        <f t="shared" ref="G2196:G2214" si="958">G2195</f>
        <v>RSD_APA3_RF</v>
      </c>
      <c r="H2196" s="2" t="str">
        <f t="shared" si="956"/>
        <v>RE</v>
      </c>
      <c r="I2196" s="2" t="str">
        <f t="shared" si="956"/>
        <v>UP</v>
      </c>
      <c r="J2196" s="10">
        <f t="shared" si="956"/>
        <v>0</v>
      </c>
      <c r="K2196" s="10">
        <f t="shared" si="957"/>
        <v>3</v>
      </c>
      <c r="L2196" s="10" t="str">
        <f t="shared" si="955"/>
        <v>RSDELC</v>
      </c>
      <c r="M2196" s="10" t="s">
        <v>75</v>
      </c>
    </row>
    <row r="2197" spans="3:13" s="2" customFormat="1" x14ac:dyDescent="0.25">
      <c r="C2197" s="10"/>
      <c r="D2197" s="10">
        <v>7</v>
      </c>
      <c r="F2197" s="2" t="str">
        <f t="shared" ref="F2197:F2214" si="959">IF(H2197="NA","\I: Ignore","FLO_FR")</f>
        <v>FLO_FR</v>
      </c>
      <c r="G2197" s="2" t="str">
        <f t="shared" si="958"/>
        <v>RSD_APA3_RF</v>
      </c>
      <c r="H2197" s="2" t="str">
        <f t="shared" si="956"/>
        <v>SN</v>
      </c>
      <c r="I2197" s="2" t="str">
        <f t="shared" si="956"/>
        <v>UP</v>
      </c>
      <c r="J2197" s="10">
        <f t="shared" si="956"/>
        <v>0</v>
      </c>
      <c r="K2197" s="10">
        <f t="shared" si="957"/>
        <v>3</v>
      </c>
      <c r="L2197" s="10" t="str">
        <f t="shared" si="955"/>
        <v>RSDELC</v>
      </c>
      <c r="M2197" s="10" t="s">
        <v>75</v>
      </c>
    </row>
    <row r="2198" spans="3:13" s="2" customFormat="1" x14ac:dyDescent="0.25">
      <c r="C2198" s="10"/>
      <c r="D2198" s="10">
        <v>8</v>
      </c>
      <c r="F2198" s="2" t="str">
        <f t="shared" si="959"/>
        <v>FLO_FR</v>
      </c>
      <c r="G2198" s="2" t="str">
        <f t="shared" si="958"/>
        <v>RSD_APA3_RF</v>
      </c>
      <c r="H2198" s="2" t="str">
        <f t="shared" si="956"/>
        <v>SL</v>
      </c>
      <c r="I2198" s="2" t="str">
        <f t="shared" si="956"/>
        <v>UP</v>
      </c>
      <c r="J2198" s="10">
        <f t="shared" si="956"/>
        <v>0</v>
      </c>
      <c r="K2198" s="10">
        <f t="shared" si="957"/>
        <v>3</v>
      </c>
      <c r="L2198" s="10" t="str">
        <f t="shared" si="955"/>
        <v>RSDELC</v>
      </c>
      <c r="M2198" s="10" t="s">
        <v>75</v>
      </c>
    </row>
    <row r="2199" spans="3:13" s="2" customFormat="1" x14ac:dyDescent="0.25">
      <c r="C2199" s="10"/>
      <c r="D2199" s="10">
        <v>9</v>
      </c>
      <c r="F2199" s="2" t="str">
        <f t="shared" si="959"/>
        <v>FLO_FR</v>
      </c>
      <c r="G2199" s="2" t="str">
        <f t="shared" si="958"/>
        <v>RSD_APA3_RF</v>
      </c>
      <c r="H2199" s="2" t="str">
        <f t="shared" si="956"/>
        <v>SM</v>
      </c>
      <c r="I2199" s="2" t="str">
        <f t="shared" si="956"/>
        <v>UP</v>
      </c>
      <c r="J2199" s="10">
        <f t="shared" si="956"/>
        <v>0</v>
      </c>
      <c r="K2199" s="10">
        <f t="shared" si="957"/>
        <v>3</v>
      </c>
      <c r="L2199" s="10" t="str">
        <f t="shared" si="955"/>
        <v>RSDELC</v>
      </c>
      <c r="M2199" s="10" t="s">
        <v>75</v>
      </c>
    </row>
    <row r="2200" spans="3:13" s="2" customFormat="1" x14ac:dyDescent="0.25">
      <c r="C2200" s="10"/>
      <c r="D2200" s="10">
        <v>10</v>
      </c>
      <c r="F2200" s="2" t="str">
        <f t="shared" si="959"/>
        <v>FLO_FR</v>
      </c>
      <c r="G2200" s="2" t="str">
        <f t="shared" si="958"/>
        <v>RSD_APA3_RF</v>
      </c>
      <c r="H2200" s="2" t="str">
        <f t="shared" ref="H2200:I2202" si="960">H2176</f>
        <v>SD</v>
      </c>
      <c r="I2200" s="2" t="str">
        <f>I2176</f>
        <v>UP</v>
      </c>
      <c r="J2200" s="10">
        <f>J2176</f>
        <v>0</v>
      </c>
      <c r="K2200" s="10">
        <f t="shared" si="957"/>
        <v>3</v>
      </c>
      <c r="L2200" s="10" t="str">
        <f t="shared" si="955"/>
        <v>RSDELC</v>
      </c>
      <c r="M2200" s="10" t="s">
        <v>75</v>
      </c>
    </row>
    <row r="2201" spans="3:13" s="2" customFormat="1" x14ac:dyDescent="0.25">
      <c r="C2201" s="10"/>
      <c r="D2201" s="10">
        <v>11</v>
      </c>
      <c r="F2201" s="2" t="str">
        <f t="shared" si="959"/>
        <v>FLO_FR</v>
      </c>
      <c r="G2201" s="2" t="str">
        <f t="shared" si="958"/>
        <v>RSD_APA3_RF</v>
      </c>
      <c r="H2201" s="2" t="str">
        <f t="shared" si="960"/>
        <v>SA</v>
      </c>
      <c r="I2201" s="2" t="str">
        <f>I2177</f>
        <v>UP</v>
      </c>
      <c r="J2201" s="10">
        <f>J2177</f>
        <v>0</v>
      </c>
      <c r="K2201" s="10">
        <f t="shared" si="957"/>
        <v>3</v>
      </c>
      <c r="L2201" s="10" t="str">
        <f t="shared" si="955"/>
        <v>RSDELC</v>
      </c>
      <c r="M2201" s="10" t="s">
        <v>75</v>
      </c>
    </row>
    <row r="2202" spans="3:13" s="2" customFormat="1" x14ac:dyDescent="0.25">
      <c r="C2202" s="10"/>
      <c r="D2202" s="10">
        <v>12</v>
      </c>
      <c r="F2202" s="2" t="str">
        <f t="shared" si="959"/>
        <v>FLO_FR</v>
      </c>
      <c r="G2202" s="2" t="str">
        <f t="shared" si="958"/>
        <v>RSD_APA3_RF</v>
      </c>
      <c r="H2202" s="2" t="str">
        <f t="shared" si="960"/>
        <v>SE</v>
      </c>
      <c r="I2202" s="2" t="str">
        <f t="shared" si="960"/>
        <v>UP</v>
      </c>
      <c r="J2202" s="10">
        <f>J2178</f>
        <v>0</v>
      </c>
      <c r="K2202" s="10">
        <f t="shared" si="957"/>
        <v>3</v>
      </c>
      <c r="L2202" s="10" t="str">
        <f t="shared" si="955"/>
        <v>RSDELC</v>
      </c>
      <c r="M2202" s="10" t="s">
        <v>75</v>
      </c>
    </row>
    <row r="2203" spans="3:13" s="2" customFormat="1" x14ac:dyDescent="0.25">
      <c r="C2203" s="10"/>
      <c r="D2203" s="10">
        <v>13</v>
      </c>
      <c r="F2203" s="2" t="str">
        <f t="shared" si="959"/>
        <v>FLO_FR</v>
      </c>
      <c r="G2203" s="2" t="str">
        <f t="shared" si="958"/>
        <v>RSD_APA3_RF</v>
      </c>
      <c r="H2203" s="2" t="str">
        <f t="shared" ref="H2203:J2203" si="961">H2179</f>
        <v>FN</v>
      </c>
      <c r="I2203" s="2" t="str">
        <f t="shared" si="961"/>
        <v>UP</v>
      </c>
      <c r="J2203" s="10">
        <f t="shared" si="961"/>
        <v>0</v>
      </c>
      <c r="K2203" s="10">
        <f t="shared" si="957"/>
        <v>3</v>
      </c>
      <c r="L2203" s="10" t="str">
        <f t="shared" si="955"/>
        <v>RSDELC</v>
      </c>
      <c r="M2203" s="10" t="s">
        <v>75</v>
      </c>
    </row>
    <row r="2204" spans="3:13" s="2" customFormat="1" x14ac:dyDescent="0.25">
      <c r="C2204" s="10"/>
      <c r="D2204" s="10">
        <v>14</v>
      </c>
      <c r="F2204" s="2" t="str">
        <f t="shared" si="959"/>
        <v>FLO_FR</v>
      </c>
      <c r="G2204" s="2" t="str">
        <f t="shared" si="958"/>
        <v>RSD_APA3_RF</v>
      </c>
      <c r="H2204" s="2" t="str">
        <f t="shared" ref="H2204:J2204" si="962">H2180</f>
        <v>FL</v>
      </c>
      <c r="I2204" s="2" t="str">
        <f t="shared" si="962"/>
        <v>UP</v>
      </c>
      <c r="J2204" s="10">
        <f t="shared" si="962"/>
        <v>0</v>
      </c>
      <c r="K2204" s="10">
        <f t="shared" si="957"/>
        <v>3</v>
      </c>
      <c r="L2204" s="10" t="str">
        <f t="shared" si="955"/>
        <v>RSDELC</v>
      </c>
      <c r="M2204" s="10" t="s">
        <v>75</v>
      </c>
    </row>
    <row r="2205" spans="3:13" s="2" customFormat="1" x14ac:dyDescent="0.25">
      <c r="C2205" s="10"/>
      <c r="D2205" s="10">
        <v>15</v>
      </c>
      <c r="F2205" s="2" t="str">
        <f t="shared" si="959"/>
        <v>FLO_FR</v>
      </c>
      <c r="G2205" s="2" t="str">
        <f t="shared" si="958"/>
        <v>RSD_APA3_RF</v>
      </c>
      <c r="H2205" s="2" t="str">
        <f t="shared" ref="H2205:J2205" si="963">H2181</f>
        <v>FM</v>
      </c>
      <c r="I2205" s="2" t="str">
        <f t="shared" si="963"/>
        <v>UP</v>
      </c>
      <c r="J2205" s="10">
        <f t="shared" si="963"/>
        <v>0</v>
      </c>
      <c r="K2205" s="10">
        <f t="shared" si="957"/>
        <v>3</v>
      </c>
      <c r="L2205" s="10" t="str">
        <f t="shared" si="955"/>
        <v>RSDELC</v>
      </c>
      <c r="M2205" s="10" t="s">
        <v>75</v>
      </c>
    </row>
    <row r="2206" spans="3:13" s="2" customFormat="1" x14ac:dyDescent="0.25">
      <c r="C2206" s="10"/>
      <c r="D2206" s="10">
        <v>16</v>
      </c>
      <c r="F2206" s="2" t="str">
        <f t="shared" si="959"/>
        <v>FLO_FR</v>
      </c>
      <c r="G2206" s="2" t="str">
        <f t="shared" si="958"/>
        <v>RSD_APA3_RF</v>
      </c>
      <c r="H2206" s="2" t="str">
        <f t="shared" ref="H2206:J2206" si="964">H2182</f>
        <v>FD</v>
      </c>
      <c r="I2206" s="2" t="str">
        <f t="shared" si="964"/>
        <v>UP</v>
      </c>
      <c r="J2206" s="10">
        <f t="shared" si="964"/>
        <v>0</v>
      </c>
      <c r="K2206" s="10">
        <f t="shared" si="957"/>
        <v>3</v>
      </c>
      <c r="L2206" s="10" t="str">
        <f t="shared" si="955"/>
        <v>RSDELC</v>
      </c>
      <c r="M2206" s="10" t="s">
        <v>75</v>
      </c>
    </row>
    <row r="2207" spans="3:13" s="2" customFormat="1" x14ac:dyDescent="0.25">
      <c r="C2207" s="10"/>
      <c r="D2207" s="10">
        <v>17</v>
      </c>
      <c r="F2207" s="2" t="str">
        <f t="shared" si="959"/>
        <v>FLO_FR</v>
      </c>
      <c r="G2207" s="2" t="str">
        <f t="shared" si="958"/>
        <v>RSD_APA3_RF</v>
      </c>
      <c r="H2207" s="2" t="str">
        <f t="shared" ref="H2207:J2207" si="965">H2183</f>
        <v>FA</v>
      </c>
      <c r="I2207" s="2" t="str">
        <f t="shared" si="965"/>
        <v>UP</v>
      </c>
      <c r="J2207" s="10">
        <f t="shared" si="965"/>
        <v>0</v>
      </c>
      <c r="K2207" s="10">
        <f t="shared" si="957"/>
        <v>3</v>
      </c>
      <c r="L2207" s="10" t="str">
        <f t="shared" si="955"/>
        <v>RSDELC</v>
      </c>
      <c r="M2207" s="10" t="s">
        <v>75</v>
      </c>
    </row>
    <row r="2208" spans="3:13" s="2" customFormat="1" x14ac:dyDescent="0.25">
      <c r="C2208" s="10"/>
      <c r="D2208" s="10">
        <v>18</v>
      </c>
      <c r="F2208" s="2" t="str">
        <f t="shared" si="959"/>
        <v>FLO_FR</v>
      </c>
      <c r="G2208" s="2" t="str">
        <f t="shared" si="958"/>
        <v>RSD_APA3_RF</v>
      </c>
      <c r="H2208" s="2" t="str">
        <f t="shared" ref="H2208:J2208" si="966">H2184</f>
        <v>FE</v>
      </c>
      <c r="I2208" s="2" t="str">
        <f t="shared" si="966"/>
        <v>UP</v>
      </c>
      <c r="J2208" s="10">
        <f t="shared" si="966"/>
        <v>0</v>
      </c>
      <c r="K2208" s="10">
        <f t="shared" si="957"/>
        <v>3</v>
      </c>
      <c r="L2208" s="10" t="str">
        <f t="shared" si="955"/>
        <v>RSDELC</v>
      </c>
      <c r="M2208" s="10" t="s">
        <v>75</v>
      </c>
    </row>
    <row r="2209" spans="3:13" s="2" customFormat="1" x14ac:dyDescent="0.25">
      <c r="C2209" s="10"/>
      <c r="D2209" s="10">
        <v>19</v>
      </c>
      <c r="F2209" s="2" t="str">
        <f t="shared" si="959"/>
        <v>FLO_FR</v>
      </c>
      <c r="G2209" s="2" t="str">
        <f t="shared" si="958"/>
        <v>RSD_APA3_RF</v>
      </c>
      <c r="H2209" s="2" t="str">
        <f t="shared" ref="H2209:J2209" si="967">H2185</f>
        <v>WN</v>
      </c>
      <c r="I2209" s="2" t="str">
        <f t="shared" si="967"/>
        <v>UP</v>
      </c>
      <c r="J2209" s="10">
        <f t="shared" si="967"/>
        <v>0</v>
      </c>
      <c r="K2209" s="10">
        <f t="shared" si="957"/>
        <v>3</v>
      </c>
      <c r="L2209" s="10" t="str">
        <f t="shared" si="955"/>
        <v>RSDELC</v>
      </c>
      <c r="M2209" s="10" t="s">
        <v>75</v>
      </c>
    </row>
    <row r="2210" spans="3:13" s="2" customFormat="1" x14ac:dyDescent="0.25">
      <c r="C2210" s="10"/>
      <c r="D2210" s="10">
        <v>20</v>
      </c>
      <c r="F2210" s="2" t="str">
        <f t="shared" si="959"/>
        <v>FLO_FR</v>
      </c>
      <c r="G2210" s="2" t="str">
        <f t="shared" si="958"/>
        <v>RSD_APA3_RF</v>
      </c>
      <c r="H2210" s="2" t="str">
        <f t="shared" ref="H2210:J2210" si="968">H2186</f>
        <v>WL</v>
      </c>
      <c r="I2210" s="2" t="str">
        <f t="shared" si="968"/>
        <v>UP</v>
      </c>
      <c r="J2210" s="10">
        <f t="shared" si="968"/>
        <v>0</v>
      </c>
      <c r="K2210" s="10">
        <f t="shared" si="957"/>
        <v>3</v>
      </c>
      <c r="L2210" s="10" t="str">
        <f t="shared" si="955"/>
        <v>RSDELC</v>
      </c>
      <c r="M2210" s="10" t="s">
        <v>75</v>
      </c>
    </row>
    <row r="2211" spans="3:13" s="2" customFormat="1" x14ac:dyDescent="0.25">
      <c r="C2211" s="10"/>
      <c r="D2211" s="10">
        <v>21</v>
      </c>
      <c r="F2211" s="2" t="str">
        <f t="shared" si="959"/>
        <v>FLO_FR</v>
      </c>
      <c r="G2211" s="2" t="str">
        <f t="shared" si="958"/>
        <v>RSD_APA3_RF</v>
      </c>
      <c r="H2211" s="2" t="str">
        <f t="shared" ref="H2211:J2211" si="969">H2187</f>
        <v>WM</v>
      </c>
      <c r="I2211" s="2" t="str">
        <f t="shared" si="969"/>
        <v>UP</v>
      </c>
      <c r="J2211" s="10">
        <f t="shared" si="969"/>
        <v>0</v>
      </c>
      <c r="K2211" s="10">
        <f t="shared" si="957"/>
        <v>3</v>
      </c>
      <c r="L2211" s="10" t="str">
        <f t="shared" si="955"/>
        <v>RSDELC</v>
      </c>
      <c r="M2211" s="10" t="s">
        <v>75</v>
      </c>
    </row>
    <row r="2212" spans="3:13" s="2" customFormat="1" x14ac:dyDescent="0.25">
      <c r="C2212" s="10"/>
      <c r="D2212" s="10">
        <v>22</v>
      </c>
      <c r="F2212" s="2" t="str">
        <f t="shared" si="959"/>
        <v>FLO_FR</v>
      </c>
      <c r="G2212" s="2" t="str">
        <f t="shared" si="958"/>
        <v>RSD_APA3_RF</v>
      </c>
      <c r="H2212" s="2" t="str">
        <f t="shared" ref="H2212:J2212" si="970">H2188</f>
        <v>WD</v>
      </c>
      <c r="I2212" s="2" t="str">
        <f t="shared" si="970"/>
        <v>UP</v>
      </c>
      <c r="J2212" s="10">
        <f t="shared" si="970"/>
        <v>0</v>
      </c>
      <c r="K2212" s="10">
        <f t="shared" si="957"/>
        <v>3</v>
      </c>
      <c r="L2212" s="10" t="str">
        <f t="shared" si="955"/>
        <v>RSDELC</v>
      </c>
      <c r="M2212" s="10" t="s">
        <v>75</v>
      </c>
    </row>
    <row r="2213" spans="3:13" s="2" customFormat="1" x14ac:dyDescent="0.25">
      <c r="C2213" s="10"/>
      <c r="D2213" s="10">
        <v>23</v>
      </c>
      <c r="F2213" s="12" t="str">
        <f t="shared" si="959"/>
        <v>FLO_FR</v>
      </c>
      <c r="G2213" s="12" t="str">
        <f t="shared" si="958"/>
        <v>RSD_APA3_RF</v>
      </c>
      <c r="H2213" s="12" t="str">
        <f t="shared" ref="H2213:J2213" si="971">H2189</f>
        <v>WA</v>
      </c>
      <c r="I2213" s="12" t="str">
        <f t="shared" si="971"/>
        <v>UP</v>
      </c>
      <c r="J2213" s="4">
        <f t="shared" si="971"/>
        <v>0</v>
      </c>
      <c r="K2213" s="4">
        <f t="shared" si="957"/>
        <v>3</v>
      </c>
      <c r="L2213" s="10" t="str">
        <f t="shared" si="955"/>
        <v>RSDELC</v>
      </c>
      <c r="M2213" s="10" t="s">
        <v>75</v>
      </c>
    </row>
    <row r="2214" spans="3:13" s="2" customFormat="1" x14ac:dyDescent="0.25">
      <c r="C2214" s="10"/>
      <c r="D2214" s="10">
        <v>24</v>
      </c>
      <c r="F2214" s="19" t="str">
        <f t="shared" si="959"/>
        <v>FLO_FR</v>
      </c>
      <c r="G2214" s="19" t="str">
        <f t="shared" si="958"/>
        <v>RSD_APA3_RF</v>
      </c>
      <c r="H2214" s="19" t="str">
        <f t="shared" ref="H2214:J2214" si="972">H2190</f>
        <v>WE</v>
      </c>
      <c r="I2214" s="19" t="str">
        <f t="shared" si="972"/>
        <v>UP</v>
      </c>
      <c r="J2214" s="21">
        <f t="shared" si="972"/>
        <v>0</v>
      </c>
      <c r="K2214" s="21">
        <f t="shared" si="957"/>
        <v>3</v>
      </c>
      <c r="L2214" s="21" t="str">
        <f t="shared" si="955"/>
        <v>RSDELC</v>
      </c>
      <c r="M2214" s="21" t="s">
        <v>75</v>
      </c>
    </row>
    <row r="2215" spans="3:13" s="2" customFormat="1" x14ac:dyDescent="0.25">
      <c r="C2215" s="10">
        <f>C2167+1</f>
        <v>47</v>
      </c>
      <c r="D2215" s="10">
        <v>1</v>
      </c>
      <c r="F2215" s="2" t="str">
        <f>IF(H2215="NA","\I: Ignore","FLO_FR")</f>
        <v>FLO_FR</v>
      </c>
      <c r="G2215" s="9" t="str">
        <f>VLOOKUP(C2215,Demands!$B$27:$C$125,2,0)</f>
        <v>RSD_DTA4_RF</v>
      </c>
      <c r="H2215" s="2" t="str">
        <f>IF(HLOOKUP($D2215,Fractions!$C$1:$Z$2,2,0)=0,"na",HLOOKUP($D2215,Fractions!$C$1:$Z$2,2,0))</f>
        <v>RN</v>
      </c>
      <c r="I2215" s="2" t="s">
        <v>34</v>
      </c>
      <c r="K2215" s="11">
        <f>VLOOKUP(VLOOKUP(C2215,Demands!$B$27:$E$125,4,0),Fractions!$A$3:$Z$43,INS_FRs!D2215+2,0)</f>
        <v>3.4817351598173521E-2</v>
      </c>
      <c r="L2215" s="10" t="str">
        <f t="shared" si="955"/>
        <v>RSDELC</v>
      </c>
      <c r="M2215" s="10" t="s">
        <v>75</v>
      </c>
    </row>
    <row r="2216" spans="3:13" s="2" customFormat="1" x14ac:dyDescent="0.25">
      <c r="C2216" s="10"/>
      <c r="D2216" s="10">
        <v>2</v>
      </c>
      <c r="F2216" s="2" t="str">
        <f t="shared" ref="F2216:F2226" si="973">IF(H2216="NA","\I: Ignore","FLO_FR")</f>
        <v>FLO_FR</v>
      </c>
      <c r="G2216" s="2" t="str">
        <f>G2215</f>
        <v>RSD_DTA4_RF</v>
      </c>
      <c r="H2216" s="2" t="str">
        <f>IF(HLOOKUP($D2216,Fractions!$C$1:$Z$2,2,0)=0,"na",HLOOKUP($D2216,Fractions!$C$1:$Z$2,2,0))</f>
        <v>RL</v>
      </c>
      <c r="I2216" s="2" t="s">
        <v>34</v>
      </c>
      <c r="K2216" s="17">
        <f>VLOOKUP(VLOOKUP(C2215,Demands!$B$27:$E$125,4,0),Fractions!$A$3:$Z$43,INS_FRs!D2216+2,0)</f>
        <v>2.0890410958904111E-2</v>
      </c>
      <c r="L2216" s="10" t="str">
        <f t="shared" si="955"/>
        <v>RSDELC</v>
      </c>
      <c r="M2216" s="10" t="s">
        <v>75</v>
      </c>
    </row>
    <row r="2217" spans="3:13" s="2" customFormat="1" x14ac:dyDescent="0.25">
      <c r="C2217" s="10"/>
      <c r="D2217" s="10">
        <v>3</v>
      </c>
      <c r="F2217" s="2" t="str">
        <f t="shared" si="973"/>
        <v>FLO_FR</v>
      </c>
      <c r="G2217" s="2" t="str">
        <f t="shared" ref="G2217:G2224" si="974">G2216</f>
        <v>RSD_DTA4_RF</v>
      </c>
      <c r="H2217" s="2" t="str">
        <f>IF(HLOOKUP($D2217,Fractions!$C$1:$Z$2,2,0)=0,"na",HLOOKUP($D2217,Fractions!$C$1:$Z$2,2,0))</f>
        <v>RM</v>
      </c>
      <c r="I2217" s="2" t="s">
        <v>34</v>
      </c>
      <c r="K2217" s="17">
        <f>VLOOKUP(VLOOKUP(C2215,Demands!$B$27:$E$125,4,0),Fractions!$A$3:$Z$43,INS_FRs!D2217+2,0)</f>
        <v>2.7853881278538814E-2</v>
      </c>
      <c r="L2217" s="10" t="str">
        <f t="shared" si="955"/>
        <v>RSDELC</v>
      </c>
      <c r="M2217" s="10" t="s">
        <v>75</v>
      </c>
    </row>
    <row r="2218" spans="3:13" s="2" customFormat="1" x14ac:dyDescent="0.25">
      <c r="C2218" s="10"/>
      <c r="D2218" s="10">
        <v>4</v>
      </c>
      <c r="F2218" s="2" t="str">
        <f t="shared" si="973"/>
        <v>FLO_FR</v>
      </c>
      <c r="G2218" s="2" t="str">
        <f t="shared" si="974"/>
        <v>RSD_DTA4_RF</v>
      </c>
      <c r="H2218" s="2" t="str">
        <f>IF(HLOOKUP($D2218,Fractions!$C$1:$Z$2,2,0)=0,"na",HLOOKUP($D2218,Fractions!$C$1:$Z$2,2,0))</f>
        <v>RD</v>
      </c>
      <c r="I2218" s="2" t="s">
        <v>34</v>
      </c>
      <c r="K2218" s="17">
        <f>VLOOKUP(VLOOKUP(C2215,Demands!$B$27:$E$125,4,0),Fractions!$A$3:$Z$43,INS_FRs!D2218+2,0)</f>
        <v>3.4817351598173521E-2</v>
      </c>
      <c r="L2218" s="10" t="str">
        <f t="shared" si="955"/>
        <v>RSDELC</v>
      </c>
      <c r="M2218" s="10" t="s">
        <v>75</v>
      </c>
    </row>
    <row r="2219" spans="3:13" s="2" customFormat="1" x14ac:dyDescent="0.25">
      <c r="C2219" s="10"/>
      <c r="D2219" s="10">
        <v>5</v>
      </c>
      <c r="F2219" s="2" t="str">
        <f t="shared" si="973"/>
        <v>FLO_FR</v>
      </c>
      <c r="G2219" s="2" t="str">
        <f t="shared" si="974"/>
        <v>RSD_DTA4_RF</v>
      </c>
      <c r="H2219" s="2" t="str">
        <f>IF(HLOOKUP($D2219,Fractions!$C$1:$Z$2,2,0)=0,"na",HLOOKUP($D2219,Fractions!$C$1:$Z$2,2,0))</f>
        <v>RA</v>
      </c>
      <c r="I2219" s="2" t="s">
        <v>34</v>
      </c>
      <c r="K2219" s="17">
        <f>VLOOKUP(VLOOKUP(C2215,Demands!$B$27:$E$125,4,0),Fractions!$A$3:$Z$43,INS_FRs!D2219+2,0)</f>
        <v>2.0890410958904111E-2</v>
      </c>
      <c r="L2219" s="10" t="str">
        <f t="shared" si="955"/>
        <v>RSDELC</v>
      </c>
      <c r="M2219" s="10" t="s">
        <v>75</v>
      </c>
    </row>
    <row r="2220" spans="3:13" s="2" customFormat="1" x14ac:dyDescent="0.25">
      <c r="C2220" s="10"/>
      <c r="D2220" s="10">
        <v>6</v>
      </c>
      <c r="F2220" s="2" t="str">
        <f t="shared" si="973"/>
        <v>FLO_FR</v>
      </c>
      <c r="G2220" s="2" t="str">
        <f t="shared" si="974"/>
        <v>RSD_DTA4_RF</v>
      </c>
      <c r="H2220" s="2" t="str">
        <f>IF(HLOOKUP($D2220,Fractions!$C$1:$Z$2,2,0)=0,"na",HLOOKUP($D2220,Fractions!$C$1:$Z$2,2,0))</f>
        <v>RE</v>
      </c>
      <c r="I2220" s="2" t="s">
        <v>34</v>
      </c>
      <c r="K2220" s="17">
        <f>VLOOKUP(VLOOKUP(C2215,Demands!$B$27:$E$125,4,0),Fractions!$A$3:$Z$43,INS_FRs!D2220+2,0)</f>
        <v>2.7853881278538814E-2</v>
      </c>
      <c r="L2220" s="10" t="str">
        <f t="shared" si="955"/>
        <v>RSDELC</v>
      </c>
      <c r="M2220" s="10" t="s">
        <v>75</v>
      </c>
    </row>
    <row r="2221" spans="3:13" s="2" customFormat="1" x14ac:dyDescent="0.25">
      <c r="C2221" s="10"/>
      <c r="D2221" s="10">
        <v>7</v>
      </c>
      <c r="F2221" s="2" t="str">
        <f t="shared" si="973"/>
        <v>FLO_FR</v>
      </c>
      <c r="G2221" s="2" t="str">
        <f t="shared" si="974"/>
        <v>RSD_DTA4_RF</v>
      </c>
      <c r="H2221" s="2" t="str">
        <f>IF(HLOOKUP($D2221,Fractions!$C$1:$Z$2,2,0)=0,"na",HLOOKUP($D2221,Fractions!$C$1:$Z$2,2,0))</f>
        <v>SN</v>
      </c>
      <c r="I2221" s="2" t="s">
        <v>34</v>
      </c>
      <c r="K2221" s="17">
        <f>VLOOKUP(VLOOKUP(C2215,Demands!$B$27:$E$125,4,0),Fractions!$A$3:$Z$43,INS_FRs!D2221+2,0)</f>
        <v>5.2511415525114159E-2</v>
      </c>
      <c r="L2221" s="10" t="str">
        <f t="shared" si="955"/>
        <v>RSDELC</v>
      </c>
      <c r="M2221" s="10" t="s">
        <v>75</v>
      </c>
    </row>
    <row r="2222" spans="3:13" s="2" customFormat="1" x14ac:dyDescent="0.25">
      <c r="C2222" s="10"/>
      <c r="D2222" s="10">
        <v>8</v>
      </c>
      <c r="F2222" s="2" t="str">
        <f t="shared" si="973"/>
        <v>FLO_FR</v>
      </c>
      <c r="G2222" s="2" t="str">
        <f t="shared" si="974"/>
        <v>RSD_DTA4_RF</v>
      </c>
      <c r="H2222" s="2" t="str">
        <f>IF(HLOOKUP($D2222,Fractions!$C$1:$Z$2,2,0)=0,"na",HLOOKUP($D2222,Fractions!$C$1:$Z$2,2,0))</f>
        <v>SL</v>
      </c>
      <c r="I2222" s="2" t="s">
        <v>34</v>
      </c>
      <c r="K2222" s="17">
        <f>VLOOKUP(VLOOKUP(C2215,Demands!$B$27:$E$125,4,0),Fractions!$A$3:$Z$43,INS_FRs!D2222+2,0)</f>
        <v>3.1506849315068496E-2</v>
      </c>
      <c r="L2222" s="10" t="str">
        <f t="shared" si="955"/>
        <v>RSDELC</v>
      </c>
      <c r="M2222" s="10" t="s">
        <v>75</v>
      </c>
    </row>
    <row r="2223" spans="3:13" s="2" customFormat="1" x14ac:dyDescent="0.25">
      <c r="C2223" s="10"/>
      <c r="D2223" s="10">
        <v>9</v>
      </c>
      <c r="F2223" s="2" t="str">
        <f t="shared" si="973"/>
        <v>FLO_FR</v>
      </c>
      <c r="G2223" s="2" t="str">
        <f t="shared" si="974"/>
        <v>RSD_DTA4_RF</v>
      </c>
      <c r="H2223" s="2" t="str">
        <f>IF(HLOOKUP($D2223,Fractions!$C$1:$Z$2,2,0)=0,"na",HLOOKUP($D2223,Fractions!$C$1:$Z$2,2,0))</f>
        <v>SM</v>
      </c>
      <c r="I2223" s="2" t="s">
        <v>34</v>
      </c>
      <c r="K2223" s="17">
        <f>VLOOKUP(VLOOKUP(C2215,Demands!$B$27:$E$125,4,0),Fractions!$A$3:$Z$43,INS_FRs!D2223+2,0)</f>
        <v>4.2009132420091327E-2</v>
      </c>
      <c r="L2223" s="10" t="str">
        <f t="shared" si="955"/>
        <v>RSDELC</v>
      </c>
      <c r="M2223" s="10" t="s">
        <v>75</v>
      </c>
    </row>
    <row r="2224" spans="3:13" s="2" customFormat="1" x14ac:dyDescent="0.25">
      <c r="C2224" s="10"/>
      <c r="D2224" s="10">
        <v>10</v>
      </c>
      <c r="F2224" s="2" t="str">
        <f t="shared" si="973"/>
        <v>FLO_FR</v>
      </c>
      <c r="G2224" s="2" t="str">
        <f t="shared" si="974"/>
        <v>RSD_DTA4_RF</v>
      </c>
      <c r="H2224" s="2" t="str">
        <f>IF(HLOOKUP($D2224,Fractions!$C$1:$Z$2,2,0)=0,"na",HLOOKUP($D2224,Fractions!$C$1:$Z$2,2,0))</f>
        <v>SD</v>
      </c>
      <c r="I2224" s="2" t="s">
        <v>34</v>
      </c>
      <c r="K2224" s="17">
        <f>VLOOKUP(VLOOKUP(C2215,Demands!$B$27:$E$125,4,0),Fractions!$A$3:$Z$43,INS_FRs!D2224+2,0)</f>
        <v>5.2511415525114159E-2</v>
      </c>
      <c r="L2224" s="10" t="str">
        <f t="shared" si="955"/>
        <v>RSDELC</v>
      </c>
      <c r="M2224" s="10" t="s">
        <v>75</v>
      </c>
    </row>
    <row r="2225" spans="3:13" s="2" customFormat="1" x14ac:dyDescent="0.25">
      <c r="C2225" s="10"/>
      <c r="D2225" s="10">
        <v>11</v>
      </c>
      <c r="F2225" s="2" t="str">
        <f t="shared" si="973"/>
        <v>FLO_FR</v>
      </c>
      <c r="G2225" s="2" t="str">
        <f t="shared" ref="G2225:G2243" si="975">G2224</f>
        <v>RSD_DTA4_RF</v>
      </c>
      <c r="H2225" s="2" t="str">
        <f>IF(HLOOKUP($D2225,Fractions!$C$1:$Z$2,2,0)=0,"na",HLOOKUP($D2225,Fractions!$C$1:$Z$2,2,0))</f>
        <v>SA</v>
      </c>
      <c r="I2225" s="2" t="s">
        <v>34</v>
      </c>
      <c r="K2225" s="17">
        <f>VLOOKUP(VLOOKUP(C2215,Demands!$B$27:$E$125,4,0),Fractions!$A$3:$Z$43,INS_FRs!D2225+2,0)</f>
        <v>3.1506849315068496E-2</v>
      </c>
      <c r="L2225" s="10" t="str">
        <f t="shared" si="955"/>
        <v>RSDELC</v>
      </c>
      <c r="M2225" s="10" t="s">
        <v>75</v>
      </c>
    </row>
    <row r="2226" spans="3:13" s="2" customFormat="1" x14ac:dyDescent="0.25">
      <c r="C2226" s="10"/>
      <c r="D2226" s="10">
        <v>12</v>
      </c>
      <c r="F2226" s="2" t="str">
        <f t="shared" si="973"/>
        <v>FLO_FR</v>
      </c>
      <c r="G2226" s="2" t="str">
        <f t="shared" si="975"/>
        <v>RSD_DTA4_RF</v>
      </c>
      <c r="H2226" s="2" t="str">
        <f>IF(HLOOKUP($D2226,Fractions!$C$1:$Z$2,2,0)=0,"na",HLOOKUP($D2226,Fractions!$C$1:$Z$2,2,0))</f>
        <v>SE</v>
      </c>
      <c r="I2226" s="2" t="s">
        <v>34</v>
      </c>
      <c r="K2226" s="17">
        <f>VLOOKUP(VLOOKUP(C2215,Demands!$B$27:$E$125,4,0),Fractions!$A$3:$Z$43,INS_FRs!D2226+2,0)</f>
        <v>4.2009132420091327E-2</v>
      </c>
      <c r="L2226" s="10" t="str">
        <f t="shared" si="955"/>
        <v>RSDELC</v>
      </c>
      <c r="M2226" s="10" t="s">
        <v>75</v>
      </c>
    </row>
    <row r="2227" spans="3:13" s="2" customFormat="1" x14ac:dyDescent="0.25">
      <c r="C2227" s="10"/>
      <c r="D2227" s="10">
        <v>13</v>
      </c>
      <c r="F2227" s="2" t="str">
        <f t="shared" ref="F2227:F2244" si="976">IF(H2227="NA","\I: Ignore","FLO_FR")</f>
        <v>FLO_FR</v>
      </c>
      <c r="G2227" s="2" t="str">
        <f t="shared" si="975"/>
        <v>RSD_DTA4_RF</v>
      </c>
      <c r="H2227" s="2" t="str">
        <f>IF(HLOOKUP($D2227,Fractions!$C$1:$Z$2,2,0)=0,"na",HLOOKUP($D2227,Fractions!$C$1:$Z$2,2,0))</f>
        <v>FN</v>
      </c>
      <c r="I2227" s="2" t="s">
        <v>34</v>
      </c>
      <c r="K2227" s="17">
        <f>VLOOKUP(VLOOKUP(C2215,Demands!$B$27:$E$125,4,0),Fractions!$A$3:$Z$43,INS_FRs!D2227+2,0)</f>
        <v>3.4817351598173521E-2</v>
      </c>
      <c r="L2227" s="10" t="str">
        <f t="shared" si="955"/>
        <v>RSDELC</v>
      </c>
      <c r="M2227" s="10" t="s">
        <v>75</v>
      </c>
    </row>
    <row r="2228" spans="3:13" s="2" customFormat="1" x14ac:dyDescent="0.25">
      <c r="C2228" s="10"/>
      <c r="D2228" s="10">
        <v>14</v>
      </c>
      <c r="F2228" s="2" t="str">
        <f t="shared" si="976"/>
        <v>FLO_FR</v>
      </c>
      <c r="G2228" s="2" t="str">
        <f t="shared" si="975"/>
        <v>RSD_DTA4_RF</v>
      </c>
      <c r="H2228" s="2" t="str">
        <f>IF(HLOOKUP($D2228,Fractions!$C$1:$Z$2,2,0)=0,"na",HLOOKUP($D2228,Fractions!$C$1:$Z$2,2,0))</f>
        <v>FL</v>
      </c>
      <c r="I2228" s="2" t="s">
        <v>34</v>
      </c>
      <c r="K2228" s="17">
        <f>VLOOKUP(VLOOKUP(C2215,Demands!$B$27:$E$125,4,0),Fractions!$A$3:$Z$43,INS_FRs!D2228+2,0)</f>
        <v>2.0890410958904111E-2</v>
      </c>
      <c r="L2228" s="10" t="str">
        <f t="shared" si="955"/>
        <v>RSDELC</v>
      </c>
      <c r="M2228" s="10" t="s">
        <v>75</v>
      </c>
    </row>
    <row r="2229" spans="3:13" s="2" customFormat="1" x14ac:dyDescent="0.25">
      <c r="C2229" s="10"/>
      <c r="D2229" s="10">
        <v>15</v>
      </c>
      <c r="F2229" s="2" t="str">
        <f t="shared" si="976"/>
        <v>FLO_FR</v>
      </c>
      <c r="G2229" s="2" t="str">
        <f t="shared" si="975"/>
        <v>RSD_DTA4_RF</v>
      </c>
      <c r="H2229" s="2" t="str">
        <f>IF(HLOOKUP($D2229,Fractions!$C$1:$Z$2,2,0)=0,"na",HLOOKUP($D2229,Fractions!$C$1:$Z$2,2,0))</f>
        <v>FM</v>
      </c>
      <c r="I2229" s="2" t="s">
        <v>34</v>
      </c>
      <c r="K2229" s="17">
        <f>VLOOKUP(VLOOKUP(C2215,Demands!$B$27:$E$125,4,0),Fractions!$A$3:$Z$43,INS_FRs!D2229+2,0)</f>
        <v>2.7853881278538814E-2</v>
      </c>
      <c r="L2229" s="10" t="str">
        <f t="shared" si="955"/>
        <v>RSDELC</v>
      </c>
      <c r="M2229" s="10" t="s">
        <v>75</v>
      </c>
    </row>
    <row r="2230" spans="3:13" s="2" customFormat="1" x14ac:dyDescent="0.25">
      <c r="C2230" s="10"/>
      <c r="D2230" s="10">
        <v>16</v>
      </c>
      <c r="F2230" s="2" t="str">
        <f t="shared" si="976"/>
        <v>FLO_FR</v>
      </c>
      <c r="G2230" s="2" t="str">
        <f t="shared" si="975"/>
        <v>RSD_DTA4_RF</v>
      </c>
      <c r="H2230" s="2" t="str">
        <f>IF(HLOOKUP($D2230,Fractions!$C$1:$Z$2,2,0)=0,"na",HLOOKUP($D2230,Fractions!$C$1:$Z$2,2,0))</f>
        <v>FD</v>
      </c>
      <c r="I2230" s="2" t="s">
        <v>34</v>
      </c>
      <c r="K2230" s="17">
        <f>VLOOKUP(VLOOKUP(C2215,Demands!$B$27:$E$125,4,0),Fractions!$A$3:$Z$43,INS_FRs!D2230+2,0)</f>
        <v>3.4817351598173521E-2</v>
      </c>
      <c r="L2230" s="10" t="str">
        <f t="shared" si="955"/>
        <v>RSDELC</v>
      </c>
      <c r="M2230" s="10" t="s">
        <v>75</v>
      </c>
    </row>
    <row r="2231" spans="3:13" s="2" customFormat="1" x14ac:dyDescent="0.25">
      <c r="C2231" s="10"/>
      <c r="D2231" s="10">
        <v>17</v>
      </c>
      <c r="F2231" s="2" t="str">
        <f t="shared" si="976"/>
        <v>FLO_FR</v>
      </c>
      <c r="G2231" s="2" t="str">
        <f t="shared" si="975"/>
        <v>RSD_DTA4_RF</v>
      </c>
      <c r="H2231" s="2" t="str">
        <f>IF(HLOOKUP($D2231,Fractions!$C$1:$Z$2,2,0)=0,"na",HLOOKUP($D2231,Fractions!$C$1:$Z$2,2,0))</f>
        <v>FA</v>
      </c>
      <c r="I2231" s="2" t="s">
        <v>34</v>
      </c>
      <c r="K2231" s="17">
        <f>VLOOKUP(VLOOKUP(C2215,Demands!$B$27:$E$125,4,0),Fractions!$A$3:$Z$43,INS_FRs!D2231+2,0)</f>
        <v>2.0890410958904111E-2</v>
      </c>
      <c r="L2231" s="10" t="str">
        <f t="shared" si="955"/>
        <v>RSDELC</v>
      </c>
      <c r="M2231" s="10" t="s">
        <v>75</v>
      </c>
    </row>
    <row r="2232" spans="3:13" s="2" customFormat="1" x14ac:dyDescent="0.25">
      <c r="C2232" s="10"/>
      <c r="D2232" s="10">
        <v>18</v>
      </c>
      <c r="F2232" s="2" t="str">
        <f t="shared" si="976"/>
        <v>FLO_FR</v>
      </c>
      <c r="G2232" s="2" t="str">
        <f t="shared" si="975"/>
        <v>RSD_DTA4_RF</v>
      </c>
      <c r="H2232" s="2" t="str">
        <f>IF(HLOOKUP($D2232,Fractions!$C$1:$Z$2,2,0)=0,"na",HLOOKUP($D2232,Fractions!$C$1:$Z$2,2,0))</f>
        <v>FE</v>
      </c>
      <c r="I2232" s="2" t="s">
        <v>34</v>
      </c>
      <c r="K2232" s="17">
        <f>VLOOKUP(VLOOKUP(C2215,Demands!$B$27:$E$125,4,0),Fractions!$A$3:$Z$43,INS_FRs!D2232+2,0)</f>
        <v>2.7853881278538814E-2</v>
      </c>
      <c r="L2232" s="10" t="str">
        <f t="shared" si="955"/>
        <v>RSDELC</v>
      </c>
      <c r="M2232" s="10" t="s">
        <v>75</v>
      </c>
    </row>
    <row r="2233" spans="3:13" s="2" customFormat="1" x14ac:dyDescent="0.25">
      <c r="C2233" s="10"/>
      <c r="D2233" s="10">
        <v>19</v>
      </c>
      <c r="F2233" s="2" t="str">
        <f t="shared" si="976"/>
        <v>FLO_FR</v>
      </c>
      <c r="G2233" s="2" t="str">
        <f t="shared" si="975"/>
        <v>RSD_DTA4_RF</v>
      </c>
      <c r="H2233" s="2" t="str">
        <f>IF(HLOOKUP($D2233,Fractions!$C$1:$Z$2,2,0)=0,"na",HLOOKUP($D2233,Fractions!$C$1:$Z$2,2,0))</f>
        <v>WN</v>
      </c>
      <c r="I2233" s="2" t="s">
        <v>34</v>
      </c>
      <c r="K2233" s="17">
        <f>VLOOKUP(VLOOKUP(C2215,Demands!$B$27:$E$125,4,0),Fractions!$A$3:$Z$43,INS_FRs!D2233+2,0)</f>
        <v>8.6187214611872148E-2</v>
      </c>
      <c r="L2233" s="10" t="str">
        <f t="shared" si="955"/>
        <v>RSDELC</v>
      </c>
      <c r="M2233" s="10" t="s">
        <v>75</v>
      </c>
    </row>
    <row r="2234" spans="3:13" s="2" customFormat="1" x14ac:dyDescent="0.25">
      <c r="C2234" s="10"/>
      <c r="D2234" s="10">
        <v>20</v>
      </c>
      <c r="F2234" s="2" t="str">
        <f t="shared" si="976"/>
        <v>FLO_FR</v>
      </c>
      <c r="G2234" s="2" t="str">
        <f t="shared" si="975"/>
        <v>RSD_DTA4_RF</v>
      </c>
      <c r="H2234" s="2" t="str">
        <f>IF(HLOOKUP($D2234,Fractions!$C$1:$Z$2,2,0)=0,"na",HLOOKUP($D2234,Fractions!$C$1:$Z$2,2,0))</f>
        <v>WL</v>
      </c>
      <c r="I2234" s="2" t="s">
        <v>34</v>
      </c>
      <c r="K2234" s="17">
        <f>VLOOKUP(VLOOKUP(C2215,Demands!$B$27:$E$125,4,0),Fractions!$A$3:$Z$43,INS_FRs!D2234+2,0)</f>
        <v>5.171232876712329E-2</v>
      </c>
      <c r="L2234" s="10" t="str">
        <f t="shared" si="955"/>
        <v>RSDELC</v>
      </c>
      <c r="M2234" s="10" t="s">
        <v>75</v>
      </c>
    </row>
    <row r="2235" spans="3:13" s="2" customFormat="1" x14ac:dyDescent="0.25">
      <c r="C2235" s="10"/>
      <c r="D2235" s="10">
        <v>21</v>
      </c>
      <c r="F2235" s="2" t="str">
        <f t="shared" si="976"/>
        <v>FLO_FR</v>
      </c>
      <c r="G2235" s="2" t="str">
        <f t="shared" si="975"/>
        <v>RSD_DTA4_RF</v>
      </c>
      <c r="H2235" s="2" t="str">
        <f>IF(HLOOKUP($D2235,Fractions!$C$1:$Z$2,2,0)=0,"na",HLOOKUP($D2235,Fractions!$C$1:$Z$2,2,0))</f>
        <v>WM</v>
      </c>
      <c r="I2235" s="2" t="s">
        <v>34</v>
      </c>
      <c r="K2235" s="17">
        <f>VLOOKUP(VLOOKUP(C2215,Demands!$B$27:$E$125,4,0),Fractions!$A$3:$Z$43,INS_FRs!D2235+2,0)</f>
        <v>6.8949771689497716E-2</v>
      </c>
      <c r="L2235" s="10" t="str">
        <f t="shared" si="955"/>
        <v>RSDELC</v>
      </c>
      <c r="M2235" s="10" t="s">
        <v>75</v>
      </c>
    </row>
    <row r="2236" spans="3:13" s="2" customFormat="1" x14ac:dyDescent="0.25">
      <c r="C2236" s="10"/>
      <c r="D2236" s="10">
        <v>22</v>
      </c>
      <c r="F2236" s="2" t="str">
        <f t="shared" si="976"/>
        <v>FLO_FR</v>
      </c>
      <c r="G2236" s="2" t="str">
        <f t="shared" si="975"/>
        <v>RSD_DTA4_RF</v>
      </c>
      <c r="H2236" s="2" t="str">
        <f>IF(HLOOKUP($D2236,Fractions!$C$1:$Z$2,2,0)=0,"na",HLOOKUP($D2236,Fractions!$C$1:$Z$2,2,0))</f>
        <v>WD</v>
      </c>
      <c r="I2236" s="2" t="s">
        <v>34</v>
      </c>
      <c r="K2236" s="17">
        <f>VLOOKUP(VLOOKUP(C2215,Demands!$B$27:$E$125,4,0),Fractions!$A$3:$Z$43,INS_FRs!D2236+2,0)</f>
        <v>8.6187214611872148E-2</v>
      </c>
      <c r="L2236" s="10" t="str">
        <f t="shared" si="955"/>
        <v>RSDELC</v>
      </c>
      <c r="M2236" s="10" t="s">
        <v>75</v>
      </c>
    </row>
    <row r="2237" spans="3:13" s="2" customFormat="1" x14ac:dyDescent="0.25">
      <c r="C2237" s="10"/>
      <c r="D2237" s="10">
        <v>23</v>
      </c>
      <c r="F2237" s="12" t="str">
        <f t="shared" si="976"/>
        <v>FLO_FR</v>
      </c>
      <c r="G2237" s="12" t="str">
        <f t="shared" si="975"/>
        <v>RSD_DTA4_RF</v>
      </c>
      <c r="H2237" s="12" t="str">
        <f>IF(HLOOKUP($D2237,Fractions!$C$1:$Z$2,2,0)=0,"na",HLOOKUP($D2237,Fractions!$C$1:$Z$2,2,0))</f>
        <v>WA</v>
      </c>
      <c r="I2237" s="12" t="s">
        <v>34</v>
      </c>
      <c r="J2237" s="12"/>
      <c r="K2237" s="18">
        <f>VLOOKUP(VLOOKUP(C2215,Demands!$B$27:$E$125,4,0),Fractions!$A$3:$Z$43,INS_FRs!D2237+2,0)</f>
        <v>5.171232876712329E-2</v>
      </c>
      <c r="L2237" s="10" t="str">
        <f t="shared" si="955"/>
        <v>RSDELC</v>
      </c>
      <c r="M2237" s="10" t="s">
        <v>75</v>
      </c>
    </row>
    <row r="2238" spans="3:13" s="2" customFormat="1" x14ac:dyDescent="0.25">
      <c r="C2238" s="10"/>
      <c r="D2238" s="10">
        <v>24</v>
      </c>
      <c r="F2238" s="19" t="str">
        <f t="shared" si="976"/>
        <v>FLO_FR</v>
      </c>
      <c r="G2238" s="19" t="str">
        <f t="shared" si="975"/>
        <v>RSD_DTA4_RF</v>
      </c>
      <c r="H2238" s="19" t="str">
        <f>IF(HLOOKUP($D2238,Fractions!$C$1:$Z$2,2,0)=0,"na",HLOOKUP($D2238,Fractions!$C$1:$Z$2,2,0))</f>
        <v>WE</v>
      </c>
      <c r="I2238" s="19" t="s">
        <v>34</v>
      </c>
      <c r="J2238" s="19"/>
      <c r="K2238" s="20">
        <f>VLOOKUP(VLOOKUP(C2215,Demands!$B$27:$E$125,4,0),Fractions!$A$3:$Z$43,INS_FRs!D2238+2,0)</f>
        <v>6.8949771689497716E-2</v>
      </c>
      <c r="L2238" s="21" t="str">
        <f t="shared" si="955"/>
        <v>RSDELC</v>
      </c>
      <c r="M2238" s="21" t="s">
        <v>75</v>
      </c>
    </row>
    <row r="2239" spans="3:13" s="2" customFormat="1" x14ac:dyDescent="0.25">
      <c r="C2239" s="10"/>
      <c r="D2239" s="10">
        <v>1</v>
      </c>
      <c r="F2239" s="2" t="str">
        <f t="shared" si="976"/>
        <v>FLO_FR</v>
      </c>
      <c r="G2239" s="2" t="str">
        <f t="shared" si="975"/>
        <v>RSD_DTA4_RF</v>
      </c>
      <c r="H2239" s="2" t="str">
        <f t="shared" ref="H2239:J2247" si="977">H2215</f>
        <v>RN</v>
      </c>
      <c r="I2239" s="2" t="str">
        <f t="shared" si="977"/>
        <v>UP</v>
      </c>
      <c r="J2239" s="10">
        <f t="shared" si="977"/>
        <v>0</v>
      </c>
      <c r="K2239" s="10">
        <v>3</v>
      </c>
      <c r="L2239" s="10" t="str">
        <f t="shared" si="955"/>
        <v>RSDELC</v>
      </c>
      <c r="M2239" s="10" t="s">
        <v>75</v>
      </c>
    </row>
    <row r="2240" spans="3:13" s="2" customFormat="1" x14ac:dyDescent="0.25">
      <c r="C2240" s="10"/>
      <c r="D2240" s="10">
        <v>2</v>
      </c>
      <c r="F2240" s="2" t="str">
        <f t="shared" si="976"/>
        <v>FLO_FR</v>
      </c>
      <c r="G2240" s="2" t="str">
        <f t="shared" si="975"/>
        <v>RSD_DTA4_RF</v>
      </c>
      <c r="H2240" s="2" t="str">
        <f t="shared" si="977"/>
        <v>RL</v>
      </c>
      <c r="I2240" s="2" t="str">
        <f t="shared" si="977"/>
        <v>UP</v>
      </c>
      <c r="J2240" s="10">
        <f t="shared" si="977"/>
        <v>0</v>
      </c>
      <c r="K2240" s="10">
        <f>K2239</f>
        <v>3</v>
      </c>
      <c r="L2240" s="10" t="str">
        <f t="shared" si="955"/>
        <v>RSDELC</v>
      </c>
      <c r="M2240" s="10" t="s">
        <v>75</v>
      </c>
    </row>
    <row r="2241" spans="3:13" s="2" customFormat="1" x14ac:dyDescent="0.25">
      <c r="C2241" s="10"/>
      <c r="D2241" s="10">
        <v>3</v>
      </c>
      <c r="F2241" s="2" t="str">
        <f t="shared" si="976"/>
        <v>FLO_FR</v>
      </c>
      <c r="G2241" s="2" t="str">
        <f t="shared" si="975"/>
        <v>RSD_DTA4_RF</v>
      </c>
      <c r="H2241" s="2" t="str">
        <f t="shared" si="977"/>
        <v>RM</v>
      </c>
      <c r="I2241" s="2" t="str">
        <f t="shared" si="977"/>
        <v>UP</v>
      </c>
      <c r="J2241" s="10">
        <f t="shared" si="977"/>
        <v>0</v>
      </c>
      <c r="K2241" s="10">
        <f t="shared" ref="K2241:K2262" si="978">K2240</f>
        <v>3</v>
      </c>
      <c r="L2241" s="10" t="str">
        <f t="shared" si="955"/>
        <v>RSDELC</v>
      </c>
      <c r="M2241" s="10" t="s">
        <v>75</v>
      </c>
    </row>
    <row r="2242" spans="3:13" s="2" customFormat="1" x14ac:dyDescent="0.25">
      <c r="C2242" s="10"/>
      <c r="D2242" s="10">
        <v>4</v>
      </c>
      <c r="F2242" s="2" t="str">
        <f t="shared" si="976"/>
        <v>FLO_FR</v>
      </c>
      <c r="G2242" s="2" t="str">
        <f t="shared" si="975"/>
        <v>RSD_DTA4_RF</v>
      </c>
      <c r="H2242" s="2" t="str">
        <f t="shared" si="977"/>
        <v>RD</v>
      </c>
      <c r="I2242" s="2" t="str">
        <f t="shared" si="977"/>
        <v>UP</v>
      </c>
      <c r="J2242" s="10">
        <f t="shared" si="977"/>
        <v>0</v>
      </c>
      <c r="K2242" s="10">
        <f t="shared" si="978"/>
        <v>3</v>
      </c>
      <c r="L2242" s="10" t="str">
        <f t="shared" si="955"/>
        <v>RSDELC</v>
      </c>
      <c r="M2242" s="10" t="s">
        <v>75</v>
      </c>
    </row>
    <row r="2243" spans="3:13" s="2" customFormat="1" x14ac:dyDescent="0.25">
      <c r="C2243" s="10"/>
      <c r="D2243" s="10">
        <v>5</v>
      </c>
      <c r="F2243" s="2" t="str">
        <f t="shared" si="976"/>
        <v>FLO_FR</v>
      </c>
      <c r="G2243" s="2" t="str">
        <f t="shared" si="975"/>
        <v>RSD_DTA4_RF</v>
      </c>
      <c r="H2243" s="2" t="str">
        <f t="shared" si="977"/>
        <v>RA</v>
      </c>
      <c r="I2243" s="2" t="str">
        <f t="shared" si="977"/>
        <v>UP</v>
      </c>
      <c r="J2243" s="10">
        <f t="shared" si="977"/>
        <v>0</v>
      </c>
      <c r="K2243" s="10">
        <f t="shared" si="978"/>
        <v>3</v>
      </c>
      <c r="L2243" s="10" t="str">
        <f t="shared" si="955"/>
        <v>RSDELC</v>
      </c>
      <c r="M2243" s="10" t="s">
        <v>75</v>
      </c>
    </row>
    <row r="2244" spans="3:13" s="2" customFormat="1" x14ac:dyDescent="0.25">
      <c r="C2244" s="10"/>
      <c r="D2244" s="10">
        <v>6</v>
      </c>
      <c r="F2244" s="2" t="str">
        <f t="shared" si="976"/>
        <v>FLO_FR</v>
      </c>
      <c r="G2244" s="2" t="str">
        <f t="shared" ref="G2244:G2262" si="979">G2243</f>
        <v>RSD_DTA4_RF</v>
      </c>
      <c r="H2244" s="2" t="str">
        <f t="shared" si="977"/>
        <v>RE</v>
      </c>
      <c r="I2244" s="2" t="str">
        <f t="shared" si="977"/>
        <v>UP</v>
      </c>
      <c r="J2244" s="10">
        <f t="shared" si="977"/>
        <v>0</v>
      </c>
      <c r="K2244" s="10">
        <f t="shared" si="978"/>
        <v>3</v>
      </c>
      <c r="L2244" s="10" t="str">
        <f t="shared" si="955"/>
        <v>RSDELC</v>
      </c>
      <c r="M2244" s="10" t="s">
        <v>75</v>
      </c>
    </row>
    <row r="2245" spans="3:13" s="2" customFormat="1" x14ac:dyDescent="0.25">
      <c r="C2245" s="10"/>
      <c r="D2245" s="10">
        <v>7</v>
      </c>
      <c r="F2245" s="2" t="str">
        <f t="shared" ref="F2245:F2262" si="980">IF(H2245="NA","\I: Ignore","FLO_FR")</f>
        <v>FLO_FR</v>
      </c>
      <c r="G2245" s="2" t="str">
        <f t="shared" si="979"/>
        <v>RSD_DTA4_RF</v>
      </c>
      <c r="H2245" s="2" t="str">
        <f t="shared" si="977"/>
        <v>SN</v>
      </c>
      <c r="I2245" s="2" t="str">
        <f t="shared" si="977"/>
        <v>UP</v>
      </c>
      <c r="J2245" s="10">
        <f t="shared" si="977"/>
        <v>0</v>
      </c>
      <c r="K2245" s="10">
        <f t="shared" si="978"/>
        <v>3</v>
      </c>
      <c r="L2245" s="10" t="str">
        <f t="shared" si="955"/>
        <v>RSDELC</v>
      </c>
      <c r="M2245" s="10" t="s">
        <v>75</v>
      </c>
    </row>
    <row r="2246" spans="3:13" s="2" customFormat="1" x14ac:dyDescent="0.25">
      <c r="C2246" s="10"/>
      <c r="D2246" s="10">
        <v>8</v>
      </c>
      <c r="F2246" s="2" t="str">
        <f t="shared" si="980"/>
        <v>FLO_FR</v>
      </c>
      <c r="G2246" s="2" t="str">
        <f t="shared" si="979"/>
        <v>RSD_DTA4_RF</v>
      </c>
      <c r="H2246" s="2" t="str">
        <f t="shared" si="977"/>
        <v>SL</v>
      </c>
      <c r="I2246" s="2" t="str">
        <f t="shared" si="977"/>
        <v>UP</v>
      </c>
      <c r="J2246" s="10">
        <f t="shared" si="977"/>
        <v>0</v>
      </c>
      <c r="K2246" s="10">
        <f t="shared" si="978"/>
        <v>3</v>
      </c>
      <c r="L2246" s="10" t="str">
        <f t="shared" si="955"/>
        <v>RSDELC</v>
      </c>
      <c r="M2246" s="10" t="s">
        <v>75</v>
      </c>
    </row>
    <row r="2247" spans="3:13" s="2" customFormat="1" x14ac:dyDescent="0.25">
      <c r="C2247" s="10"/>
      <c r="D2247" s="10">
        <v>9</v>
      </c>
      <c r="F2247" s="2" t="str">
        <f t="shared" si="980"/>
        <v>FLO_FR</v>
      </c>
      <c r="G2247" s="2" t="str">
        <f t="shared" si="979"/>
        <v>RSD_DTA4_RF</v>
      </c>
      <c r="H2247" s="2" t="str">
        <f t="shared" si="977"/>
        <v>SM</v>
      </c>
      <c r="I2247" s="2" t="str">
        <f t="shared" si="977"/>
        <v>UP</v>
      </c>
      <c r="J2247" s="10">
        <f t="shared" si="977"/>
        <v>0</v>
      </c>
      <c r="K2247" s="10">
        <f t="shared" si="978"/>
        <v>3</v>
      </c>
      <c r="L2247" s="10" t="str">
        <f t="shared" si="955"/>
        <v>RSDELC</v>
      </c>
      <c r="M2247" s="10" t="s">
        <v>75</v>
      </c>
    </row>
    <row r="2248" spans="3:13" s="2" customFormat="1" x14ac:dyDescent="0.25">
      <c r="C2248" s="10"/>
      <c r="D2248" s="10">
        <v>10</v>
      </c>
      <c r="F2248" s="2" t="str">
        <f t="shared" si="980"/>
        <v>FLO_FR</v>
      </c>
      <c r="G2248" s="2" t="str">
        <f t="shared" si="979"/>
        <v>RSD_DTA4_RF</v>
      </c>
      <c r="H2248" s="2" t="str">
        <f t="shared" ref="H2248" si="981">H2224</f>
        <v>SD</v>
      </c>
      <c r="I2248" s="2" t="str">
        <f>I2224</f>
        <v>UP</v>
      </c>
      <c r="J2248" s="10">
        <f>J2224</f>
        <v>0</v>
      </c>
      <c r="K2248" s="10">
        <f t="shared" si="978"/>
        <v>3</v>
      </c>
      <c r="L2248" s="10" t="str">
        <f t="shared" ref="L2248:L2311" si="982">LEFT(G2248,3)&amp;"ELC"</f>
        <v>RSDELC</v>
      </c>
      <c r="M2248" s="10" t="s">
        <v>75</v>
      </c>
    </row>
    <row r="2249" spans="3:13" s="2" customFormat="1" x14ac:dyDescent="0.25">
      <c r="C2249" s="10"/>
      <c r="D2249" s="10">
        <v>11</v>
      </c>
      <c r="F2249" s="2" t="str">
        <f t="shared" si="980"/>
        <v>FLO_FR</v>
      </c>
      <c r="G2249" s="2" t="str">
        <f t="shared" si="979"/>
        <v>RSD_DTA4_RF</v>
      </c>
      <c r="H2249" s="2" t="str">
        <f t="shared" ref="H2249" si="983">H2225</f>
        <v>SA</v>
      </c>
      <c r="I2249" s="2" t="str">
        <f>I2225</f>
        <v>UP</v>
      </c>
      <c r="J2249" s="10">
        <f>J2225</f>
        <v>0</v>
      </c>
      <c r="K2249" s="10">
        <f t="shared" si="978"/>
        <v>3</v>
      </c>
      <c r="L2249" s="10" t="str">
        <f t="shared" si="982"/>
        <v>RSDELC</v>
      </c>
      <c r="M2249" s="10" t="s">
        <v>75</v>
      </c>
    </row>
    <row r="2250" spans="3:13" s="2" customFormat="1" x14ac:dyDescent="0.25">
      <c r="C2250" s="10"/>
      <c r="D2250" s="10">
        <v>12</v>
      </c>
      <c r="F2250" s="2" t="str">
        <f t="shared" si="980"/>
        <v>FLO_FR</v>
      </c>
      <c r="G2250" s="2" t="str">
        <f t="shared" si="979"/>
        <v>RSD_DTA4_RF</v>
      </c>
      <c r="H2250" s="2" t="str">
        <f t="shared" ref="H2250:I2250" si="984">H2226</f>
        <v>SE</v>
      </c>
      <c r="I2250" s="2" t="str">
        <f t="shared" si="984"/>
        <v>UP</v>
      </c>
      <c r="J2250" s="10">
        <f>J2226</f>
        <v>0</v>
      </c>
      <c r="K2250" s="10">
        <f t="shared" si="978"/>
        <v>3</v>
      </c>
      <c r="L2250" s="10" t="str">
        <f t="shared" si="982"/>
        <v>RSDELC</v>
      </c>
      <c r="M2250" s="10" t="s">
        <v>75</v>
      </c>
    </row>
    <row r="2251" spans="3:13" s="2" customFormat="1" x14ac:dyDescent="0.25">
      <c r="C2251" s="10"/>
      <c r="D2251" s="10">
        <v>13</v>
      </c>
      <c r="F2251" s="2" t="str">
        <f t="shared" si="980"/>
        <v>FLO_FR</v>
      </c>
      <c r="G2251" s="2" t="str">
        <f t="shared" si="979"/>
        <v>RSD_DTA4_RF</v>
      </c>
      <c r="H2251" s="2" t="str">
        <f t="shared" ref="H2251:J2251" si="985">H2227</f>
        <v>FN</v>
      </c>
      <c r="I2251" s="2" t="str">
        <f t="shared" si="985"/>
        <v>UP</v>
      </c>
      <c r="J2251" s="10">
        <f t="shared" si="985"/>
        <v>0</v>
      </c>
      <c r="K2251" s="10">
        <f t="shared" si="978"/>
        <v>3</v>
      </c>
      <c r="L2251" s="10" t="str">
        <f t="shared" si="982"/>
        <v>RSDELC</v>
      </c>
      <c r="M2251" s="10" t="s">
        <v>75</v>
      </c>
    </row>
    <row r="2252" spans="3:13" s="2" customFormat="1" x14ac:dyDescent="0.25">
      <c r="C2252" s="10"/>
      <c r="D2252" s="10">
        <v>14</v>
      </c>
      <c r="F2252" s="2" t="str">
        <f t="shared" si="980"/>
        <v>FLO_FR</v>
      </c>
      <c r="G2252" s="2" t="str">
        <f t="shared" si="979"/>
        <v>RSD_DTA4_RF</v>
      </c>
      <c r="H2252" s="2" t="str">
        <f t="shared" ref="H2252:J2252" si="986">H2228</f>
        <v>FL</v>
      </c>
      <c r="I2252" s="2" t="str">
        <f t="shared" si="986"/>
        <v>UP</v>
      </c>
      <c r="J2252" s="10">
        <f t="shared" si="986"/>
        <v>0</v>
      </c>
      <c r="K2252" s="10">
        <f t="shared" si="978"/>
        <v>3</v>
      </c>
      <c r="L2252" s="10" t="str">
        <f t="shared" si="982"/>
        <v>RSDELC</v>
      </c>
      <c r="M2252" s="10" t="s">
        <v>75</v>
      </c>
    </row>
    <row r="2253" spans="3:13" s="2" customFormat="1" x14ac:dyDescent="0.25">
      <c r="C2253" s="10"/>
      <c r="D2253" s="10">
        <v>15</v>
      </c>
      <c r="F2253" s="2" t="str">
        <f t="shared" si="980"/>
        <v>FLO_FR</v>
      </c>
      <c r="G2253" s="2" t="str">
        <f t="shared" si="979"/>
        <v>RSD_DTA4_RF</v>
      </c>
      <c r="H2253" s="2" t="str">
        <f t="shared" ref="H2253:J2253" si="987">H2229</f>
        <v>FM</v>
      </c>
      <c r="I2253" s="2" t="str">
        <f t="shared" si="987"/>
        <v>UP</v>
      </c>
      <c r="J2253" s="10">
        <f t="shared" si="987"/>
        <v>0</v>
      </c>
      <c r="K2253" s="10">
        <f t="shared" si="978"/>
        <v>3</v>
      </c>
      <c r="L2253" s="10" t="str">
        <f t="shared" si="982"/>
        <v>RSDELC</v>
      </c>
      <c r="M2253" s="10" t="s">
        <v>75</v>
      </c>
    </row>
    <row r="2254" spans="3:13" s="2" customFormat="1" x14ac:dyDescent="0.25">
      <c r="C2254" s="10"/>
      <c r="D2254" s="10">
        <v>16</v>
      </c>
      <c r="F2254" s="2" t="str">
        <f t="shared" si="980"/>
        <v>FLO_FR</v>
      </c>
      <c r="G2254" s="2" t="str">
        <f t="shared" si="979"/>
        <v>RSD_DTA4_RF</v>
      </c>
      <c r="H2254" s="2" t="str">
        <f t="shared" ref="H2254:J2254" si="988">H2230</f>
        <v>FD</v>
      </c>
      <c r="I2254" s="2" t="str">
        <f t="shared" si="988"/>
        <v>UP</v>
      </c>
      <c r="J2254" s="10">
        <f t="shared" si="988"/>
        <v>0</v>
      </c>
      <c r="K2254" s="10">
        <f t="shared" si="978"/>
        <v>3</v>
      </c>
      <c r="L2254" s="10" t="str">
        <f t="shared" si="982"/>
        <v>RSDELC</v>
      </c>
      <c r="M2254" s="10" t="s">
        <v>75</v>
      </c>
    </row>
    <row r="2255" spans="3:13" s="2" customFormat="1" x14ac:dyDescent="0.25">
      <c r="C2255" s="10"/>
      <c r="D2255" s="10">
        <v>17</v>
      </c>
      <c r="F2255" s="2" t="str">
        <f t="shared" si="980"/>
        <v>FLO_FR</v>
      </c>
      <c r="G2255" s="2" t="str">
        <f t="shared" si="979"/>
        <v>RSD_DTA4_RF</v>
      </c>
      <c r="H2255" s="2" t="str">
        <f t="shared" ref="H2255:J2255" si="989">H2231</f>
        <v>FA</v>
      </c>
      <c r="I2255" s="2" t="str">
        <f t="shared" si="989"/>
        <v>UP</v>
      </c>
      <c r="J2255" s="10">
        <f t="shared" si="989"/>
        <v>0</v>
      </c>
      <c r="K2255" s="10">
        <f t="shared" si="978"/>
        <v>3</v>
      </c>
      <c r="L2255" s="10" t="str">
        <f t="shared" si="982"/>
        <v>RSDELC</v>
      </c>
      <c r="M2255" s="10" t="s">
        <v>75</v>
      </c>
    </row>
    <row r="2256" spans="3:13" s="2" customFormat="1" x14ac:dyDescent="0.25">
      <c r="C2256" s="10"/>
      <c r="D2256" s="10">
        <v>18</v>
      </c>
      <c r="F2256" s="2" t="str">
        <f t="shared" si="980"/>
        <v>FLO_FR</v>
      </c>
      <c r="G2256" s="2" t="str">
        <f t="shared" si="979"/>
        <v>RSD_DTA4_RF</v>
      </c>
      <c r="H2256" s="2" t="str">
        <f t="shared" ref="H2256:J2256" si="990">H2232</f>
        <v>FE</v>
      </c>
      <c r="I2256" s="2" t="str">
        <f t="shared" si="990"/>
        <v>UP</v>
      </c>
      <c r="J2256" s="10">
        <f t="shared" si="990"/>
        <v>0</v>
      </c>
      <c r="K2256" s="10">
        <f t="shared" si="978"/>
        <v>3</v>
      </c>
      <c r="L2256" s="10" t="str">
        <f t="shared" si="982"/>
        <v>RSDELC</v>
      </c>
      <c r="M2256" s="10" t="s">
        <v>75</v>
      </c>
    </row>
    <row r="2257" spans="3:13" s="2" customFormat="1" x14ac:dyDescent="0.25">
      <c r="C2257" s="10"/>
      <c r="D2257" s="10">
        <v>19</v>
      </c>
      <c r="F2257" s="2" t="str">
        <f t="shared" si="980"/>
        <v>FLO_FR</v>
      </c>
      <c r="G2257" s="2" t="str">
        <f t="shared" si="979"/>
        <v>RSD_DTA4_RF</v>
      </c>
      <c r="H2257" s="2" t="str">
        <f t="shared" ref="H2257:J2257" si="991">H2233</f>
        <v>WN</v>
      </c>
      <c r="I2257" s="2" t="str">
        <f t="shared" si="991"/>
        <v>UP</v>
      </c>
      <c r="J2257" s="10">
        <f t="shared" si="991"/>
        <v>0</v>
      </c>
      <c r="K2257" s="10">
        <f t="shared" si="978"/>
        <v>3</v>
      </c>
      <c r="L2257" s="10" t="str">
        <f t="shared" si="982"/>
        <v>RSDELC</v>
      </c>
      <c r="M2257" s="10" t="s">
        <v>75</v>
      </c>
    </row>
    <row r="2258" spans="3:13" s="2" customFormat="1" x14ac:dyDescent="0.25">
      <c r="C2258" s="10"/>
      <c r="D2258" s="10">
        <v>20</v>
      </c>
      <c r="F2258" s="2" t="str">
        <f t="shared" si="980"/>
        <v>FLO_FR</v>
      </c>
      <c r="G2258" s="2" t="str">
        <f t="shared" si="979"/>
        <v>RSD_DTA4_RF</v>
      </c>
      <c r="H2258" s="2" t="str">
        <f t="shared" ref="H2258:J2258" si="992">H2234</f>
        <v>WL</v>
      </c>
      <c r="I2258" s="2" t="str">
        <f t="shared" si="992"/>
        <v>UP</v>
      </c>
      <c r="J2258" s="10">
        <f t="shared" si="992"/>
        <v>0</v>
      </c>
      <c r="K2258" s="10">
        <f t="shared" si="978"/>
        <v>3</v>
      </c>
      <c r="L2258" s="10" t="str">
        <f t="shared" si="982"/>
        <v>RSDELC</v>
      </c>
      <c r="M2258" s="10" t="s">
        <v>75</v>
      </c>
    </row>
    <row r="2259" spans="3:13" s="2" customFormat="1" x14ac:dyDescent="0.25">
      <c r="C2259" s="10"/>
      <c r="D2259" s="10">
        <v>21</v>
      </c>
      <c r="F2259" s="2" t="str">
        <f t="shared" si="980"/>
        <v>FLO_FR</v>
      </c>
      <c r="G2259" s="2" t="str">
        <f t="shared" si="979"/>
        <v>RSD_DTA4_RF</v>
      </c>
      <c r="H2259" s="2" t="str">
        <f t="shared" ref="H2259:J2259" si="993">H2235</f>
        <v>WM</v>
      </c>
      <c r="I2259" s="2" t="str">
        <f t="shared" si="993"/>
        <v>UP</v>
      </c>
      <c r="J2259" s="10">
        <f t="shared" si="993"/>
        <v>0</v>
      </c>
      <c r="K2259" s="10">
        <f t="shared" si="978"/>
        <v>3</v>
      </c>
      <c r="L2259" s="10" t="str">
        <f t="shared" si="982"/>
        <v>RSDELC</v>
      </c>
      <c r="M2259" s="10" t="s">
        <v>75</v>
      </c>
    </row>
    <row r="2260" spans="3:13" s="2" customFormat="1" x14ac:dyDescent="0.25">
      <c r="C2260" s="10"/>
      <c r="D2260" s="10">
        <v>22</v>
      </c>
      <c r="F2260" s="2" t="str">
        <f t="shared" si="980"/>
        <v>FLO_FR</v>
      </c>
      <c r="G2260" s="2" t="str">
        <f t="shared" si="979"/>
        <v>RSD_DTA4_RF</v>
      </c>
      <c r="H2260" s="2" t="str">
        <f t="shared" ref="H2260:J2260" si="994">H2236</f>
        <v>WD</v>
      </c>
      <c r="I2260" s="2" t="str">
        <f t="shared" si="994"/>
        <v>UP</v>
      </c>
      <c r="J2260" s="10">
        <f t="shared" si="994"/>
        <v>0</v>
      </c>
      <c r="K2260" s="10">
        <f t="shared" si="978"/>
        <v>3</v>
      </c>
      <c r="L2260" s="10" t="str">
        <f t="shared" si="982"/>
        <v>RSDELC</v>
      </c>
      <c r="M2260" s="10" t="s">
        <v>75</v>
      </c>
    </row>
    <row r="2261" spans="3:13" s="2" customFormat="1" x14ac:dyDescent="0.25">
      <c r="C2261" s="10"/>
      <c r="D2261" s="10">
        <v>23</v>
      </c>
      <c r="F2261" s="12" t="str">
        <f t="shared" si="980"/>
        <v>FLO_FR</v>
      </c>
      <c r="G2261" s="12" t="str">
        <f t="shared" si="979"/>
        <v>RSD_DTA4_RF</v>
      </c>
      <c r="H2261" s="12" t="str">
        <f t="shared" ref="H2261:J2261" si="995">H2237</f>
        <v>WA</v>
      </c>
      <c r="I2261" s="12" t="str">
        <f t="shared" si="995"/>
        <v>UP</v>
      </c>
      <c r="J2261" s="4">
        <f t="shared" si="995"/>
        <v>0</v>
      </c>
      <c r="K2261" s="4">
        <f t="shared" si="978"/>
        <v>3</v>
      </c>
      <c r="L2261" s="10" t="str">
        <f t="shared" si="982"/>
        <v>RSDELC</v>
      </c>
      <c r="M2261" s="10" t="s">
        <v>75</v>
      </c>
    </row>
    <row r="2262" spans="3:13" s="2" customFormat="1" x14ac:dyDescent="0.25">
      <c r="C2262" s="10"/>
      <c r="D2262" s="10">
        <v>24</v>
      </c>
      <c r="F2262" s="19" t="str">
        <f t="shared" si="980"/>
        <v>FLO_FR</v>
      </c>
      <c r="G2262" s="19" t="str">
        <f t="shared" si="979"/>
        <v>RSD_DTA4_RF</v>
      </c>
      <c r="H2262" s="19" t="str">
        <f t="shared" ref="H2262:J2262" si="996">H2238</f>
        <v>WE</v>
      </c>
      <c r="I2262" s="19" t="str">
        <f t="shared" si="996"/>
        <v>UP</v>
      </c>
      <c r="J2262" s="21">
        <f t="shared" si="996"/>
        <v>0</v>
      </c>
      <c r="K2262" s="21">
        <f t="shared" si="978"/>
        <v>3</v>
      </c>
      <c r="L2262" s="21" t="str">
        <f t="shared" si="982"/>
        <v>RSDELC</v>
      </c>
      <c r="M2262" s="21" t="s">
        <v>75</v>
      </c>
    </row>
    <row r="2263" spans="3:13" s="2" customFormat="1" x14ac:dyDescent="0.25">
      <c r="C2263" s="10">
        <f>C2215+1</f>
        <v>48</v>
      </c>
      <c r="D2263" s="10">
        <v>1</v>
      </c>
      <c r="F2263" s="2" t="str">
        <f>IF(H2263="NA","\I: Ignore","FLO_FR")</f>
        <v>FLO_FR</v>
      </c>
      <c r="G2263" s="9" t="str">
        <f>VLOOKUP(C2263,Demands!$B$27:$C$125,2,0)</f>
        <v>RSD_APA4_RF</v>
      </c>
      <c r="H2263" s="2" t="str">
        <f>IF(HLOOKUP($D2263,Fractions!$C$1:$Z$2,2,0)=0,"na",HLOOKUP($D2263,Fractions!$C$1:$Z$2,2,0))</f>
        <v>RN</v>
      </c>
      <c r="I2263" s="2" t="s">
        <v>34</v>
      </c>
      <c r="K2263" s="11">
        <f>VLOOKUP(VLOOKUP(C2263,Demands!$B$27:$E$125,4,0),Fractions!$A$3:$Z$43,INS_FRs!D2263+2,0)</f>
        <v>3.4817351598173521E-2</v>
      </c>
      <c r="L2263" s="10" t="str">
        <f t="shared" si="982"/>
        <v>RSDELC</v>
      </c>
      <c r="M2263" s="10" t="s">
        <v>75</v>
      </c>
    </row>
    <row r="2264" spans="3:13" s="2" customFormat="1" x14ac:dyDescent="0.25">
      <c r="C2264" s="10"/>
      <c r="D2264" s="10">
        <v>2</v>
      </c>
      <c r="F2264" s="2" t="str">
        <f t="shared" ref="F2264:F2274" si="997">IF(H2264="NA","\I: Ignore","FLO_FR")</f>
        <v>FLO_FR</v>
      </c>
      <c r="G2264" s="2" t="str">
        <f>G2263</f>
        <v>RSD_APA4_RF</v>
      </c>
      <c r="H2264" s="2" t="str">
        <f>IF(HLOOKUP($D2264,Fractions!$C$1:$Z$2,2,0)=0,"na",HLOOKUP($D2264,Fractions!$C$1:$Z$2,2,0))</f>
        <v>RL</v>
      </c>
      <c r="I2264" s="2" t="s">
        <v>34</v>
      </c>
      <c r="K2264" s="17">
        <f>VLOOKUP(VLOOKUP(C2263,Demands!$B$27:$E$125,4,0),Fractions!$A$3:$Z$43,INS_FRs!D2264+2,0)</f>
        <v>2.0890410958904111E-2</v>
      </c>
      <c r="L2264" s="10" t="str">
        <f t="shared" si="982"/>
        <v>RSDELC</v>
      </c>
      <c r="M2264" s="10" t="s">
        <v>75</v>
      </c>
    </row>
    <row r="2265" spans="3:13" s="2" customFormat="1" x14ac:dyDescent="0.25">
      <c r="C2265" s="10"/>
      <c r="D2265" s="10">
        <v>3</v>
      </c>
      <c r="F2265" s="2" t="str">
        <f t="shared" si="997"/>
        <v>FLO_FR</v>
      </c>
      <c r="G2265" s="2" t="str">
        <f t="shared" ref="G2265:G2272" si="998">G2264</f>
        <v>RSD_APA4_RF</v>
      </c>
      <c r="H2265" s="2" t="str">
        <f>IF(HLOOKUP($D2265,Fractions!$C$1:$Z$2,2,0)=0,"na",HLOOKUP($D2265,Fractions!$C$1:$Z$2,2,0))</f>
        <v>RM</v>
      </c>
      <c r="I2265" s="2" t="s">
        <v>34</v>
      </c>
      <c r="K2265" s="17">
        <f>VLOOKUP(VLOOKUP(C2263,Demands!$B$27:$E$125,4,0),Fractions!$A$3:$Z$43,INS_FRs!D2265+2,0)</f>
        <v>2.7853881278538814E-2</v>
      </c>
      <c r="L2265" s="10" t="str">
        <f t="shared" si="982"/>
        <v>RSDELC</v>
      </c>
      <c r="M2265" s="10" t="s">
        <v>75</v>
      </c>
    </row>
    <row r="2266" spans="3:13" s="2" customFormat="1" x14ac:dyDescent="0.25">
      <c r="C2266" s="10"/>
      <c r="D2266" s="10">
        <v>4</v>
      </c>
      <c r="F2266" s="2" t="str">
        <f t="shared" si="997"/>
        <v>FLO_FR</v>
      </c>
      <c r="G2266" s="2" t="str">
        <f t="shared" si="998"/>
        <v>RSD_APA4_RF</v>
      </c>
      <c r="H2266" s="2" t="str">
        <f>IF(HLOOKUP($D2266,Fractions!$C$1:$Z$2,2,0)=0,"na",HLOOKUP($D2266,Fractions!$C$1:$Z$2,2,0))</f>
        <v>RD</v>
      </c>
      <c r="I2266" s="2" t="s">
        <v>34</v>
      </c>
      <c r="K2266" s="17">
        <f>VLOOKUP(VLOOKUP(C2263,Demands!$B$27:$E$125,4,0),Fractions!$A$3:$Z$43,INS_FRs!D2266+2,0)</f>
        <v>3.4817351598173521E-2</v>
      </c>
      <c r="L2266" s="10" t="str">
        <f t="shared" si="982"/>
        <v>RSDELC</v>
      </c>
      <c r="M2266" s="10" t="s">
        <v>75</v>
      </c>
    </row>
    <row r="2267" spans="3:13" s="2" customFormat="1" x14ac:dyDescent="0.25">
      <c r="C2267" s="10"/>
      <c r="D2267" s="10">
        <v>5</v>
      </c>
      <c r="F2267" s="2" t="str">
        <f t="shared" si="997"/>
        <v>FLO_FR</v>
      </c>
      <c r="G2267" s="2" t="str">
        <f t="shared" si="998"/>
        <v>RSD_APA4_RF</v>
      </c>
      <c r="H2267" s="2" t="str">
        <f>IF(HLOOKUP($D2267,Fractions!$C$1:$Z$2,2,0)=0,"na",HLOOKUP($D2267,Fractions!$C$1:$Z$2,2,0))</f>
        <v>RA</v>
      </c>
      <c r="I2267" s="2" t="s">
        <v>34</v>
      </c>
      <c r="K2267" s="17">
        <f>VLOOKUP(VLOOKUP(C2263,Demands!$B$27:$E$125,4,0),Fractions!$A$3:$Z$43,INS_FRs!D2267+2,0)</f>
        <v>2.0890410958904111E-2</v>
      </c>
      <c r="L2267" s="10" t="str">
        <f t="shared" si="982"/>
        <v>RSDELC</v>
      </c>
      <c r="M2267" s="10" t="s">
        <v>75</v>
      </c>
    </row>
    <row r="2268" spans="3:13" s="2" customFormat="1" x14ac:dyDescent="0.25">
      <c r="C2268" s="10"/>
      <c r="D2268" s="10">
        <v>6</v>
      </c>
      <c r="F2268" s="2" t="str">
        <f t="shared" si="997"/>
        <v>FLO_FR</v>
      </c>
      <c r="G2268" s="2" t="str">
        <f t="shared" si="998"/>
        <v>RSD_APA4_RF</v>
      </c>
      <c r="H2268" s="2" t="str">
        <f>IF(HLOOKUP($D2268,Fractions!$C$1:$Z$2,2,0)=0,"na",HLOOKUP($D2268,Fractions!$C$1:$Z$2,2,0))</f>
        <v>RE</v>
      </c>
      <c r="I2268" s="2" t="s">
        <v>34</v>
      </c>
      <c r="K2268" s="17">
        <f>VLOOKUP(VLOOKUP(C2263,Demands!$B$27:$E$125,4,0),Fractions!$A$3:$Z$43,INS_FRs!D2268+2,0)</f>
        <v>2.7853881278538814E-2</v>
      </c>
      <c r="L2268" s="10" t="str">
        <f t="shared" si="982"/>
        <v>RSDELC</v>
      </c>
      <c r="M2268" s="10" t="s">
        <v>75</v>
      </c>
    </row>
    <row r="2269" spans="3:13" s="2" customFormat="1" x14ac:dyDescent="0.25">
      <c r="C2269" s="10"/>
      <c r="D2269" s="10">
        <v>7</v>
      </c>
      <c r="F2269" s="2" t="str">
        <f t="shared" si="997"/>
        <v>FLO_FR</v>
      </c>
      <c r="G2269" s="2" t="str">
        <f t="shared" si="998"/>
        <v>RSD_APA4_RF</v>
      </c>
      <c r="H2269" s="2" t="str">
        <f>IF(HLOOKUP($D2269,Fractions!$C$1:$Z$2,2,0)=0,"na",HLOOKUP($D2269,Fractions!$C$1:$Z$2,2,0))</f>
        <v>SN</v>
      </c>
      <c r="I2269" s="2" t="s">
        <v>34</v>
      </c>
      <c r="K2269" s="17">
        <f>VLOOKUP(VLOOKUP(C2263,Demands!$B$27:$E$125,4,0),Fractions!$A$3:$Z$43,INS_FRs!D2269+2,0)</f>
        <v>5.2511415525114159E-2</v>
      </c>
      <c r="L2269" s="10" t="str">
        <f t="shared" si="982"/>
        <v>RSDELC</v>
      </c>
      <c r="M2269" s="10" t="s">
        <v>75</v>
      </c>
    </row>
    <row r="2270" spans="3:13" s="2" customFormat="1" x14ac:dyDescent="0.25">
      <c r="C2270" s="10"/>
      <c r="D2270" s="10">
        <v>8</v>
      </c>
      <c r="F2270" s="2" t="str">
        <f t="shared" si="997"/>
        <v>FLO_FR</v>
      </c>
      <c r="G2270" s="2" t="str">
        <f t="shared" si="998"/>
        <v>RSD_APA4_RF</v>
      </c>
      <c r="H2270" s="2" t="str">
        <f>IF(HLOOKUP($D2270,Fractions!$C$1:$Z$2,2,0)=0,"na",HLOOKUP($D2270,Fractions!$C$1:$Z$2,2,0))</f>
        <v>SL</v>
      </c>
      <c r="I2270" s="2" t="s">
        <v>34</v>
      </c>
      <c r="K2270" s="17">
        <f>VLOOKUP(VLOOKUP(C2263,Demands!$B$27:$E$125,4,0),Fractions!$A$3:$Z$43,INS_FRs!D2270+2,0)</f>
        <v>3.1506849315068496E-2</v>
      </c>
      <c r="L2270" s="10" t="str">
        <f t="shared" si="982"/>
        <v>RSDELC</v>
      </c>
      <c r="M2270" s="10" t="s">
        <v>75</v>
      </c>
    </row>
    <row r="2271" spans="3:13" s="2" customFormat="1" x14ac:dyDescent="0.25">
      <c r="C2271" s="10"/>
      <c r="D2271" s="10">
        <v>9</v>
      </c>
      <c r="F2271" s="2" t="str">
        <f t="shared" si="997"/>
        <v>FLO_FR</v>
      </c>
      <c r="G2271" s="2" t="str">
        <f t="shared" si="998"/>
        <v>RSD_APA4_RF</v>
      </c>
      <c r="H2271" s="2" t="str">
        <f>IF(HLOOKUP($D2271,Fractions!$C$1:$Z$2,2,0)=0,"na",HLOOKUP($D2271,Fractions!$C$1:$Z$2,2,0))</f>
        <v>SM</v>
      </c>
      <c r="I2271" s="2" t="s">
        <v>34</v>
      </c>
      <c r="K2271" s="17">
        <f>VLOOKUP(VLOOKUP(C2263,Demands!$B$27:$E$125,4,0),Fractions!$A$3:$Z$43,INS_FRs!D2271+2,0)</f>
        <v>4.2009132420091327E-2</v>
      </c>
      <c r="L2271" s="10" t="str">
        <f t="shared" si="982"/>
        <v>RSDELC</v>
      </c>
      <c r="M2271" s="10" t="s">
        <v>75</v>
      </c>
    </row>
    <row r="2272" spans="3:13" s="2" customFormat="1" x14ac:dyDescent="0.25">
      <c r="C2272" s="10"/>
      <c r="D2272" s="10">
        <v>10</v>
      </c>
      <c r="F2272" s="2" t="str">
        <f t="shared" si="997"/>
        <v>FLO_FR</v>
      </c>
      <c r="G2272" s="2" t="str">
        <f t="shared" si="998"/>
        <v>RSD_APA4_RF</v>
      </c>
      <c r="H2272" s="2" t="str">
        <f>IF(HLOOKUP($D2272,Fractions!$C$1:$Z$2,2,0)=0,"na",HLOOKUP($D2272,Fractions!$C$1:$Z$2,2,0))</f>
        <v>SD</v>
      </c>
      <c r="I2272" s="2" t="s">
        <v>34</v>
      </c>
      <c r="K2272" s="17">
        <f>VLOOKUP(VLOOKUP(C2263,Demands!$B$27:$E$125,4,0),Fractions!$A$3:$Z$43,INS_FRs!D2272+2,0)</f>
        <v>5.2511415525114159E-2</v>
      </c>
      <c r="L2272" s="10" t="str">
        <f t="shared" si="982"/>
        <v>RSDELC</v>
      </c>
      <c r="M2272" s="10" t="s">
        <v>75</v>
      </c>
    </row>
    <row r="2273" spans="3:13" s="2" customFormat="1" x14ac:dyDescent="0.25">
      <c r="C2273" s="10"/>
      <c r="D2273" s="10">
        <v>11</v>
      </c>
      <c r="F2273" s="2" t="str">
        <f t="shared" si="997"/>
        <v>FLO_FR</v>
      </c>
      <c r="G2273" s="2" t="str">
        <f t="shared" ref="G2273:G2291" si="999">G2272</f>
        <v>RSD_APA4_RF</v>
      </c>
      <c r="H2273" s="2" t="str">
        <f>IF(HLOOKUP($D2273,Fractions!$C$1:$Z$2,2,0)=0,"na",HLOOKUP($D2273,Fractions!$C$1:$Z$2,2,0))</f>
        <v>SA</v>
      </c>
      <c r="I2273" s="2" t="s">
        <v>34</v>
      </c>
      <c r="K2273" s="17">
        <f>VLOOKUP(VLOOKUP(C2263,Demands!$B$27:$E$125,4,0),Fractions!$A$3:$Z$43,INS_FRs!D2273+2,0)</f>
        <v>3.1506849315068496E-2</v>
      </c>
      <c r="L2273" s="10" t="str">
        <f t="shared" si="982"/>
        <v>RSDELC</v>
      </c>
      <c r="M2273" s="10" t="s">
        <v>75</v>
      </c>
    </row>
    <row r="2274" spans="3:13" s="2" customFormat="1" x14ac:dyDescent="0.25">
      <c r="C2274" s="10"/>
      <c r="D2274" s="10">
        <v>12</v>
      </c>
      <c r="F2274" s="2" t="str">
        <f t="shared" si="997"/>
        <v>FLO_FR</v>
      </c>
      <c r="G2274" s="2" t="str">
        <f t="shared" si="999"/>
        <v>RSD_APA4_RF</v>
      </c>
      <c r="H2274" s="2" t="str">
        <f>IF(HLOOKUP($D2274,Fractions!$C$1:$Z$2,2,0)=0,"na",HLOOKUP($D2274,Fractions!$C$1:$Z$2,2,0))</f>
        <v>SE</v>
      </c>
      <c r="I2274" s="2" t="s">
        <v>34</v>
      </c>
      <c r="K2274" s="17">
        <f>VLOOKUP(VLOOKUP(C2263,Demands!$B$27:$E$125,4,0),Fractions!$A$3:$Z$43,INS_FRs!D2274+2,0)</f>
        <v>4.2009132420091327E-2</v>
      </c>
      <c r="L2274" s="10" t="str">
        <f t="shared" si="982"/>
        <v>RSDELC</v>
      </c>
      <c r="M2274" s="10" t="s">
        <v>75</v>
      </c>
    </row>
    <row r="2275" spans="3:13" s="2" customFormat="1" x14ac:dyDescent="0.25">
      <c r="C2275" s="10"/>
      <c r="D2275" s="10">
        <v>13</v>
      </c>
      <c r="F2275" s="2" t="str">
        <f t="shared" ref="F2275:F2292" si="1000">IF(H2275="NA","\I: Ignore","FLO_FR")</f>
        <v>FLO_FR</v>
      </c>
      <c r="G2275" s="2" t="str">
        <f t="shared" si="999"/>
        <v>RSD_APA4_RF</v>
      </c>
      <c r="H2275" s="2" t="str">
        <f>IF(HLOOKUP($D2275,Fractions!$C$1:$Z$2,2,0)=0,"na",HLOOKUP($D2275,Fractions!$C$1:$Z$2,2,0))</f>
        <v>FN</v>
      </c>
      <c r="I2275" s="2" t="s">
        <v>34</v>
      </c>
      <c r="K2275" s="17">
        <f>VLOOKUP(VLOOKUP(C2263,Demands!$B$27:$E$125,4,0),Fractions!$A$3:$Z$43,INS_FRs!D2275+2,0)</f>
        <v>3.4817351598173521E-2</v>
      </c>
      <c r="L2275" s="10" t="str">
        <f t="shared" si="982"/>
        <v>RSDELC</v>
      </c>
      <c r="M2275" s="10" t="s">
        <v>75</v>
      </c>
    </row>
    <row r="2276" spans="3:13" s="2" customFormat="1" x14ac:dyDescent="0.25">
      <c r="C2276" s="10"/>
      <c r="D2276" s="10">
        <v>14</v>
      </c>
      <c r="F2276" s="2" t="str">
        <f t="shared" si="1000"/>
        <v>FLO_FR</v>
      </c>
      <c r="G2276" s="2" t="str">
        <f t="shared" si="999"/>
        <v>RSD_APA4_RF</v>
      </c>
      <c r="H2276" s="2" t="str">
        <f>IF(HLOOKUP($D2276,Fractions!$C$1:$Z$2,2,0)=0,"na",HLOOKUP($D2276,Fractions!$C$1:$Z$2,2,0))</f>
        <v>FL</v>
      </c>
      <c r="I2276" s="2" t="s">
        <v>34</v>
      </c>
      <c r="K2276" s="17">
        <f>VLOOKUP(VLOOKUP(C2263,Demands!$B$27:$E$125,4,0),Fractions!$A$3:$Z$43,INS_FRs!D2276+2,0)</f>
        <v>2.0890410958904111E-2</v>
      </c>
      <c r="L2276" s="10" t="str">
        <f t="shared" si="982"/>
        <v>RSDELC</v>
      </c>
      <c r="M2276" s="10" t="s">
        <v>75</v>
      </c>
    </row>
    <row r="2277" spans="3:13" s="2" customFormat="1" x14ac:dyDescent="0.25">
      <c r="C2277" s="10"/>
      <c r="D2277" s="10">
        <v>15</v>
      </c>
      <c r="F2277" s="2" t="str">
        <f t="shared" si="1000"/>
        <v>FLO_FR</v>
      </c>
      <c r="G2277" s="2" t="str">
        <f t="shared" si="999"/>
        <v>RSD_APA4_RF</v>
      </c>
      <c r="H2277" s="2" t="str">
        <f>IF(HLOOKUP($D2277,Fractions!$C$1:$Z$2,2,0)=0,"na",HLOOKUP($D2277,Fractions!$C$1:$Z$2,2,0))</f>
        <v>FM</v>
      </c>
      <c r="I2277" s="2" t="s">
        <v>34</v>
      </c>
      <c r="K2277" s="17">
        <f>VLOOKUP(VLOOKUP(C2263,Demands!$B$27:$E$125,4,0),Fractions!$A$3:$Z$43,INS_FRs!D2277+2,0)</f>
        <v>2.7853881278538814E-2</v>
      </c>
      <c r="L2277" s="10" t="str">
        <f t="shared" si="982"/>
        <v>RSDELC</v>
      </c>
      <c r="M2277" s="10" t="s">
        <v>75</v>
      </c>
    </row>
    <row r="2278" spans="3:13" s="2" customFormat="1" x14ac:dyDescent="0.25">
      <c r="C2278" s="10"/>
      <c r="D2278" s="10">
        <v>16</v>
      </c>
      <c r="F2278" s="2" t="str">
        <f t="shared" si="1000"/>
        <v>FLO_FR</v>
      </c>
      <c r="G2278" s="2" t="str">
        <f t="shared" si="999"/>
        <v>RSD_APA4_RF</v>
      </c>
      <c r="H2278" s="2" t="str">
        <f>IF(HLOOKUP($D2278,Fractions!$C$1:$Z$2,2,0)=0,"na",HLOOKUP($D2278,Fractions!$C$1:$Z$2,2,0))</f>
        <v>FD</v>
      </c>
      <c r="I2278" s="2" t="s">
        <v>34</v>
      </c>
      <c r="K2278" s="17">
        <f>VLOOKUP(VLOOKUP(C2263,Demands!$B$27:$E$125,4,0),Fractions!$A$3:$Z$43,INS_FRs!D2278+2,0)</f>
        <v>3.4817351598173521E-2</v>
      </c>
      <c r="L2278" s="10" t="str">
        <f t="shared" si="982"/>
        <v>RSDELC</v>
      </c>
      <c r="M2278" s="10" t="s">
        <v>75</v>
      </c>
    </row>
    <row r="2279" spans="3:13" s="2" customFormat="1" x14ac:dyDescent="0.25">
      <c r="C2279" s="10"/>
      <c r="D2279" s="10">
        <v>17</v>
      </c>
      <c r="F2279" s="2" t="str">
        <f t="shared" si="1000"/>
        <v>FLO_FR</v>
      </c>
      <c r="G2279" s="2" t="str">
        <f t="shared" si="999"/>
        <v>RSD_APA4_RF</v>
      </c>
      <c r="H2279" s="2" t="str">
        <f>IF(HLOOKUP($D2279,Fractions!$C$1:$Z$2,2,0)=0,"na",HLOOKUP($D2279,Fractions!$C$1:$Z$2,2,0))</f>
        <v>FA</v>
      </c>
      <c r="I2279" s="2" t="s">
        <v>34</v>
      </c>
      <c r="K2279" s="17">
        <f>VLOOKUP(VLOOKUP(C2263,Demands!$B$27:$E$125,4,0),Fractions!$A$3:$Z$43,INS_FRs!D2279+2,0)</f>
        <v>2.0890410958904111E-2</v>
      </c>
      <c r="L2279" s="10" t="str">
        <f t="shared" si="982"/>
        <v>RSDELC</v>
      </c>
      <c r="M2279" s="10" t="s">
        <v>75</v>
      </c>
    </row>
    <row r="2280" spans="3:13" s="2" customFormat="1" x14ac:dyDescent="0.25">
      <c r="C2280" s="10"/>
      <c r="D2280" s="10">
        <v>18</v>
      </c>
      <c r="F2280" s="2" t="str">
        <f t="shared" si="1000"/>
        <v>FLO_FR</v>
      </c>
      <c r="G2280" s="2" t="str">
        <f t="shared" si="999"/>
        <v>RSD_APA4_RF</v>
      </c>
      <c r="H2280" s="2" t="str">
        <f>IF(HLOOKUP($D2280,Fractions!$C$1:$Z$2,2,0)=0,"na",HLOOKUP($D2280,Fractions!$C$1:$Z$2,2,0))</f>
        <v>FE</v>
      </c>
      <c r="I2280" s="2" t="s">
        <v>34</v>
      </c>
      <c r="K2280" s="17">
        <f>VLOOKUP(VLOOKUP(C2263,Demands!$B$27:$E$125,4,0),Fractions!$A$3:$Z$43,INS_FRs!D2280+2,0)</f>
        <v>2.7853881278538814E-2</v>
      </c>
      <c r="L2280" s="10" t="str">
        <f t="shared" si="982"/>
        <v>RSDELC</v>
      </c>
      <c r="M2280" s="10" t="s">
        <v>75</v>
      </c>
    </row>
    <row r="2281" spans="3:13" s="2" customFormat="1" x14ac:dyDescent="0.25">
      <c r="C2281" s="10"/>
      <c r="D2281" s="10">
        <v>19</v>
      </c>
      <c r="F2281" s="2" t="str">
        <f t="shared" si="1000"/>
        <v>FLO_FR</v>
      </c>
      <c r="G2281" s="2" t="str">
        <f t="shared" si="999"/>
        <v>RSD_APA4_RF</v>
      </c>
      <c r="H2281" s="2" t="str">
        <f>IF(HLOOKUP($D2281,Fractions!$C$1:$Z$2,2,0)=0,"na",HLOOKUP($D2281,Fractions!$C$1:$Z$2,2,0))</f>
        <v>WN</v>
      </c>
      <c r="I2281" s="2" t="s">
        <v>34</v>
      </c>
      <c r="K2281" s="17">
        <f>VLOOKUP(VLOOKUP(C2263,Demands!$B$27:$E$125,4,0),Fractions!$A$3:$Z$43,INS_FRs!D2281+2,0)</f>
        <v>8.6187214611872148E-2</v>
      </c>
      <c r="L2281" s="10" t="str">
        <f t="shared" si="982"/>
        <v>RSDELC</v>
      </c>
      <c r="M2281" s="10" t="s">
        <v>75</v>
      </c>
    </row>
    <row r="2282" spans="3:13" s="2" customFormat="1" x14ac:dyDescent="0.25">
      <c r="C2282" s="10"/>
      <c r="D2282" s="10">
        <v>20</v>
      </c>
      <c r="F2282" s="2" t="str">
        <f t="shared" si="1000"/>
        <v>FLO_FR</v>
      </c>
      <c r="G2282" s="2" t="str">
        <f t="shared" si="999"/>
        <v>RSD_APA4_RF</v>
      </c>
      <c r="H2282" s="2" t="str">
        <f>IF(HLOOKUP($D2282,Fractions!$C$1:$Z$2,2,0)=0,"na",HLOOKUP($D2282,Fractions!$C$1:$Z$2,2,0))</f>
        <v>WL</v>
      </c>
      <c r="I2282" s="2" t="s">
        <v>34</v>
      </c>
      <c r="K2282" s="17">
        <f>VLOOKUP(VLOOKUP(C2263,Demands!$B$27:$E$125,4,0),Fractions!$A$3:$Z$43,INS_FRs!D2282+2,0)</f>
        <v>5.171232876712329E-2</v>
      </c>
      <c r="L2282" s="10" t="str">
        <f t="shared" si="982"/>
        <v>RSDELC</v>
      </c>
      <c r="M2282" s="10" t="s">
        <v>75</v>
      </c>
    </row>
    <row r="2283" spans="3:13" s="2" customFormat="1" x14ac:dyDescent="0.25">
      <c r="C2283" s="10"/>
      <c r="D2283" s="10">
        <v>21</v>
      </c>
      <c r="F2283" s="2" t="str">
        <f t="shared" si="1000"/>
        <v>FLO_FR</v>
      </c>
      <c r="G2283" s="2" t="str">
        <f t="shared" si="999"/>
        <v>RSD_APA4_RF</v>
      </c>
      <c r="H2283" s="2" t="str">
        <f>IF(HLOOKUP($D2283,Fractions!$C$1:$Z$2,2,0)=0,"na",HLOOKUP($D2283,Fractions!$C$1:$Z$2,2,0))</f>
        <v>WM</v>
      </c>
      <c r="I2283" s="2" t="s">
        <v>34</v>
      </c>
      <c r="K2283" s="17">
        <f>VLOOKUP(VLOOKUP(C2263,Demands!$B$27:$E$125,4,0),Fractions!$A$3:$Z$43,INS_FRs!D2283+2,0)</f>
        <v>6.8949771689497716E-2</v>
      </c>
      <c r="L2283" s="10" t="str">
        <f t="shared" si="982"/>
        <v>RSDELC</v>
      </c>
      <c r="M2283" s="10" t="s">
        <v>75</v>
      </c>
    </row>
    <row r="2284" spans="3:13" s="2" customFormat="1" x14ac:dyDescent="0.25">
      <c r="C2284" s="10"/>
      <c r="D2284" s="10">
        <v>22</v>
      </c>
      <c r="F2284" s="2" t="str">
        <f t="shared" si="1000"/>
        <v>FLO_FR</v>
      </c>
      <c r="G2284" s="2" t="str">
        <f t="shared" si="999"/>
        <v>RSD_APA4_RF</v>
      </c>
      <c r="H2284" s="2" t="str">
        <f>IF(HLOOKUP($D2284,Fractions!$C$1:$Z$2,2,0)=0,"na",HLOOKUP($D2284,Fractions!$C$1:$Z$2,2,0))</f>
        <v>WD</v>
      </c>
      <c r="I2284" s="2" t="s">
        <v>34</v>
      </c>
      <c r="K2284" s="17">
        <f>VLOOKUP(VLOOKUP(C2263,Demands!$B$27:$E$125,4,0),Fractions!$A$3:$Z$43,INS_FRs!D2284+2,0)</f>
        <v>8.6187214611872148E-2</v>
      </c>
      <c r="L2284" s="10" t="str">
        <f t="shared" si="982"/>
        <v>RSDELC</v>
      </c>
      <c r="M2284" s="10" t="s">
        <v>75</v>
      </c>
    </row>
    <row r="2285" spans="3:13" s="2" customFormat="1" x14ac:dyDescent="0.25">
      <c r="C2285" s="10"/>
      <c r="D2285" s="10">
        <v>23</v>
      </c>
      <c r="F2285" s="12" t="str">
        <f t="shared" si="1000"/>
        <v>FLO_FR</v>
      </c>
      <c r="G2285" s="12" t="str">
        <f t="shared" si="999"/>
        <v>RSD_APA4_RF</v>
      </c>
      <c r="H2285" s="12" t="str">
        <f>IF(HLOOKUP($D2285,Fractions!$C$1:$Z$2,2,0)=0,"na",HLOOKUP($D2285,Fractions!$C$1:$Z$2,2,0))</f>
        <v>WA</v>
      </c>
      <c r="I2285" s="12" t="s">
        <v>34</v>
      </c>
      <c r="J2285" s="12"/>
      <c r="K2285" s="18">
        <f>VLOOKUP(VLOOKUP(C2263,Demands!$B$27:$E$125,4,0),Fractions!$A$3:$Z$43,INS_FRs!D2285+2,0)</f>
        <v>5.171232876712329E-2</v>
      </c>
      <c r="L2285" s="10" t="str">
        <f t="shared" si="982"/>
        <v>RSDELC</v>
      </c>
      <c r="M2285" s="10" t="s">
        <v>75</v>
      </c>
    </row>
    <row r="2286" spans="3:13" s="2" customFormat="1" x14ac:dyDescent="0.25">
      <c r="C2286" s="10"/>
      <c r="D2286" s="10">
        <v>24</v>
      </c>
      <c r="F2286" s="19" t="str">
        <f t="shared" si="1000"/>
        <v>FLO_FR</v>
      </c>
      <c r="G2286" s="19" t="str">
        <f t="shared" si="999"/>
        <v>RSD_APA4_RF</v>
      </c>
      <c r="H2286" s="19" t="str">
        <f>IF(HLOOKUP($D2286,Fractions!$C$1:$Z$2,2,0)=0,"na",HLOOKUP($D2286,Fractions!$C$1:$Z$2,2,0))</f>
        <v>WE</v>
      </c>
      <c r="I2286" s="19" t="s">
        <v>34</v>
      </c>
      <c r="J2286" s="19"/>
      <c r="K2286" s="20">
        <f>VLOOKUP(VLOOKUP(C2263,Demands!$B$27:$E$125,4,0),Fractions!$A$3:$Z$43,INS_FRs!D2286+2,0)</f>
        <v>6.8949771689497716E-2</v>
      </c>
      <c r="L2286" s="21" t="str">
        <f t="shared" si="982"/>
        <v>RSDELC</v>
      </c>
      <c r="M2286" s="21" t="s">
        <v>75</v>
      </c>
    </row>
    <row r="2287" spans="3:13" s="2" customFormat="1" x14ac:dyDescent="0.25">
      <c r="C2287" s="10"/>
      <c r="D2287" s="10">
        <v>1</v>
      </c>
      <c r="F2287" s="2" t="str">
        <f t="shared" si="1000"/>
        <v>FLO_FR</v>
      </c>
      <c r="G2287" s="2" t="str">
        <f t="shared" si="999"/>
        <v>RSD_APA4_RF</v>
      </c>
      <c r="H2287" s="2" t="str">
        <f t="shared" ref="H2287:J2295" si="1001">H2263</f>
        <v>RN</v>
      </c>
      <c r="I2287" s="2" t="str">
        <f t="shared" si="1001"/>
        <v>UP</v>
      </c>
      <c r="J2287" s="10">
        <f t="shared" si="1001"/>
        <v>0</v>
      </c>
      <c r="K2287" s="10">
        <v>3</v>
      </c>
      <c r="L2287" s="10" t="str">
        <f t="shared" si="982"/>
        <v>RSDELC</v>
      </c>
      <c r="M2287" s="10" t="s">
        <v>75</v>
      </c>
    </row>
    <row r="2288" spans="3:13" s="2" customFormat="1" x14ac:dyDescent="0.25">
      <c r="C2288" s="10"/>
      <c r="D2288" s="10">
        <v>2</v>
      </c>
      <c r="F2288" s="2" t="str">
        <f t="shared" si="1000"/>
        <v>FLO_FR</v>
      </c>
      <c r="G2288" s="2" t="str">
        <f t="shared" si="999"/>
        <v>RSD_APA4_RF</v>
      </c>
      <c r="H2288" s="2" t="str">
        <f t="shared" si="1001"/>
        <v>RL</v>
      </c>
      <c r="I2288" s="2" t="str">
        <f t="shared" si="1001"/>
        <v>UP</v>
      </c>
      <c r="J2288" s="10">
        <f t="shared" si="1001"/>
        <v>0</v>
      </c>
      <c r="K2288" s="10">
        <f>K2287</f>
        <v>3</v>
      </c>
      <c r="L2288" s="10" t="str">
        <f t="shared" si="982"/>
        <v>RSDELC</v>
      </c>
      <c r="M2288" s="10" t="s">
        <v>75</v>
      </c>
    </row>
    <row r="2289" spans="3:13" s="2" customFormat="1" x14ac:dyDescent="0.25">
      <c r="C2289" s="10"/>
      <c r="D2289" s="10">
        <v>3</v>
      </c>
      <c r="F2289" s="2" t="str">
        <f t="shared" si="1000"/>
        <v>FLO_FR</v>
      </c>
      <c r="G2289" s="2" t="str">
        <f t="shared" si="999"/>
        <v>RSD_APA4_RF</v>
      </c>
      <c r="H2289" s="2" t="str">
        <f t="shared" si="1001"/>
        <v>RM</v>
      </c>
      <c r="I2289" s="2" t="str">
        <f t="shared" si="1001"/>
        <v>UP</v>
      </c>
      <c r="J2289" s="10">
        <f t="shared" si="1001"/>
        <v>0</v>
      </c>
      <c r="K2289" s="10">
        <f t="shared" ref="K2289:K2310" si="1002">K2288</f>
        <v>3</v>
      </c>
      <c r="L2289" s="10" t="str">
        <f t="shared" si="982"/>
        <v>RSDELC</v>
      </c>
      <c r="M2289" s="10" t="s">
        <v>75</v>
      </c>
    </row>
    <row r="2290" spans="3:13" s="2" customFormat="1" x14ac:dyDescent="0.25">
      <c r="C2290" s="10"/>
      <c r="D2290" s="10">
        <v>4</v>
      </c>
      <c r="F2290" s="2" t="str">
        <f t="shared" si="1000"/>
        <v>FLO_FR</v>
      </c>
      <c r="G2290" s="2" t="str">
        <f t="shared" si="999"/>
        <v>RSD_APA4_RF</v>
      </c>
      <c r="H2290" s="2" t="str">
        <f t="shared" si="1001"/>
        <v>RD</v>
      </c>
      <c r="I2290" s="2" t="str">
        <f t="shared" si="1001"/>
        <v>UP</v>
      </c>
      <c r="J2290" s="10">
        <f t="shared" si="1001"/>
        <v>0</v>
      </c>
      <c r="K2290" s="10">
        <f t="shared" si="1002"/>
        <v>3</v>
      </c>
      <c r="L2290" s="10" t="str">
        <f t="shared" si="982"/>
        <v>RSDELC</v>
      </c>
      <c r="M2290" s="10" t="s">
        <v>75</v>
      </c>
    </row>
    <row r="2291" spans="3:13" s="2" customFormat="1" x14ac:dyDescent="0.25">
      <c r="C2291" s="10"/>
      <c r="D2291" s="10">
        <v>5</v>
      </c>
      <c r="F2291" s="2" t="str">
        <f t="shared" si="1000"/>
        <v>FLO_FR</v>
      </c>
      <c r="G2291" s="2" t="str">
        <f t="shared" si="999"/>
        <v>RSD_APA4_RF</v>
      </c>
      <c r="H2291" s="2" t="str">
        <f t="shared" si="1001"/>
        <v>RA</v>
      </c>
      <c r="I2291" s="2" t="str">
        <f t="shared" si="1001"/>
        <v>UP</v>
      </c>
      <c r="J2291" s="10">
        <f t="shared" si="1001"/>
        <v>0</v>
      </c>
      <c r="K2291" s="10">
        <f t="shared" si="1002"/>
        <v>3</v>
      </c>
      <c r="L2291" s="10" t="str">
        <f t="shared" si="982"/>
        <v>RSDELC</v>
      </c>
      <c r="M2291" s="10" t="s">
        <v>75</v>
      </c>
    </row>
    <row r="2292" spans="3:13" s="2" customFormat="1" x14ac:dyDescent="0.25">
      <c r="C2292" s="10"/>
      <c r="D2292" s="10">
        <v>6</v>
      </c>
      <c r="F2292" s="2" t="str">
        <f t="shared" si="1000"/>
        <v>FLO_FR</v>
      </c>
      <c r="G2292" s="2" t="str">
        <f t="shared" ref="G2292:G2310" si="1003">G2291</f>
        <v>RSD_APA4_RF</v>
      </c>
      <c r="H2292" s="2" t="str">
        <f t="shared" si="1001"/>
        <v>RE</v>
      </c>
      <c r="I2292" s="2" t="str">
        <f t="shared" si="1001"/>
        <v>UP</v>
      </c>
      <c r="J2292" s="10">
        <f t="shared" si="1001"/>
        <v>0</v>
      </c>
      <c r="K2292" s="10">
        <f t="shared" si="1002"/>
        <v>3</v>
      </c>
      <c r="L2292" s="10" t="str">
        <f t="shared" si="982"/>
        <v>RSDELC</v>
      </c>
      <c r="M2292" s="10" t="s">
        <v>75</v>
      </c>
    </row>
    <row r="2293" spans="3:13" s="2" customFormat="1" x14ac:dyDescent="0.25">
      <c r="C2293" s="10"/>
      <c r="D2293" s="10">
        <v>7</v>
      </c>
      <c r="F2293" s="2" t="str">
        <f t="shared" ref="F2293:F2310" si="1004">IF(H2293="NA","\I: Ignore","FLO_FR")</f>
        <v>FLO_FR</v>
      </c>
      <c r="G2293" s="2" t="str">
        <f t="shared" si="1003"/>
        <v>RSD_APA4_RF</v>
      </c>
      <c r="H2293" s="2" t="str">
        <f t="shared" si="1001"/>
        <v>SN</v>
      </c>
      <c r="I2293" s="2" t="str">
        <f t="shared" si="1001"/>
        <v>UP</v>
      </c>
      <c r="J2293" s="10">
        <f t="shared" si="1001"/>
        <v>0</v>
      </c>
      <c r="K2293" s="10">
        <f t="shared" si="1002"/>
        <v>3</v>
      </c>
      <c r="L2293" s="10" t="str">
        <f t="shared" si="982"/>
        <v>RSDELC</v>
      </c>
      <c r="M2293" s="10" t="s">
        <v>75</v>
      </c>
    </row>
    <row r="2294" spans="3:13" s="2" customFormat="1" x14ac:dyDescent="0.25">
      <c r="C2294" s="10"/>
      <c r="D2294" s="10">
        <v>8</v>
      </c>
      <c r="F2294" s="2" t="str">
        <f t="shared" si="1004"/>
        <v>FLO_FR</v>
      </c>
      <c r="G2294" s="2" t="str">
        <f t="shared" si="1003"/>
        <v>RSD_APA4_RF</v>
      </c>
      <c r="H2294" s="2" t="str">
        <f t="shared" si="1001"/>
        <v>SL</v>
      </c>
      <c r="I2294" s="2" t="str">
        <f t="shared" si="1001"/>
        <v>UP</v>
      </c>
      <c r="J2294" s="10">
        <f t="shared" si="1001"/>
        <v>0</v>
      </c>
      <c r="K2294" s="10">
        <f t="shared" si="1002"/>
        <v>3</v>
      </c>
      <c r="L2294" s="10" t="str">
        <f t="shared" si="982"/>
        <v>RSDELC</v>
      </c>
      <c r="M2294" s="10" t="s">
        <v>75</v>
      </c>
    </row>
    <row r="2295" spans="3:13" s="2" customFormat="1" x14ac:dyDescent="0.25">
      <c r="C2295" s="10"/>
      <c r="D2295" s="10">
        <v>9</v>
      </c>
      <c r="F2295" s="2" t="str">
        <f t="shared" si="1004"/>
        <v>FLO_FR</v>
      </c>
      <c r="G2295" s="2" t="str">
        <f t="shared" si="1003"/>
        <v>RSD_APA4_RF</v>
      </c>
      <c r="H2295" s="2" t="str">
        <f t="shared" si="1001"/>
        <v>SM</v>
      </c>
      <c r="I2295" s="2" t="str">
        <f t="shared" si="1001"/>
        <v>UP</v>
      </c>
      <c r="J2295" s="10">
        <f t="shared" si="1001"/>
        <v>0</v>
      </c>
      <c r="K2295" s="10">
        <f t="shared" si="1002"/>
        <v>3</v>
      </c>
      <c r="L2295" s="10" t="str">
        <f t="shared" si="982"/>
        <v>RSDELC</v>
      </c>
      <c r="M2295" s="10" t="s">
        <v>75</v>
      </c>
    </row>
    <row r="2296" spans="3:13" s="2" customFormat="1" x14ac:dyDescent="0.25">
      <c r="C2296" s="10"/>
      <c r="D2296" s="10">
        <v>10</v>
      </c>
      <c r="F2296" s="2" t="str">
        <f t="shared" si="1004"/>
        <v>FLO_FR</v>
      </c>
      <c r="G2296" s="2" t="str">
        <f t="shared" si="1003"/>
        <v>RSD_APA4_RF</v>
      </c>
      <c r="H2296" s="2" t="str">
        <f t="shared" ref="H2296:I2298" si="1005">H2272</f>
        <v>SD</v>
      </c>
      <c r="I2296" s="2" t="str">
        <f>I2272</f>
        <v>UP</v>
      </c>
      <c r="J2296" s="10">
        <f>J2272</f>
        <v>0</v>
      </c>
      <c r="K2296" s="10">
        <f t="shared" si="1002"/>
        <v>3</v>
      </c>
      <c r="L2296" s="10" t="str">
        <f t="shared" si="982"/>
        <v>RSDELC</v>
      </c>
      <c r="M2296" s="10" t="s">
        <v>75</v>
      </c>
    </row>
    <row r="2297" spans="3:13" s="2" customFormat="1" x14ac:dyDescent="0.25">
      <c r="C2297" s="10"/>
      <c r="D2297" s="10">
        <v>11</v>
      </c>
      <c r="F2297" s="2" t="str">
        <f t="shared" si="1004"/>
        <v>FLO_FR</v>
      </c>
      <c r="G2297" s="2" t="str">
        <f t="shared" si="1003"/>
        <v>RSD_APA4_RF</v>
      </c>
      <c r="H2297" s="2" t="str">
        <f t="shared" si="1005"/>
        <v>SA</v>
      </c>
      <c r="I2297" s="2" t="str">
        <f>I2273</f>
        <v>UP</v>
      </c>
      <c r="J2297" s="10">
        <f>J2273</f>
        <v>0</v>
      </c>
      <c r="K2297" s="10">
        <f t="shared" si="1002"/>
        <v>3</v>
      </c>
      <c r="L2297" s="10" t="str">
        <f t="shared" si="982"/>
        <v>RSDELC</v>
      </c>
      <c r="M2297" s="10" t="s">
        <v>75</v>
      </c>
    </row>
    <row r="2298" spans="3:13" s="2" customFormat="1" x14ac:dyDescent="0.25">
      <c r="C2298" s="10"/>
      <c r="D2298" s="10">
        <v>12</v>
      </c>
      <c r="F2298" s="2" t="str">
        <f t="shared" si="1004"/>
        <v>FLO_FR</v>
      </c>
      <c r="G2298" s="2" t="str">
        <f t="shared" si="1003"/>
        <v>RSD_APA4_RF</v>
      </c>
      <c r="H2298" s="2" t="str">
        <f t="shared" si="1005"/>
        <v>SE</v>
      </c>
      <c r="I2298" s="2" t="str">
        <f t="shared" si="1005"/>
        <v>UP</v>
      </c>
      <c r="J2298" s="10">
        <f>J2274</f>
        <v>0</v>
      </c>
      <c r="K2298" s="10">
        <f t="shared" si="1002"/>
        <v>3</v>
      </c>
      <c r="L2298" s="10" t="str">
        <f t="shared" si="982"/>
        <v>RSDELC</v>
      </c>
      <c r="M2298" s="10" t="s">
        <v>75</v>
      </c>
    </row>
    <row r="2299" spans="3:13" s="2" customFormat="1" x14ac:dyDescent="0.25">
      <c r="C2299" s="10"/>
      <c r="D2299" s="10">
        <v>13</v>
      </c>
      <c r="F2299" s="2" t="str">
        <f t="shared" si="1004"/>
        <v>FLO_FR</v>
      </c>
      <c r="G2299" s="2" t="str">
        <f t="shared" si="1003"/>
        <v>RSD_APA4_RF</v>
      </c>
      <c r="H2299" s="2" t="str">
        <f t="shared" ref="H2299:J2299" si="1006">H2275</f>
        <v>FN</v>
      </c>
      <c r="I2299" s="2" t="str">
        <f t="shared" si="1006"/>
        <v>UP</v>
      </c>
      <c r="J2299" s="10">
        <f t="shared" si="1006"/>
        <v>0</v>
      </c>
      <c r="K2299" s="10">
        <f t="shared" si="1002"/>
        <v>3</v>
      </c>
      <c r="L2299" s="10" t="str">
        <f t="shared" si="982"/>
        <v>RSDELC</v>
      </c>
      <c r="M2299" s="10" t="s">
        <v>75</v>
      </c>
    </row>
    <row r="2300" spans="3:13" s="2" customFormat="1" x14ac:dyDescent="0.25">
      <c r="C2300" s="10"/>
      <c r="D2300" s="10">
        <v>14</v>
      </c>
      <c r="F2300" s="2" t="str">
        <f t="shared" si="1004"/>
        <v>FLO_FR</v>
      </c>
      <c r="G2300" s="2" t="str">
        <f t="shared" si="1003"/>
        <v>RSD_APA4_RF</v>
      </c>
      <c r="H2300" s="2" t="str">
        <f t="shared" ref="H2300:J2300" si="1007">H2276</f>
        <v>FL</v>
      </c>
      <c r="I2300" s="2" t="str">
        <f t="shared" si="1007"/>
        <v>UP</v>
      </c>
      <c r="J2300" s="10">
        <f t="shared" si="1007"/>
        <v>0</v>
      </c>
      <c r="K2300" s="10">
        <f t="shared" si="1002"/>
        <v>3</v>
      </c>
      <c r="L2300" s="10" t="str">
        <f t="shared" si="982"/>
        <v>RSDELC</v>
      </c>
      <c r="M2300" s="10" t="s">
        <v>75</v>
      </c>
    </row>
    <row r="2301" spans="3:13" s="2" customFormat="1" x14ac:dyDescent="0.25">
      <c r="C2301" s="10"/>
      <c r="D2301" s="10">
        <v>15</v>
      </c>
      <c r="F2301" s="2" t="str">
        <f t="shared" si="1004"/>
        <v>FLO_FR</v>
      </c>
      <c r="G2301" s="2" t="str">
        <f t="shared" si="1003"/>
        <v>RSD_APA4_RF</v>
      </c>
      <c r="H2301" s="2" t="str">
        <f t="shared" ref="H2301:J2301" si="1008">H2277</f>
        <v>FM</v>
      </c>
      <c r="I2301" s="2" t="str">
        <f t="shared" si="1008"/>
        <v>UP</v>
      </c>
      <c r="J2301" s="10">
        <f t="shared" si="1008"/>
        <v>0</v>
      </c>
      <c r="K2301" s="10">
        <f t="shared" si="1002"/>
        <v>3</v>
      </c>
      <c r="L2301" s="10" t="str">
        <f t="shared" si="982"/>
        <v>RSDELC</v>
      </c>
      <c r="M2301" s="10" t="s">
        <v>75</v>
      </c>
    </row>
    <row r="2302" spans="3:13" s="2" customFormat="1" x14ac:dyDescent="0.25">
      <c r="C2302" s="10"/>
      <c r="D2302" s="10">
        <v>16</v>
      </c>
      <c r="F2302" s="2" t="str">
        <f t="shared" si="1004"/>
        <v>FLO_FR</v>
      </c>
      <c r="G2302" s="2" t="str">
        <f t="shared" si="1003"/>
        <v>RSD_APA4_RF</v>
      </c>
      <c r="H2302" s="2" t="str">
        <f t="shared" ref="H2302:J2302" si="1009">H2278</f>
        <v>FD</v>
      </c>
      <c r="I2302" s="2" t="str">
        <f t="shared" si="1009"/>
        <v>UP</v>
      </c>
      <c r="J2302" s="10">
        <f t="shared" si="1009"/>
        <v>0</v>
      </c>
      <c r="K2302" s="10">
        <f t="shared" si="1002"/>
        <v>3</v>
      </c>
      <c r="L2302" s="10" t="str">
        <f t="shared" si="982"/>
        <v>RSDELC</v>
      </c>
      <c r="M2302" s="10" t="s">
        <v>75</v>
      </c>
    </row>
    <row r="2303" spans="3:13" s="2" customFormat="1" x14ac:dyDescent="0.25">
      <c r="C2303" s="10"/>
      <c r="D2303" s="10">
        <v>17</v>
      </c>
      <c r="F2303" s="2" t="str">
        <f t="shared" si="1004"/>
        <v>FLO_FR</v>
      </c>
      <c r="G2303" s="2" t="str">
        <f t="shared" si="1003"/>
        <v>RSD_APA4_RF</v>
      </c>
      <c r="H2303" s="2" t="str">
        <f t="shared" ref="H2303:J2303" si="1010">H2279</f>
        <v>FA</v>
      </c>
      <c r="I2303" s="2" t="str">
        <f t="shared" si="1010"/>
        <v>UP</v>
      </c>
      <c r="J2303" s="10">
        <f t="shared" si="1010"/>
        <v>0</v>
      </c>
      <c r="K2303" s="10">
        <f t="shared" si="1002"/>
        <v>3</v>
      </c>
      <c r="L2303" s="10" t="str">
        <f t="shared" si="982"/>
        <v>RSDELC</v>
      </c>
      <c r="M2303" s="10" t="s">
        <v>75</v>
      </c>
    </row>
    <row r="2304" spans="3:13" s="2" customFormat="1" x14ac:dyDescent="0.25">
      <c r="C2304" s="10"/>
      <c r="D2304" s="10">
        <v>18</v>
      </c>
      <c r="F2304" s="2" t="str">
        <f t="shared" si="1004"/>
        <v>FLO_FR</v>
      </c>
      <c r="G2304" s="2" t="str">
        <f t="shared" si="1003"/>
        <v>RSD_APA4_RF</v>
      </c>
      <c r="H2304" s="2" t="str">
        <f t="shared" ref="H2304:J2304" si="1011">H2280</f>
        <v>FE</v>
      </c>
      <c r="I2304" s="2" t="str">
        <f t="shared" si="1011"/>
        <v>UP</v>
      </c>
      <c r="J2304" s="10">
        <f t="shared" si="1011"/>
        <v>0</v>
      </c>
      <c r="K2304" s="10">
        <f t="shared" si="1002"/>
        <v>3</v>
      </c>
      <c r="L2304" s="10" t="str">
        <f t="shared" si="982"/>
        <v>RSDELC</v>
      </c>
      <c r="M2304" s="10" t="s">
        <v>75</v>
      </c>
    </row>
    <row r="2305" spans="3:13" s="2" customFormat="1" x14ac:dyDescent="0.25">
      <c r="C2305" s="10"/>
      <c r="D2305" s="10">
        <v>19</v>
      </c>
      <c r="F2305" s="2" t="str">
        <f t="shared" si="1004"/>
        <v>FLO_FR</v>
      </c>
      <c r="G2305" s="2" t="str">
        <f t="shared" si="1003"/>
        <v>RSD_APA4_RF</v>
      </c>
      <c r="H2305" s="2" t="str">
        <f t="shared" ref="H2305:J2305" si="1012">H2281</f>
        <v>WN</v>
      </c>
      <c r="I2305" s="2" t="str">
        <f t="shared" si="1012"/>
        <v>UP</v>
      </c>
      <c r="J2305" s="10">
        <f t="shared" si="1012"/>
        <v>0</v>
      </c>
      <c r="K2305" s="10">
        <f t="shared" si="1002"/>
        <v>3</v>
      </c>
      <c r="L2305" s="10" t="str">
        <f t="shared" si="982"/>
        <v>RSDELC</v>
      </c>
      <c r="M2305" s="10" t="s">
        <v>75</v>
      </c>
    </row>
    <row r="2306" spans="3:13" s="2" customFormat="1" x14ac:dyDescent="0.25">
      <c r="C2306" s="10"/>
      <c r="D2306" s="10">
        <v>20</v>
      </c>
      <c r="F2306" s="2" t="str">
        <f t="shared" si="1004"/>
        <v>FLO_FR</v>
      </c>
      <c r="G2306" s="2" t="str">
        <f t="shared" si="1003"/>
        <v>RSD_APA4_RF</v>
      </c>
      <c r="H2306" s="2" t="str">
        <f t="shared" ref="H2306:J2306" si="1013">H2282</f>
        <v>WL</v>
      </c>
      <c r="I2306" s="2" t="str">
        <f t="shared" si="1013"/>
        <v>UP</v>
      </c>
      <c r="J2306" s="10">
        <f t="shared" si="1013"/>
        <v>0</v>
      </c>
      <c r="K2306" s="10">
        <f t="shared" si="1002"/>
        <v>3</v>
      </c>
      <c r="L2306" s="10" t="str">
        <f t="shared" si="982"/>
        <v>RSDELC</v>
      </c>
      <c r="M2306" s="10" t="s">
        <v>75</v>
      </c>
    </row>
    <row r="2307" spans="3:13" s="2" customFormat="1" x14ac:dyDescent="0.25">
      <c r="C2307" s="10"/>
      <c r="D2307" s="10">
        <v>21</v>
      </c>
      <c r="F2307" s="2" t="str">
        <f t="shared" si="1004"/>
        <v>FLO_FR</v>
      </c>
      <c r="G2307" s="2" t="str">
        <f t="shared" si="1003"/>
        <v>RSD_APA4_RF</v>
      </c>
      <c r="H2307" s="2" t="str">
        <f t="shared" ref="H2307:J2307" si="1014">H2283</f>
        <v>WM</v>
      </c>
      <c r="I2307" s="2" t="str">
        <f t="shared" si="1014"/>
        <v>UP</v>
      </c>
      <c r="J2307" s="10">
        <f t="shared" si="1014"/>
        <v>0</v>
      </c>
      <c r="K2307" s="10">
        <f t="shared" si="1002"/>
        <v>3</v>
      </c>
      <c r="L2307" s="10" t="str">
        <f t="shared" si="982"/>
        <v>RSDELC</v>
      </c>
      <c r="M2307" s="10" t="s">
        <v>75</v>
      </c>
    </row>
    <row r="2308" spans="3:13" s="2" customFormat="1" x14ac:dyDescent="0.25">
      <c r="C2308" s="10"/>
      <c r="D2308" s="10">
        <v>22</v>
      </c>
      <c r="F2308" s="2" t="str">
        <f t="shared" si="1004"/>
        <v>FLO_FR</v>
      </c>
      <c r="G2308" s="2" t="str">
        <f t="shared" si="1003"/>
        <v>RSD_APA4_RF</v>
      </c>
      <c r="H2308" s="2" t="str">
        <f t="shared" ref="H2308:J2308" si="1015">H2284</f>
        <v>WD</v>
      </c>
      <c r="I2308" s="2" t="str">
        <f t="shared" si="1015"/>
        <v>UP</v>
      </c>
      <c r="J2308" s="10">
        <f t="shared" si="1015"/>
        <v>0</v>
      </c>
      <c r="K2308" s="10">
        <f t="shared" si="1002"/>
        <v>3</v>
      </c>
      <c r="L2308" s="10" t="str">
        <f t="shared" si="982"/>
        <v>RSDELC</v>
      </c>
      <c r="M2308" s="10" t="s">
        <v>75</v>
      </c>
    </row>
    <row r="2309" spans="3:13" s="2" customFormat="1" x14ac:dyDescent="0.25">
      <c r="C2309" s="10"/>
      <c r="D2309" s="10">
        <v>23</v>
      </c>
      <c r="F2309" s="12" t="str">
        <f t="shared" si="1004"/>
        <v>FLO_FR</v>
      </c>
      <c r="G2309" s="12" t="str">
        <f t="shared" si="1003"/>
        <v>RSD_APA4_RF</v>
      </c>
      <c r="H2309" s="12" t="str">
        <f t="shared" ref="H2309:J2309" si="1016">H2285</f>
        <v>WA</v>
      </c>
      <c r="I2309" s="12" t="str">
        <f t="shared" si="1016"/>
        <v>UP</v>
      </c>
      <c r="J2309" s="4">
        <f t="shared" si="1016"/>
        <v>0</v>
      </c>
      <c r="K2309" s="4">
        <f t="shared" si="1002"/>
        <v>3</v>
      </c>
      <c r="L2309" s="10" t="str">
        <f t="shared" si="982"/>
        <v>RSDELC</v>
      </c>
      <c r="M2309" s="10" t="s">
        <v>75</v>
      </c>
    </row>
    <row r="2310" spans="3:13" s="2" customFormat="1" x14ac:dyDescent="0.25">
      <c r="C2310" s="10"/>
      <c r="D2310" s="10">
        <v>24</v>
      </c>
      <c r="F2310" s="19" t="str">
        <f t="shared" si="1004"/>
        <v>FLO_FR</v>
      </c>
      <c r="G2310" s="19" t="str">
        <f t="shared" si="1003"/>
        <v>RSD_APA4_RF</v>
      </c>
      <c r="H2310" s="19" t="str">
        <f t="shared" ref="H2310:J2310" si="1017">H2286</f>
        <v>WE</v>
      </c>
      <c r="I2310" s="19" t="str">
        <f t="shared" si="1017"/>
        <v>UP</v>
      </c>
      <c r="J2310" s="21">
        <f t="shared" si="1017"/>
        <v>0</v>
      </c>
      <c r="K2310" s="21">
        <f t="shared" si="1002"/>
        <v>3</v>
      </c>
      <c r="L2310" s="21" t="str">
        <f t="shared" si="982"/>
        <v>RSDELC</v>
      </c>
      <c r="M2310" s="21" t="s">
        <v>75</v>
      </c>
    </row>
    <row r="2311" spans="3:13" s="2" customFormat="1" x14ac:dyDescent="0.25">
      <c r="C2311" s="10">
        <f>C2263+1</f>
        <v>49</v>
      </c>
      <c r="D2311" s="10">
        <v>1</v>
      </c>
      <c r="F2311" s="2" t="str">
        <f>IF(H2311="NA","\I: Ignore","FLO_FR")</f>
        <v>FLO_FR</v>
      </c>
      <c r="G2311" s="9" t="str">
        <f>VLOOKUP(C2311,Demands!$B$27:$C$125,2,0)</f>
        <v>RSD_DTA1_CW</v>
      </c>
      <c r="H2311" s="2" t="str">
        <f>IF(HLOOKUP($D2311,Fractions!$C$1:$Z$2,2,0)=0,"na",HLOOKUP($D2311,Fractions!$C$1:$Z$2,2,0))</f>
        <v>RN</v>
      </c>
      <c r="I2311" s="2" t="s">
        <v>34</v>
      </c>
      <c r="K2311" s="11">
        <f>VLOOKUP(VLOOKUP(C2311,Demands!$B$27:$E$125,4,0),Fractions!$A$3:$Z$43,INS_FRs!D2311+2,0)</f>
        <v>0</v>
      </c>
      <c r="L2311" s="10" t="str">
        <f t="shared" si="982"/>
        <v>RSDELC</v>
      </c>
      <c r="M2311" s="10" t="s">
        <v>75</v>
      </c>
    </row>
    <row r="2312" spans="3:13" s="2" customFormat="1" x14ac:dyDescent="0.25">
      <c r="C2312" s="10"/>
      <c r="D2312" s="10">
        <v>2</v>
      </c>
      <c r="F2312" s="2" t="str">
        <f t="shared" ref="F2312:F2322" si="1018">IF(H2312="NA","\I: Ignore","FLO_FR")</f>
        <v>FLO_FR</v>
      </c>
      <c r="G2312" s="2" t="str">
        <f>G2311</f>
        <v>RSD_DTA1_CW</v>
      </c>
      <c r="H2312" s="2" t="str">
        <f>IF(HLOOKUP($D2312,Fractions!$C$1:$Z$2,2,0)=0,"na",HLOOKUP($D2312,Fractions!$C$1:$Z$2,2,0))</f>
        <v>RL</v>
      </c>
      <c r="I2312" s="2" t="s">
        <v>34</v>
      </c>
      <c r="K2312" s="17">
        <f>VLOOKUP(VLOOKUP(C2311,Demands!$B$27:$E$125,4,0),Fractions!$A$3:$Z$43,INS_FRs!D2312+2,0)</f>
        <v>3.8299086757990874E-2</v>
      </c>
      <c r="L2312" s="10" t="str">
        <f t="shared" ref="L2312:L2375" si="1019">LEFT(G2312,3)&amp;"ELC"</f>
        <v>RSDELC</v>
      </c>
      <c r="M2312" s="10" t="s">
        <v>75</v>
      </c>
    </row>
    <row r="2313" spans="3:13" s="2" customFormat="1" x14ac:dyDescent="0.25">
      <c r="C2313" s="10"/>
      <c r="D2313" s="10">
        <v>3</v>
      </c>
      <c r="F2313" s="2" t="str">
        <f t="shared" si="1018"/>
        <v>FLO_FR</v>
      </c>
      <c r="G2313" s="2" t="str">
        <f t="shared" ref="G2313:G2320" si="1020">G2312</f>
        <v>RSD_DTA1_CW</v>
      </c>
      <c r="H2313" s="2" t="str">
        <f>IF(HLOOKUP($D2313,Fractions!$C$1:$Z$2,2,0)=0,"na",HLOOKUP($D2313,Fractions!$C$1:$Z$2,2,0))</f>
        <v>RM</v>
      </c>
      <c r="I2313" s="2" t="s">
        <v>34</v>
      </c>
      <c r="K2313" s="17">
        <f>VLOOKUP(VLOOKUP(C2311,Demands!$B$27:$E$125,4,0),Fractions!$A$3:$Z$43,INS_FRs!D2313+2,0)</f>
        <v>4.5262557077625568E-2</v>
      </c>
      <c r="L2313" s="10" t="str">
        <f t="shared" si="1019"/>
        <v>RSDELC</v>
      </c>
      <c r="M2313" s="10" t="s">
        <v>75</v>
      </c>
    </row>
    <row r="2314" spans="3:13" s="2" customFormat="1" x14ac:dyDescent="0.25">
      <c r="C2314" s="10"/>
      <c r="D2314" s="10">
        <v>4</v>
      </c>
      <c r="F2314" s="2" t="str">
        <f t="shared" si="1018"/>
        <v>FLO_FR</v>
      </c>
      <c r="G2314" s="2" t="str">
        <f t="shared" si="1020"/>
        <v>RSD_DTA1_CW</v>
      </c>
      <c r="H2314" s="2" t="str">
        <f>IF(HLOOKUP($D2314,Fractions!$C$1:$Z$2,2,0)=0,"na",HLOOKUP($D2314,Fractions!$C$1:$Z$2,2,0))</f>
        <v>RD</v>
      </c>
      <c r="I2314" s="2" t="s">
        <v>34</v>
      </c>
      <c r="K2314" s="17">
        <f>VLOOKUP(VLOOKUP(C2311,Demands!$B$27:$E$125,4,0),Fractions!$A$3:$Z$43,INS_FRs!D2314+2,0)</f>
        <v>4.8744292237442928E-2</v>
      </c>
      <c r="L2314" s="10" t="str">
        <f t="shared" si="1019"/>
        <v>RSDELC</v>
      </c>
      <c r="M2314" s="10" t="s">
        <v>75</v>
      </c>
    </row>
    <row r="2315" spans="3:13" s="2" customFormat="1" x14ac:dyDescent="0.25">
      <c r="C2315" s="10"/>
      <c r="D2315" s="10">
        <v>5</v>
      </c>
      <c r="F2315" s="2" t="str">
        <f t="shared" si="1018"/>
        <v>FLO_FR</v>
      </c>
      <c r="G2315" s="2" t="str">
        <f t="shared" si="1020"/>
        <v>RSD_DTA1_CW</v>
      </c>
      <c r="H2315" s="2" t="str">
        <f>IF(HLOOKUP($D2315,Fractions!$C$1:$Z$2,2,0)=0,"na",HLOOKUP($D2315,Fractions!$C$1:$Z$2,2,0))</f>
        <v>RA</v>
      </c>
      <c r="I2315" s="2" t="s">
        <v>34</v>
      </c>
      <c r="K2315" s="17">
        <f>VLOOKUP(VLOOKUP(C2311,Demands!$B$27:$E$125,4,0),Fractions!$A$3:$Z$43,INS_FRs!D2315+2,0)</f>
        <v>3.4817351598173514E-2</v>
      </c>
      <c r="L2315" s="10" t="str">
        <f t="shared" si="1019"/>
        <v>RSDELC</v>
      </c>
      <c r="M2315" s="10" t="s">
        <v>75</v>
      </c>
    </row>
    <row r="2316" spans="3:13" s="2" customFormat="1" x14ac:dyDescent="0.25">
      <c r="C2316" s="10"/>
      <c r="D2316" s="10">
        <v>6</v>
      </c>
      <c r="F2316" s="2" t="str">
        <f t="shared" si="1018"/>
        <v>FLO_FR</v>
      </c>
      <c r="G2316" s="2" t="str">
        <f t="shared" si="1020"/>
        <v>RSD_DTA1_CW</v>
      </c>
      <c r="H2316" s="2" t="str">
        <f>IF(HLOOKUP($D2316,Fractions!$C$1:$Z$2,2,0)=0,"na",HLOOKUP($D2316,Fractions!$C$1:$Z$2,2,0))</f>
        <v>RE</v>
      </c>
      <c r="I2316" s="2" t="s">
        <v>34</v>
      </c>
      <c r="K2316" s="17">
        <f>VLOOKUP(VLOOKUP(C2311,Demands!$B$27:$E$125,4,0),Fractions!$A$3:$Z$43,INS_FRs!D2316+2,0)</f>
        <v>0</v>
      </c>
      <c r="L2316" s="10" t="str">
        <f t="shared" si="1019"/>
        <v>RSDELC</v>
      </c>
      <c r="M2316" s="10" t="s">
        <v>75</v>
      </c>
    </row>
    <row r="2317" spans="3:13" s="2" customFormat="1" x14ac:dyDescent="0.25">
      <c r="C2317" s="10"/>
      <c r="D2317" s="10">
        <v>7</v>
      </c>
      <c r="F2317" s="2" t="str">
        <f t="shared" si="1018"/>
        <v>FLO_FR</v>
      </c>
      <c r="G2317" s="2" t="str">
        <f t="shared" si="1020"/>
        <v>RSD_DTA1_CW</v>
      </c>
      <c r="H2317" s="2" t="str">
        <f>IF(HLOOKUP($D2317,Fractions!$C$1:$Z$2,2,0)=0,"na",HLOOKUP($D2317,Fractions!$C$1:$Z$2,2,0))</f>
        <v>SN</v>
      </c>
      <c r="I2317" s="2" t="s">
        <v>34</v>
      </c>
      <c r="K2317" s="17">
        <f>VLOOKUP(VLOOKUP(C2311,Demands!$B$27:$E$125,4,0),Fractions!$A$3:$Z$43,INS_FRs!D2317+2,0)</f>
        <v>0</v>
      </c>
      <c r="L2317" s="10" t="str">
        <f t="shared" si="1019"/>
        <v>RSDELC</v>
      </c>
      <c r="M2317" s="10" t="s">
        <v>75</v>
      </c>
    </row>
    <row r="2318" spans="3:13" s="2" customFormat="1" x14ac:dyDescent="0.25">
      <c r="C2318" s="10"/>
      <c r="D2318" s="10">
        <v>8</v>
      </c>
      <c r="F2318" s="2" t="str">
        <f t="shared" si="1018"/>
        <v>FLO_FR</v>
      </c>
      <c r="G2318" s="2" t="str">
        <f t="shared" si="1020"/>
        <v>RSD_DTA1_CW</v>
      </c>
      <c r="H2318" s="2" t="str">
        <f>IF(HLOOKUP($D2318,Fractions!$C$1:$Z$2,2,0)=0,"na",HLOOKUP($D2318,Fractions!$C$1:$Z$2,2,0))</f>
        <v>SL</v>
      </c>
      <c r="I2318" s="2" t="s">
        <v>34</v>
      </c>
      <c r="K2318" s="17">
        <f>VLOOKUP(VLOOKUP(C2311,Demands!$B$27:$E$125,4,0),Fractions!$A$3:$Z$43,INS_FRs!D2318+2,0)</f>
        <v>5.7762557077625579E-2</v>
      </c>
      <c r="L2318" s="10" t="str">
        <f t="shared" si="1019"/>
        <v>RSDELC</v>
      </c>
      <c r="M2318" s="10" t="s">
        <v>75</v>
      </c>
    </row>
    <row r="2319" spans="3:13" s="2" customFormat="1" x14ac:dyDescent="0.25">
      <c r="C2319" s="10"/>
      <c r="D2319" s="10">
        <v>9</v>
      </c>
      <c r="F2319" s="2" t="str">
        <f t="shared" si="1018"/>
        <v>FLO_FR</v>
      </c>
      <c r="G2319" s="2" t="str">
        <f t="shared" si="1020"/>
        <v>RSD_DTA1_CW</v>
      </c>
      <c r="H2319" s="2" t="str">
        <f>IF(HLOOKUP($D2319,Fractions!$C$1:$Z$2,2,0)=0,"na",HLOOKUP($D2319,Fractions!$C$1:$Z$2,2,0))</f>
        <v>SM</v>
      </c>
      <c r="I2319" s="2" t="s">
        <v>34</v>
      </c>
      <c r="K2319" s="17">
        <f>VLOOKUP(VLOOKUP(C2311,Demands!$B$27:$E$125,4,0),Fractions!$A$3:$Z$43,INS_FRs!D2319+2,0)</f>
        <v>6.8264840182648404E-2</v>
      </c>
      <c r="L2319" s="10" t="str">
        <f t="shared" si="1019"/>
        <v>RSDELC</v>
      </c>
      <c r="M2319" s="10" t="s">
        <v>75</v>
      </c>
    </row>
    <row r="2320" spans="3:13" s="2" customFormat="1" x14ac:dyDescent="0.25">
      <c r="C2320" s="10"/>
      <c r="D2320" s="10">
        <v>10</v>
      </c>
      <c r="F2320" s="2" t="str">
        <f t="shared" si="1018"/>
        <v>FLO_FR</v>
      </c>
      <c r="G2320" s="2" t="str">
        <f t="shared" si="1020"/>
        <v>RSD_DTA1_CW</v>
      </c>
      <c r="H2320" s="2" t="str">
        <f>IF(HLOOKUP($D2320,Fractions!$C$1:$Z$2,2,0)=0,"na",HLOOKUP($D2320,Fractions!$C$1:$Z$2,2,0))</f>
        <v>SD</v>
      </c>
      <c r="I2320" s="2" t="s">
        <v>34</v>
      </c>
      <c r="K2320" s="17">
        <f>VLOOKUP(VLOOKUP(C2311,Demands!$B$27:$E$125,4,0),Fractions!$A$3:$Z$43,INS_FRs!D2320+2,0)</f>
        <v>7.351598173515983E-2</v>
      </c>
      <c r="L2320" s="10" t="str">
        <f t="shared" si="1019"/>
        <v>RSDELC</v>
      </c>
      <c r="M2320" s="10" t="s">
        <v>75</v>
      </c>
    </row>
    <row r="2321" spans="3:13" s="2" customFormat="1" x14ac:dyDescent="0.25">
      <c r="C2321" s="10"/>
      <c r="D2321" s="10">
        <v>11</v>
      </c>
      <c r="F2321" s="2" t="str">
        <f t="shared" si="1018"/>
        <v>FLO_FR</v>
      </c>
      <c r="G2321" s="2" t="str">
        <f t="shared" ref="G2321:G2339" si="1021">G2320</f>
        <v>RSD_DTA1_CW</v>
      </c>
      <c r="H2321" s="2" t="str">
        <f>IF(HLOOKUP($D2321,Fractions!$C$1:$Z$2,2,0)=0,"na",HLOOKUP($D2321,Fractions!$C$1:$Z$2,2,0))</f>
        <v>SA</v>
      </c>
      <c r="I2321" s="2" t="s">
        <v>34</v>
      </c>
      <c r="K2321" s="17">
        <f>VLOOKUP(VLOOKUP(C2311,Demands!$B$27:$E$125,4,0),Fractions!$A$3:$Z$43,INS_FRs!D2321+2,0)</f>
        <v>5.2511415525114152E-2</v>
      </c>
      <c r="L2321" s="10" t="str">
        <f t="shared" si="1019"/>
        <v>RSDELC</v>
      </c>
      <c r="M2321" s="10" t="s">
        <v>75</v>
      </c>
    </row>
    <row r="2322" spans="3:13" s="2" customFormat="1" x14ac:dyDescent="0.25">
      <c r="C2322" s="10"/>
      <c r="D2322" s="10">
        <v>12</v>
      </c>
      <c r="F2322" s="2" t="str">
        <f t="shared" si="1018"/>
        <v>FLO_FR</v>
      </c>
      <c r="G2322" s="2" t="str">
        <f t="shared" si="1021"/>
        <v>RSD_DTA1_CW</v>
      </c>
      <c r="H2322" s="2" t="str">
        <f>IF(HLOOKUP($D2322,Fractions!$C$1:$Z$2,2,0)=0,"na",HLOOKUP($D2322,Fractions!$C$1:$Z$2,2,0))</f>
        <v>SE</v>
      </c>
      <c r="I2322" s="2" t="s">
        <v>34</v>
      </c>
      <c r="K2322" s="17">
        <f>VLOOKUP(VLOOKUP(C2311,Demands!$B$27:$E$125,4,0),Fractions!$A$3:$Z$43,INS_FRs!D2322+2,0)</f>
        <v>0</v>
      </c>
      <c r="L2322" s="10" t="str">
        <f t="shared" si="1019"/>
        <v>RSDELC</v>
      </c>
      <c r="M2322" s="10" t="s">
        <v>75</v>
      </c>
    </row>
    <row r="2323" spans="3:13" s="2" customFormat="1" x14ac:dyDescent="0.25">
      <c r="C2323" s="10"/>
      <c r="D2323" s="10">
        <v>13</v>
      </c>
      <c r="F2323" s="2" t="str">
        <f t="shared" ref="F2323:F2340" si="1022">IF(H2323="NA","\I: Ignore","FLO_FR")</f>
        <v>FLO_FR</v>
      </c>
      <c r="G2323" s="2" t="str">
        <f t="shared" si="1021"/>
        <v>RSD_DTA1_CW</v>
      </c>
      <c r="H2323" s="2" t="str">
        <f>IF(HLOOKUP($D2323,Fractions!$C$1:$Z$2,2,0)=0,"na",HLOOKUP($D2323,Fractions!$C$1:$Z$2,2,0))</f>
        <v>FN</v>
      </c>
      <c r="I2323" s="2" t="s">
        <v>34</v>
      </c>
      <c r="K2323" s="17">
        <f>VLOOKUP(VLOOKUP(C2311,Demands!$B$27:$E$125,4,0),Fractions!$A$3:$Z$43,INS_FRs!D2323+2,0)</f>
        <v>0</v>
      </c>
      <c r="L2323" s="10" t="str">
        <f t="shared" si="1019"/>
        <v>RSDELC</v>
      </c>
      <c r="M2323" s="10" t="s">
        <v>75</v>
      </c>
    </row>
    <row r="2324" spans="3:13" s="2" customFormat="1" x14ac:dyDescent="0.25">
      <c r="C2324" s="10"/>
      <c r="D2324" s="10">
        <v>14</v>
      </c>
      <c r="F2324" s="2" t="str">
        <f t="shared" si="1022"/>
        <v>FLO_FR</v>
      </c>
      <c r="G2324" s="2" t="str">
        <f t="shared" si="1021"/>
        <v>RSD_DTA1_CW</v>
      </c>
      <c r="H2324" s="2" t="str">
        <f>IF(HLOOKUP($D2324,Fractions!$C$1:$Z$2,2,0)=0,"na",HLOOKUP($D2324,Fractions!$C$1:$Z$2,2,0))</f>
        <v>FL</v>
      </c>
      <c r="I2324" s="2" t="s">
        <v>34</v>
      </c>
      <c r="K2324" s="17">
        <f>VLOOKUP(VLOOKUP(C2311,Demands!$B$27:$E$125,4,0),Fractions!$A$3:$Z$43,INS_FRs!D2324+2,0)</f>
        <v>3.8299086757990874E-2</v>
      </c>
      <c r="L2324" s="10" t="str">
        <f t="shared" si="1019"/>
        <v>RSDELC</v>
      </c>
      <c r="M2324" s="10" t="s">
        <v>75</v>
      </c>
    </row>
    <row r="2325" spans="3:13" s="2" customFormat="1" x14ac:dyDescent="0.25">
      <c r="C2325" s="10"/>
      <c r="D2325" s="10">
        <v>15</v>
      </c>
      <c r="F2325" s="2" t="str">
        <f t="shared" si="1022"/>
        <v>FLO_FR</v>
      </c>
      <c r="G2325" s="2" t="str">
        <f t="shared" si="1021"/>
        <v>RSD_DTA1_CW</v>
      </c>
      <c r="H2325" s="2" t="str">
        <f>IF(HLOOKUP($D2325,Fractions!$C$1:$Z$2,2,0)=0,"na",HLOOKUP($D2325,Fractions!$C$1:$Z$2,2,0))</f>
        <v>FM</v>
      </c>
      <c r="I2325" s="2" t="s">
        <v>34</v>
      </c>
      <c r="K2325" s="17">
        <f>VLOOKUP(VLOOKUP(C2311,Demands!$B$27:$E$125,4,0),Fractions!$A$3:$Z$43,INS_FRs!D2325+2,0)</f>
        <v>4.5262557077625568E-2</v>
      </c>
      <c r="L2325" s="10" t="str">
        <f t="shared" si="1019"/>
        <v>RSDELC</v>
      </c>
      <c r="M2325" s="10" t="s">
        <v>75</v>
      </c>
    </row>
    <row r="2326" spans="3:13" s="2" customFormat="1" x14ac:dyDescent="0.25">
      <c r="C2326" s="10"/>
      <c r="D2326" s="10">
        <v>16</v>
      </c>
      <c r="F2326" s="2" t="str">
        <f t="shared" si="1022"/>
        <v>FLO_FR</v>
      </c>
      <c r="G2326" s="2" t="str">
        <f t="shared" si="1021"/>
        <v>RSD_DTA1_CW</v>
      </c>
      <c r="H2326" s="2" t="str">
        <f>IF(HLOOKUP($D2326,Fractions!$C$1:$Z$2,2,0)=0,"na",HLOOKUP($D2326,Fractions!$C$1:$Z$2,2,0))</f>
        <v>FD</v>
      </c>
      <c r="I2326" s="2" t="s">
        <v>34</v>
      </c>
      <c r="K2326" s="17">
        <f>VLOOKUP(VLOOKUP(C2311,Demands!$B$27:$E$125,4,0),Fractions!$A$3:$Z$43,INS_FRs!D2326+2,0)</f>
        <v>4.8744292237442928E-2</v>
      </c>
      <c r="L2326" s="10" t="str">
        <f t="shared" si="1019"/>
        <v>RSDELC</v>
      </c>
      <c r="M2326" s="10" t="s">
        <v>75</v>
      </c>
    </row>
    <row r="2327" spans="3:13" s="2" customFormat="1" x14ac:dyDescent="0.25">
      <c r="C2327" s="10"/>
      <c r="D2327" s="10">
        <v>17</v>
      </c>
      <c r="F2327" s="2" t="str">
        <f t="shared" si="1022"/>
        <v>FLO_FR</v>
      </c>
      <c r="G2327" s="2" t="str">
        <f t="shared" si="1021"/>
        <v>RSD_DTA1_CW</v>
      </c>
      <c r="H2327" s="2" t="str">
        <f>IF(HLOOKUP($D2327,Fractions!$C$1:$Z$2,2,0)=0,"na",HLOOKUP($D2327,Fractions!$C$1:$Z$2,2,0))</f>
        <v>FA</v>
      </c>
      <c r="I2327" s="2" t="s">
        <v>34</v>
      </c>
      <c r="K2327" s="17">
        <f>VLOOKUP(VLOOKUP(C2311,Demands!$B$27:$E$125,4,0),Fractions!$A$3:$Z$43,INS_FRs!D2327+2,0)</f>
        <v>3.4817351598173514E-2</v>
      </c>
      <c r="L2327" s="10" t="str">
        <f t="shared" si="1019"/>
        <v>RSDELC</v>
      </c>
      <c r="M2327" s="10" t="s">
        <v>75</v>
      </c>
    </row>
    <row r="2328" spans="3:13" s="2" customFormat="1" x14ac:dyDescent="0.25">
      <c r="C2328" s="10"/>
      <c r="D2328" s="10">
        <v>18</v>
      </c>
      <c r="F2328" s="2" t="str">
        <f t="shared" si="1022"/>
        <v>FLO_FR</v>
      </c>
      <c r="G2328" s="2" t="str">
        <f t="shared" si="1021"/>
        <v>RSD_DTA1_CW</v>
      </c>
      <c r="H2328" s="2" t="str">
        <f>IF(HLOOKUP($D2328,Fractions!$C$1:$Z$2,2,0)=0,"na",HLOOKUP($D2328,Fractions!$C$1:$Z$2,2,0))</f>
        <v>FE</v>
      </c>
      <c r="I2328" s="2" t="s">
        <v>34</v>
      </c>
      <c r="K2328" s="17">
        <f>VLOOKUP(VLOOKUP(C2311,Demands!$B$27:$E$125,4,0),Fractions!$A$3:$Z$43,INS_FRs!D2328+2,0)</f>
        <v>0</v>
      </c>
      <c r="L2328" s="10" t="str">
        <f t="shared" si="1019"/>
        <v>RSDELC</v>
      </c>
      <c r="M2328" s="10" t="s">
        <v>75</v>
      </c>
    </row>
    <row r="2329" spans="3:13" s="2" customFormat="1" x14ac:dyDescent="0.25">
      <c r="C2329" s="10"/>
      <c r="D2329" s="10">
        <v>19</v>
      </c>
      <c r="F2329" s="2" t="str">
        <f t="shared" si="1022"/>
        <v>FLO_FR</v>
      </c>
      <c r="G2329" s="2" t="str">
        <f t="shared" si="1021"/>
        <v>RSD_DTA1_CW</v>
      </c>
      <c r="H2329" s="2" t="str">
        <f>IF(HLOOKUP($D2329,Fractions!$C$1:$Z$2,2,0)=0,"na",HLOOKUP($D2329,Fractions!$C$1:$Z$2,2,0))</f>
        <v>WN</v>
      </c>
      <c r="I2329" s="2" t="s">
        <v>34</v>
      </c>
      <c r="K2329" s="17">
        <f>VLOOKUP(VLOOKUP(C2311,Demands!$B$27:$E$125,4,0),Fractions!$A$3:$Z$43,INS_FRs!D2329+2,0)</f>
        <v>0</v>
      </c>
      <c r="L2329" s="10" t="str">
        <f t="shared" si="1019"/>
        <v>RSDELC</v>
      </c>
      <c r="M2329" s="10" t="s">
        <v>75</v>
      </c>
    </row>
    <row r="2330" spans="3:13" s="2" customFormat="1" x14ac:dyDescent="0.25">
      <c r="C2330" s="10"/>
      <c r="D2330" s="10">
        <v>20</v>
      </c>
      <c r="F2330" s="2" t="str">
        <f t="shared" si="1022"/>
        <v>FLO_FR</v>
      </c>
      <c r="G2330" s="2" t="str">
        <f t="shared" si="1021"/>
        <v>RSD_DTA1_CW</v>
      </c>
      <c r="H2330" s="2" t="str">
        <f>IF(HLOOKUP($D2330,Fractions!$C$1:$Z$2,2,0)=0,"na",HLOOKUP($D2330,Fractions!$C$1:$Z$2,2,0))</f>
        <v>WL</v>
      </c>
      <c r="I2330" s="2" t="s">
        <v>34</v>
      </c>
      <c r="K2330" s="17">
        <f>VLOOKUP(VLOOKUP(C2311,Demands!$B$27:$E$125,4,0),Fractions!$A$3:$Z$43,INS_FRs!D2330+2,0)</f>
        <v>9.4805936073059371E-2</v>
      </c>
      <c r="L2330" s="10" t="str">
        <f t="shared" si="1019"/>
        <v>RSDELC</v>
      </c>
      <c r="M2330" s="10" t="s">
        <v>75</v>
      </c>
    </row>
    <row r="2331" spans="3:13" s="2" customFormat="1" x14ac:dyDescent="0.25">
      <c r="C2331" s="10"/>
      <c r="D2331" s="10">
        <v>21</v>
      </c>
      <c r="F2331" s="2" t="str">
        <f t="shared" si="1022"/>
        <v>FLO_FR</v>
      </c>
      <c r="G2331" s="2" t="str">
        <f t="shared" si="1021"/>
        <v>RSD_DTA1_CW</v>
      </c>
      <c r="H2331" s="2" t="str">
        <f>IF(HLOOKUP($D2331,Fractions!$C$1:$Z$2,2,0)=0,"na",HLOOKUP($D2331,Fractions!$C$1:$Z$2,2,0))</f>
        <v>WM</v>
      </c>
      <c r="I2331" s="2" t="s">
        <v>34</v>
      </c>
      <c r="K2331" s="17">
        <f>VLOOKUP(VLOOKUP(C2311,Demands!$B$27:$E$125,4,0),Fractions!$A$3:$Z$43,INS_FRs!D2331+2,0)</f>
        <v>0.11204337899543379</v>
      </c>
      <c r="L2331" s="10" t="str">
        <f t="shared" si="1019"/>
        <v>RSDELC</v>
      </c>
      <c r="M2331" s="10" t="s">
        <v>75</v>
      </c>
    </row>
    <row r="2332" spans="3:13" s="2" customFormat="1" x14ac:dyDescent="0.25">
      <c r="C2332" s="10"/>
      <c r="D2332" s="10">
        <v>22</v>
      </c>
      <c r="F2332" s="2" t="str">
        <f t="shared" si="1022"/>
        <v>FLO_FR</v>
      </c>
      <c r="G2332" s="2" t="str">
        <f t="shared" si="1021"/>
        <v>RSD_DTA1_CW</v>
      </c>
      <c r="H2332" s="2" t="str">
        <f>IF(HLOOKUP($D2332,Fractions!$C$1:$Z$2,2,0)=0,"na",HLOOKUP($D2332,Fractions!$C$1:$Z$2,2,0))</f>
        <v>WD</v>
      </c>
      <c r="I2332" s="2" t="s">
        <v>34</v>
      </c>
      <c r="K2332" s="17">
        <f>VLOOKUP(VLOOKUP(C2311,Demands!$B$27:$E$125,4,0),Fractions!$A$3:$Z$43,INS_FRs!D2332+2,0)</f>
        <v>0.12066210045662101</v>
      </c>
      <c r="L2332" s="10" t="str">
        <f t="shared" si="1019"/>
        <v>RSDELC</v>
      </c>
      <c r="M2332" s="10" t="s">
        <v>75</v>
      </c>
    </row>
    <row r="2333" spans="3:13" s="2" customFormat="1" x14ac:dyDescent="0.25">
      <c r="C2333" s="10"/>
      <c r="D2333" s="10">
        <v>23</v>
      </c>
      <c r="F2333" s="12" t="str">
        <f t="shared" si="1022"/>
        <v>FLO_FR</v>
      </c>
      <c r="G2333" s="12" t="str">
        <f t="shared" si="1021"/>
        <v>RSD_DTA1_CW</v>
      </c>
      <c r="H2333" s="12" t="str">
        <f>IF(HLOOKUP($D2333,Fractions!$C$1:$Z$2,2,0)=0,"na",HLOOKUP($D2333,Fractions!$C$1:$Z$2,2,0))</f>
        <v>WA</v>
      </c>
      <c r="I2333" s="12" t="s">
        <v>34</v>
      </c>
      <c r="J2333" s="12"/>
      <c r="K2333" s="18">
        <f>VLOOKUP(VLOOKUP(C2311,Demands!$B$27:$E$125,4,0),Fractions!$A$3:$Z$43,INS_FRs!D2333+2,0)</f>
        <v>8.6187214611872148E-2</v>
      </c>
      <c r="L2333" s="10" t="str">
        <f t="shared" si="1019"/>
        <v>RSDELC</v>
      </c>
      <c r="M2333" s="10" t="s">
        <v>75</v>
      </c>
    </row>
    <row r="2334" spans="3:13" s="2" customFormat="1" x14ac:dyDescent="0.25">
      <c r="C2334" s="10"/>
      <c r="D2334" s="10">
        <v>24</v>
      </c>
      <c r="F2334" s="19" t="str">
        <f t="shared" si="1022"/>
        <v>FLO_FR</v>
      </c>
      <c r="G2334" s="19" t="str">
        <f t="shared" si="1021"/>
        <v>RSD_DTA1_CW</v>
      </c>
      <c r="H2334" s="19" t="str">
        <f>IF(HLOOKUP($D2334,Fractions!$C$1:$Z$2,2,0)=0,"na",HLOOKUP($D2334,Fractions!$C$1:$Z$2,2,0))</f>
        <v>WE</v>
      </c>
      <c r="I2334" s="19" t="s">
        <v>34</v>
      </c>
      <c r="J2334" s="19"/>
      <c r="K2334" s="20">
        <f>VLOOKUP(VLOOKUP(C2311,Demands!$B$27:$E$125,4,0),Fractions!$A$3:$Z$43,INS_FRs!D2334+2,0)</f>
        <v>0</v>
      </c>
      <c r="L2334" s="21" t="str">
        <f t="shared" si="1019"/>
        <v>RSDELC</v>
      </c>
      <c r="M2334" s="21" t="s">
        <v>75</v>
      </c>
    </row>
    <row r="2335" spans="3:13" s="2" customFormat="1" x14ac:dyDescent="0.25">
      <c r="C2335" s="10"/>
      <c r="D2335" s="10">
        <v>1</v>
      </c>
      <c r="F2335" s="2" t="str">
        <f t="shared" si="1022"/>
        <v>FLO_FR</v>
      </c>
      <c r="G2335" s="2" t="str">
        <f t="shared" si="1021"/>
        <v>RSD_DTA1_CW</v>
      </c>
      <c r="H2335" s="2" t="str">
        <f t="shared" ref="H2335:J2343" si="1023">H2311</f>
        <v>RN</v>
      </c>
      <c r="I2335" s="2" t="str">
        <f t="shared" si="1023"/>
        <v>UP</v>
      </c>
      <c r="J2335" s="10">
        <f t="shared" si="1023"/>
        <v>0</v>
      </c>
      <c r="K2335" s="10">
        <v>3</v>
      </c>
      <c r="L2335" s="10" t="str">
        <f t="shared" si="1019"/>
        <v>RSDELC</v>
      </c>
      <c r="M2335" s="10" t="s">
        <v>75</v>
      </c>
    </row>
    <row r="2336" spans="3:13" s="2" customFormat="1" x14ac:dyDescent="0.25">
      <c r="C2336" s="10"/>
      <c r="D2336" s="10">
        <v>2</v>
      </c>
      <c r="F2336" s="2" t="str">
        <f t="shared" si="1022"/>
        <v>FLO_FR</v>
      </c>
      <c r="G2336" s="2" t="str">
        <f t="shared" si="1021"/>
        <v>RSD_DTA1_CW</v>
      </c>
      <c r="H2336" s="2" t="str">
        <f t="shared" si="1023"/>
        <v>RL</v>
      </c>
      <c r="I2336" s="2" t="str">
        <f t="shared" si="1023"/>
        <v>UP</v>
      </c>
      <c r="J2336" s="10">
        <f t="shared" si="1023"/>
        <v>0</v>
      </c>
      <c r="K2336" s="10">
        <f>K2335</f>
        <v>3</v>
      </c>
      <c r="L2336" s="10" t="str">
        <f t="shared" si="1019"/>
        <v>RSDELC</v>
      </c>
      <c r="M2336" s="10" t="s">
        <v>75</v>
      </c>
    </row>
    <row r="2337" spans="3:13" s="2" customFormat="1" x14ac:dyDescent="0.25">
      <c r="C2337" s="10"/>
      <c r="D2337" s="10">
        <v>3</v>
      </c>
      <c r="F2337" s="2" t="str">
        <f t="shared" si="1022"/>
        <v>FLO_FR</v>
      </c>
      <c r="G2337" s="2" t="str">
        <f t="shared" si="1021"/>
        <v>RSD_DTA1_CW</v>
      </c>
      <c r="H2337" s="2" t="str">
        <f t="shared" si="1023"/>
        <v>RM</v>
      </c>
      <c r="I2337" s="2" t="str">
        <f t="shared" si="1023"/>
        <v>UP</v>
      </c>
      <c r="J2337" s="10">
        <f t="shared" si="1023"/>
        <v>0</v>
      </c>
      <c r="K2337" s="10">
        <f t="shared" ref="K2337:K2358" si="1024">K2336</f>
        <v>3</v>
      </c>
      <c r="L2337" s="10" t="str">
        <f t="shared" si="1019"/>
        <v>RSDELC</v>
      </c>
      <c r="M2337" s="10" t="s">
        <v>75</v>
      </c>
    </row>
    <row r="2338" spans="3:13" s="2" customFormat="1" x14ac:dyDescent="0.25">
      <c r="C2338" s="10"/>
      <c r="D2338" s="10">
        <v>4</v>
      </c>
      <c r="F2338" s="2" t="str">
        <f t="shared" si="1022"/>
        <v>FLO_FR</v>
      </c>
      <c r="G2338" s="2" t="str">
        <f t="shared" si="1021"/>
        <v>RSD_DTA1_CW</v>
      </c>
      <c r="H2338" s="2" t="str">
        <f t="shared" si="1023"/>
        <v>RD</v>
      </c>
      <c r="I2338" s="2" t="str">
        <f t="shared" si="1023"/>
        <v>UP</v>
      </c>
      <c r="J2338" s="10">
        <f t="shared" si="1023"/>
        <v>0</v>
      </c>
      <c r="K2338" s="10">
        <f t="shared" si="1024"/>
        <v>3</v>
      </c>
      <c r="L2338" s="10" t="str">
        <f t="shared" si="1019"/>
        <v>RSDELC</v>
      </c>
      <c r="M2338" s="10" t="s">
        <v>75</v>
      </c>
    </row>
    <row r="2339" spans="3:13" s="2" customFormat="1" x14ac:dyDescent="0.25">
      <c r="C2339" s="10"/>
      <c r="D2339" s="10">
        <v>5</v>
      </c>
      <c r="F2339" s="2" t="str">
        <f t="shared" si="1022"/>
        <v>FLO_FR</v>
      </c>
      <c r="G2339" s="2" t="str">
        <f t="shared" si="1021"/>
        <v>RSD_DTA1_CW</v>
      </c>
      <c r="H2339" s="2" t="str">
        <f t="shared" si="1023"/>
        <v>RA</v>
      </c>
      <c r="I2339" s="2" t="str">
        <f t="shared" si="1023"/>
        <v>UP</v>
      </c>
      <c r="J2339" s="10">
        <f t="shared" si="1023"/>
        <v>0</v>
      </c>
      <c r="K2339" s="10">
        <f t="shared" si="1024"/>
        <v>3</v>
      </c>
      <c r="L2339" s="10" t="str">
        <f t="shared" si="1019"/>
        <v>RSDELC</v>
      </c>
      <c r="M2339" s="10" t="s">
        <v>75</v>
      </c>
    </row>
    <row r="2340" spans="3:13" s="2" customFormat="1" x14ac:dyDescent="0.25">
      <c r="C2340" s="10"/>
      <c r="D2340" s="10">
        <v>6</v>
      </c>
      <c r="F2340" s="2" t="str">
        <f t="shared" si="1022"/>
        <v>FLO_FR</v>
      </c>
      <c r="G2340" s="2" t="str">
        <f t="shared" ref="G2340:G2358" si="1025">G2339</f>
        <v>RSD_DTA1_CW</v>
      </c>
      <c r="H2340" s="2" t="str">
        <f t="shared" si="1023"/>
        <v>RE</v>
      </c>
      <c r="I2340" s="2" t="str">
        <f t="shared" si="1023"/>
        <v>UP</v>
      </c>
      <c r="J2340" s="10">
        <f t="shared" si="1023"/>
        <v>0</v>
      </c>
      <c r="K2340" s="10">
        <f t="shared" si="1024"/>
        <v>3</v>
      </c>
      <c r="L2340" s="10" t="str">
        <f t="shared" si="1019"/>
        <v>RSDELC</v>
      </c>
      <c r="M2340" s="10" t="s">
        <v>75</v>
      </c>
    </row>
    <row r="2341" spans="3:13" s="2" customFormat="1" x14ac:dyDescent="0.25">
      <c r="C2341" s="10"/>
      <c r="D2341" s="10">
        <v>7</v>
      </c>
      <c r="F2341" s="2" t="str">
        <f t="shared" ref="F2341:F2358" si="1026">IF(H2341="NA","\I: Ignore","FLO_FR")</f>
        <v>FLO_FR</v>
      </c>
      <c r="G2341" s="2" t="str">
        <f t="shared" si="1025"/>
        <v>RSD_DTA1_CW</v>
      </c>
      <c r="H2341" s="2" t="str">
        <f t="shared" si="1023"/>
        <v>SN</v>
      </c>
      <c r="I2341" s="2" t="str">
        <f t="shared" si="1023"/>
        <v>UP</v>
      </c>
      <c r="J2341" s="10">
        <f t="shared" si="1023"/>
        <v>0</v>
      </c>
      <c r="K2341" s="10">
        <f t="shared" si="1024"/>
        <v>3</v>
      </c>
      <c r="L2341" s="10" t="str">
        <f t="shared" si="1019"/>
        <v>RSDELC</v>
      </c>
      <c r="M2341" s="10" t="s">
        <v>75</v>
      </c>
    </row>
    <row r="2342" spans="3:13" s="2" customFormat="1" x14ac:dyDescent="0.25">
      <c r="C2342" s="10"/>
      <c r="D2342" s="10">
        <v>8</v>
      </c>
      <c r="F2342" s="2" t="str">
        <f t="shared" si="1026"/>
        <v>FLO_FR</v>
      </c>
      <c r="G2342" s="2" t="str">
        <f t="shared" si="1025"/>
        <v>RSD_DTA1_CW</v>
      </c>
      <c r="H2342" s="2" t="str">
        <f t="shared" si="1023"/>
        <v>SL</v>
      </c>
      <c r="I2342" s="2" t="str">
        <f t="shared" si="1023"/>
        <v>UP</v>
      </c>
      <c r="J2342" s="10">
        <f t="shared" si="1023"/>
        <v>0</v>
      </c>
      <c r="K2342" s="10">
        <f t="shared" si="1024"/>
        <v>3</v>
      </c>
      <c r="L2342" s="10" t="str">
        <f t="shared" si="1019"/>
        <v>RSDELC</v>
      </c>
      <c r="M2342" s="10" t="s">
        <v>75</v>
      </c>
    </row>
    <row r="2343" spans="3:13" s="2" customFormat="1" x14ac:dyDescent="0.25">
      <c r="C2343" s="10"/>
      <c r="D2343" s="10">
        <v>9</v>
      </c>
      <c r="F2343" s="2" t="str">
        <f t="shared" si="1026"/>
        <v>FLO_FR</v>
      </c>
      <c r="G2343" s="2" t="str">
        <f t="shared" si="1025"/>
        <v>RSD_DTA1_CW</v>
      </c>
      <c r="H2343" s="2" t="str">
        <f t="shared" si="1023"/>
        <v>SM</v>
      </c>
      <c r="I2343" s="2" t="str">
        <f t="shared" si="1023"/>
        <v>UP</v>
      </c>
      <c r="J2343" s="10">
        <f t="shared" si="1023"/>
        <v>0</v>
      </c>
      <c r="K2343" s="10">
        <f t="shared" si="1024"/>
        <v>3</v>
      </c>
      <c r="L2343" s="10" t="str">
        <f t="shared" si="1019"/>
        <v>RSDELC</v>
      </c>
      <c r="M2343" s="10" t="s">
        <v>75</v>
      </c>
    </row>
    <row r="2344" spans="3:13" s="2" customFormat="1" x14ac:dyDescent="0.25">
      <c r="C2344" s="10"/>
      <c r="D2344" s="10">
        <v>10</v>
      </c>
      <c r="F2344" s="2" t="str">
        <f t="shared" si="1026"/>
        <v>FLO_FR</v>
      </c>
      <c r="G2344" s="2" t="str">
        <f t="shared" si="1025"/>
        <v>RSD_DTA1_CW</v>
      </c>
      <c r="H2344" s="2" t="str">
        <f t="shared" ref="H2344" si="1027">H2320</f>
        <v>SD</v>
      </c>
      <c r="I2344" s="2" t="str">
        <f>I2320</f>
        <v>UP</v>
      </c>
      <c r="J2344" s="10">
        <f>J2320</f>
        <v>0</v>
      </c>
      <c r="K2344" s="10">
        <f t="shared" si="1024"/>
        <v>3</v>
      </c>
      <c r="L2344" s="10" t="str">
        <f t="shared" si="1019"/>
        <v>RSDELC</v>
      </c>
      <c r="M2344" s="10" t="s">
        <v>75</v>
      </c>
    </row>
    <row r="2345" spans="3:13" s="2" customFormat="1" x14ac:dyDescent="0.25">
      <c r="C2345" s="10"/>
      <c r="D2345" s="10">
        <v>11</v>
      </c>
      <c r="F2345" s="2" t="str">
        <f t="shared" si="1026"/>
        <v>FLO_FR</v>
      </c>
      <c r="G2345" s="2" t="str">
        <f t="shared" si="1025"/>
        <v>RSD_DTA1_CW</v>
      </c>
      <c r="H2345" s="2" t="str">
        <f t="shared" ref="H2345" si="1028">H2321</f>
        <v>SA</v>
      </c>
      <c r="I2345" s="2" t="str">
        <f>I2321</f>
        <v>UP</v>
      </c>
      <c r="J2345" s="10">
        <f>J2321</f>
        <v>0</v>
      </c>
      <c r="K2345" s="10">
        <f t="shared" si="1024"/>
        <v>3</v>
      </c>
      <c r="L2345" s="10" t="str">
        <f t="shared" si="1019"/>
        <v>RSDELC</v>
      </c>
      <c r="M2345" s="10" t="s">
        <v>75</v>
      </c>
    </row>
    <row r="2346" spans="3:13" s="2" customFormat="1" x14ac:dyDescent="0.25">
      <c r="C2346" s="10"/>
      <c r="D2346" s="10">
        <v>12</v>
      </c>
      <c r="F2346" s="2" t="str">
        <f t="shared" si="1026"/>
        <v>FLO_FR</v>
      </c>
      <c r="G2346" s="2" t="str">
        <f t="shared" si="1025"/>
        <v>RSD_DTA1_CW</v>
      </c>
      <c r="H2346" s="2" t="str">
        <f t="shared" ref="H2346:I2346" si="1029">H2322</f>
        <v>SE</v>
      </c>
      <c r="I2346" s="2" t="str">
        <f t="shared" si="1029"/>
        <v>UP</v>
      </c>
      <c r="J2346" s="10">
        <f>J2322</f>
        <v>0</v>
      </c>
      <c r="K2346" s="10">
        <f t="shared" si="1024"/>
        <v>3</v>
      </c>
      <c r="L2346" s="10" t="str">
        <f t="shared" si="1019"/>
        <v>RSDELC</v>
      </c>
      <c r="M2346" s="10" t="s">
        <v>75</v>
      </c>
    </row>
    <row r="2347" spans="3:13" s="2" customFormat="1" x14ac:dyDescent="0.25">
      <c r="C2347" s="10"/>
      <c r="D2347" s="10">
        <v>13</v>
      </c>
      <c r="F2347" s="2" t="str">
        <f t="shared" si="1026"/>
        <v>FLO_FR</v>
      </c>
      <c r="G2347" s="2" t="str">
        <f t="shared" si="1025"/>
        <v>RSD_DTA1_CW</v>
      </c>
      <c r="H2347" s="2" t="str">
        <f t="shared" ref="H2347:J2347" si="1030">H2323</f>
        <v>FN</v>
      </c>
      <c r="I2347" s="2" t="str">
        <f t="shared" si="1030"/>
        <v>UP</v>
      </c>
      <c r="J2347" s="10">
        <f t="shared" si="1030"/>
        <v>0</v>
      </c>
      <c r="K2347" s="10">
        <f t="shared" si="1024"/>
        <v>3</v>
      </c>
      <c r="L2347" s="10" t="str">
        <f t="shared" si="1019"/>
        <v>RSDELC</v>
      </c>
      <c r="M2347" s="10" t="s">
        <v>75</v>
      </c>
    </row>
    <row r="2348" spans="3:13" s="2" customFormat="1" x14ac:dyDescent="0.25">
      <c r="C2348" s="10"/>
      <c r="D2348" s="10">
        <v>14</v>
      </c>
      <c r="F2348" s="2" t="str">
        <f t="shared" si="1026"/>
        <v>FLO_FR</v>
      </c>
      <c r="G2348" s="2" t="str">
        <f t="shared" si="1025"/>
        <v>RSD_DTA1_CW</v>
      </c>
      <c r="H2348" s="2" t="str">
        <f t="shared" ref="H2348:J2348" si="1031">H2324</f>
        <v>FL</v>
      </c>
      <c r="I2348" s="2" t="str">
        <f t="shared" si="1031"/>
        <v>UP</v>
      </c>
      <c r="J2348" s="10">
        <f t="shared" si="1031"/>
        <v>0</v>
      </c>
      <c r="K2348" s="10">
        <f t="shared" si="1024"/>
        <v>3</v>
      </c>
      <c r="L2348" s="10" t="str">
        <f t="shared" si="1019"/>
        <v>RSDELC</v>
      </c>
      <c r="M2348" s="10" t="s">
        <v>75</v>
      </c>
    </row>
    <row r="2349" spans="3:13" s="2" customFormat="1" x14ac:dyDescent="0.25">
      <c r="C2349" s="10"/>
      <c r="D2349" s="10">
        <v>15</v>
      </c>
      <c r="F2349" s="2" t="str">
        <f t="shared" si="1026"/>
        <v>FLO_FR</v>
      </c>
      <c r="G2349" s="2" t="str">
        <f t="shared" si="1025"/>
        <v>RSD_DTA1_CW</v>
      </c>
      <c r="H2349" s="2" t="str">
        <f t="shared" ref="H2349:J2349" si="1032">H2325</f>
        <v>FM</v>
      </c>
      <c r="I2349" s="2" t="str">
        <f t="shared" si="1032"/>
        <v>UP</v>
      </c>
      <c r="J2349" s="10">
        <f t="shared" si="1032"/>
        <v>0</v>
      </c>
      <c r="K2349" s="10">
        <f t="shared" si="1024"/>
        <v>3</v>
      </c>
      <c r="L2349" s="10" t="str">
        <f t="shared" si="1019"/>
        <v>RSDELC</v>
      </c>
      <c r="M2349" s="10" t="s">
        <v>75</v>
      </c>
    </row>
    <row r="2350" spans="3:13" s="2" customFormat="1" x14ac:dyDescent="0.25">
      <c r="C2350" s="10"/>
      <c r="D2350" s="10">
        <v>16</v>
      </c>
      <c r="F2350" s="2" t="str">
        <f t="shared" si="1026"/>
        <v>FLO_FR</v>
      </c>
      <c r="G2350" s="2" t="str">
        <f t="shared" si="1025"/>
        <v>RSD_DTA1_CW</v>
      </c>
      <c r="H2350" s="2" t="str">
        <f t="shared" ref="H2350:J2350" si="1033">H2326</f>
        <v>FD</v>
      </c>
      <c r="I2350" s="2" t="str">
        <f t="shared" si="1033"/>
        <v>UP</v>
      </c>
      <c r="J2350" s="10">
        <f t="shared" si="1033"/>
        <v>0</v>
      </c>
      <c r="K2350" s="10">
        <f t="shared" si="1024"/>
        <v>3</v>
      </c>
      <c r="L2350" s="10" t="str">
        <f t="shared" si="1019"/>
        <v>RSDELC</v>
      </c>
      <c r="M2350" s="10" t="s">
        <v>75</v>
      </c>
    </row>
    <row r="2351" spans="3:13" s="2" customFormat="1" x14ac:dyDescent="0.25">
      <c r="C2351" s="10"/>
      <c r="D2351" s="10">
        <v>17</v>
      </c>
      <c r="F2351" s="2" t="str">
        <f t="shared" si="1026"/>
        <v>FLO_FR</v>
      </c>
      <c r="G2351" s="2" t="str">
        <f t="shared" si="1025"/>
        <v>RSD_DTA1_CW</v>
      </c>
      <c r="H2351" s="2" t="str">
        <f t="shared" ref="H2351:J2351" si="1034">H2327</f>
        <v>FA</v>
      </c>
      <c r="I2351" s="2" t="str">
        <f t="shared" si="1034"/>
        <v>UP</v>
      </c>
      <c r="J2351" s="10">
        <f t="shared" si="1034"/>
        <v>0</v>
      </c>
      <c r="K2351" s="10">
        <f t="shared" si="1024"/>
        <v>3</v>
      </c>
      <c r="L2351" s="10" t="str">
        <f t="shared" si="1019"/>
        <v>RSDELC</v>
      </c>
      <c r="M2351" s="10" t="s">
        <v>75</v>
      </c>
    </row>
    <row r="2352" spans="3:13" s="2" customFormat="1" x14ac:dyDescent="0.25">
      <c r="C2352" s="10"/>
      <c r="D2352" s="10">
        <v>18</v>
      </c>
      <c r="F2352" s="2" t="str">
        <f t="shared" si="1026"/>
        <v>FLO_FR</v>
      </c>
      <c r="G2352" s="2" t="str">
        <f t="shared" si="1025"/>
        <v>RSD_DTA1_CW</v>
      </c>
      <c r="H2352" s="2" t="str">
        <f t="shared" ref="H2352:J2352" si="1035">H2328</f>
        <v>FE</v>
      </c>
      <c r="I2352" s="2" t="str">
        <f t="shared" si="1035"/>
        <v>UP</v>
      </c>
      <c r="J2352" s="10">
        <f t="shared" si="1035"/>
        <v>0</v>
      </c>
      <c r="K2352" s="10">
        <f t="shared" si="1024"/>
        <v>3</v>
      </c>
      <c r="L2352" s="10" t="str">
        <f t="shared" si="1019"/>
        <v>RSDELC</v>
      </c>
      <c r="M2352" s="10" t="s">
        <v>75</v>
      </c>
    </row>
    <row r="2353" spans="3:13" s="2" customFormat="1" x14ac:dyDescent="0.25">
      <c r="C2353" s="10"/>
      <c r="D2353" s="10">
        <v>19</v>
      </c>
      <c r="F2353" s="2" t="str">
        <f t="shared" si="1026"/>
        <v>FLO_FR</v>
      </c>
      <c r="G2353" s="2" t="str">
        <f t="shared" si="1025"/>
        <v>RSD_DTA1_CW</v>
      </c>
      <c r="H2353" s="2" t="str">
        <f t="shared" ref="H2353:J2353" si="1036">H2329</f>
        <v>WN</v>
      </c>
      <c r="I2353" s="2" t="str">
        <f t="shared" si="1036"/>
        <v>UP</v>
      </c>
      <c r="J2353" s="10">
        <f t="shared" si="1036"/>
        <v>0</v>
      </c>
      <c r="K2353" s="10">
        <f t="shared" si="1024"/>
        <v>3</v>
      </c>
      <c r="L2353" s="10" t="str">
        <f t="shared" si="1019"/>
        <v>RSDELC</v>
      </c>
      <c r="M2353" s="10" t="s">
        <v>75</v>
      </c>
    </row>
    <row r="2354" spans="3:13" s="2" customFormat="1" x14ac:dyDescent="0.25">
      <c r="C2354" s="10"/>
      <c r="D2354" s="10">
        <v>20</v>
      </c>
      <c r="F2354" s="2" t="str">
        <f t="shared" si="1026"/>
        <v>FLO_FR</v>
      </c>
      <c r="G2354" s="2" t="str">
        <f t="shared" si="1025"/>
        <v>RSD_DTA1_CW</v>
      </c>
      <c r="H2354" s="2" t="str">
        <f t="shared" ref="H2354:J2354" si="1037">H2330</f>
        <v>WL</v>
      </c>
      <c r="I2354" s="2" t="str">
        <f t="shared" si="1037"/>
        <v>UP</v>
      </c>
      <c r="J2354" s="10">
        <f t="shared" si="1037"/>
        <v>0</v>
      </c>
      <c r="K2354" s="10">
        <f t="shared" si="1024"/>
        <v>3</v>
      </c>
      <c r="L2354" s="10" t="str">
        <f t="shared" si="1019"/>
        <v>RSDELC</v>
      </c>
      <c r="M2354" s="10" t="s">
        <v>75</v>
      </c>
    </row>
    <row r="2355" spans="3:13" s="2" customFormat="1" x14ac:dyDescent="0.25">
      <c r="C2355" s="10"/>
      <c r="D2355" s="10">
        <v>21</v>
      </c>
      <c r="F2355" s="2" t="str">
        <f t="shared" si="1026"/>
        <v>FLO_FR</v>
      </c>
      <c r="G2355" s="2" t="str">
        <f t="shared" si="1025"/>
        <v>RSD_DTA1_CW</v>
      </c>
      <c r="H2355" s="2" t="str">
        <f t="shared" ref="H2355:J2355" si="1038">H2331</f>
        <v>WM</v>
      </c>
      <c r="I2355" s="2" t="str">
        <f t="shared" si="1038"/>
        <v>UP</v>
      </c>
      <c r="J2355" s="10">
        <f t="shared" si="1038"/>
        <v>0</v>
      </c>
      <c r="K2355" s="10">
        <f t="shared" si="1024"/>
        <v>3</v>
      </c>
      <c r="L2355" s="10" t="str">
        <f t="shared" si="1019"/>
        <v>RSDELC</v>
      </c>
      <c r="M2355" s="10" t="s">
        <v>75</v>
      </c>
    </row>
    <row r="2356" spans="3:13" s="2" customFormat="1" x14ac:dyDescent="0.25">
      <c r="C2356" s="10"/>
      <c r="D2356" s="10">
        <v>22</v>
      </c>
      <c r="F2356" s="2" t="str">
        <f t="shared" si="1026"/>
        <v>FLO_FR</v>
      </c>
      <c r="G2356" s="2" t="str">
        <f t="shared" si="1025"/>
        <v>RSD_DTA1_CW</v>
      </c>
      <c r="H2356" s="2" t="str">
        <f t="shared" ref="H2356:J2356" si="1039">H2332</f>
        <v>WD</v>
      </c>
      <c r="I2356" s="2" t="str">
        <f t="shared" si="1039"/>
        <v>UP</v>
      </c>
      <c r="J2356" s="10">
        <f t="shared" si="1039"/>
        <v>0</v>
      </c>
      <c r="K2356" s="10">
        <f t="shared" si="1024"/>
        <v>3</v>
      </c>
      <c r="L2356" s="10" t="str">
        <f t="shared" si="1019"/>
        <v>RSDELC</v>
      </c>
      <c r="M2356" s="10" t="s">
        <v>75</v>
      </c>
    </row>
    <row r="2357" spans="3:13" s="2" customFormat="1" x14ac:dyDescent="0.25">
      <c r="C2357" s="10"/>
      <c r="D2357" s="10">
        <v>23</v>
      </c>
      <c r="F2357" s="12" t="str">
        <f t="shared" si="1026"/>
        <v>FLO_FR</v>
      </c>
      <c r="G2357" s="12" t="str">
        <f t="shared" si="1025"/>
        <v>RSD_DTA1_CW</v>
      </c>
      <c r="H2357" s="12" t="str">
        <f t="shared" ref="H2357:J2357" si="1040">H2333</f>
        <v>WA</v>
      </c>
      <c r="I2357" s="12" t="str">
        <f t="shared" si="1040"/>
        <v>UP</v>
      </c>
      <c r="J2357" s="4">
        <f t="shared" si="1040"/>
        <v>0</v>
      </c>
      <c r="K2357" s="4">
        <f t="shared" si="1024"/>
        <v>3</v>
      </c>
      <c r="L2357" s="10" t="str">
        <f t="shared" si="1019"/>
        <v>RSDELC</v>
      </c>
      <c r="M2357" s="10" t="s">
        <v>75</v>
      </c>
    </row>
    <row r="2358" spans="3:13" s="2" customFormat="1" x14ac:dyDescent="0.25">
      <c r="C2358" s="10"/>
      <c r="D2358" s="10">
        <v>24</v>
      </c>
      <c r="F2358" s="19" t="str">
        <f t="shared" si="1026"/>
        <v>FLO_FR</v>
      </c>
      <c r="G2358" s="19" t="str">
        <f t="shared" si="1025"/>
        <v>RSD_DTA1_CW</v>
      </c>
      <c r="H2358" s="19" t="str">
        <f t="shared" ref="H2358:J2358" si="1041">H2334</f>
        <v>WE</v>
      </c>
      <c r="I2358" s="19" t="str">
        <f t="shared" si="1041"/>
        <v>UP</v>
      </c>
      <c r="J2358" s="21">
        <f t="shared" si="1041"/>
        <v>0</v>
      </c>
      <c r="K2358" s="21">
        <f t="shared" si="1024"/>
        <v>3</v>
      </c>
      <c r="L2358" s="21" t="str">
        <f t="shared" si="1019"/>
        <v>RSDELC</v>
      </c>
      <c r="M2358" s="21" t="s">
        <v>75</v>
      </c>
    </row>
    <row r="2359" spans="3:13" s="2" customFormat="1" x14ac:dyDescent="0.25">
      <c r="C2359" s="10">
        <f>C2311+1</f>
        <v>50</v>
      </c>
      <c r="D2359" s="10">
        <v>1</v>
      </c>
      <c r="F2359" s="2" t="str">
        <f>IF(H2359="NA","\I: Ignore","FLO_FR")</f>
        <v>FLO_FR</v>
      </c>
      <c r="G2359" s="9" t="str">
        <f>VLOOKUP(C2359,Demands!$B$27:$C$125,2,0)</f>
        <v>RSD_APA1_CW</v>
      </c>
      <c r="H2359" s="2" t="str">
        <f>IF(HLOOKUP($D2359,Fractions!$C$1:$Z$2,2,0)=0,"na",HLOOKUP($D2359,Fractions!$C$1:$Z$2,2,0))</f>
        <v>RN</v>
      </c>
      <c r="I2359" s="2" t="s">
        <v>34</v>
      </c>
      <c r="K2359" s="17">
        <f>VLOOKUP(VLOOKUP(C2359,Demands!$B$27:$E$125,4,0),Fractions!$A$3:$Z$43,INS_FRs!D2359+2,0)</f>
        <v>0</v>
      </c>
      <c r="L2359" s="10" t="str">
        <f t="shared" si="1019"/>
        <v>RSDELC</v>
      </c>
      <c r="M2359" s="10" t="s">
        <v>75</v>
      </c>
    </row>
    <row r="2360" spans="3:13" s="2" customFormat="1" x14ac:dyDescent="0.25">
      <c r="C2360" s="10"/>
      <c r="D2360" s="10">
        <v>2</v>
      </c>
      <c r="F2360" s="2" t="str">
        <f t="shared" ref="F2360:F2362" si="1042">IF(H2360="NA","\I: Ignore","FLO_FR")</f>
        <v>FLO_FR</v>
      </c>
      <c r="G2360" s="2" t="str">
        <f>G2359</f>
        <v>RSD_APA1_CW</v>
      </c>
      <c r="H2360" s="2" t="str">
        <f>IF(HLOOKUP($D2360,Fractions!$C$1:$Z$2,2,0)=0,"na",HLOOKUP($D2360,Fractions!$C$1:$Z$2,2,0))</f>
        <v>RL</v>
      </c>
      <c r="I2360" s="2" t="s">
        <v>34</v>
      </c>
      <c r="K2360" s="17">
        <f>VLOOKUP(VLOOKUP(C2359,Demands!$B$27:$E$125,4,0),Fractions!$A$3:$Z$43,INS_FRs!D2360+2,0)</f>
        <v>3.8299086757990874E-2</v>
      </c>
      <c r="L2360" s="10" t="str">
        <f t="shared" si="1019"/>
        <v>RSDELC</v>
      </c>
      <c r="M2360" s="10" t="s">
        <v>75</v>
      </c>
    </row>
    <row r="2361" spans="3:13" s="2" customFormat="1" x14ac:dyDescent="0.25">
      <c r="C2361" s="10"/>
      <c r="D2361" s="10">
        <v>3</v>
      </c>
      <c r="F2361" s="2" t="str">
        <f t="shared" si="1042"/>
        <v>FLO_FR</v>
      </c>
      <c r="G2361" s="2" t="str">
        <f t="shared" ref="G2361:G2368" si="1043">G2360</f>
        <v>RSD_APA1_CW</v>
      </c>
      <c r="H2361" s="2" t="str">
        <f>IF(HLOOKUP($D2361,Fractions!$C$1:$Z$2,2,0)=0,"na",HLOOKUP($D2361,Fractions!$C$1:$Z$2,2,0))</f>
        <v>RM</v>
      </c>
      <c r="I2361" s="2" t="s">
        <v>34</v>
      </c>
      <c r="K2361" s="17">
        <f>VLOOKUP(VLOOKUP(C2359,Demands!$B$27:$E$125,4,0),Fractions!$A$3:$Z$43,INS_FRs!D2361+2,0)</f>
        <v>4.5262557077625568E-2</v>
      </c>
      <c r="L2361" s="10" t="str">
        <f t="shared" si="1019"/>
        <v>RSDELC</v>
      </c>
      <c r="M2361" s="10" t="s">
        <v>75</v>
      </c>
    </row>
    <row r="2362" spans="3:13" s="2" customFormat="1" x14ac:dyDescent="0.25">
      <c r="C2362" s="10"/>
      <c r="D2362" s="10">
        <v>4</v>
      </c>
      <c r="F2362" s="2" t="str">
        <f t="shared" si="1042"/>
        <v>FLO_FR</v>
      </c>
      <c r="G2362" s="2" t="str">
        <f t="shared" si="1043"/>
        <v>RSD_APA1_CW</v>
      </c>
      <c r="H2362" s="2" t="str">
        <f>IF(HLOOKUP($D2362,Fractions!$C$1:$Z$2,2,0)=0,"na",HLOOKUP($D2362,Fractions!$C$1:$Z$2,2,0))</f>
        <v>RD</v>
      </c>
      <c r="I2362" s="2" t="s">
        <v>34</v>
      </c>
      <c r="K2362" s="17">
        <f>VLOOKUP(VLOOKUP(C2359,Demands!$B$27:$E$125,4,0),Fractions!$A$3:$Z$43,INS_FRs!D2362+2,0)</f>
        <v>4.8744292237442928E-2</v>
      </c>
      <c r="L2362" s="10" t="str">
        <f t="shared" si="1019"/>
        <v>RSDELC</v>
      </c>
      <c r="M2362" s="10" t="s">
        <v>75</v>
      </c>
    </row>
    <row r="2363" spans="3:13" s="2" customFormat="1" x14ac:dyDescent="0.25">
      <c r="C2363" s="10"/>
      <c r="D2363" s="10">
        <v>5</v>
      </c>
      <c r="F2363" s="2" t="str">
        <f t="shared" ref="F2363:F2370" si="1044">IF(H2363="NA","\I: Ignore","FLO_FR")</f>
        <v>FLO_FR</v>
      </c>
      <c r="G2363" s="2" t="str">
        <f t="shared" si="1043"/>
        <v>RSD_APA1_CW</v>
      </c>
      <c r="H2363" s="2" t="str">
        <f>IF(HLOOKUP($D2363,Fractions!$C$1:$Z$2,2,0)=0,"na",HLOOKUP($D2363,Fractions!$C$1:$Z$2,2,0))</f>
        <v>RA</v>
      </c>
      <c r="I2363" s="2" t="s">
        <v>34</v>
      </c>
      <c r="K2363" s="17">
        <f>VLOOKUP(VLOOKUP(C2359,Demands!$B$27:$E$125,4,0),Fractions!$A$3:$Z$43,INS_FRs!D2363+2,0)</f>
        <v>3.4817351598173514E-2</v>
      </c>
      <c r="L2363" s="10" t="str">
        <f t="shared" si="1019"/>
        <v>RSDELC</v>
      </c>
      <c r="M2363" s="10" t="s">
        <v>75</v>
      </c>
    </row>
    <row r="2364" spans="3:13" s="2" customFormat="1" x14ac:dyDescent="0.25">
      <c r="C2364" s="10"/>
      <c r="D2364" s="10">
        <v>6</v>
      </c>
      <c r="F2364" s="2" t="str">
        <f t="shared" si="1044"/>
        <v>FLO_FR</v>
      </c>
      <c r="G2364" s="2" t="str">
        <f t="shared" si="1043"/>
        <v>RSD_APA1_CW</v>
      </c>
      <c r="H2364" s="2" t="str">
        <f>IF(HLOOKUP($D2364,Fractions!$C$1:$Z$2,2,0)=0,"na",HLOOKUP($D2364,Fractions!$C$1:$Z$2,2,0))</f>
        <v>RE</v>
      </c>
      <c r="I2364" s="2" t="s">
        <v>34</v>
      </c>
      <c r="K2364" s="17">
        <f>VLOOKUP(VLOOKUP(C2359,Demands!$B$27:$E$125,4,0),Fractions!$A$3:$Z$43,INS_FRs!D2364+2,0)</f>
        <v>0</v>
      </c>
      <c r="L2364" s="10" t="str">
        <f t="shared" si="1019"/>
        <v>RSDELC</v>
      </c>
      <c r="M2364" s="10" t="s">
        <v>75</v>
      </c>
    </row>
    <row r="2365" spans="3:13" s="2" customFormat="1" x14ac:dyDescent="0.25">
      <c r="C2365" s="10"/>
      <c r="D2365" s="10">
        <v>7</v>
      </c>
      <c r="F2365" s="2" t="str">
        <f t="shared" si="1044"/>
        <v>FLO_FR</v>
      </c>
      <c r="G2365" s="2" t="str">
        <f t="shared" si="1043"/>
        <v>RSD_APA1_CW</v>
      </c>
      <c r="H2365" s="2" t="str">
        <f>IF(HLOOKUP($D2365,Fractions!$C$1:$Z$2,2,0)=0,"na",HLOOKUP($D2365,Fractions!$C$1:$Z$2,2,0))</f>
        <v>SN</v>
      </c>
      <c r="I2365" s="2" t="s">
        <v>34</v>
      </c>
      <c r="K2365" s="17">
        <f>VLOOKUP(VLOOKUP(C2359,Demands!$B$27:$E$125,4,0),Fractions!$A$3:$Z$43,INS_FRs!D2365+2,0)</f>
        <v>0</v>
      </c>
      <c r="L2365" s="10" t="str">
        <f t="shared" si="1019"/>
        <v>RSDELC</v>
      </c>
      <c r="M2365" s="10" t="s">
        <v>75</v>
      </c>
    </row>
    <row r="2366" spans="3:13" s="2" customFormat="1" x14ac:dyDescent="0.25">
      <c r="C2366" s="10"/>
      <c r="D2366" s="10">
        <v>8</v>
      </c>
      <c r="F2366" s="2" t="str">
        <f t="shared" si="1044"/>
        <v>FLO_FR</v>
      </c>
      <c r="G2366" s="2" t="str">
        <f t="shared" si="1043"/>
        <v>RSD_APA1_CW</v>
      </c>
      <c r="H2366" s="2" t="str">
        <f>IF(HLOOKUP($D2366,Fractions!$C$1:$Z$2,2,0)=0,"na",HLOOKUP($D2366,Fractions!$C$1:$Z$2,2,0))</f>
        <v>SL</v>
      </c>
      <c r="I2366" s="2" t="s">
        <v>34</v>
      </c>
      <c r="K2366" s="17">
        <f>VLOOKUP(VLOOKUP(C2359,Demands!$B$27:$E$125,4,0),Fractions!$A$3:$Z$43,INS_FRs!D2366+2,0)</f>
        <v>5.7762557077625579E-2</v>
      </c>
      <c r="L2366" s="10" t="str">
        <f t="shared" si="1019"/>
        <v>RSDELC</v>
      </c>
      <c r="M2366" s="10" t="s">
        <v>75</v>
      </c>
    </row>
    <row r="2367" spans="3:13" s="2" customFormat="1" x14ac:dyDescent="0.25">
      <c r="C2367" s="10"/>
      <c r="D2367" s="10">
        <v>9</v>
      </c>
      <c r="F2367" s="2" t="str">
        <f t="shared" si="1044"/>
        <v>FLO_FR</v>
      </c>
      <c r="G2367" s="2" t="str">
        <f t="shared" si="1043"/>
        <v>RSD_APA1_CW</v>
      </c>
      <c r="H2367" s="2" t="str">
        <f>IF(HLOOKUP($D2367,Fractions!$C$1:$Z$2,2,0)=0,"na",HLOOKUP($D2367,Fractions!$C$1:$Z$2,2,0))</f>
        <v>SM</v>
      </c>
      <c r="I2367" s="2" t="s">
        <v>34</v>
      </c>
      <c r="K2367" s="17">
        <f>VLOOKUP(VLOOKUP(C2359,Demands!$B$27:$E$125,4,0),Fractions!$A$3:$Z$43,INS_FRs!D2367+2,0)</f>
        <v>6.8264840182648404E-2</v>
      </c>
      <c r="L2367" s="10" t="str">
        <f t="shared" si="1019"/>
        <v>RSDELC</v>
      </c>
      <c r="M2367" s="10" t="s">
        <v>75</v>
      </c>
    </row>
    <row r="2368" spans="3:13" s="2" customFormat="1" x14ac:dyDescent="0.25">
      <c r="C2368" s="10"/>
      <c r="D2368" s="10">
        <v>10</v>
      </c>
      <c r="F2368" s="2" t="str">
        <f t="shared" si="1044"/>
        <v>FLO_FR</v>
      </c>
      <c r="G2368" s="2" t="str">
        <f t="shared" si="1043"/>
        <v>RSD_APA1_CW</v>
      </c>
      <c r="H2368" s="2" t="str">
        <f>IF(HLOOKUP($D2368,Fractions!$C$1:$Z$2,2,0)=0,"na",HLOOKUP($D2368,Fractions!$C$1:$Z$2,2,0))</f>
        <v>SD</v>
      </c>
      <c r="I2368" s="2" t="s">
        <v>34</v>
      </c>
      <c r="K2368" s="17">
        <f>VLOOKUP(VLOOKUP(C2359,Demands!$B$27:$E$125,4,0),Fractions!$A$3:$Z$43,INS_FRs!D2368+2,0)</f>
        <v>7.351598173515983E-2</v>
      </c>
      <c r="L2368" s="10" t="str">
        <f t="shared" si="1019"/>
        <v>RSDELC</v>
      </c>
      <c r="M2368" s="10" t="s">
        <v>75</v>
      </c>
    </row>
    <row r="2369" spans="3:13" s="2" customFormat="1" x14ac:dyDescent="0.25">
      <c r="C2369" s="10"/>
      <c r="D2369" s="10">
        <v>11</v>
      </c>
      <c r="F2369" s="2" t="str">
        <f t="shared" si="1044"/>
        <v>FLO_FR</v>
      </c>
      <c r="G2369" s="2" t="str">
        <f t="shared" ref="G2369" si="1045">G2368</f>
        <v>RSD_APA1_CW</v>
      </c>
      <c r="H2369" s="2" t="str">
        <f>IF(HLOOKUP($D2369,Fractions!$C$1:$Z$2,2,0)=0,"na",HLOOKUP($D2369,Fractions!$C$1:$Z$2,2,0))</f>
        <v>SA</v>
      </c>
      <c r="I2369" s="2" t="s">
        <v>34</v>
      </c>
      <c r="K2369" s="17">
        <f>VLOOKUP(VLOOKUP(C2359,Demands!$B$27:$E$125,4,0),Fractions!$A$3:$Z$43,INS_FRs!D2369+2,0)</f>
        <v>5.2511415525114152E-2</v>
      </c>
      <c r="L2369" s="10" t="str">
        <f t="shared" si="1019"/>
        <v>RSDELC</v>
      </c>
      <c r="M2369" s="10" t="s">
        <v>75</v>
      </c>
    </row>
    <row r="2370" spans="3:13" s="2" customFormat="1" x14ac:dyDescent="0.25">
      <c r="C2370" s="10"/>
      <c r="D2370" s="10">
        <v>12</v>
      </c>
      <c r="F2370" s="2" t="str">
        <f t="shared" si="1044"/>
        <v>FLO_FR</v>
      </c>
      <c r="G2370" s="2" t="str">
        <f t="shared" ref="G2370" si="1046">G2369</f>
        <v>RSD_APA1_CW</v>
      </c>
      <c r="H2370" s="2" t="str">
        <f>IF(HLOOKUP($D2370,Fractions!$C$1:$Z$2,2,0)=0,"na",HLOOKUP($D2370,Fractions!$C$1:$Z$2,2,0))</f>
        <v>SE</v>
      </c>
      <c r="I2370" s="2" t="s">
        <v>34</v>
      </c>
      <c r="K2370" s="17">
        <f>VLOOKUP(VLOOKUP(C2359,Demands!$B$27:$E$125,4,0),Fractions!$A$3:$Z$43,INS_FRs!D2370+2,0)</f>
        <v>0</v>
      </c>
      <c r="L2370" s="10" t="str">
        <f t="shared" si="1019"/>
        <v>RSDELC</v>
      </c>
      <c r="M2370" s="10" t="s">
        <v>75</v>
      </c>
    </row>
    <row r="2371" spans="3:13" s="2" customFormat="1" x14ac:dyDescent="0.25">
      <c r="C2371" s="10"/>
      <c r="D2371" s="10">
        <v>13</v>
      </c>
      <c r="F2371" s="2" t="str">
        <f t="shared" ref="F2371" si="1047">IF(H2371="NA","\I: Ignore","FLO_FR")</f>
        <v>FLO_FR</v>
      </c>
      <c r="G2371" s="2" t="str">
        <f t="shared" ref="G2371" si="1048">G2370</f>
        <v>RSD_APA1_CW</v>
      </c>
      <c r="H2371" s="2" t="str">
        <f>IF(HLOOKUP($D2371,Fractions!$C$1:$Z$2,2,0)=0,"na",HLOOKUP($D2371,Fractions!$C$1:$Z$2,2,0))</f>
        <v>FN</v>
      </c>
      <c r="I2371" s="2" t="s">
        <v>34</v>
      </c>
      <c r="K2371" s="17">
        <f>VLOOKUP(VLOOKUP(C2359,Demands!$B$27:$E$125,4,0),Fractions!$A$3:$Z$43,INS_FRs!D2371+2,0)</f>
        <v>0</v>
      </c>
      <c r="L2371" s="10" t="str">
        <f t="shared" si="1019"/>
        <v>RSDELC</v>
      </c>
      <c r="M2371" s="10" t="s">
        <v>75</v>
      </c>
    </row>
    <row r="2372" spans="3:13" s="2" customFormat="1" x14ac:dyDescent="0.25">
      <c r="C2372" s="10"/>
      <c r="D2372" s="10">
        <v>14</v>
      </c>
      <c r="F2372" s="2" t="str">
        <f t="shared" ref="F2372" si="1049">IF(H2372="NA","\I: Ignore","FLO_FR")</f>
        <v>FLO_FR</v>
      </c>
      <c r="G2372" s="2" t="str">
        <f t="shared" ref="G2372" si="1050">G2371</f>
        <v>RSD_APA1_CW</v>
      </c>
      <c r="H2372" s="2" t="str">
        <f>IF(HLOOKUP($D2372,Fractions!$C$1:$Z$2,2,0)=0,"na",HLOOKUP($D2372,Fractions!$C$1:$Z$2,2,0))</f>
        <v>FL</v>
      </c>
      <c r="I2372" s="2" t="s">
        <v>34</v>
      </c>
      <c r="K2372" s="17">
        <f>VLOOKUP(VLOOKUP(C2359,Demands!$B$27:$E$125,4,0),Fractions!$A$3:$Z$43,INS_FRs!D2372+2,0)</f>
        <v>3.8299086757990874E-2</v>
      </c>
      <c r="L2372" s="10" t="str">
        <f t="shared" si="1019"/>
        <v>RSDELC</v>
      </c>
      <c r="M2372" s="10" t="s">
        <v>75</v>
      </c>
    </row>
    <row r="2373" spans="3:13" s="2" customFormat="1" x14ac:dyDescent="0.25">
      <c r="C2373" s="10"/>
      <c r="D2373" s="10">
        <v>15</v>
      </c>
      <c r="F2373" s="2" t="str">
        <f t="shared" ref="F2373" si="1051">IF(H2373="NA","\I: Ignore","FLO_FR")</f>
        <v>FLO_FR</v>
      </c>
      <c r="G2373" s="2" t="str">
        <f t="shared" ref="G2373" si="1052">G2372</f>
        <v>RSD_APA1_CW</v>
      </c>
      <c r="H2373" s="2" t="str">
        <f>IF(HLOOKUP($D2373,Fractions!$C$1:$Z$2,2,0)=0,"na",HLOOKUP($D2373,Fractions!$C$1:$Z$2,2,0))</f>
        <v>FM</v>
      </c>
      <c r="I2373" s="2" t="s">
        <v>34</v>
      </c>
      <c r="K2373" s="17">
        <f>VLOOKUP(VLOOKUP(C2359,Demands!$B$27:$E$125,4,0),Fractions!$A$3:$Z$43,INS_FRs!D2373+2,0)</f>
        <v>4.5262557077625568E-2</v>
      </c>
      <c r="L2373" s="10" t="str">
        <f t="shared" si="1019"/>
        <v>RSDELC</v>
      </c>
      <c r="M2373" s="10" t="s">
        <v>75</v>
      </c>
    </row>
    <row r="2374" spans="3:13" s="2" customFormat="1" x14ac:dyDescent="0.25">
      <c r="C2374" s="10"/>
      <c r="D2374" s="10">
        <v>16</v>
      </c>
      <c r="F2374" s="2" t="str">
        <f t="shared" ref="F2374" si="1053">IF(H2374="NA","\I: Ignore","FLO_FR")</f>
        <v>FLO_FR</v>
      </c>
      <c r="G2374" s="2" t="str">
        <f t="shared" ref="G2374" si="1054">G2373</f>
        <v>RSD_APA1_CW</v>
      </c>
      <c r="H2374" s="2" t="str">
        <f>IF(HLOOKUP($D2374,Fractions!$C$1:$Z$2,2,0)=0,"na",HLOOKUP($D2374,Fractions!$C$1:$Z$2,2,0))</f>
        <v>FD</v>
      </c>
      <c r="I2374" s="2" t="s">
        <v>34</v>
      </c>
      <c r="K2374" s="17">
        <f>VLOOKUP(VLOOKUP(C2359,Demands!$B$27:$E$125,4,0),Fractions!$A$3:$Z$43,INS_FRs!D2374+2,0)</f>
        <v>4.8744292237442928E-2</v>
      </c>
      <c r="L2374" s="10" t="str">
        <f t="shared" si="1019"/>
        <v>RSDELC</v>
      </c>
      <c r="M2374" s="10" t="s">
        <v>75</v>
      </c>
    </row>
    <row r="2375" spans="3:13" s="2" customFormat="1" x14ac:dyDescent="0.25">
      <c r="C2375" s="10"/>
      <c r="D2375" s="10">
        <v>17</v>
      </c>
      <c r="F2375" s="2" t="str">
        <f t="shared" ref="F2375" si="1055">IF(H2375="NA","\I: Ignore","FLO_FR")</f>
        <v>FLO_FR</v>
      </c>
      <c r="G2375" s="2" t="str">
        <f t="shared" ref="G2375" si="1056">G2374</f>
        <v>RSD_APA1_CW</v>
      </c>
      <c r="H2375" s="2" t="str">
        <f>IF(HLOOKUP($D2375,Fractions!$C$1:$Z$2,2,0)=0,"na",HLOOKUP($D2375,Fractions!$C$1:$Z$2,2,0))</f>
        <v>FA</v>
      </c>
      <c r="I2375" s="2" t="s">
        <v>34</v>
      </c>
      <c r="K2375" s="17">
        <f>VLOOKUP(VLOOKUP(C2359,Demands!$B$27:$E$125,4,0),Fractions!$A$3:$Z$43,INS_FRs!D2375+2,0)</f>
        <v>3.4817351598173514E-2</v>
      </c>
      <c r="L2375" s="10" t="str">
        <f t="shared" si="1019"/>
        <v>RSDELC</v>
      </c>
      <c r="M2375" s="10" t="s">
        <v>75</v>
      </c>
    </row>
    <row r="2376" spans="3:13" s="2" customFormat="1" x14ac:dyDescent="0.25">
      <c r="C2376" s="10"/>
      <c r="D2376" s="10">
        <v>18</v>
      </c>
      <c r="F2376" s="2" t="str">
        <f t="shared" ref="F2376" si="1057">IF(H2376="NA","\I: Ignore","FLO_FR")</f>
        <v>FLO_FR</v>
      </c>
      <c r="G2376" s="2" t="str">
        <f t="shared" ref="G2376" si="1058">G2375</f>
        <v>RSD_APA1_CW</v>
      </c>
      <c r="H2376" s="2" t="str">
        <f>IF(HLOOKUP($D2376,Fractions!$C$1:$Z$2,2,0)=0,"na",HLOOKUP($D2376,Fractions!$C$1:$Z$2,2,0))</f>
        <v>FE</v>
      </c>
      <c r="I2376" s="2" t="s">
        <v>34</v>
      </c>
      <c r="K2376" s="17">
        <f>VLOOKUP(VLOOKUP(C2359,Demands!$B$27:$E$125,4,0),Fractions!$A$3:$Z$43,INS_FRs!D2376+2,0)</f>
        <v>0</v>
      </c>
      <c r="L2376" s="10" t="str">
        <f t="shared" ref="L2376:L2439" si="1059">LEFT(G2376,3)&amp;"ELC"</f>
        <v>RSDELC</v>
      </c>
      <c r="M2376" s="10" t="s">
        <v>75</v>
      </c>
    </row>
    <row r="2377" spans="3:13" s="2" customFormat="1" x14ac:dyDescent="0.25">
      <c r="C2377" s="10"/>
      <c r="D2377" s="10">
        <v>19</v>
      </c>
      <c r="F2377" s="2" t="str">
        <f t="shared" ref="F2377" si="1060">IF(H2377="NA","\I: Ignore","FLO_FR")</f>
        <v>FLO_FR</v>
      </c>
      <c r="G2377" s="2" t="str">
        <f t="shared" ref="G2377" si="1061">G2376</f>
        <v>RSD_APA1_CW</v>
      </c>
      <c r="H2377" s="2" t="str">
        <f>IF(HLOOKUP($D2377,Fractions!$C$1:$Z$2,2,0)=0,"na",HLOOKUP($D2377,Fractions!$C$1:$Z$2,2,0))</f>
        <v>WN</v>
      </c>
      <c r="I2377" s="2" t="s">
        <v>34</v>
      </c>
      <c r="K2377" s="17">
        <f>VLOOKUP(VLOOKUP(C2359,Demands!$B$27:$E$125,4,0),Fractions!$A$3:$Z$43,INS_FRs!D2377+2,0)</f>
        <v>0</v>
      </c>
      <c r="L2377" s="10" t="str">
        <f t="shared" si="1059"/>
        <v>RSDELC</v>
      </c>
      <c r="M2377" s="10" t="s">
        <v>75</v>
      </c>
    </row>
    <row r="2378" spans="3:13" s="2" customFormat="1" x14ac:dyDescent="0.25">
      <c r="C2378" s="10"/>
      <c r="D2378" s="10">
        <v>20</v>
      </c>
      <c r="F2378" s="2" t="str">
        <f t="shared" ref="F2378" si="1062">IF(H2378="NA","\I: Ignore","FLO_FR")</f>
        <v>FLO_FR</v>
      </c>
      <c r="G2378" s="2" t="str">
        <f t="shared" ref="G2378" si="1063">G2377</f>
        <v>RSD_APA1_CW</v>
      </c>
      <c r="H2378" s="2" t="str">
        <f>IF(HLOOKUP($D2378,Fractions!$C$1:$Z$2,2,0)=0,"na",HLOOKUP($D2378,Fractions!$C$1:$Z$2,2,0))</f>
        <v>WL</v>
      </c>
      <c r="I2378" s="2" t="s">
        <v>34</v>
      </c>
      <c r="K2378" s="17">
        <f>VLOOKUP(VLOOKUP(C2359,Demands!$B$27:$E$125,4,0),Fractions!$A$3:$Z$43,INS_FRs!D2378+2,0)</f>
        <v>9.4805936073059371E-2</v>
      </c>
      <c r="L2378" s="10" t="str">
        <f t="shared" si="1059"/>
        <v>RSDELC</v>
      </c>
      <c r="M2378" s="10" t="s">
        <v>75</v>
      </c>
    </row>
    <row r="2379" spans="3:13" s="2" customFormat="1" x14ac:dyDescent="0.25">
      <c r="C2379" s="10"/>
      <c r="D2379" s="10">
        <v>21</v>
      </c>
      <c r="F2379" s="2" t="str">
        <f t="shared" ref="F2379" si="1064">IF(H2379="NA","\I: Ignore","FLO_FR")</f>
        <v>FLO_FR</v>
      </c>
      <c r="G2379" s="2" t="str">
        <f t="shared" ref="G2379" si="1065">G2378</f>
        <v>RSD_APA1_CW</v>
      </c>
      <c r="H2379" s="2" t="str">
        <f>IF(HLOOKUP($D2379,Fractions!$C$1:$Z$2,2,0)=0,"na",HLOOKUP($D2379,Fractions!$C$1:$Z$2,2,0))</f>
        <v>WM</v>
      </c>
      <c r="I2379" s="2" t="s">
        <v>34</v>
      </c>
      <c r="K2379" s="17">
        <f>VLOOKUP(VLOOKUP(C2359,Demands!$B$27:$E$125,4,0),Fractions!$A$3:$Z$43,INS_FRs!D2379+2,0)</f>
        <v>0.11204337899543379</v>
      </c>
      <c r="L2379" s="10" t="str">
        <f t="shared" si="1059"/>
        <v>RSDELC</v>
      </c>
      <c r="M2379" s="10" t="s">
        <v>75</v>
      </c>
    </row>
    <row r="2380" spans="3:13" s="2" customFormat="1" x14ac:dyDescent="0.25">
      <c r="C2380" s="10"/>
      <c r="D2380" s="10">
        <v>22</v>
      </c>
      <c r="F2380" s="2" t="str">
        <f t="shared" ref="F2380" si="1066">IF(H2380="NA","\I: Ignore","FLO_FR")</f>
        <v>FLO_FR</v>
      </c>
      <c r="G2380" s="2" t="str">
        <f t="shared" ref="G2380" si="1067">G2379</f>
        <v>RSD_APA1_CW</v>
      </c>
      <c r="H2380" s="2" t="str">
        <f>IF(HLOOKUP($D2380,Fractions!$C$1:$Z$2,2,0)=0,"na",HLOOKUP($D2380,Fractions!$C$1:$Z$2,2,0))</f>
        <v>WD</v>
      </c>
      <c r="I2380" s="2" t="s">
        <v>34</v>
      </c>
      <c r="K2380" s="17">
        <f>VLOOKUP(VLOOKUP(C2359,Demands!$B$27:$E$125,4,0),Fractions!$A$3:$Z$43,INS_FRs!D2380+2,0)</f>
        <v>0.12066210045662101</v>
      </c>
      <c r="L2380" s="10" t="str">
        <f t="shared" si="1059"/>
        <v>RSDELC</v>
      </c>
      <c r="M2380" s="10" t="s">
        <v>75</v>
      </c>
    </row>
    <row r="2381" spans="3:13" s="2" customFormat="1" x14ac:dyDescent="0.25">
      <c r="C2381" s="10"/>
      <c r="D2381" s="10">
        <v>23</v>
      </c>
      <c r="F2381" s="12" t="str">
        <f t="shared" ref="F2381" si="1068">IF(H2381="NA","\I: Ignore","FLO_FR")</f>
        <v>FLO_FR</v>
      </c>
      <c r="G2381" s="12" t="str">
        <f t="shared" ref="G2381" si="1069">G2380</f>
        <v>RSD_APA1_CW</v>
      </c>
      <c r="H2381" s="12" t="str">
        <f>IF(HLOOKUP($D2381,Fractions!$C$1:$Z$2,2,0)=0,"na",HLOOKUP($D2381,Fractions!$C$1:$Z$2,2,0))</f>
        <v>WA</v>
      </c>
      <c r="I2381" s="12" t="s">
        <v>34</v>
      </c>
      <c r="J2381" s="12"/>
      <c r="K2381" s="18">
        <f>VLOOKUP(VLOOKUP(C2359,Demands!$B$27:$E$125,4,0),Fractions!$A$3:$Z$43,INS_FRs!D2381+2,0)</f>
        <v>8.6187214611872148E-2</v>
      </c>
      <c r="L2381" s="10" t="str">
        <f t="shared" si="1059"/>
        <v>RSDELC</v>
      </c>
      <c r="M2381" s="10" t="s">
        <v>75</v>
      </c>
    </row>
    <row r="2382" spans="3:13" s="2" customFormat="1" x14ac:dyDescent="0.25">
      <c r="C2382" s="10"/>
      <c r="D2382" s="10">
        <v>24</v>
      </c>
      <c r="F2382" s="19" t="str">
        <f t="shared" ref="F2382" si="1070">IF(H2382="NA","\I: Ignore","FLO_FR")</f>
        <v>FLO_FR</v>
      </c>
      <c r="G2382" s="19" t="str">
        <f t="shared" ref="G2382" si="1071">G2381</f>
        <v>RSD_APA1_CW</v>
      </c>
      <c r="H2382" s="19" t="str">
        <f>IF(HLOOKUP($D2382,Fractions!$C$1:$Z$2,2,0)=0,"na",HLOOKUP($D2382,Fractions!$C$1:$Z$2,2,0))</f>
        <v>WE</v>
      </c>
      <c r="I2382" s="19" t="s">
        <v>34</v>
      </c>
      <c r="J2382" s="19"/>
      <c r="K2382" s="20">
        <f>VLOOKUP(VLOOKUP(C2359,Demands!$B$27:$E$125,4,0),Fractions!$A$3:$Z$43,INS_FRs!D2382+2,0)</f>
        <v>0</v>
      </c>
      <c r="L2382" s="21" t="str">
        <f t="shared" si="1059"/>
        <v>RSDELC</v>
      </c>
      <c r="M2382" s="10" t="s">
        <v>75</v>
      </c>
    </row>
    <row r="2383" spans="3:13" s="2" customFormat="1" x14ac:dyDescent="0.25">
      <c r="C2383" s="10"/>
      <c r="D2383" s="10">
        <v>1</v>
      </c>
      <c r="F2383" s="2" t="str">
        <f t="shared" ref="F2383" si="1072">IF(H2383="NA","\I: Ignore","FLO_FR")</f>
        <v>FLO_FR</v>
      </c>
      <c r="G2383" s="2" t="str">
        <f t="shared" ref="G2383" si="1073">G2382</f>
        <v>RSD_APA1_CW</v>
      </c>
      <c r="H2383" s="2" t="str">
        <f t="shared" ref="H2383:J2391" si="1074">H2359</f>
        <v>RN</v>
      </c>
      <c r="I2383" s="2" t="str">
        <f t="shared" si="1074"/>
        <v>UP</v>
      </c>
      <c r="J2383" s="10">
        <f t="shared" si="1074"/>
        <v>0</v>
      </c>
      <c r="K2383" s="10">
        <v>3</v>
      </c>
      <c r="L2383" s="10" t="str">
        <f t="shared" si="1059"/>
        <v>RSDELC</v>
      </c>
      <c r="M2383" s="10" t="s">
        <v>75</v>
      </c>
    </row>
    <row r="2384" spans="3:13" s="2" customFormat="1" x14ac:dyDescent="0.25">
      <c r="C2384" s="10"/>
      <c r="D2384" s="10">
        <v>2</v>
      </c>
      <c r="F2384" s="2" t="str">
        <f t="shared" ref="F2384" si="1075">IF(H2384="NA","\I: Ignore","FLO_FR")</f>
        <v>FLO_FR</v>
      </c>
      <c r="G2384" s="2" t="str">
        <f t="shared" ref="G2384" si="1076">G2383</f>
        <v>RSD_APA1_CW</v>
      </c>
      <c r="H2384" s="2" t="str">
        <f t="shared" si="1074"/>
        <v>RL</v>
      </c>
      <c r="I2384" s="2" t="str">
        <f t="shared" si="1074"/>
        <v>UP</v>
      </c>
      <c r="J2384" s="10">
        <f t="shared" si="1074"/>
        <v>0</v>
      </c>
      <c r="K2384" s="10">
        <f>K2383</f>
        <v>3</v>
      </c>
      <c r="L2384" s="10" t="str">
        <f t="shared" si="1059"/>
        <v>RSDELC</v>
      </c>
      <c r="M2384" s="10" t="s">
        <v>75</v>
      </c>
    </row>
    <row r="2385" spans="3:13" s="2" customFormat="1" x14ac:dyDescent="0.25">
      <c r="C2385" s="10"/>
      <c r="D2385" s="10">
        <v>3</v>
      </c>
      <c r="F2385" s="2" t="str">
        <f t="shared" ref="F2385" si="1077">IF(H2385="NA","\I: Ignore","FLO_FR")</f>
        <v>FLO_FR</v>
      </c>
      <c r="G2385" s="2" t="str">
        <f t="shared" ref="G2385" si="1078">G2384</f>
        <v>RSD_APA1_CW</v>
      </c>
      <c r="H2385" s="2" t="str">
        <f t="shared" si="1074"/>
        <v>RM</v>
      </c>
      <c r="I2385" s="2" t="str">
        <f t="shared" si="1074"/>
        <v>UP</v>
      </c>
      <c r="J2385" s="10">
        <f t="shared" si="1074"/>
        <v>0</v>
      </c>
      <c r="K2385" s="10">
        <f t="shared" ref="K2385:K2406" si="1079">K2384</f>
        <v>3</v>
      </c>
      <c r="L2385" s="10" t="str">
        <f t="shared" si="1059"/>
        <v>RSDELC</v>
      </c>
      <c r="M2385" s="10" t="s">
        <v>75</v>
      </c>
    </row>
    <row r="2386" spans="3:13" s="2" customFormat="1" x14ac:dyDescent="0.25">
      <c r="C2386" s="10"/>
      <c r="D2386" s="10">
        <v>4</v>
      </c>
      <c r="F2386" s="2" t="str">
        <f t="shared" ref="F2386" si="1080">IF(H2386="NA","\I: Ignore","FLO_FR")</f>
        <v>FLO_FR</v>
      </c>
      <c r="G2386" s="2" t="str">
        <f t="shared" ref="G2386" si="1081">G2385</f>
        <v>RSD_APA1_CW</v>
      </c>
      <c r="H2386" s="2" t="str">
        <f t="shared" si="1074"/>
        <v>RD</v>
      </c>
      <c r="I2386" s="2" t="str">
        <f t="shared" si="1074"/>
        <v>UP</v>
      </c>
      <c r="J2386" s="10">
        <f t="shared" si="1074"/>
        <v>0</v>
      </c>
      <c r="K2386" s="10">
        <f t="shared" si="1079"/>
        <v>3</v>
      </c>
      <c r="L2386" s="10" t="str">
        <f t="shared" si="1059"/>
        <v>RSDELC</v>
      </c>
      <c r="M2386" s="10" t="s">
        <v>75</v>
      </c>
    </row>
    <row r="2387" spans="3:13" s="2" customFormat="1" x14ac:dyDescent="0.25">
      <c r="C2387" s="10"/>
      <c r="D2387" s="10">
        <v>5</v>
      </c>
      <c r="F2387" s="2" t="str">
        <f t="shared" ref="F2387" si="1082">IF(H2387="NA","\I: Ignore","FLO_FR")</f>
        <v>FLO_FR</v>
      </c>
      <c r="G2387" s="2" t="str">
        <f t="shared" ref="G2387" si="1083">G2386</f>
        <v>RSD_APA1_CW</v>
      </c>
      <c r="H2387" s="2" t="str">
        <f t="shared" si="1074"/>
        <v>RA</v>
      </c>
      <c r="I2387" s="2" t="str">
        <f t="shared" si="1074"/>
        <v>UP</v>
      </c>
      <c r="J2387" s="10">
        <f t="shared" si="1074"/>
        <v>0</v>
      </c>
      <c r="K2387" s="10">
        <f t="shared" si="1079"/>
        <v>3</v>
      </c>
      <c r="L2387" s="10" t="str">
        <f t="shared" si="1059"/>
        <v>RSDELC</v>
      </c>
      <c r="M2387" s="10" t="s">
        <v>75</v>
      </c>
    </row>
    <row r="2388" spans="3:13" s="2" customFormat="1" x14ac:dyDescent="0.25">
      <c r="C2388" s="10"/>
      <c r="D2388" s="10">
        <v>6</v>
      </c>
      <c r="F2388" s="2" t="str">
        <f t="shared" ref="F2388" si="1084">IF(H2388="NA","\I: Ignore","FLO_FR")</f>
        <v>FLO_FR</v>
      </c>
      <c r="G2388" s="2" t="str">
        <f t="shared" ref="G2388" si="1085">G2387</f>
        <v>RSD_APA1_CW</v>
      </c>
      <c r="H2388" s="2" t="str">
        <f t="shared" si="1074"/>
        <v>RE</v>
      </c>
      <c r="I2388" s="2" t="str">
        <f t="shared" si="1074"/>
        <v>UP</v>
      </c>
      <c r="J2388" s="10">
        <f t="shared" si="1074"/>
        <v>0</v>
      </c>
      <c r="K2388" s="10">
        <f t="shared" si="1079"/>
        <v>3</v>
      </c>
      <c r="L2388" s="10" t="str">
        <f t="shared" si="1059"/>
        <v>RSDELC</v>
      </c>
      <c r="M2388" s="10" t="s">
        <v>75</v>
      </c>
    </row>
    <row r="2389" spans="3:13" s="2" customFormat="1" x14ac:dyDescent="0.25">
      <c r="C2389" s="10"/>
      <c r="D2389" s="10">
        <v>7</v>
      </c>
      <c r="F2389" s="2" t="str">
        <f t="shared" ref="F2389" si="1086">IF(H2389="NA","\I: Ignore","FLO_FR")</f>
        <v>FLO_FR</v>
      </c>
      <c r="G2389" s="2" t="str">
        <f t="shared" ref="G2389" si="1087">G2388</f>
        <v>RSD_APA1_CW</v>
      </c>
      <c r="H2389" s="2" t="str">
        <f t="shared" si="1074"/>
        <v>SN</v>
      </c>
      <c r="I2389" s="2" t="str">
        <f t="shared" si="1074"/>
        <v>UP</v>
      </c>
      <c r="J2389" s="10">
        <f t="shared" si="1074"/>
        <v>0</v>
      </c>
      <c r="K2389" s="10">
        <f t="shared" si="1079"/>
        <v>3</v>
      </c>
      <c r="L2389" s="10" t="str">
        <f t="shared" si="1059"/>
        <v>RSDELC</v>
      </c>
      <c r="M2389" s="10" t="s">
        <v>75</v>
      </c>
    </row>
    <row r="2390" spans="3:13" s="2" customFormat="1" x14ac:dyDescent="0.25">
      <c r="C2390" s="10"/>
      <c r="D2390" s="10">
        <v>8</v>
      </c>
      <c r="F2390" s="2" t="str">
        <f t="shared" ref="F2390" si="1088">IF(H2390="NA","\I: Ignore","FLO_FR")</f>
        <v>FLO_FR</v>
      </c>
      <c r="G2390" s="2" t="str">
        <f t="shared" ref="G2390" si="1089">G2389</f>
        <v>RSD_APA1_CW</v>
      </c>
      <c r="H2390" s="2" t="str">
        <f t="shared" si="1074"/>
        <v>SL</v>
      </c>
      <c r="I2390" s="2" t="str">
        <f t="shared" si="1074"/>
        <v>UP</v>
      </c>
      <c r="J2390" s="10">
        <f t="shared" si="1074"/>
        <v>0</v>
      </c>
      <c r="K2390" s="10">
        <f t="shared" si="1079"/>
        <v>3</v>
      </c>
      <c r="L2390" s="10" t="str">
        <f t="shared" si="1059"/>
        <v>RSDELC</v>
      </c>
      <c r="M2390" s="10" t="s">
        <v>75</v>
      </c>
    </row>
    <row r="2391" spans="3:13" s="2" customFormat="1" x14ac:dyDescent="0.25">
      <c r="C2391" s="10"/>
      <c r="D2391" s="10">
        <v>9</v>
      </c>
      <c r="F2391" s="2" t="str">
        <f t="shared" ref="F2391" si="1090">IF(H2391="NA","\I: Ignore","FLO_FR")</f>
        <v>FLO_FR</v>
      </c>
      <c r="G2391" s="2" t="str">
        <f t="shared" ref="G2391" si="1091">G2390</f>
        <v>RSD_APA1_CW</v>
      </c>
      <c r="H2391" s="2" t="str">
        <f t="shared" si="1074"/>
        <v>SM</v>
      </c>
      <c r="I2391" s="2" t="str">
        <f t="shared" si="1074"/>
        <v>UP</v>
      </c>
      <c r="J2391" s="10">
        <f t="shared" si="1074"/>
        <v>0</v>
      </c>
      <c r="K2391" s="10">
        <f t="shared" si="1079"/>
        <v>3</v>
      </c>
      <c r="L2391" s="10" t="str">
        <f t="shared" si="1059"/>
        <v>RSDELC</v>
      </c>
      <c r="M2391" s="10" t="s">
        <v>75</v>
      </c>
    </row>
    <row r="2392" spans="3:13" s="2" customFormat="1" x14ac:dyDescent="0.25">
      <c r="C2392" s="10"/>
      <c r="D2392" s="10">
        <v>10</v>
      </c>
      <c r="F2392" s="2" t="str">
        <f t="shared" ref="F2392" si="1092">IF(H2392="NA","\I: Ignore","FLO_FR")</f>
        <v>FLO_FR</v>
      </c>
      <c r="G2392" s="2" t="str">
        <f t="shared" ref="G2392" si="1093">G2391</f>
        <v>RSD_APA1_CW</v>
      </c>
      <c r="H2392" s="2" t="str">
        <f t="shared" ref="H2392" si="1094">H2368</f>
        <v>SD</v>
      </c>
      <c r="I2392" s="2" t="str">
        <f>I2368</f>
        <v>UP</v>
      </c>
      <c r="J2392" s="10">
        <f>J2368</f>
        <v>0</v>
      </c>
      <c r="K2392" s="10">
        <f t="shared" si="1079"/>
        <v>3</v>
      </c>
      <c r="L2392" s="10" t="str">
        <f t="shared" si="1059"/>
        <v>RSDELC</v>
      </c>
      <c r="M2392" s="10" t="s">
        <v>75</v>
      </c>
    </row>
    <row r="2393" spans="3:13" s="2" customFormat="1" x14ac:dyDescent="0.25">
      <c r="C2393" s="10"/>
      <c r="D2393" s="10">
        <v>11</v>
      </c>
      <c r="F2393" s="2" t="str">
        <f t="shared" ref="F2393" si="1095">IF(H2393="NA","\I: Ignore","FLO_FR")</f>
        <v>FLO_FR</v>
      </c>
      <c r="G2393" s="2" t="str">
        <f t="shared" ref="G2393" si="1096">G2392</f>
        <v>RSD_APA1_CW</v>
      </c>
      <c r="H2393" s="2" t="str">
        <f t="shared" ref="H2393" si="1097">H2369</f>
        <v>SA</v>
      </c>
      <c r="I2393" s="2" t="str">
        <f>I2369</f>
        <v>UP</v>
      </c>
      <c r="J2393" s="10">
        <f>J2369</f>
        <v>0</v>
      </c>
      <c r="K2393" s="10">
        <f t="shared" si="1079"/>
        <v>3</v>
      </c>
      <c r="L2393" s="10" t="str">
        <f t="shared" si="1059"/>
        <v>RSDELC</v>
      </c>
      <c r="M2393" s="10" t="s">
        <v>75</v>
      </c>
    </row>
    <row r="2394" spans="3:13" s="2" customFormat="1" x14ac:dyDescent="0.25">
      <c r="C2394" s="10"/>
      <c r="D2394" s="10">
        <v>12</v>
      </c>
      <c r="F2394" s="2" t="str">
        <f t="shared" ref="F2394" si="1098">IF(H2394="NA","\I: Ignore","FLO_FR")</f>
        <v>FLO_FR</v>
      </c>
      <c r="G2394" s="2" t="str">
        <f t="shared" ref="G2394" si="1099">G2393</f>
        <v>RSD_APA1_CW</v>
      </c>
      <c r="H2394" s="2" t="str">
        <f t="shared" ref="H2394:I2394" si="1100">H2370</f>
        <v>SE</v>
      </c>
      <c r="I2394" s="2" t="str">
        <f t="shared" si="1100"/>
        <v>UP</v>
      </c>
      <c r="J2394" s="10">
        <f>J2370</f>
        <v>0</v>
      </c>
      <c r="K2394" s="10">
        <f t="shared" si="1079"/>
        <v>3</v>
      </c>
      <c r="L2394" s="10" t="str">
        <f t="shared" si="1059"/>
        <v>RSDELC</v>
      </c>
      <c r="M2394" s="10" t="s">
        <v>75</v>
      </c>
    </row>
    <row r="2395" spans="3:13" s="2" customFormat="1" x14ac:dyDescent="0.25">
      <c r="C2395" s="10"/>
      <c r="D2395" s="10">
        <v>13</v>
      </c>
      <c r="F2395" s="2" t="str">
        <f t="shared" ref="F2395" si="1101">IF(H2395="NA","\I: Ignore","FLO_FR")</f>
        <v>FLO_FR</v>
      </c>
      <c r="G2395" s="2" t="str">
        <f t="shared" ref="G2395" si="1102">G2394</f>
        <v>RSD_APA1_CW</v>
      </c>
      <c r="H2395" s="2" t="str">
        <f t="shared" ref="H2395:J2395" si="1103">H2371</f>
        <v>FN</v>
      </c>
      <c r="I2395" s="2" t="str">
        <f t="shared" si="1103"/>
        <v>UP</v>
      </c>
      <c r="J2395" s="10">
        <f t="shared" si="1103"/>
        <v>0</v>
      </c>
      <c r="K2395" s="10">
        <f t="shared" si="1079"/>
        <v>3</v>
      </c>
      <c r="L2395" s="10" t="str">
        <f t="shared" si="1059"/>
        <v>RSDELC</v>
      </c>
      <c r="M2395" s="10" t="s">
        <v>75</v>
      </c>
    </row>
    <row r="2396" spans="3:13" s="2" customFormat="1" x14ac:dyDescent="0.25">
      <c r="C2396" s="10"/>
      <c r="D2396" s="10">
        <v>14</v>
      </c>
      <c r="F2396" s="2" t="str">
        <f t="shared" ref="F2396" si="1104">IF(H2396="NA","\I: Ignore","FLO_FR")</f>
        <v>FLO_FR</v>
      </c>
      <c r="G2396" s="2" t="str">
        <f t="shared" ref="G2396" si="1105">G2395</f>
        <v>RSD_APA1_CW</v>
      </c>
      <c r="H2396" s="2" t="str">
        <f t="shared" ref="H2396:J2396" si="1106">H2372</f>
        <v>FL</v>
      </c>
      <c r="I2396" s="2" t="str">
        <f t="shared" si="1106"/>
        <v>UP</v>
      </c>
      <c r="J2396" s="10">
        <f t="shared" si="1106"/>
        <v>0</v>
      </c>
      <c r="K2396" s="10">
        <f t="shared" si="1079"/>
        <v>3</v>
      </c>
      <c r="L2396" s="10" t="str">
        <f t="shared" si="1059"/>
        <v>RSDELC</v>
      </c>
      <c r="M2396" s="10" t="s">
        <v>75</v>
      </c>
    </row>
    <row r="2397" spans="3:13" s="2" customFormat="1" x14ac:dyDescent="0.25">
      <c r="C2397" s="10"/>
      <c r="D2397" s="10">
        <v>15</v>
      </c>
      <c r="F2397" s="2" t="str">
        <f t="shared" ref="F2397" si="1107">IF(H2397="NA","\I: Ignore","FLO_FR")</f>
        <v>FLO_FR</v>
      </c>
      <c r="G2397" s="2" t="str">
        <f t="shared" ref="G2397" si="1108">G2396</f>
        <v>RSD_APA1_CW</v>
      </c>
      <c r="H2397" s="2" t="str">
        <f t="shared" ref="H2397:J2397" si="1109">H2373</f>
        <v>FM</v>
      </c>
      <c r="I2397" s="2" t="str">
        <f t="shared" si="1109"/>
        <v>UP</v>
      </c>
      <c r="J2397" s="10">
        <f t="shared" si="1109"/>
        <v>0</v>
      </c>
      <c r="K2397" s="10">
        <f t="shared" si="1079"/>
        <v>3</v>
      </c>
      <c r="L2397" s="10" t="str">
        <f t="shared" si="1059"/>
        <v>RSDELC</v>
      </c>
      <c r="M2397" s="10" t="s">
        <v>75</v>
      </c>
    </row>
    <row r="2398" spans="3:13" s="2" customFormat="1" x14ac:dyDescent="0.25">
      <c r="C2398" s="10"/>
      <c r="D2398" s="10">
        <v>16</v>
      </c>
      <c r="F2398" s="2" t="str">
        <f t="shared" ref="F2398" si="1110">IF(H2398="NA","\I: Ignore","FLO_FR")</f>
        <v>FLO_FR</v>
      </c>
      <c r="G2398" s="2" t="str">
        <f t="shared" ref="G2398" si="1111">G2397</f>
        <v>RSD_APA1_CW</v>
      </c>
      <c r="H2398" s="2" t="str">
        <f t="shared" ref="H2398:J2398" si="1112">H2374</f>
        <v>FD</v>
      </c>
      <c r="I2398" s="2" t="str">
        <f t="shared" si="1112"/>
        <v>UP</v>
      </c>
      <c r="J2398" s="10">
        <f t="shared" si="1112"/>
        <v>0</v>
      </c>
      <c r="K2398" s="10">
        <f t="shared" si="1079"/>
        <v>3</v>
      </c>
      <c r="L2398" s="10" t="str">
        <f t="shared" si="1059"/>
        <v>RSDELC</v>
      </c>
      <c r="M2398" s="10" t="s">
        <v>75</v>
      </c>
    </row>
    <row r="2399" spans="3:13" s="2" customFormat="1" x14ac:dyDescent="0.25">
      <c r="C2399" s="10"/>
      <c r="D2399" s="10">
        <v>17</v>
      </c>
      <c r="F2399" s="2" t="str">
        <f t="shared" ref="F2399" si="1113">IF(H2399="NA","\I: Ignore","FLO_FR")</f>
        <v>FLO_FR</v>
      </c>
      <c r="G2399" s="2" t="str">
        <f t="shared" ref="G2399" si="1114">G2398</f>
        <v>RSD_APA1_CW</v>
      </c>
      <c r="H2399" s="2" t="str">
        <f t="shared" ref="H2399:J2399" si="1115">H2375</f>
        <v>FA</v>
      </c>
      <c r="I2399" s="2" t="str">
        <f t="shared" si="1115"/>
        <v>UP</v>
      </c>
      <c r="J2399" s="10">
        <f t="shared" si="1115"/>
        <v>0</v>
      </c>
      <c r="K2399" s="10">
        <f t="shared" si="1079"/>
        <v>3</v>
      </c>
      <c r="L2399" s="10" t="str">
        <f t="shared" si="1059"/>
        <v>RSDELC</v>
      </c>
      <c r="M2399" s="10" t="s">
        <v>75</v>
      </c>
    </row>
    <row r="2400" spans="3:13" s="2" customFormat="1" x14ac:dyDescent="0.25">
      <c r="C2400" s="10"/>
      <c r="D2400" s="10">
        <v>18</v>
      </c>
      <c r="F2400" s="2" t="str">
        <f t="shared" ref="F2400" si="1116">IF(H2400="NA","\I: Ignore","FLO_FR")</f>
        <v>FLO_FR</v>
      </c>
      <c r="G2400" s="2" t="str">
        <f t="shared" ref="G2400" si="1117">G2399</f>
        <v>RSD_APA1_CW</v>
      </c>
      <c r="H2400" s="2" t="str">
        <f t="shared" ref="H2400:J2400" si="1118">H2376</f>
        <v>FE</v>
      </c>
      <c r="I2400" s="2" t="str">
        <f t="shared" si="1118"/>
        <v>UP</v>
      </c>
      <c r="J2400" s="10">
        <f t="shared" si="1118"/>
        <v>0</v>
      </c>
      <c r="K2400" s="10">
        <f t="shared" si="1079"/>
        <v>3</v>
      </c>
      <c r="L2400" s="10" t="str">
        <f t="shared" si="1059"/>
        <v>RSDELC</v>
      </c>
      <c r="M2400" s="10" t="s">
        <v>75</v>
      </c>
    </row>
    <row r="2401" spans="3:13" s="2" customFormat="1" x14ac:dyDescent="0.25">
      <c r="C2401" s="10"/>
      <c r="D2401" s="10">
        <v>19</v>
      </c>
      <c r="F2401" s="2" t="str">
        <f t="shared" ref="F2401" si="1119">IF(H2401="NA","\I: Ignore","FLO_FR")</f>
        <v>FLO_FR</v>
      </c>
      <c r="G2401" s="2" t="str">
        <f t="shared" ref="G2401" si="1120">G2400</f>
        <v>RSD_APA1_CW</v>
      </c>
      <c r="H2401" s="2" t="str">
        <f t="shared" ref="H2401:J2401" si="1121">H2377</f>
        <v>WN</v>
      </c>
      <c r="I2401" s="2" t="str">
        <f t="shared" si="1121"/>
        <v>UP</v>
      </c>
      <c r="J2401" s="10">
        <f t="shared" si="1121"/>
        <v>0</v>
      </c>
      <c r="K2401" s="10">
        <f t="shared" si="1079"/>
        <v>3</v>
      </c>
      <c r="L2401" s="10" t="str">
        <f t="shared" si="1059"/>
        <v>RSDELC</v>
      </c>
      <c r="M2401" s="10" t="s">
        <v>75</v>
      </c>
    </row>
    <row r="2402" spans="3:13" s="2" customFormat="1" x14ac:dyDescent="0.25">
      <c r="C2402" s="10"/>
      <c r="D2402" s="10">
        <v>20</v>
      </c>
      <c r="F2402" s="2" t="str">
        <f t="shared" ref="F2402" si="1122">IF(H2402="NA","\I: Ignore","FLO_FR")</f>
        <v>FLO_FR</v>
      </c>
      <c r="G2402" s="2" t="str">
        <f t="shared" ref="G2402" si="1123">G2401</f>
        <v>RSD_APA1_CW</v>
      </c>
      <c r="H2402" s="2" t="str">
        <f t="shared" ref="H2402:J2402" si="1124">H2378</f>
        <v>WL</v>
      </c>
      <c r="I2402" s="2" t="str">
        <f t="shared" si="1124"/>
        <v>UP</v>
      </c>
      <c r="J2402" s="10">
        <f t="shared" si="1124"/>
        <v>0</v>
      </c>
      <c r="K2402" s="10">
        <f t="shared" si="1079"/>
        <v>3</v>
      </c>
      <c r="L2402" s="10" t="str">
        <f t="shared" si="1059"/>
        <v>RSDELC</v>
      </c>
      <c r="M2402" s="10" t="s">
        <v>75</v>
      </c>
    </row>
    <row r="2403" spans="3:13" s="2" customFormat="1" x14ac:dyDescent="0.25">
      <c r="C2403" s="10"/>
      <c r="D2403" s="10">
        <v>21</v>
      </c>
      <c r="F2403" s="2" t="str">
        <f t="shared" ref="F2403" si="1125">IF(H2403="NA","\I: Ignore","FLO_FR")</f>
        <v>FLO_FR</v>
      </c>
      <c r="G2403" s="2" t="str">
        <f t="shared" ref="G2403" si="1126">G2402</f>
        <v>RSD_APA1_CW</v>
      </c>
      <c r="H2403" s="2" t="str">
        <f t="shared" ref="H2403:J2403" si="1127">H2379</f>
        <v>WM</v>
      </c>
      <c r="I2403" s="2" t="str">
        <f t="shared" si="1127"/>
        <v>UP</v>
      </c>
      <c r="J2403" s="10">
        <f t="shared" si="1127"/>
        <v>0</v>
      </c>
      <c r="K2403" s="10">
        <f t="shared" si="1079"/>
        <v>3</v>
      </c>
      <c r="L2403" s="10" t="str">
        <f t="shared" si="1059"/>
        <v>RSDELC</v>
      </c>
      <c r="M2403" s="10" t="s">
        <v>75</v>
      </c>
    </row>
    <row r="2404" spans="3:13" s="2" customFormat="1" x14ac:dyDescent="0.25">
      <c r="C2404" s="10"/>
      <c r="D2404" s="10">
        <v>22</v>
      </c>
      <c r="F2404" s="2" t="str">
        <f t="shared" ref="F2404" si="1128">IF(H2404="NA","\I: Ignore","FLO_FR")</f>
        <v>FLO_FR</v>
      </c>
      <c r="G2404" s="2" t="str">
        <f t="shared" ref="G2404" si="1129">G2403</f>
        <v>RSD_APA1_CW</v>
      </c>
      <c r="H2404" s="2" t="str">
        <f t="shared" ref="H2404:J2404" si="1130">H2380</f>
        <v>WD</v>
      </c>
      <c r="I2404" s="2" t="str">
        <f t="shared" si="1130"/>
        <v>UP</v>
      </c>
      <c r="J2404" s="10">
        <f t="shared" si="1130"/>
        <v>0</v>
      </c>
      <c r="K2404" s="10">
        <f t="shared" si="1079"/>
        <v>3</v>
      </c>
      <c r="L2404" s="10" t="str">
        <f t="shared" si="1059"/>
        <v>RSDELC</v>
      </c>
      <c r="M2404" s="10" t="s">
        <v>75</v>
      </c>
    </row>
    <row r="2405" spans="3:13" s="2" customFormat="1" x14ac:dyDescent="0.25">
      <c r="C2405" s="10"/>
      <c r="D2405" s="10">
        <v>23</v>
      </c>
      <c r="F2405" s="12" t="str">
        <f t="shared" ref="F2405" si="1131">IF(H2405="NA","\I: Ignore","FLO_FR")</f>
        <v>FLO_FR</v>
      </c>
      <c r="G2405" s="12" t="str">
        <f t="shared" ref="G2405" si="1132">G2404</f>
        <v>RSD_APA1_CW</v>
      </c>
      <c r="H2405" s="12" t="str">
        <f t="shared" ref="H2405:J2405" si="1133">H2381</f>
        <v>WA</v>
      </c>
      <c r="I2405" s="12" t="str">
        <f t="shared" si="1133"/>
        <v>UP</v>
      </c>
      <c r="J2405" s="4">
        <f t="shared" si="1133"/>
        <v>0</v>
      </c>
      <c r="K2405" s="4">
        <f t="shared" si="1079"/>
        <v>3</v>
      </c>
      <c r="L2405" s="10" t="str">
        <f t="shared" si="1059"/>
        <v>RSDELC</v>
      </c>
      <c r="M2405" s="10" t="s">
        <v>75</v>
      </c>
    </row>
    <row r="2406" spans="3:13" s="2" customFormat="1" x14ac:dyDescent="0.25">
      <c r="C2406" s="10"/>
      <c r="D2406" s="10">
        <v>24</v>
      </c>
      <c r="F2406" s="19" t="str">
        <f t="shared" ref="F2406" si="1134">IF(H2406="NA","\I: Ignore","FLO_FR")</f>
        <v>FLO_FR</v>
      </c>
      <c r="G2406" s="19" t="str">
        <f t="shared" ref="G2406" si="1135">G2405</f>
        <v>RSD_APA1_CW</v>
      </c>
      <c r="H2406" s="19" t="str">
        <f t="shared" ref="H2406:J2406" si="1136">H2382</f>
        <v>WE</v>
      </c>
      <c r="I2406" s="19" t="str">
        <f t="shared" si="1136"/>
        <v>UP</v>
      </c>
      <c r="J2406" s="21">
        <f t="shared" si="1136"/>
        <v>0</v>
      </c>
      <c r="K2406" s="21">
        <f t="shared" si="1079"/>
        <v>3</v>
      </c>
      <c r="L2406" s="21" t="str">
        <f t="shared" si="1059"/>
        <v>RSDELC</v>
      </c>
      <c r="M2406" s="10" t="s">
        <v>75</v>
      </c>
    </row>
    <row r="2407" spans="3:13" s="2" customFormat="1" x14ac:dyDescent="0.25">
      <c r="C2407" s="10">
        <f>C2359+1</f>
        <v>51</v>
      </c>
      <c r="D2407" s="10">
        <v>1</v>
      </c>
      <c r="F2407" s="2" t="str">
        <f>IF(H2407="NA","\I: Ignore","FLO_FR")</f>
        <v>FLO_FR</v>
      </c>
      <c r="G2407" s="9" t="str">
        <f>VLOOKUP(C2407,Demands!$B$27:$C$125,2,0)</f>
        <v>RSD_DTA2_CW</v>
      </c>
      <c r="H2407" s="2" t="str">
        <f>IF(HLOOKUP($D2407,Fractions!$C$1:$Z$2,2,0)=0,"na",HLOOKUP($D2407,Fractions!$C$1:$Z$2,2,0))</f>
        <v>RN</v>
      </c>
      <c r="I2407" s="2" t="s">
        <v>34</v>
      </c>
      <c r="K2407" s="17">
        <f>VLOOKUP(VLOOKUP(C2407,Demands!$B$27:$E$125,4,0),Fractions!$A$3:$Z$43,INS_FRs!D2407+2,0)</f>
        <v>0</v>
      </c>
      <c r="L2407" s="10" t="str">
        <f t="shared" si="1059"/>
        <v>RSDELC</v>
      </c>
      <c r="M2407" s="10" t="s">
        <v>75</v>
      </c>
    </row>
    <row r="2408" spans="3:13" s="2" customFormat="1" x14ac:dyDescent="0.25">
      <c r="C2408" s="10"/>
      <c r="D2408" s="10">
        <v>2</v>
      </c>
      <c r="F2408" s="2" t="str">
        <f t="shared" ref="F2408:F2410" si="1137">IF(H2408="NA","\I: Ignore","FLO_FR")</f>
        <v>FLO_FR</v>
      </c>
      <c r="G2408" s="2" t="str">
        <f>G2407</f>
        <v>RSD_DTA2_CW</v>
      </c>
      <c r="H2408" s="2" t="str">
        <f>IF(HLOOKUP($D2408,Fractions!$C$1:$Z$2,2,0)=0,"na",HLOOKUP($D2408,Fractions!$C$1:$Z$2,2,0))</f>
        <v>RL</v>
      </c>
      <c r="I2408" s="2" t="s">
        <v>34</v>
      </c>
      <c r="K2408" s="17">
        <f>VLOOKUP(VLOOKUP(C2407,Demands!$B$27:$E$125,4,0),Fractions!$A$3:$Z$43,INS_FRs!D2408+2,0)</f>
        <v>3.8299086757990874E-2</v>
      </c>
      <c r="L2408" s="10" t="str">
        <f t="shared" si="1059"/>
        <v>RSDELC</v>
      </c>
      <c r="M2408" s="10" t="s">
        <v>75</v>
      </c>
    </row>
    <row r="2409" spans="3:13" s="2" customFormat="1" x14ac:dyDescent="0.25">
      <c r="C2409" s="10"/>
      <c r="D2409" s="10">
        <v>3</v>
      </c>
      <c r="F2409" s="2" t="str">
        <f t="shared" si="1137"/>
        <v>FLO_FR</v>
      </c>
      <c r="G2409" s="2" t="str">
        <f t="shared" ref="G2409:G2416" si="1138">G2408</f>
        <v>RSD_DTA2_CW</v>
      </c>
      <c r="H2409" s="2" t="str">
        <f>IF(HLOOKUP($D2409,Fractions!$C$1:$Z$2,2,0)=0,"na",HLOOKUP($D2409,Fractions!$C$1:$Z$2,2,0))</f>
        <v>RM</v>
      </c>
      <c r="I2409" s="2" t="s">
        <v>34</v>
      </c>
      <c r="K2409" s="17">
        <f>VLOOKUP(VLOOKUP(C2407,Demands!$B$27:$E$125,4,0),Fractions!$A$3:$Z$43,INS_FRs!D2409+2,0)</f>
        <v>4.5262557077625568E-2</v>
      </c>
      <c r="L2409" s="10" t="str">
        <f t="shared" si="1059"/>
        <v>RSDELC</v>
      </c>
      <c r="M2409" s="10" t="s">
        <v>75</v>
      </c>
    </row>
    <row r="2410" spans="3:13" s="2" customFormat="1" x14ac:dyDescent="0.25">
      <c r="C2410" s="10"/>
      <c r="D2410" s="10">
        <v>4</v>
      </c>
      <c r="F2410" s="2" t="str">
        <f t="shared" si="1137"/>
        <v>FLO_FR</v>
      </c>
      <c r="G2410" s="2" t="str">
        <f t="shared" si="1138"/>
        <v>RSD_DTA2_CW</v>
      </c>
      <c r="H2410" s="2" t="str">
        <f>IF(HLOOKUP($D2410,Fractions!$C$1:$Z$2,2,0)=0,"na",HLOOKUP($D2410,Fractions!$C$1:$Z$2,2,0))</f>
        <v>RD</v>
      </c>
      <c r="I2410" s="2" t="s">
        <v>34</v>
      </c>
      <c r="K2410" s="17">
        <f>VLOOKUP(VLOOKUP(C2407,Demands!$B$27:$E$125,4,0),Fractions!$A$3:$Z$43,INS_FRs!D2410+2,0)</f>
        <v>4.8744292237442928E-2</v>
      </c>
      <c r="L2410" s="10" t="str">
        <f t="shared" si="1059"/>
        <v>RSDELC</v>
      </c>
      <c r="M2410" s="10" t="s">
        <v>75</v>
      </c>
    </row>
    <row r="2411" spans="3:13" s="2" customFormat="1" x14ac:dyDescent="0.25">
      <c r="C2411" s="10"/>
      <c r="D2411" s="10">
        <v>5</v>
      </c>
      <c r="F2411" s="2" t="str">
        <f t="shared" ref="F2411:F2418" si="1139">IF(H2411="NA","\I: Ignore","FLO_FR")</f>
        <v>FLO_FR</v>
      </c>
      <c r="G2411" s="2" t="str">
        <f t="shared" si="1138"/>
        <v>RSD_DTA2_CW</v>
      </c>
      <c r="H2411" s="2" t="str">
        <f>IF(HLOOKUP($D2411,Fractions!$C$1:$Z$2,2,0)=0,"na",HLOOKUP($D2411,Fractions!$C$1:$Z$2,2,0))</f>
        <v>RA</v>
      </c>
      <c r="I2411" s="2" t="s">
        <v>34</v>
      </c>
      <c r="K2411" s="17">
        <f>VLOOKUP(VLOOKUP(C2407,Demands!$B$27:$E$125,4,0),Fractions!$A$3:$Z$43,INS_FRs!D2411+2,0)</f>
        <v>3.4817351598173514E-2</v>
      </c>
      <c r="L2411" s="10" t="str">
        <f t="shared" si="1059"/>
        <v>RSDELC</v>
      </c>
      <c r="M2411" s="10" t="s">
        <v>75</v>
      </c>
    </row>
    <row r="2412" spans="3:13" s="2" customFormat="1" x14ac:dyDescent="0.25">
      <c r="C2412" s="10"/>
      <c r="D2412" s="10">
        <v>6</v>
      </c>
      <c r="F2412" s="2" t="str">
        <f t="shared" si="1139"/>
        <v>FLO_FR</v>
      </c>
      <c r="G2412" s="2" t="str">
        <f t="shared" si="1138"/>
        <v>RSD_DTA2_CW</v>
      </c>
      <c r="H2412" s="2" t="str">
        <f>IF(HLOOKUP($D2412,Fractions!$C$1:$Z$2,2,0)=0,"na",HLOOKUP($D2412,Fractions!$C$1:$Z$2,2,0))</f>
        <v>RE</v>
      </c>
      <c r="I2412" s="2" t="s">
        <v>34</v>
      </c>
      <c r="K2412" s="17">
        <f>VLOOKUP(VLOOKUP(C2407,Demands!$B$27:$E$125,4,0),Fractions!$A$3:$Z$43,INS_FRs!D2412+2,0)</f>
        <v>0</v>
      </c>
      <c r="L2412" s="10" t="str">
        <f t="shared" si="1059"/>
        <v>RSDELC</v>
      </c>
      <c r="M2412" s="10" t="s">
        <v>75</v>
      </c>
    </row>
    <row r="2413" spans="3:13" s="2" customFormat="1" x14ac:dyDescent="0.25">
      <c r="C2413" s="10"/>
      <c r="D2413" s="10">
        <v>7</v>
      </c>
      <c r="F2413" s="2" t="str">
        <f t="shared" si="1139"/>
        <v>FLO_FR</v>
      </c>
      <c r="G2413" s="2" t="str">
        <f t="shared" si="1138"/>
        <v>RSD_DTA2_CW</v>
      </c>
      <c r="H2413" s="2" t="str">
        <f>IF(HLOOKUP($D2413,Fractions!$C$1:$Z$2,2,0)=0,"na",HLOOKUP($D2413,Fractions!$C$1:$Z$2,2,0))</f>
        <v>SN</v>
      </c>
      <c r="I2413" s="2" t="s">
        <v>34</v>
      </c>
      <c r="K2413" s="17">
        <f>VLOOKUP(VLOOKUP(C2407,Demands!$B$27:$E$125,4,0),Fractions!$A$3:$Z$43,INS_FRs!D2413+2,0)</f>
        <v>0</v>
      </c>
      <c r="L2413" s="10" t="str">
        <f t="shared" si="1059"/>
        <v>RSDELC</v>
      </c>
      <c r="M2413" s="10" t="s">
        <v>75</v>
      </c>
    </row>
    <row r="2414" spans="3:13" s="2" customFormat="1" x14ac:dyDescent="0.25">
      <c r="C2414" s="10"/>
      <c r="D2414" s="10">
        <v>8</v>
      </c>
      <c r="F2414" s="2" t="str">
        <f t="shared" si="1139"/>
        <v>FLO_FR</v>
      </c>
      <c r="G2414" s="2" t="str">
        <f t="shared" si="1138"/>
        <v>RSD_DTA2_CW</v>
      </c>
      <c r="H2414" s="2" t="str">
        <f>IF(HLOOKUP($D2414,Fractions!$C$1:$Z$2,2,0)=0,"na",HLOOKUP($D2414,Fractions!$C$1:$Z$2,2,0))</f>
        <v>SL</v>
      </c>
      <c r="I2414" s="2" t="s">
        <v>34</v>
      </c>
      <c r="K2414" s="17">
        <f>VLOOKUP(VLOOKUP(C2407,Demands!$B$27:$E$125,4,0),Fractions!$A$3:$Z$43,INS_FRs!D2414+2,0)</f>
        <v>5.7762557077625579E-2</v>
      </c>
      <c r="L2414" s="10" t="str">
        <f t="shared" si="1059"/>
        <v>RSDELC</v>
      </c>
      <c r="M2414" s="10" t="s">
        <v>75</v>
      </c>
    </row>
    <row r="2415" spans="3:13" s="2" customFormat="1" x14ac:dyDescent="0.25">
      <c r="C2415" s="10"/>
      <c r="D2415" s="10">
        <v>9</v>
      </c>
      <c r="F2415" s="2" t="str">
        <f t="shared" si="1139"/>
        <v>FLO_FR</v>
      </c>
      <c r="G2415" s="2" t="str">
        <f t="shared" si="1138"/>
        <v>RSD_DTA2_CW</v>
      </c>
      <c r="H2415" s="2" t="str">
        <f>IF(HLOOKUP($D2415,Fractions!$C$1:$Z$2,2,0)=0,"na",HLOOKUP($D2415,Fractions!$C$1:$Z$2,2,0))</f>
        <v>SM</v>
      </c>
      <c r="I2415" s="2" t="s">
        <v>34</v>
      </c>
      <c r="K2415" s="17">
        <f>VLOOKUP(VLOOKUP(C2407,Demands!$B$27:$E$125,4,0),Fractions!$A$3:$Z$43,INS_FRs!D2415+2,0)</f>
        <v>6.8264840182648404E-2</v>
      </c>
      <c r="L2415" s="10" t="str">
        <f t="shared" si="1059"/>
        <v>RSDELC</v>
      </c>
      <c r="M2415" s="10" t="s">
        <v>75</v>
      </c>
    </row>
    <row r="2416" spans="3:13" s="2" customFormat="1" x14ac:dyDescent="0.25">
      <c r="C2416" s="10"/>
      <c r="D2416" s="10">
        <v>10</v>
      </c>
      <c r="F2416" s="2" t="str">
        <f t="shared" si="1139"/>
        <v>FLO_FR</v>
      </c>
      <c r="G2416" s="2" t="str">
        <f t="shared" si="1138"/>
        <v>RSD_DTA2_CW</v>
      </c>
      <c r="H2416" s="2" t="str">
        <f>IF(HLOOKUP($D2416,Fractions!$C$1:$Z$2,2,0)=0,"na",HLOOKUP($D2416,Fractions!$C$1:$Z$2,2,0))</f>
        <v>SD</v>
      </c>
      <c r="I2416" s="2" t="s">
        <v>34</v>
      </c>
      <c r="K2416" s="17">
        <f>VLOOKUP(VLOOKUP(C2407,Demands!$B$27:$E$125,4,0),Fractions!$A$3:$Z$43,INS_FRs!D2416+2,0)</f>
        <v>7.351598173515983E-2</v>
      </c>
      <c r="L2416" s="10" t="str">
        <f t="shared" si="1059"/>
        <v>RSDELC</v>
      </c>
      <c r="M2416" s="10" t="s">
        <v>75</v>
      </c>
    </row>
    <row r="2417" spans="3:13" s="2" customFormat="1" x14ac:dyDescent="0.25">
      <c r="C2417" s="10"/>
      <c r="D2417" s="10">
        <v>11</v>
      </c>
      <c r="F2417" s="2" t="str">
        <f t="shared" si="1139"/>
        <v>FLO_FR</v>
      </c>
      <c r="G2417" s="2" t="str">
        <f t="shared" ref="G2417" si="1140">G2416</f>
        <v>RSD_DTA2_CW</v>
      </c>
      <c r="H2417" s="2" t="str">
        <f>IF(HLOOKUP($D2417,Fractions!$C$1:$Z$2,2,0)=0,"na",HLOOKUP($D2417,Fractions!$C$1:$Z$2,2,0))</f>
        <v>SA</v>
      </c>
      <c r="I2417" s="2" t="s">
        <v>34</v>
      </c>
      <c r="K2417" s="17">
        <f>VLOOKUP(VLOOKUP(C2407,Demands!$B$27:$E$125,4,0),Fractions!$A$3:$Z$43,INS_FRs!D2417+2,0)</f>
        <v>5.2511415525114152E-2</v>
      </c>
      <c r="L2417" s="10" t="str">
        <f t="shared" si="1059"/>
        <v>RSDELC</v>
      </c>
      <c r="M2417" s="10" t="s">
        <v>75</v>
      </c>
    </row>
    <row r="2418" spans="3:13" s="2" customFormat="1" x14ac:dyDescent="0.25">
      <c r="C2418" s="10"/>
      <c r="D2418" s="10">
        <v>12</v>
      </c>
      <c r="F2418" s="2" t="str">
        <f t="shared" si="1139"/>
        <v>FLO_FR</v>
      </c>
      <c r="G2418" s="2" t="str">
        <f t="shared" ref="G2418" si="1141">G2417</f>
        <v>RSD_DTA2_CW</v>
      </c>
      <c r="H2418" s="2" t="str">
        <f>IF(HLOOKUP($D2418,Fractions!$C$1:$Z$2,2,0)=0,"na",HLOOKUP($D2418,Fractions!$C$1:$Z$2,2,0))</f>
        <v>SE</v>
      </c>
      <c r="I2418" s="2" t="s">
        <v>34</v>
      </c>
      <c r="K2418" s="17">
        <f>VLOOKUP(VLOOKUP(C2407,Demands!$B$27:$E$125,4,0),Fractions!$A$3:$Z$43,INS_FRs!D2418+2,0)</f>
        <v>0</v>
      </c>
      <c r="L2418" s="10" t="str">
        <f t="shared" si="1059"/>
        <v>RSDELC</v>
      </c>
      <c r="M2418" s="10" t="s">
        <v>75</v>
      </c>
    </row>
    <row r="2419" spans="3:13" s="2" customFormat="1" x14ac:dyDescent="0.25">
      <c r="C2419" s="10"/>
      <c r="D2419" s="10">
        <v>13</v>
      </c>
      <c r="F2419" s="2" t="str">
        <f t="shared" ref="F2419" si="1142">IF(H2419="NA","\I: Ignore","FLO_FR")</f>
        <v>FLO_FR</v>
      </c>
      <c r="G2419" s="2" t="str">
        <f t="shared" ref="G2419" si="1143">G2418</f>
        <v>RSD_DTA2_CW</v>
      </c>
      <c r="H2419" s="2" t="str">
        <f>IF(HLOOKUP($D2419,Fractions!$C$1:$Z$2,2,0)=0,"na",HLOOKUP($D2419,Fractions!$C$1:$Z$2,2,0))</f>
        <v>FN</v>
      </c>
      <c r="I2419" s="2" t="s">
        <v>34</v>
      </c>
      <c r="K2419" s="17">
        <f>VLOOKUP(VLOOKUP(C2407,Demands!$B$27:$E$125,4,0),Fractions!$A$3:$Z$43,INS_FRs!D2419+2,0)</f>
        <v>0</v>
      </c>
      <c r="L2419" s="10" t="str">
        <f t="shared" si="1059"/>
        <v>RSDELC</v>
      </c>
      <c r="M2419" s="10" t="s">
        <v>75</v>
      </c>
    </row>
    <row r="2420" spans="3:13" s="2" customFormat="1" x14ac:dyDescent="0.25">
      <c r="C2420" s="10"/>
      <c r="D2420" s="10">
        <v>14</v>
      </c>
      <c r="F2420" s="2" t="str">
        <f t="shared" ref="F2420" si="1144">IF(H2420="NA","\I: Ignore","FLO_FR")</f>
        <v>FLO_FR</v>
      </c>
      <c r="G2420" s="2" t="str">
        <f t="shared" ref="G2420" si="1145">G2419</f>
        <v>RSD_DTA2_CW</v>
      </c>
      <c r="H2420" s="2" t="str">
        <f>IF(HLOOKUP($D2420,Fractions!$C$1:$Z$2,2,0)=0,"na",HLOOKUP($D2420,Fractions!$C$1:$Z$2,2,0))</f>
        <v>FL</v>
      </c>
      <c r="I2420" s="2" t="s">
        <v>34</v>
      </c>
      <c r="K2420" s="17">
        <f>VLOOKUP(VLOOKUP(C2407,Demands!$B$27:$E$125,4,0),Fractions!$A$3:$Z$43,INS_FRs!D2420+2,0)</f>
        <v>3.8299086757990874E-2</v>
      </c>
      <c r="L2420" s="10" t="str">
        <f t="shared" si="1059"/>
        <v>RSDELC</v>
      </c>
      <c r="M2420" s="10" t="s">
        <v>75</v>
      </c>
    </row>
    <row r="2421" spans="3:13" s="2" customFormat="1" x14ac:dyDescent="0.25">
      <c r="C2421" s="10"/>
      <c r="D2421" s="10">
        <v>15</v>
      </c>
      <c r="F2421" s="2" t="str">
        <f t="shared" ref="F2421" si="1146">IF(H2421="NA","\I: Ignore","FLO_FR")</f>
        <v>FLO_FR</v>
      </c>
      <c r="G2421" s="2" t="str">
        <f t="shared" ref="G2421" si="1147">G2420</f>
        <v>RSD_DTA2_CW</v>
      </c>
      <c r="H2421" s="2" t="str">
        <f>IF(HLOOKUP($D2421,Fractions!$C$1:$Z$2,2,0)=0,"na",HLOOKUP($D2421,Fractions!$C$1:$Z$2,2,0))</f>
        <v>FM</v>
      </c>
      <c r="I2421" s="2" t="s">
        <v>34</v>
      </c>
      <c r="K2421" s="17">
        <f>VLOOKUP(VLOOKUP(C2407,Demands!$B$27:$E$125,4,0),Fractions!$A$3:$Z$43,INS_FRs!D2421+2,0)</f>
        <v>4.5262557077625568E-2</v>
      </c>
      <c r="L2421" s="10" t="str">
        <f t="shared" si="1059"/>
        <v>RSDELC</v>
      </c>
      <c r="M2421" s="10" t="s">
        <v>75</v>
      </c>
    </row>
    <row r="2422" spans="3:13" s="2" customFormat="1" x14ac:dyDescent="0.25">
      <c r="C2422" s="10"/>
      <c r="D2422" s="10">
        <v>16</v>
      </c>
      <c r="F2422" s="2" t="str">
        <f t="shared" ref="F2422" si="1148">IF(H2422="NA","\I: Ignore","FLO_FR")</f>
        <v>FLO_FR</v>
      </c>
      <c r="G2422" s="2" t="str">
        <f t="shared" ref="G2422" si="1149">G2421</f>
        <v>RSD_DTA2_CW</v>
      </c>
      <c r="H2422" s="2" t="str">
        <f>IF(HLOOKUP($D2422,Fractions!$C$1:$Z$2,2,0)=0,"na",HLOOKUP($D2422,Fractions!$C$1:$Z$2,2,0))</f>
        <v>FD</v>
      </c>
      <c r="I2422" s="2" t="s">
        <v>34</v>
      </c>
      <c r="K2422" s="17">
        <f>VLOOKUP(VLOOKUP(C2407,Demands!$B$27:$E$125,4,0),Fractions!$A$3:$Z$43,INS_FRs!D2422+2,0)</f>
        <v>4.8744292237442928E-2</v>
      </c>
      <c r="L2422" s="10" t="str">
        <f t="shared" si="1059"/>
        <v>RSDELC</v>
      </c>
      <c r="M2422" s="10" t="s">
        <v>75</v>
      </c>
    </row>
    <row r="2423" spans="3:13" s="2" customFormat="1" x14ac:dyDescent="0.25">
      <c r="C2423" s="10"/>
      <c r="D2423" s="10">
        <v>17</v>
      </c>
      <c r="F2423" s="2" t="str">
        <f t="shared" ref="F2423" si="1150">IF(H2423="NA","\I: Ignore","FLO_FR")</f>
        <v>FLO_FR</v>
      </c>
      <c r="G2423" s="2" t="str">
        <f t="shared" ref="G2423" si="1151">G2422</f>
        <v>RSD_DTA2_CW</v>
      </c>
      <c r="H2423" s="2" t="str">
        <f>IF(HLOOKUP($D2423,Fractions!$C$1:$Z$2,2,0)=0,"na",HLOOKUP($D2423,Fractions!$C$1:$Z$2,2,0))</f>
        <v>FA</v>
      </c>
      <c r="I2423" s="2" t="s">
        <v>34</v>
      </c>
      <c r="K2423" s="17">
        <f>VLOOKUP(VLOOKUP(C2407,Demands!$B$27:$E$125,4,0),Fractions!$A$3:$Z$43,INS_FRs!D2423+2,0)</f>
        <v>3.4817351598173514E-2</v>
      </c>
      <c r="L2423" s="10" t="str">
        <f t="shared" si="1059"/>
        <v>RSDELC</v>
      </c>
      <c r="M2423" s="10" t="s">
        <v>75</v>
      </c>
    </row>
    <row r="2424" spans="3:13" s="2" customFormat="1" x14ac:dyDescent="0.25">
      <c r="C2424" s="10"/>
      <c r="D2424" s="10">
        <v>18</v>
      </c>
      <c r="F2424" s="2" t="str">
        <f t="shared" ref="F2424" si="1152">IF(H2424="NA","\I: Ignore","FLO_FR")</f>
        <v>FLO_FR</v>
      </c>
      <c r="G2424" s="2" t="str">
        <f t="shared" ref="G2424" si="1153">G2423</f>
        <v>RSD_DTA2_CW</v>
      </c>
      <c r="H2424" s="2" t="str">
        <f>IF(HLOOKUP($D2424,Fractions!$C$1:$Z$2,2,0)=0,"na",HLOOKUP($D2424,Fractions!$C$1:$Z$2,2,0))</f>
        <v>FE</v>
      </c>
      <c r="I2424" s="2" t="s">
        <v>34</v>
      </c>
      <c r="K2424" s="17">
        <f>VLOOKUP(VLOOKUP(C2407,Demands!$B$27:$E$125,4,0),Fractions!$A$3:$Z$43,INS_FRs!D2424+2,0)</f>
        <v>0</v>
      </c>
      <c r="L2424" s="10" t="str">
        <f t="shared" si="1059"/>
        <v>RSDELC</v>
      </c>
      <c r="M2424" s="10" t="s">
        <v>75</v>
      </c>
    </row>
    <row r="2425" spans="3:13" s="2" customFormat="1" x14ac:dyDescent="0.25">
      <c r="C2425" s="10"/>
      <c r="D2425" s="10">
        <v>19</v>
      </c>
      <c r="F2425" s="2" t="str">
        <f t="shared" ref="F2425" si="1154">IF(H2425="NA","\I: Ignore","FLO_FR")</f>
        <v>FLO_FR</v>
      </c>
      <c r="G2425" s="2" t="str">
        <f t="shared" ref="G2425" si="1155">G2424</f>
        <v>RSD_DTA2_CW</v>
      </c>
      <c r="H2425" s="2" t="str">
        <f>IF(HLOOKUP($D2425,Fractions!$C$1:$Z$2,2,0)=0,"na",HLOOKUP($D2425,Fractions!$C$1:$Z$2,2,0))</f>
        <v>WN</v>
      </c>
      <c r="I2425" s="2" t="s">
        <v>34</v>
      </c>
      <c r="K2425" s="17">
        <f>VLOOKUP(VLOOKUP(C2407,Demands!$B$27:$E$125,4,0),Fractions!$A$3:$Z$43,INS_FRs!D2425+2,0)</f>
        <v>0</v>
      </c>
      <c r="L2425" s="10" t="str">
        <f t="shared" si="1059"/>
        <v>RSDELC</v>
      </c>
      <c r="M2425" s="10" t="s">
        <v>75</v>
      </c>
    </row>
    <row r="2426" spans="3:13" s="2" customFormat="1" x14ac:dyDescent="0.25">
      <c r="C2426" s="10"/>
      <c r="D2426" s="10">
        <v>20</v>
      </c>
      <c r="F2426" s="2" t="str">
        <f t="shared" ref="F2426" si="1156">IF(H2426="NA","\I: Ignore","FLO_FR")</f>
        <v>FLO_FR</v>
      </c>
      <c r="G2426" s="2" t="str">
        <f t="shared" ref="G2426" si="1157">G2425</f>
        <v>RSD_DTA2_CW</v>
      </c>
      <c r="H2426" s="2" t="str">
        <f>IF(HLOOKUP($D2426,Fractions!$C$1:$Z$2,2,0)=0,"na",HLOOKUP($D2426,Fractions!$C$1:$Z$2,2,0))</f>
        <v>WL</v>
      </c>
      <c r="I2426" s="2" t="s">
        <v>34</v>
      </c>
      <c r="K2426" s="17">
        <f>VLOOKUP(VLOOKUP(C2407,Demands!$B$27:$E$125,4,0),Fractions!$A$3:$Z$43,INS_FRs!D2426+2,0)</f>
        <v>9.4805936073059371E-2</v>
      </c>
      <c r="L2426" s="10" t="str">
        <f t="shared" si="1059"/>
        <v>RSDELC</v>
      </c>
      <c r="M2426" s="10" t="s">
        <v>75</v>
      </c>
    </row>
    <row r="2427" spans="3:13" s="2" customFormat="1" x14ac:dyDescent="0.25">
      <c r="C2427" s="10"/>
      <c r="D2427" s="10">
        <v>21</v>
      </c>
      <c r="F2427" s="2" t="str">
        <f t="shared" ref="F2427" si="1158">IF(H2427="NA","\I: Ignore","FLO_FR")</f>
        <v>FLO_FR</v>
      </c>
      <c r="G2427" s="2" t="str">
        <f t="shared" ref="G2427" si="1159">G2426</f>
        <v>RSD_DTA2_CW</v>
      </c>
      <c r="H2427" s="2" t="str">
        <f>IF(HLOOKUP($D2427,Fractions!$C$1:$Z$2,2,0)=0,"na",HLOOKUP($D2427,Fractions!$C$1:$Z$2,2,0))</f>
        <v>WM</v>
      </c>
      <c r="I2427" s="2" t="s">
        <v>34</v>
      </c>
      <c r="K2427" s="17">
        <f>VLOOKUP(VLOOKUP(C2407,Demands!$B$27:$E$125,4,0),Fractions!$A$3:$Z$43,INS_FRs!D2427+2,0)</f>
        <v>0.11204337899543379</v>
      </c>
      <c r="L2427" s="10" t="str">
        <f t="shared" si="1059"/>
        <v>RSDELC</v>
      </c>
      <c r="M2427" s="10" t="s">
        <v>75</v>
      </c>
    </row>
    <row r="2428" spans="3:13" s="2" customFormat="1" x14ac:dyDescent="0.25">
      <c r="C2428" s="10"/>
      <c r="D2428" s="10">
        <v>22</v>
      </c>
      <c r="F2428" s="2" t="str">
        <f t="shared" ref="F2428" si="1160">IF(H2428="NA","\I: Ignore","FLO_FR")</f>
        <v>FLO_FR</v>
      </c>
      <c r="G2428" s="2" t="str">
        <f t="shared" ref="G2428" si="1161">G2427</f>
        <v>RSD_DTA2_CW</v>
      </c>
      <c r="H2428" s="2" t="str">
        <f>IF(HLOOKUP($D2428,Fractions!$C$1:$Z$2,2,0)=0,"na",HLOOKUP($D2428,Fractions!$C$1:$Z$2,2,0))</f>
        <v>WD</v>
      </c>
      <c r="I2428" s="2" t="s">
        <v>34</v>
      </c>
      <c r="K2428" s="17">
        <f>VLOOKUP(VLOOKUP(C2407,Demands!$B$27:$E$125,4,0),Fractions!$A$3:$Z$43,INS_FRs!D2428+2,0)</f>
        <v>0.12066210045662101</v>
      </c>
      <c r="L2428" s="10" t="str">
        <f t="shared" si="1059"/>
        <v>RSDELC</v>
      </c>
      <c r="M2428" s="10" t="s">
        <v>75</v>
      </c>
    </row>
    <row r="2429" spans="3:13" s="2" customFormat="1" x14ac:dyDescent="0.25">
      <c r="C2429" s="10"/>
      <c r="D2429" s="10">
        <v>23</v>
      </c>
      <c r="F2429" s="12" t="str">
        <f t="shared" ref="F2429" si="1162">IF(H2429="NA","\I: Ignore","FLO_FR")</f>
        <v>FLO_FR</v>
      </c>
      <c r="G2429" s="12" t="str">
        <f t="shared" ref="G2429" si="1163">G2428</f>
        <v>RSD_DTA2_CW</v>
      </c>
      <c r="H2429" s="12" t="str">
        <f>IF(HLOOKUP($D2429,Fractions!$C$1:$Z$2,2,0)=0,"na",HLOOKUP($D2429,Fractions!$C$1:$Z$2,2,0))</f>
        <v>WA</v>
      </c>
      <c r="I2429" s="12" t="s">
        <v>34</v>
      </c>
      <c r="J2429" s="12"/>
      <c r="K2429" s="18">
        <f>VLOOKUP(VLOOKUP(C2407,Demands!$B$27:$E$125,4,0),Fractions!$A$3:$Z$43,INS_FRs!D2429+2,0)</f>
        <v>8.6187214611872148E-2</v>
      </c>
      <c r="L2429" s="10" t="str">
        <f t="shared" si="1059"/>
        <v>RSDELC</v>
      </c>
      <c r="M2429" s="10" t="s">
        <v>75</v>
      </c>
    </row>
    <row r="2430" spans="3:13" s="2" customFormat="1" x14ac:dyDescent="0.25">
      <c r="C2430" s="10"/>
      <c r="D2430" s="10">
        <v>24</v>
      </c>
      <c r="F2430" s="19" t="str">
        <f t="shared" ref="F2430" si="1164">IF(H2430="NA","\I: Ignore","FLO_FR")</f>
        <v>FLO_FR</v>
      </c>
      <c r="G2430" s="19" t="str">
        <f t="shared" ref="G2430" si="1165">G2429</f>
        <v>RSD_DTA2_CW</v>
      </c>
      <c r="H2430" s="19" t="str">
        <f>IF(HLOOKUP($D2430,Fractions!$C$1:$Z$2,2,0)=0,"na",HLOOKUP($D2430,Fractions!$C$1:$Z$2,2,0))</f>
        <v>WE</v>
      </c>
      <c r="I2430" s="19" t="s">
        <v>34</v>
      </c>
      <c r="J2430" s="19"/>
      <c r="K2430" s="20">
        <f>VLOOKUP(VLOOKUP(C2407,Demands!$B$27:$E$125,4,0),Fractions!$A$3:$Z$43,INS_FRs!D2430+2,0)</f>
        <v>0</v>
      </c>
      <c r="L2430" s="21" t="str">
        <f t="shared" si="1059"/>
        <v>RSDELC</v>
      </c>
      <c r="M2430" s="10" t="s">
        <v>75</v>
      </c>
    </row>
    <row r="2431" spans="3:13" s="2" customFormat="1" x14ac:dyDescent="0.25">
      <c r="C2431" s="10"/>
      <c r="D2431" s="10">
        <v>1</v>
      </c>
      <c r="F2431" s="2" t="str">
        <f t="shared" ref="F2431" si="1166">IF(H2431="NA","\I: Ignore","FLO_FR")</f>
        <v>FLO_FR</v>
      </c>
      <c r="G2431" s="2" t="str">
        <f t="shared" ref="G2431" si="1167">G2430</f>
        <v>RSD_DTA2_CW</v>
      </c>
      <c r="H2431" s="2" t="str">
        <f t="shared" ref="H2431:J2439" si="1168">H2407</f>
        <v>RN</v>
      </c>
      <c r="I2431" s="2" t="str">
        <f t="shared" si="1168"/>
        <v>UP</v>
      </c>
      <c r="J2431" s="10">
        <f t="shared" si="1168"/>
        <v>0</v>
      </c>
      <c r="K2431" s="10">
        <v>3</v>
      </c>
      <c r="L2431" s="10" t="str">
        <f t="shared" si="1059"/>
        <v>RSDELC</v>
      </c>
      <c r="M2431" s="10" t="s">
        <v>75</v>
      </c>
    </row>
    <row r="2432" spans="3:13" s="2" customFormat="1" x14ac:dyDescent="0.25">
      <c r="C2432" s="10"/>
      <c r="D2432" s="10">
        <v>2</v>
      </c>
      <c r="F2432" s="2" t="str">
        <f t="shared" ref="F2432" si="1169">IF(H2432="NA","\I: Ignore","FLO_FR")</f>
        <v>FLO_FR</v>
      </c>
      <c r="G2432" s="2" t="str">
        <f t="shared" ref="G2432" si="1170">G2431</f>
        <v>RSD_DTA2_CW</v>
      </c>
      <c r="H2432" s="2" t="str">
        <f t="shared" si="1168"/>
        <v>RL</v>
      </c>
      <c r="I2432" s="2" t="str">
        <f t="shared" si="1168"/>
        <v>UP</v>
      </c>
      <c r="J2432" s="10">
        <f t="shared" si="1168"/>
        <v>0</v>
      </c>
      <c r="K2432" s="10">
        <f>K2431</f>
        <v>3</v>
      </c>
      <c r="L2432" s="10" t="str">
        <f t="shared" si="1059"/>
        <v>RSDELC</v>
      </c>
      <c r="M2432" s="10" t="s">
        <v>75</v>
      </c>
    </row>
    <row r="2433" spans="3:13" s="2" customFormat="1" x14ac:dyDescent="0.25">
      <c r="C2433" s="10"/>
      <c r="D2433" s="10">
        <v>3</v>
      </c>
      <c r="F2433" s="2" t="str">
        <f t="shared" ref="F2433" si="1171">IF(H2433="NA","\I: Ignore","FLO_FR")</f>
        <v>FLO_FR</v>
      </c>
      <c r="G2433" s="2" t="str">
        <f t="shared" ref="G2433" si="1172">G2432</f>
        <v>RSD_DTA2_CW</v>
      </c>
      <c r="H2433" s="2" t="str">
        <f t="shared" si="1168"/>
        <v>RM</v>
      </c>
      <c r="I2433" s="2" t="str">
        <f t="shared" si="1168"/>
        <v>UP</v>
      </c>
      <c r="J2433" s="10">
        <f t="shared" si="1168"/>
        <v>0</v>
      </c>
      <c r="K2433" s="10">
        <f t="shared" ref="K2433:K2454" si="1173">K2432</f>
        <v>3</v>
      </c>
      <c r="L2433" s="10" t="str">
        <f t="shared" si="1059"/>
        <v>RSDELC</v>
      </c>
      <c r="M2433" s="10" t="s">
        <v>75</v>
      </c>
    </row>
    <row r="2434" spans="3:13" s="2" customFormat="1" x14ac:dyDescent="0.25">
      <c r="C2434" s="10"/>
      <c r="D2434" s="10">
        <v>4</v>
      </c>
      <c r="F2434" s="2" t="str">
        <f t="shared" ref="F2434" si="1174">IF(H2434="NA","\I: Ignore","FLO_FR")</f>
        <v>FLO_FR</v>
      </c>
      <c r="G2434" s="2" t="str">
        <f t="shared" ref="G2434" si="1175">G2433</f>
        <v>RSD_DTA2_CW</v>
      </c>
      <c r="H2434" s="2" t="str">
        <f t="shared" si="1168"/>
        <v>RD</v>
      </c>
      <c r="I2434" s="2" t="str">
        <f t="shared" si="1168"/>
        <v>UP</v>
      </c>
      <c r="J2434" s="10">
        <f t="shared" si="1168"/>
        <v>0</v>
      </c>
      <c r="K2434" s="10">
        <f t="shared" si="1173"/>
        <v>3</v>
      </c>
      <c r="L2434" s="10" t="str">
        <f t="shared" si="1059"/>
        <v>RSDELC</v>
      </c>
      <c r="M2434" s="10" t="s">
        <v>75</v>
      </c>
    </row>
    <row r="2435" spans="3:13" s="2" customFormat="1" x14ac:dyDescent="0.25">
      <c r="C2435" s="10"/>
      <c r="D2435" s="10">
        <v>5</v>
      </c>
      <c r="F2435" s="2" t="str">
        <f t="shared" ref="F2435" si="1176">IF(H2435="NA","\I: Ignore","FLO_FR")</f>
        <v>FLO_FR</v>
      </c>
      <c r="G2435" s="2" t="str">
        <f t="shared" ref="G2435" si="1177">G2434</f>
        <v>RSD_DTA2_CW</v>
      </c>
      <c r="H2435" s="2" t="str">
        <f t="shared" si="1168"/>
        <v>RA</v>
      </c>
      <c r="I2435" s="2" t="str">
        <f t="shared" si="1168"/>
        <v>UP</v>
      </c>
      <c r="J2435" s="10">
        <f t="shared" si="1168"/>
        <v>0</v>
      </c>
      <c r="K2435" s="10">
        <f t="shared" si="1173"/>
        <v>3</v>
      </c>
      <c r="L2435" s="10" t="str">
        <f t="shared" si="1059"/>
        <v>RSDELC</v>
      </c>
      <c r="M2435" s="10" t="s">
        <v>75</v>
      </c>
    </row>
    <row r="2436" spans="3:13" s="2" customFormat="1" x14ac:dyDescent="0.25">
      <c r="C2436" s="10"/>
      <c r="D2436" s="10">
        <v>6</v>
      </c>
      <c r="F2436" s="2" t="str">
        <f t="shared" ref="F2436" si="1178">IF(H2436="NA","\I: Ignore","FLO_FR")</f>
        <v>FLO_FR</v>
      </c>
      <c r="G2436" s="2" t="str">
        <f t="shared" ref="G2436" si="1179">G2435</f>
        <v>RSD_DTA2_CW</v>
      </c>
      <c r="H2436" s="2" t="str">
        <f t="shared" si="1168"/>
        <v>RE</v>
      </c>
      <c r="I2436" s="2" t="str">
        <f t="shared" si="1168"/>
        <v>UP</v>
      </c>
      <c r="J2436" s="10">
        <f t="shared" si="1168"/>
        <v>0</v>
      </c>
      <c r="K2436" s="10">
        <f t="shared" si="1173"/>
        <v>3</v>
      </c>
      <c r="L2436" s="10" t="str">
        <f t="shared" si="1059"/>
        <v>RSDELC</v>
      </c>
      <c r="M2436" s="10" t="s">
        <v>75</v>
      </c>
    </row>
    <row r="2437" spans="3:13" s="2" customFormat="1" x14ac:dyDescent="0.25">
      <c r="C2437" s="10"/>
      <c r="D2437" s="10">
        <v>7</v>
      </c>
      <c r="F2437" s="2" t="str">
        <f t="shared" ref="F2437" si="1180">IF(H2437="NA","\I: Ignore","FLO_FR")</f>
        <v>FLO_FR</v>
      </c>
      <c r="G2437" s="2" t="str">
        <f t="shared" ref="G2437" si="1181">G2436</f>
        <v>RSD_DTA2_CW</v>
      </c>
      <c r="H2437" s="2" t="str">
        <f t="shared" si="1168"/>
        <v>SN</v>
      </c>
      <c r="I2437" s="2" t="str">
        <f t="shared" si="1168"/>
        <v>UP</v>
      </c>
      <c r="J2437" s="10">
        <f t="shared" si="1168"/>
        <v>0</v>
      </c>
      <c r="K2437" s="10">
        <f t="shared" si="1173"/>
        <v>3</v>
      </c>
      <c r="L2437" s="10" t="str">
        <f t="shared" si="1059"/>
        <v>RSDELC</v>
      </c>
      <c r="M2437" s="10" t="s">
        <v>75</v>
      </c>
    </row>
    <row r="2438" spans="3:13" s="2" customFormat="1" x14ac:dyDescent="0.25">
      <c r="C2438" s="10"/>
      <c r="D2438" s="10">
        <v>8</v>
      </c>
      <c r="F2438" s="2" t="str">
        <f t="shared" ref="F2438" si="1182">IF(H2438="NA","\I: Ignore","FLO_FR")</f>
        <v>FLO_FR</v>
      </c>
      <c r="G2438" s="2" t="str">
        <f t="shared" ref="G2438" si="1183">G2437</f>
        <v>RSD_DTA2_CW</v>
      </c>
      <c r="H2438" s="2" t="str">
        <f t="shared" si="1168"/>
        <v>SL</v>
      </c>
      <c r="I2438" s="2" t="str">
        <f t="shared" si="1168"/>
        <v>UP</v>
      </c>
      <c r="J2438" s="10">
        <f t="shared" si="1168"/>
        <v>0</v>
      </c>
      <c r="K2438" s="10">
        <f t="shared" si="1173"/>
        <v>3</v>
      </c>
      <c r="L2438" s="10" t="str">
        <f t="shared" si="1059"/>
        <v>RSDELC</v>
      </c>
      <c r="M2438" s="10" t="s">
        <v>75</v>
      </c>
    </row>
    <row r="2439" spans="3:13" s="2" customFormat="1" x14ac:dyDescent="0.25">
      <c r="C2439" s="10"/>
      <c r="D2439" s="10">
        <v>9</v>
      </c>
      <c r="F2439" s="2" t="str">
        <f t="shared" ref="F2439" si="1184">IF(H2439="NA","\I: Ignore","FLO_FR")</f>
        <v>FLO_FR</v>
      </c>
      <c r="G2439" s="2" t="str">
        <f t="shared" ref="G2439" si="1185">G2438</f>
        <v>RSD_DTA2_CW</v>
      </c>
      <c r="H2439" s="2" t="str">
        <f t="shared" si="1168"/>
        <v>SM</v>
      </c>
      <c r="I2439" s="2" t="str">
        <f t="shared" si="1168"/>
        <v>UP</v>
      </c>
      <c r="J2439" s="10">
        <f t="shared" si="1168"/>
        <v>0</v>
      </c>
      <c r="K2439" s="10">
        <f t="shared" si="1173"/>
        <v>3</v>
      </c>
      <c r="L2439" s="10" t="str">
        <f t="shared" si="1059"/>
        <v>RSDELC</v>
      </c>
      <c r="M2439" s="10" t="s">
        <v>75</v>
      </c>
    </row>
    <row r="2440" spans="3:13" s="2" customFormat="1" x14ac:dyDescent="0.25">
      <c r="C2440" s="10"/>
      <c r="D2440" s="10">
        <v>10</v>
      </c>
      <c r="F2440" s="2" t="str">
        <f t="shared" ref="F2440" si="1186">IF(H2440="NA","\I: Ignore","FLO_FR")</f>
        <v>FLO_FR</v>
      </c>
      <c r="G2440" s="2" t="str">
        <f t="shared" ref="G2440" si="1187">G2439</f>
        <v>RSD_DTA2_CW</v>
      </c>
      <c r="H2440" s="2" t="str">
        <f t="shared" ref="H2440" si="1188">H2416</f>
        <v>SD</v>
      </c>
      <c r="I2440" s="2" t="str">
        <f>I2416</f>
        <v>UP</v>
      </c>
      <c r="J2440" s="10">
        <f>J2416</f>
        <v>0</v>
      </c>
      <c r="K2440" s="10">
        <f t="shared" si="1173"/>
        <v>3</v>
      </c>
      <c r="L2440" s="10" t="str">
        <f t="shared" ref="L2440:L2503" si="1189">LEFT(G2440,3)&amp;"ELC"</f>
        <v>RSDELC</v>
      </c>
      <c r="M2440" s="10" t="s">
        <v>75</v>
      </c>
    </row>
    <row r="2441" spans="3:13" s="2" customFormat="1" x14ac:dyDescent="0.25">
      <c r="C2441" s="10"/>
      <c r="D2441" s="10">
        <v>11</v>
      </c>
      <c r="F2441" s="2" t="str">
        <f t="shared" ref="F2441" si="1190">IF(H2441="NA","\I: Ignore","FLO_FR")</f>
        <v>FLO_FR</v>
      </c>
      <c r="G2441" s="2" t="str">
        <f t="shared" ref="G2441" si="1191">G2440</f>
        <v>RSD_DTA2_CW</v>
      </c>
      <c r="H2441" s="2" t="str">
        <f t="shared" ref="H2441" si="1192">H2417</f>
        <v>SA</v>
      </c>
      <c r="I2441" s="2" t="str">
        <f>I2417</f>
        <v>UP</v>
      </c>
      <c r="J2441" s="10">
        <f>J2417</f>
        <v>0</v>
      </c>
      <c r="K2441" s="10">
        <f t="shared" si="1173"/>
        <v>3</v>
      </c>
      <c r="L2441" s="10" t="str">
        <f t="shared" si="1189"/>
        <v>RSDELC</v>
      </c>
      <c r="M2441" s="10" t="s">
        <v>75</v>
      </c>
    </row>
    <row r="2442" spans="3:13" s="2" customFormat="1" x14ac:dyDescent="0.25">
      <c r="C2442" s="10"/>
      <c r="D2442" s="10">
        <v>12</v>
      </c>
      <c r="F2442" s="2" t="str">
        <f t="shared" ref="F2442" si="1193">IF(H2442="NA","\I: Ignore","FLO_FR")</f>
        <v>FLO_FR</v>
      </c>
      <c r="G2442" s="2" t="str">
        <f t="shared" ref="G2442" si="1194">G2441</f>
        <v>RSD_DTA2_CW</v>
      </c>
      <c r="H2442" s="2" t="str">
        <f t="shared" ref="H2442:I2442" si="1195">H2418</f>
        <v>SE</v>
      </c>
      <c r="I2442" s="2" t="str">
        <f t="shared" si="1195"/>
        <v>UP</v>
      </c>
      <c r="J2442" s="10">
        <f>J2418</f>
        <v>0</v>
      </c>
      <c r="K2442" s="10">
        <f t="shared" si="1173"/>
        <v>3</v>
      </c>
      <c r="L2442" s="10" t="str">
        <f t="shared" si="1189"/>
        <v>RSDELC</v>
      </c>
      <c r="M2442" s="10" t="s">
        <v>75</v>
      </c>
    </row>
    <row r="2443" spans="3:13" s="2" customFormat="1" x14ac:dyDescent="0.25">
      <c r="C2443" s="10"/>
      <c r="D2443" s="10">
        <v>13</v>
      </c>
      <c r="F2443" s="2" t="str">
        <f t="shared" ref="F2443" si="1196">IF(H2443="NA","\I: Ignore","FLO_FR")</f>
        <v>FLO_FR</v>
      </c>
      <c r="G2443" s="2" t="str">
        <f t="shared" ref="G2443" si="1197">G2442</f>
        <v>RSD_DTA2_CW</v>
      </c>
      <c r="H2443" s="2" t="str">
        <f t="shared" ref="H2443:J2443" si="1198">H2419</f>
        <v>FN</v>
      </c>
      <c r="I2443" s="2" t="str">
        <f t="shared" si="1198"/>
        <v>UP</v>
      </c>
      <c r="J2443" s="10">
        <f t="shared" si="1198"/>
        <v>0</v>
      </c>
      <c r="K2443" s="10">
        <f t="shared" si="1173"/>
        <v>3</v>
      </c>
      <c r="L2443" s="10" t="str">
        <f t="shared" si="1189"/>
        <v>RSDELC</v>
      </c>
      <c r="M2443" s="10" t="s">
        <v>75</v>
      </c>
    </row>
    <row r="2444" spans="3:13" s="2" customFormat="1" x14ac:dyDescent="0.25">
      <c r="C2444" s="10"/>
      <c r="D2444" s="10">
        <v>14</v>
      </c>
      <c r="F2444" s="2" t="str">
        <f t="shared" ref="F2444" si="1199">IF(H2444="NA","\I: Ignore","FLO_FR")</f>
        <v>FLO_FR</v>
      </c>
      <c r="G2444" s="2" t="str">
        <f t="shared" ref="G2444" si="1200">G2443</f>
        <v>RSD_DTA2_CW</v>
      </c>
      <c r="H2444" s="2" t="str">
        <f t="shared" ref="H2444:J2444" si="1201">H2420</f>
        <v>FL</v>
      </c>
      <c r="I2444" s="2" t="str">
        <f t="shared" si="1201"/>
        <v>UP</v>
      </c>
      <c r="J2444" s="10">
        <f t="shared" si="1201"/>
        <v>0</v>
      </c>
      <c r="K2444" s="10">
        <f t="shared" si="1173"/>
        <v>3</v>
      </c>
      <c r="L2444" s="10" t="str">
        <f t="shared" si="1189"/>
        <v>RSDELC</v>
      </c>
      <c r="M2444" s="10" t="s">
        <v>75</v>
      </c>
    </row>
    <row r="2445" spans="3:13" s="2" customFormat="1" x14ac:dyDescent="0.25">
      <c r="C2445" s="10"/>
      <c r="D2445" s="10">
        <v>15</v>
      </c>
      <c r="F2445" s="2" t="str">
        <f t="shared" ref="F2445" si="1202">IF(H2445="NA","\I: Ignore","FLO_FR")</f>
        <v>FLO_FR</v>
      </c>
      <c r="G2445" s="2" t="str">
        <f t="shared" ref="G2445" si="1203">G2444</f>
        <v>RSD_DTA2_CW</v>
      </c>
      <c r="H2445" s="2" t="str">
        <f t="shared" ref="H2445:J2445" si="1204">H2421</f>
        <v>FM</v>
      </c>
      <c r="I2445" s="2" t="str">
        <f t="shared" si="1204"/>
        <v>UP</v>
      </c>
      <c r="J2445" s="10">
        <f t="shared" si="1204"/>
        <v>0</v>
      </c>
      <c r="K2445" s="10">
        <f t="shared" si="1173"/>
        <v>3</v>
      </c>
      <c r="L2445" s="10" t="str">
        <f t="shared" si="1189"/>
        <v>RSDELC</v>
      </c>
      <c r="M2445" s="10" t="s">
        <v>75</v>
      </c>
    </row>
    <row r="2446" spans="3:13" s="2" customFormat="1" x14ac:dyDescent="0.25">
      <c r="C2446" s="10"/>
      <c r="D2446" s="10">
        <v>16</v>
      </c>
      <c r="F2446" s="2" t="str">
        <f t="shared" ref="F2446" si="1205">IF(H2446="NA","\I: Ignore","FLO_FR")</f>
        <v>FLO_FR</v>
      </c>
      <c r="G2446" s="2" t="str">
        <f t="shared" ref="G2446" si="1206">G2445</f>
        <v>RSD_DTA2_CW</v>
      </c>
      <c r="H2446" s="2" t="str">
        <f t="shared" ref="H2446:J2446" si="1207">H2422</f>
        <v>FD</v>
      </c>
      <c r="I2446" s="2" t="str">
        <f t="shared" si="1207"/>
        <v>UP</v>
      </c>
      <c r="J2446" s="10">
        <f t="shared" si="1207"/>
        <v>0</v>
      </c>
      <c r="K2446" s="10">
        <f t="shared" si="1173"/>
        <v>3</v>
      </c>
      <c r="L2446" s="10" t="str">
        <f t="shared" si="1189"/>
        <v>RSDELC</v>
      </c>
      <c r="M2446" s="10" t="s">
        <v>75</v>
      </c>
    </row>
    <row r="2447" spans="3:13" s="2" customFormat="1" x14ac:dyDescent="0.25">
      <c r="C2447" s="10"/>
      <c r="D2447" s="10">
        <v>17</v>
      </c>
      <c r="F2447" s="2" t="str">
        <f t="shared" ref="F2447" si="1208">IF(H2447="NA","\I: Ignore","FLO_FR")</f>
        <v>FLO_FR</v>
      </c>
      <c r="G2447" s="2" t="str">
        <f t="shared" ref="G2447" si="1209">G2446</f>
        <v>RSD_DTA2_CW</v>
      </c>
      <c r="H2447" s="2" t="str">
        <f t="shared" ref="H2447:J2447" si="1210">H2423</f>
        <v>FA</v>
      </c>
      <c r="I2447" s="2" t="str">
        <f t="shared" si="1210"/>
        <v>UP</v>
      </c>
      <c r="J2447" s="10">
        <f t="shared" si="1210"/>
        <v>0</v>
      </c>
      <c r="K2447" s="10">
        <f t="shared" si="1173"/>
        <v>3</v>
      </c>
      <c r="L2447" s="10" t="str">
        <f t="shared" si="1189"/>
        <v>RSDELC</v>
      </c>
      <c r="M2447" s="10" t="s">
        <v>75</v>
      </c>
    </row>
    <row r="2448" spans="3:13" s="2" customFormat="1" x14ac:dyDescent="0.25">
      <c r="C2448" s="10"/>
      <c r="D2448" s="10">
        <v>18</v>
      </c>
      <c r="F2448" s="2" t="str">
        <f t="shared" ref="F2448" si="1211">IF(H2448="NA","\I: Ignore","FLO_FR")</f>
        <v>FLO_FR</v>
      </c>
      <c r="G2448" s="2" t="str">
        <f t="shared" ref="G2448" si="1212">G2447</f>
        <v>RSD_DTA2_CW</v>
      </c>
      <c r="H2448" s="2" t="str">
        <f t="shared" ref="H2448:J2448" si="1213">H2424</f>
        <v>FE</v>
      </c>
      <c r="I2448" s="2" t="str">
        <f t="shared" si="1213"/>
        <v>UP</v>
      </c>
      <c r="J2448" s="10">
        <f t="shared" si="1213"/>
        <v>0</v>
      </c>
      <c r="K2448" s="10">
        <f t="shared" si="1173"/>
        <v>3</v>
      </c>
      <c r="L2448" s="10" t="str">
        <f t="shared" si="1189"/>
        <v>RSDELC</v>
      </c>
      <c r="M2448" s="10" t="s">
        <v>75</v>
      </c>
    </row>
    <row r="2449" spans="3:13" s="2" customFormat="1" x14ac:dyDescent="0.25">
      <c r="C2449" s="10"/>
      <c r="D2449" s="10">
        <v>19</v>
      </c>
      <c r="F2449" s="2" t="str">
        <f t="shared" ref="F2449" si="1214">IF(H2449="NA","\I: Ignore","FLO_FR")</f>
        <v>FLO_FR</v>
      </c>
      <c r="G2449" s="2" t="str">
        <f t="shared" ref="G2449" si="1215">G2448</f>
        <v>RSD_DTA2_CW</v>
      </c>
      <c r="H2449" s="2" t="str">
        <f t="shared" ref="H2449:J2449" si="1216">H2425</f>
        <v>WN</v>
      </c>
      <c r="I2449" s="2" t="str">
        <f t="shared" si="1216"/>
        <v>UP</v>
      </c>
      <c r="J2449" s="10">
        <f t="shared" si="1216"/>
        <v>0</v>
      </c>
      <c r="K2449" s="10">
        <f t="shared" si="1173"/>
        <v>3</v>
      </c>
      <c r="L2449" s="10" t="str">
        <f t="shared" si="1189"/>
        <v>RSDELC</v>
      </c>
      <c r="M2449" s="10" t="s">
        <v>75</v>
      </c>
    </row>
    <row r="2450" spans="3:13" s="2" customFormat="1" x14ac:dyDescent="0.25">
      <c r="C2450" s="10"/>
      <c r="D2450" s="10">
        <v>20</v>
      </c>
      <c r="F2450" s="2" t="str">
        <f t="shared" ref="F2450" si="1217">IF(H2450="NA","\I: Ignore","FLO_FR")</f>
        <v>FLO_FR</v>
      </c>
      <c r="G2450" s="2" t="str">
        <f t="shared" ref="G2450" si="1218">G2449</f>
        <v>RSD_DTA2_CW</v>
      </c>
      <c r="H2450" s="2" t="str">
        <f t="shared" ref="H2450:J2450" si="1219">H2426</f>
        <v>WL</v>
      </c>
      <c r="I2450" s="2" t="str">
        <f t="shared" si="1219"/>
        <v>UP</v>
      </c>
      <c r="J2450" s="10">
        <f t="shared" si="1219"/>
        <v>0</v>
      </c>
      <c r="K2450" s="10">
        <f t="shared" si="1173"/>
        <v>3</v>
      </c>
      <c r="L2450" s="10" t="str">
        <f t="shared" si="1189"/>
        <v>RSDELC</v>
      </c>
      <c r="M2450" s="10" t="s">
        <v>75</v>
      </c>
    </row>
    <row r="2451" spans="3:13" s="2" customFormat="1" x14ac:dyDescent="0.25">
      <c r="C2451" s="10"/>
      <c r="D2451" s="10">
        <v>21</v>
      </c>
      <c r="F2451" s="2" t="str">
        <f t="shared" ref="F2451" si="1220">IF(H2451="NA","\I: Ignore","FLO_FR")</f>
        <v>FLO_FR</v>
      </c>
      <c r="G2451" s="2" t="str">
        <f t="shared" ref="G2451" si="1221">G2450</f>
        <v>RSD_DTA2_CW</v>
      </c>
      <c r="H2451" s="2" t="str">
        <f t="shared" ref="H2451:J2451" si="1222">H2427</f>
        <v>WM</v>
      </c>
      <c r="I2451" s="2" t="str">
        <f t="shared" si="1222"/>
        <v>UP</v>
      </c>
      <c r="J2451" s="10">
        <f t="shared" si="1222"/>
        <v>0</v>
      </c>
      <c r="K2451" s="10">
        <f t="shared" si="1173"/>
        <v>3</v>
      </c>
      <c r="L2451" s="10" t="str">
        <f t="shared" si="1189"/>
        <v>RSDELC</v>
      </c>
      <c r="M2451" s="10" t="s">
        <v>75</v>
      </c>
    </row>
    <row r="2452" spans="3:13" s="2" customFormat="1" x14ac:dyDescent="0.25">
      <c r="C2452" s="10"/>
      <c r="D2452" s="10">
        <v>22</v>
      </c>
      <c r="F2452" s="2" t="str">
        <f t="shared" ref="F2452" si="1223">IF(H2452="NA","\I: Ignore","FLO_FR")</f>
        <v>FLO_FR</v>
      </c>
      <c r="G2452" s="2" t="str">
        <f t="shared" ref="G2452" si="1224">G2451</f>
        <v>RSD_DTA2_CW</v>
      </c>
      <c r="H2452" s="2" t="str">
        <f t="shared" ref="H2452:J2452" si="1225">H2428</f>
        <v>WD</v>
      </c>
      <c r="I2452" s="2" t="str">
        <f t="shared" si="1225"/>
        <v>UP</v>
      </c>
      <c r="J2452" s="10">
        <f t="shared" si="1225"/>
        <v>0</v>
      </c>
      <c r="K2452" s="10">
        <f t="shared" si="1173"/>
        <v>3</v>
      </c>
      <c r="L2452" s="10" t="str">
        <f t="shared" si="1189"/>
        <v>RSDELC</v>
      </c>
      <c r="M2452" s="10" t="s">
        <v>75</v>
      </c>
    </row>
    <row r="2453" spans="3:13" s="2" customFormat="1" x14ac:dyDescent="0.25">
      <c r="C2453" s="10"/>
      <c r="D2453" s="10">
        <v>23</v>
      </c>
      <c r="F2453" s="12" t="str">
        <f t="shared" ref="F2453" si="1226">IF(H2453="NA","\I: Ignore","FLO_FR")</f>
        <v>FLO_FR</v>
      </c>
      <c r="G2453" s="12" t="str">
        <f t="shared" ref="G2453" si="1227">G2452</f>
        <v>RSD_DTA2_CW</v>
      </c>
      <c r="H2453" s="12" t="str">
        <f t="shared" ref="H2453:J2453" si="1228">H2429</f>
        <v>WA</v>
      </c>
      <c r="I2453" s="12" t="str">
        <f t="shared" si="1228"/>
        <v>UP</v>
      </c>
      <c r="J2453" s="4">
        <f t="shared" si="1228"/>
        <v>0</v>
      </c>
      <c r="K2453" s="4">
        <f t="shared" si="1173"/>
        <v>3</v>
      </c>
      <c r="L2453" s="10" t="str">
        <f t="shared" si="1189"/>
        <v>RSDELC</v>
      </c>
      <c r="M2453" s="10" t="s">
        <v>75</v>
      </c>
    </row>
    <row r="2454" spans="3:13" s="2" customFormat="1" x14ac:dyDescent="0.25">
      <c r="C2454" s="10"/>
      <c r="D2454" s="10">
        <v>24</v>
      </c>
      <c r="F2454" s="19" t="str">
        <f t="shared" ref="F2454" si="1229">IF(H2454="NA","\I: Ignore","FLO_FR")</f>
        <v>FLO_FR</v>
      </c>
      <c r="G2454" s="19" t="str">
        <f t="shared" ref="G2454" si="1230">G2453</f>
        <v>RSD_DTA2_CW</v>
      </c>
      <c r="H2454" s="19" t="str">
        <f t="shared" ref="H2454:J2454" si="1231">H2430</f>
        <v>WE</v>
      </c>
      <c r="I2454" s="19" t="str">
        <f t="shared" si="1231"/>
        <v>UP</v>
      </c>
      <c r="J2454" s="21">
        <f t="shared" si="1231"/>
        <v>0</v>
      </c>
      <c r="K2454" s="21">
        <f t="shared" si="1173"/>
        <v>3</v>
      </c>
      <c r="L2454" s="21" t="str">
        <f t="shared" si="1189"/>
        <v>RSDELC</v>
      </c>
      <c r="M2454" s="10" t="s">
        <v>75</v>
      </c>
    </row>
    <row r="2455" spans="3:13" s="2" customFormat="1" x14ac:dyDescent="0.25">
      <c r="C2455" s="10">
        <f>C2407+1</f>
        <v>52</v>
      </c>
      <c r="D2455" s="10">
        <v>1</v>
      </c>
      <c r="F2455" s="2" t="str">
        <f>IF(H2455="NA","\I: Ignore","FLO_FR")</f>
        <v>FLO_FR</v>
      </c>
      <c r="G2455" s="9" t="str">
        <f>VLOOKUP(C2455,Demands!$B$27:$C$125,2,0)</f>
        <v>RSD_APA2_CW</v>
      </c>
      <c r="H2455" s="2" t="str">
        <f>IF(HLOOKUP($D2455,Fractions!$C$1:$Z$2,2,0)=0,"na",HLOOKUP($D2455,Fractions!$C$1:$Z$2,2,0))</f>
        <v>RN</v>
      </c>
      <c r="I2455" s="2" t="s">
        <v>34</v>
      </c>
      <c r="K2455" s="11">
        <f>VLOOKUP(VLOOKUP(C2455,Demands!$B$27:$E$125,4,0),Fractions!$A$3:$Z$43,INS_FRs!D2455+2,0)</f>
        <v>0</v>
      </c>
      <c r="L2455" s="10" t="str">
        <f t="shared" si="1189"/>
        <v>RSDELC</v>
      </c>
      <c r="M2455" s="10" t="s">
        <v>75</v>
      </c>
    </row>
    <row r="2456" spans="3:13" s="2" customFormat="1" x14ac:dyDescent="0.25">
      <c r="C2456" s="10"/>
      <c r="D2456" s="10">
        <v>2</v>
      </c>
      <c r="F2456" s="2" t="str">
        <f t="shared" ref="F2456:F2458" si="1232">IF(H2456="NA","\I: Ignore","FLO_FR")</f>
        <v>FLO_FR</v>
      </c>
      <c r="G2456" s="2" t="str">
        <f>G2455</f>
        <v>RSD_APA2_CW</v>
      </c>
      <c r="H2456" s="2" t="str">
        <f>IF(HLOOKUP($D2456,Fractions!$C$1:$Z$2,2,0)=0,"na",HLOOKUP($D2456,Fractions!$C$1:$Z$2,2,0))</f>
        <v>RL</v>
      </c>
      <c r="I2456" s="2" t="s">
        <v>34</v>
      </c>
      <c r="K2456" s="17">
        <f>VLOOKUP(VLOOKUP(C2455,Demands!$B$27:$E$125,4,0),Fractions!$A$3:$Z$43,INS_FRs!D2456+2,0)</f>
        <v>3.8299086757990874E-2</v>
      </c>
      <c r="L2456" s="10" t="str">
        <f t="shared" si="1189"/>
        <v>RSDELC</v>
      </c>
      <c r="M2456" s="10" t="s">
        <v>75</v>
      </c>
    </row>
    <row r="2457" spans="3:13" s="2" customFormat="1" x14ac:dyDescent="0.25">
      <c r="C2457" s="10"/>
      <c r="D2457" s="10">
        <v>3</v>
      </c>
      <c r="F2457" s="2" t="str">
        <f t="shared" si="1232"/>
        <v>FLO_FR</v>
      </c>
      <c r="G2457" s="2" t="str">
        <f t="shared" ref="G2457:G2464" si="1233">G2456</f>
        <v>RSD_APA2_CW</v>
      </c>
      <c r="H2457" s="2" t="str">
        <f>IF(HLOOKUP($D2457,Fractions!$C$1:$Z$2,2,0)=0,"na",HLOOKUP($D2457,Fractions!$C$1:$Z$2,2,0))</f>
        <v>RM</v>
      </c>
      <c r="I2457" s="2" t="s">
        <v>34</v>
      </c>
      <c r="K2457" s="17">
        <f>VLOOKUP(VLOOKUP(C2455,Demands!$B$27:$E$125,4,0),Fractions!$A$3:$Z$43,INS_FRs!D2457+2,0)</f>
        <v>4.5262557077625568E-2</v>
      </c>
      <c r="L2457" s="10" t="str">
        <f t="shared" si="1189"/>
        <v>RSDELC</v>
      </c>
      <c r="M2457" s="10" t="s">
        <v>75</v>
      </c>
    </row>
    <row r="2458" spans="3:13" s="2" customFormat="1" x14ac:dyDescent="0.25">
      <c r="C2458" s="10"/>
      <c r="D2458" s="10">
        <v>4</v>
      </c>
      <c r="F2458" s="2" t="str">
        <f t="shared" si="1232"/>
        <v>FLO_FR</v>
      </c>
      <c r="G2458" s="2" t="str">
        <f t="shared" si="1233"/>
        <v>RSD_APA2_CW</v>
      </c>
      <c r="H2458" s="2" t="str">
        <f>IF(HLOOKUP($D2458,Fractions!$C$1:$Z$2,2,0)=0,"na",HLOOKUP($D2458,Fractions!$C$1:$Z$2,2,0))</f>
        <v>RD</v>
      </c>
      <c r="I2458" s="2" t="s">
        <v>34</v>
      </c>
      <c r="K2458" s="17">
        <f>VLOOKUP(VLOOKUP(C2455,Demands!$B$27:$E$125,4,0),Fractions!$A$3:$Z$43,INS_FRs!D2458+2,0)</f>
        <v>4.8744292237442928E-2</v>
      </c>
      <c r="L2458" s="10" t="str">
        <f t="shared" si="1189"/>
        <v>RSDELC</v>
      </c>
      <c r="M2458" s="10" t="s">
        <v>75</v>
      </c>
    </row>
    <row r="2459" spans="3:13" s="2" customFormat="1" x14ac:dyDescent="0.25">
      <c r="C2459" s="10"/>
      <c r="D2459" s="10">
        <v>5</v>
      </c>
      <c r="F2459" s="2" t="str">
        <f t="shared" ref="F2459:F2466" si="1234">IF(H2459="NA","\I: Ignore","FLO_FR")</f>
        <v>FLO_FR</v>
      </c>
      <c r="G2459" s="2" t="str">
        <f t="shared" si="1233"/>
        <v>RSD_APA2_CW</v>
      </c>
      <c r="H2459" s="2" t="str">
        <f>IF(HLOOKUP($D2459,Fractions!$C$1:$Z$2,2,0)=0,"na",HLOOKUP($D2459,Fractions!$C$1:$Z$2,2,0))</f>
        <v>RA</v>
      </c>
      <c r="I2459" s="2" t="s">
        <v>34</v>
      </c>
      <c r="K2459" s="17">
        <f>VLOOKUP(VLOOKUP(C2455,Demands!$B$27:$E$125,4,0),Fractions!$A$3:$Z$43,INS_FRs!D2459+2,0)</f>
        <v>3.4817351598173514E-2</v>
      </c>
      <c r="L2459" s="10" t="str">
        <f t="shared" si="1189"/>
        <v>RSDELC</v>
      </c>
      <c r="M2459" s="10" t="s">
        <v>75</v>
      </c>
    </row>
    <row r="2460" spans="3:13" s="2" customFormat="1" x14ac:dyDescent="0.25">
      <c r="C2460" s="10"/>
      <c r="D2460" s="10">
        <v>6</v>
      </c>
      <c r="F2460" s="2" t="str">
        <f t="shared" si="1234"/>
        <v>FLO_FR</v>
      </c>
      <c r="G2460" s="2" t="str">
        <f t="shared" si="1233"/>
        <v>RSD_APA2_CW</v>
      </c>
      <c r="H2460" s="2" t="str">
        <f>IF(HLOOKUP($D2460,Fractions!$C$1:$Z$2,2,0)=0,"na",HLOOKUP($D2460,Fractions!$C$1:$Z$2,2,0))</f>
        <v>RE</v>
      </c>
      <c r="I2460" s="2" t="s">
        <v>34</v>
      </c>
      <c r="K2460" s="17">
        <f>VLOOKUP(VLOOKUP(C2455,Demands!$B$27:$E$125,4,0),Fractions!$A$3:$Z$43,INS_FRs!D2460+2,0)</f>
        <v>0</v>
      </c>
      <c r="L2460" s="10" t="str">
        <f t="shared" si="1189"/>
        <v>RSDELC</v>
      </c>
      <c r="M2460" s="10" t="s">
        <v>75</v>
      </c>
    </row>
    <row r="2461" spans="3:13" s="2" customFormat="1" x14ac:dyDescent="0.25">
      <c r="C2461" s="10"/>
      <c r="D2461" s="10">
        <v>7</v>
      </c>
      <c r="F2461" s="2" t="str">
        <f t="shared" si="1234"/>
        <v>FLO_FR</v>
      </c>
      <c r="G2461" s="2" t="str">
        <f t="shared" si="1233"/>
        <v>RSD_APA2_CW</v>
      </c>
      <c r="H2461" s="2" t="str">
        <f>IF(HLOOKUP($D2461,Fractions!$C$1:$Z$2,2,0)=0,"na",HLOOKUP($D2461,Fractions!$C$1:$Z$2,2,0))</f>
        <v>SN</v>
      </c>
      <c r="I2461" s="2" t="s">
        <v>34</v>
      </c>
      <c r="K2461" s="17">
        <f>VLOOKUP(VLOOKUP(C2455,Demands!$B$27:$E$125,4,0),Fractions!$A$3:$Z$43,INS_FRs!D2461+2,0)</f>
        <v>0</v>
      </c>
      <c r="L2461" s="10" t="str">
        <f t="shared" si="1189"/>
        <v>RSDELC</v>
      </c>
      <c r="M2461" s="10" t="s">
        <v>75</v>
      </c>
    </row>
    <row r="2462" spans="3:13" s="2" customFormat="1" x14ac:dyDescent="0.25">
      <c r="C2462" s="10"/>
      <c r="D2462" s="10">
        <v>8</v>
      </c>
      <c r="F2462" s="2" t="str">
        <f t="shared" si="1234"/>
        <v>FLO_FR</v>
      </c>
      <c r="G2462" s="2" t="str">
        <f t="shared" si="1233"/>
        <v>RSD_APA2_CW</v>
      </c>
      <c r="H2462" s="2" t="str">
        <f>IF(HLOOKUP($D2462,Fractions!$C$1:$Z$2,2,0)=0,"na",HLOOKUP($D2462,Fractions!$C$1:$Z$2,2,0))</f>
        <v>SL</v>
      </c>
      <c r="I2462" s="2" t="s">
        <v>34</v>
      </c>
      <c r="K2462" s="17">
        <f>VLOOKUP(VLOOKUP(C2455,Demands!$B$27:$E$125,4,0),Fractions!$A$3:$Z$43,INS_FRs!D2462+2,0)</f>
        <v>5.7762557077625579E-2</v>
      </c>
      <c r="L2462" s="10" t="str">
        <f t="shared" si="1189"/>
        <v>RSDELC</v>
      </c>
      <c r="M2462" s="10" t="s">
        <v>75</v>
      </c>
    </row>
    <row r="2463" spans="3:13" s="2" customFormat="1" x14ac:dyDescent="0.25">
      <c r="C2463" s="10"/>
      <c r="D2463" s="10">
        <v>9</v>
      </c>
      <c r="F2463" s="2" t="str">
        <f t="shared" si="1234"/>
        <v>FLO_FR</v>
      </c>
      <c r="G2463" s="2" t="str">
        <f t="shared" si="1233"/>
        <v>RSD_APA2_CW</v>
      </c>
      <c r="H2463" s="2" t="str">
        <f>IF(HLOOKUP($D2463,Fractions!$C$1:$Z$2,2,0)=0,"na",HLOOKUP($D2463,Fractions!$C$1:$Z$2,2,0))</f>
        <v>SM</v>
      </c>
      <c r="I2463" s="2" t="s">
        <v>34</v>
      </c>
      <c r="K2463" s="17">
        <f>VLOOKUP(VLOOKUP(C2455,Demands!$B$27:$E$125,4,0),Fractions!$A$3:$Z$43,INS_FRs!D2463+2,0)</f>
        <v>6.8264840182648404E-2</v>
      </c>
      <c r="L2463" s="10" t="str">
        <f t="shared" si="1189"/>
        <v>RSDELC</v>
      </c>
      <c r="M2463" s="10" t="s">
        <v>75</v>
      </c>
    </row>
    <row r="2464" spans="3:13" s="2" customFormat="1" x14ac:dyDescent="0.25">
      <c r="C2464" s="10"/>
      <c r="D2464" s="10">
        <v>10</v>
      </c>
      <c r="F2464" s="2" t="str">
        <f t="shared" si="1234"/>
        <v>FLO_FR</v>
      </c>
      <c r="G2464" s="2" t="str">
        <f t="shared" si="1233"/>
        <v>RSD_APA2_CW</v>
      </c>
      <c r="H2464" s="2" t="str">
        <f>IF(HLOOKUP($D2464,Fractions!$C$1:$Z$2,2,0)=0,"na",HLOOKUP($D2464,Fractions!$C$1:$Z$2,2,0))</f>
        <v>SD</v>
      </c>
      <c r="I2464" s="2" t="s">
        <v>34</v>
      </c>
      <c r="K2464" s="17">
        <f>VLOOKUP(VLOOKUP(C2455,Demands!$B$27:$E$125,4,0),Fractions!$A$3:$Z$43,INS_FRs!D2464+2,0)</f>
        <v>7.351598173515983E-2</v>
      </c>
      <c r="L2464" s="10" t="str">
        <f t="shared" si="1189"/>
        <v>RSDELC</v>
      </c>
      <c r="M2464" s="10" t="s">
        <v>75</v>
      </c>
    </row>
    <row r="2465" spans="3:13" s="2" customFormat="1" x14ac:dyDescent="0.25">
      <c r="C2465" s="10"/>
      <c r="D2465" s="10">
        <v>11</v>
      </c>
      <c r="F2465" s="2" t="str">
        <f t="shared" si="1234"/>
        <v>FLO_FR</v>
      </c>
      <c r="G2465" s="2" t="str">
        <f t="shared" ref="G2465" si="1235">G2464</f>
        <v>RSD_APA2_CW</v>
      </c>
      <c r="H2465" s="2" t="str">
        <f>IF(HLOOKUP($D2465,Fractions!$C$1:$Z$2,2,0)=0,"na",HLOOKUP($D2465,Fractions!$C$1:$Z$2,2,0))</f>
        <v>SA</v>
      </c>
      <c r="I2465" s="2" t="s">
        <v>34</v>
      </c>
      <c r="K2465" s="17">
        <f>VLOOKUP(VLOOKUP(C2455,Demands!$B$27:$E$125,4,0),Fractions!$A$3:$Z$43,INS_FRs!D2465+2,0)</f>
        <v>5.2511415525114152E-2</v>
      </c>
      <c r="L2465" s="10" t="str">
        <f t="shared" si="1189"/>
        <v>RSDELC</v>
      </c>
      <c r="M2465" s="10" t="s">
        <v>75</v>
      </c>
    </row>
    <row r="2466" spans="3:13" s="2" customFormat="1" x14ac:dyDescent="0.25">
      <c r="C2466" s="10"/>
      <c r="D2466" s="10">
        <v>12</v>
      </c>
      <c r="F2466" s="2" t="str">
        <f t="shared" si="1234"/>
        <v>FLO_FR</v>
      </c>
      <c r="G2466" s="2" t="str">
        <f t="shared" ref="G2466" si="1236">G2465</f>
        <v>RSD_APA2_CW</v>
      </c>
      <c r="H2466" s="2" t="str">
        <f>IF(HLOOKUP($D2466,Fractions!$C$1:$Z$2,2,0)=0,"na",HLOOKUP($D2466,Fractions!$C$1:$Z$2,2,0))</f>
        <v>SE</v>
      </c>
      <c r="I2466" s="2" t="s">
        <v>34</v>
      </c>
      <c r="K2466" s="17">
        <f>VLOOKUP(VLOOKUP(C2455,Demands!$B$27:$E$125,4,0),Fractions!$A$3:$Z$43,INS_FRs!D2466+2,0)</f>
        <v>0</v>
      </c>
      <c r="L2466" s="10" t="str">
        <f t="shared" si="1189"/>
        <v>RSDELC</v>
      </c>
      <c r="M2466" s="10" t="s">
        <v>75</v>
      </c>
    </row>
    <row r="2467" spans="3:13" s="2" customFormat="1" x14ac:dyDescent="0.25">
      <c r="C2467" s="10"/>
      <c r="D2467" s="10">
        <v>13</v>
      </c>
      <c r="F2467" s="2" t="str">
        <f t="shared" ref="F2467" si="1237">IF(H2467="NA","\I: Ignore","FLO_FR")</f>
        <v>FLO_FR</v>
      </c>
      <c r="G2467" s="2" t="str">
        <f t="shared" ref="G2467" si="1238">G2466</f>
        <v>RSD_APA2_CW</v>
      </c>
      <c r="H2467" s="2" t="str">
        <f>IF(HLOOKUP($D2467,Fractions!$C$1:$Z$2,2,0)=0,"na",HLOOKUP($D2467,Fractions!$C$1:$Z$2,2,0))</f>
        <v>FN</v>
      </c>
      <c r="I2467" s="2" t="s">
        <v>34</v>
      </c>
      <c r="K2467" s="17">
        <f>VLOOKUP(VLOOKUP(C2455,Demands!$B$27:$E$125,4,0),Fractions!$A$3:$Z$43,INS_FRs!D2467+2,0)</f>
        <v>0</v>
      </c>
      <c r="L2467" s="10" t="str">
        <f t="shared" si="1189"/>
        <v>RSDELC</v>
      </c>
      <c r="M2467" s="10" t="s">
        <v>75</v>
      </c>
    </row>
    <row r="2468" spans="3:13" s="2" customFormat="1" x14ac:dyDescent="0.25">
      <c r="C2468" s="10"/>
      <c r="D2468" s="10">
        <v>14</v>
      </c>
      <c r="F2468" s="2" t="str">
        <f t="shared" ref="F2468" si="1239">IF(H2468="NA","\I: Ignore","FLO_FR")</f>
        <v>FLO_FR</v>
      </c>
      <c r="G2468" s="2" t="str">
        <f t="shared" ref="G2468" si="1240">G2467</f>
        <v>RSD_APA2_CW</v>
      </c>
      <c r="H2468" s="2" t="str">
        <f>IF(HLOOKUP($D2468,Fractions!$C$1:$Z$2,2,0)=0,"na",HLOOKUP($D2468,Fractions!$C$1:$Z$2,2,0))</f>
        <v>FL</v>
      </c>
      <c r="I2468" s="2" t="s">
        <v>34</v>
      </c>
      <c r="K2468" s="17">
        <f>VLOOKUP(VLOOKUP(C2455,Demands!$B$27:$E$125,4,0),Fractions!$A$3:$Z$43,INS_FRs!D2468+2,0)</f>
        <v>3.8299086757990874E-2</v>
      </c>
      <c r="L2468" s="10" t="str">
        <f t="shared" si="1189"/>
        <v>RSDELC</v>
      </c>
      <c r="M2468" s="10" t="s">
        <v>75</v>
      </c>
    </row>
    <row r="2469" spans="3:13" s="2" customFormat="1" x14ac:dyDescent="0.25">
      <c r="C2469" s="10"/>
      <c r="D2469" s="10">
        <v>15</v>
      </c>
      <c r="F2469" s="2" t="str">
        <f t="shared" ref="F2469" si="1241">IF(H2469="NA","\I: Ignore","FLO_FR")</f>
        <v>FLO_FR</v>
      </c>
      <c r="G2469" s="2" t="str">
        <f t="shared" ref="G2469" si="1242">G2468</f>
        <v>RSD_APA2_CW</v>
      </c>
      <c r="H2469" s="2" t="str">
        <f>IF(HLOOKUP($D2469,Fractions!$C$1:$Z$2,2,0)=0,"na",HLOOKUP($D2469,Fractions!$C$1:$Z$2,2,0))</f>
        <v>FM</v>
      </c>
      <c r="I2469" s="2" t="s">
        <v>34</v>
      </c>
      <c r="K2469" s="17">
        <f>VLOOKUP(VLOOKUP(C2455,Demands!$B$27:$E$125,4,0),Fractions!$A$3:$Z$43,INS_FRs!D2469+2,0)</f>
        <v>4.5262557077625568E-2</v>
      </c>
      <c r="L2469" s="10" t="str">
        <f t="shared" si="1189"/>
        <v>RSDELC</v>
      </c>
      <c r="M2469" s="10" t="s">
        <v>75</v>
      </c>
    </row>
    <row r="2470" spans="3:13" s="2" customFormat="1" x14ac:dyDescent="0.25">
      <c r="C2470" s="10"/>
      <c r="D2470" s="10">
        <v>16</v>
      </c>
      <c r="F2470" s="2" t="str">
        <f t="shared" ref="F2470" si="1243">IF(H2470="NA","\I: Ignore","FLO_FR")</f>
        <v>FLO_FR</v>
      </c>
      <c r="G2470" s="2" t="str">
        <f t="shared" ref="G2470" si="1244">G2469</f>
        <v>RSD_APA2_CW</v>
      </c>
      <c r="H2470" s="2" t="str">
        <f>IF(HLOOKUP($D2470,Fractions!$C$1:$Z$2,2,0)=0,"na",HLOOKUP($D2470,Fractions!$C$1:$Z$2,2,0))</f>
        <v>FD</v>
      </c>
      <c r="I2470" s="2" t="s">
        <v>34</v>
      </c>
      <c r="K2470" s="17">
        <f>VLOOKUP(VLOOKUP(C2455,Demands!$B$27:$E$125,4,0),Fractions!$A$3:$Z$43,INS_FRs!D2470+2,0)</f>
        <v>4.8744292237442928E-2</v>
      </c>
      <c r="L2470" s="10" t="str">
        <f t="shared" si="1189"/>
        <v>RSDELC</v>
      </c>
      <c r="M2470" s="10" t="s">
        <v>75</v>
      </c>
    </row>
    <row r="2471" spans="3:13" s="2" customFormat="1" x14ac:dyDescent="0.25">
      <c r="C2471" s="10"/>
      <c r="D2471" s="10">
        <v>17</v>
      </c>
      <c r="F2471" s="2" t="str">
        <f t="shared" ref="F2471" si="1245">IF(H2471="NA","\I: Ignore","FLO_FR")</f>
        <v>FLO_FR</v>
      </c>
      <c r="G2471" s="2" t="str">
        <f t="shared" ref="G2471" si="1246">G2470</f>
        <v>RSD_APA2_CW</v>
      </c>
      <c r="H2471" s="2" t="str">
        <f>IF(HLOOKUP($D2471,Fractions!$C$1:$Z$2,2,0)=0,"na",HLOOKUP($D2471,Fractions!$C$1:$Z$2,2,0))</f>
        <v>FA</v>
      </c>
      <c r="I2471" s="2" t="s">
        <v>34</v>
      </c>
      <c r="K2471" s="17">
        <f>VLOOKUP(VLOOKUP(C2455,Demands!$B$27:$E$125,4,0),Fractions!$A$3:$Z$43,INS_FRs!D2471+2,0)</f>
        <v>3.4817351598173514E-2</v>
      </c>
      <c r="L2471" s="10" t="str">
        <f t="shared" si="1189"/>
        <v>RSDELC</v>
      </c>
      <c r="M2471" s="10" t="s">
        <v>75</v>
      </c>
    </row>
    <row r="2472" spans="3:13" s="2" customFormat="1" x14ac:dyDescent="0.25">
      <c r="C2472" s="10"/>
      <c r="D2472" s="10">
        <v>18</v>
      </c>
      <c r="F2472" s="2" t="str">
        <f t="shared" ref="F2472" si="1247">IF(H2472="NA","\I: Ignore","FLO_FR")</f>
        <v>FLO_FR</v>
      </c>
      <c r="G2472" s="2" t="str">
        <f t="shared" ref="G2472" si="1248">G2471</f>
        <v>RSD_APA2_CW</v>
      </c>
      <c r="H2472" s="2" t="str">
        <f>IF(HLOOKUP($D2472,Fractions!$C$1:$Z$2,2,0)=0,"na",HLOOKUP($D2472,Fractions!$C$1:$Z$2,2,0))</f>
        <v>FE</v>
      </c>
      <c r="I2472" s="2" t="s">
        <v>34</v>
      </c>
      <c r="K2472" s="17">
        <f>VLOOKUP(VLOOKUP(C2455,Demands!$B$27:$E$125,4,0),Fractions!$A$3:$Z$43,INS_FRs!D2472+2,0)</f>
        <v>0</v>
      </c>
      <c r="L2472" s="10" t="str">
        <f t="shared" si="1189"/>
        <v>RSDELC</v>
      </c>
      <c r="M2472" s="10" t="s">
        <v>75</v>
      </c>
    </row>
    <row r="2473" spans="3:13" s="2" customFormat="1" x14ac:dyDescent="0.25">
      <c r="C2473" s="10"/>
      <c r="D2473" s="10">
        <v>19</v>
      </c>
      <c r="F2473" s="2" t="str">
        <f t="shared" ref="F2473" si="1249">IF(H2473="NA","\I: Ignore","FLO_FR")</f>
        <v>FLO_FR</v>
      </c>
      <c r="G2473" s="2" t="str">
        <f t="shared" ref="G2473" si="1250">G2472</f>
        <v>RSD_APA2_CW</v>
      </c>
      <c r="H2473" s="2" t="str">
        <f>IF(HLOOKUP($D2473,Fractions!$C$1:$Z$2,2,0)=0,"na",HLOOKUP($D2473,Fractions!$C$1:$Z$2,2,0))</f>
        <v>WN</v>
      </c>
      <c r="I2473" s="2" t="s">
        <v>34</v>
      </c>
      <c r="K2473" s="17">
        <f>VLOOKUP(VLOOKUP(C2455,Demands!$B$27:$E$125,4,0),Fractions!$A$3:$Z$43,INS_FRs!D2473+2,0)</f>
        <v>0</v>
      </c>
      <c r="L2473" s="10" t="str">
        <f t="shared" si="1189"/>
        <v>RSDELC</v>
      </c>
      <c r="M2473" s="10" t="s">
        <v>75</v>
      </c>
    </row>
    <row r="2474" spans="3:13" s="2" customFormat="1" x14ac:dyDescent="0.25">
      <c r="C2474" s="10"/>
      <c r="D2474" s="10">
        <v>20</v>
      </c>
      <c r="F2474" s="2" t="str">
        <f t="shared" ref="F2474" si="1251">IF(H2474="NA","\I: Ignore","FLO_FR")</f>
        <v>FLO_FR</v>
      </c>
      <c r="G2474" s="2" t="str">
        <f t="shared" ref="G2474" si="1252">G2473</f>
        <v>RSD_APA2_CW</v>
      </c>
      <c r="H2474" s="2" t="str">
        <f>IF(HLOOKUP($D2474,Fractions!$C$1:$Z$2,2,0)=0,"na",HLOOKUP($D2474,Fractions!$C$1:$Z$2,2,0))</f>
        <v>WL</v>
      </c>
      <c r="I2474" s="2" t="s">
        <v>34</v>
      </c>
      <c r="K2474" s="17">
        <f>VLOOKUP(VLOOKUP(C2455,Demands!$B$27:$E$125,4,0),Fractions!$A$3:$Z$43,INS_FRs!D2474+2,0)</f>
        <v>9.4805936073059371E-2</v>
      </c>
      <c r="L2474" s="10" t="str">
        <f t="shared" si="1189"/>
        <v>RSDELC</v>
      </c>
      <c r="M2474" s="10" t="s">
        <v>75</v>
      </c>
    </row>
    <row r="2475" spans="3:13" s="2" customFormat="1" x14ac:dyDescent="0.25">
      <c r="C2475" s="10"/>
      <c r="D2475" s="10">
        <v>21</v>
      </c>
      <c r="F2475" s="2" t="str">
        <f t="shared" ref="F2475" si="1253">IF(H2475="NA","\I: Ignore","FLO_FR")</f>
        <v>FLO_FR</v>
      </c>
      <c r="G2475" s="2" t="str">
        <f t="shared" ref="G2475" si="1254">G2474</f>
        <v>RSD_APA2_CW</v>
      </c>
      <c r="H2475" s="2" t="str">
        <f>IF(HLOOKUP($D2475,Fractions!$C$1:$Z$2,2,0)=0,"na",HLOOKUP($D2475,Fractions!$C$1:$Z$2,2,0))</f>
        <v>WM</v>
      </c>
      <c r="I2475" s="2" t="s">
        <v>34</v>
      </c>
      <c r="K2475" s="17">
        <f>VLOOKUP(VLOOKUP(C2455,Demands!$B$27:$E$125,4,0),Fractions!$A$3:$Z$43,INS_FRs!D2475+2,0)</f>
        <v>0.11204337899543379</v>
      </c>
      <c r="L2475" s="10" t="str">
        <f t="shared" si="1189"/>
        <v>RSDELC</v>
      </c>
      <c r="M2475" s="10" t="s">
        <v>75</v>
      </c>
    </row>
    <row r="2476" spans="3:13" s="2" customFormat="1" x14ac:dyDescent="0.25">
      <c r="C2476" s="10"/>
      <c r="D2476" s="10">
        <v>22</v>
      </c>
      <c r="F2476" s="2" t="str">
        <f t="shared" ref="F2476" si="1255">IF(H2476="NA","\I: Ignore","FLO_FR")</f>
        <v>FLO_FR</v>
      </c>
      <c r="G2476" s="2" t="str">
        <f t="shared" ref="G2476" si="1256">G2475</f>
        <v>RSD_APA2_CW</v>
      </c>
      <c r="H2476" s="2" t="str">
        <f>IF(HLOOKUP($D2476,Fractions!$C$1:$Z$2,2,0)=0,"na",HLOOKUP($D2476,Fractions!$C$1:$Z$2,2,0))</f>
        <v>WD</v>
      </c>
      <c r="I2476" s="2" t="s">
        <v>34</v>
      </c>
      <c r="K2476" s="17">
        <f>VLOOKUP(VLOOKUP(C2455,Demands!$B$27:$E$125,4,0),Fractions!$A$3:$Z$43,INS_FRs!D2476+2,0)</f>
        <v>0.12066210045662101</v>
      </c>
      <c r="L2476" s="10" t="str">
        <f t="shared" si="1189"/>
        <v>RSDELC</v>
      </c>
      <c r="M2476" s="10" t="s">
        <v>75</v>
      </c>
    </row>
    <row r="2477" spans="3:13" s="2" customFormat="1" x14ac:dyDescent="0.25">
      <c r="C2477" s="10"/>
      <c r="D2477" s="10">
        <v>23</v>
      </c>
      <c r="F2477" s="12" t="str">
        <f t="shared" ref="F2477" si="1257">IF(H2477="NA","\I: Ignore","FLO_FR")</f>
        <v>FLO_FR</v>
      </c>
      <c r="G2477" s="12" t="str">
        <f t="shared" ref="G2477" si="1258">G2476</f>
        <v>RSD_APA2_CW</v>
      </c>
      <c r="H2477" s="12" t="str">
        <f>IF(HLOOKUP($D2477,Fractions!$C$1:$Z$2,2,0)=0,"na",HLOOKUP($D2477,Fractions!$C$1:$Z$2,2,0))</f>
        <v>WA</v>
      </c>
      <c r="I2477" s="12" t="s">
        <v>34</v>
      </c>
      <c r="J2477" s="12"/>
      <c r="K2477" s="18">
        <f>VLOOKUP(VLOOKUP(C2455,Demands!$B$27:$E$125,4,0),Fractions!$A$3:$Z$43,INS_FRs!D2477+2,0)</f>
        <v>8.6187214611872148E-2</v>
      </c>
      <c r="L2477" s="10" t="str">
        <f t="shared" si="1189"/>
        <v>RSDELC</v>
      </c>
      <c r="M2477" s="10" t="s">
        <v>75</v>
      </c>
    </row>
    <row r="2478" spans="3:13" s="2" customFormat="1" x14ac:dyDescent="0.25">
      <c r="C2478" s="10"/>
      <c r="D2478" s="10">
        <v>24</v>
      </c>
      <c r="F2478" s="19" t="str">
        <f t="shared" ref="F2478" si="1259">IF(H2478="NA","\I: Ignore","FLO_FR")</f>
        <v>FLO_FR</v>
      </c>
      <c r="G2478" s="19" t="str">
        <f t="shared" ref="G2478" si="1260">G2477</f>
        <v>RSD_APA2_CW</v>
      </c>
      <c r="H2478" s="19" t="str">
        <f>IF(HLOOKUP($D2478,Fractions!$C$1:$Z$2,2,0)=0,"na",HLOOKUP($D2478,Fractions!$C$1:$Z$2,2,0))</f>
        <v>WE</v>
      </c>
      <c r="I2478" s="19" t="s">
        <v>34</v>
      </c>
      <c r="J2478" s="19"/>
      <c r="K2478" s="20">
        <f>VLOOKUP(VLOOKUP(C2455,Demands!$B$27:$E$125,4,0),Fractions!$A$3:$Z$43,INS_FRs!D2478+2,0)</f>
        <v>0</v>
      </c>
      <c r="L2478" s="21" t="str">
        <f t="shared" si="1189"/>
        <v>RSDELC</v>
      </c>
      <c r="M2478" s="21" t="s">
        <v>75</v>
      </c>
    </row>
    <row r="2479" spans="3:13" s="2" customFormat="1" x14ac:dyDescent="0.25">
      <c r="C2479" s="10"/>
      <c r="D2479" s="10">
        <v>1</v>
      </c>
      <c r="F2479" s="2" t="str">
        <f t="shared" ref="F2479" si="1261">IF(H2479="NA","\I: Ignore","FLO_FR")</f>
        <v>FLO_FR</v>
      </c>
      <c r="G2479" s="2" t="str">
        <f t="shared" ref="G2479" si="1262">G2478</f>
        <v>RSD_APA2_CW</v>
      </c>
      <c r="H2479" s="2" t="str">
        <f t="shared" ref="H2479:J2487" si="1263">H2455</f>
        <v>RN</v>
      </c>
      <c r="I2479" s="2" t="str">
        <f t="shared" si="1263"/>
        <v>UP</v>
      </c>
      <c r="J2479" s="10">
        <f t="shared" si="1263"/>
        <v>0</v>
      </c>
      <c r="K2479" s="10">
        <v>3</v>
      </c>
      <c r="L2479" s="10" t="str">
        <f t="shared" si="1189"/>
        <v>RSDELC</v>
      </c>
      <c r="M2479" s="10" t="s">
        <v>75</v>
      </c>
    </row>
    <row r="2480" spans="3:13" s="2" customFormat="1" x14ac:dyDescent="0.25">
      <c r="C2480" s="10"/>
      <c r="D2480" s="10">
        <v>2</v>
      </c>
      <c r="F2480" s="2" t="str">
        <f t="shared" ref="F2480" si="1264">IF(H2480="NA","\I: Ignore","FLO_FR")</f>
        <v>FLO_FR</v>
      </c>
      <c r="G2480" s="2" t="str">
        <f t="shared" ref="G2480" si="1265">G2479</f>
        <v>RSD_APA2_CW</v>
      </c>
      <c r="H2480" s="2" t="str">
        <f t="shared" si="1263"/>
        <v>RL</v>
      </c>
      <c r="I2480" s="2" t="str">
        <f t="shared" si="1263"/>
        <v>UP</v>
      </c>
      <c r="J2480" s="10">
        <f t="shared" si="1263"/>
        <v>0</v>
      </c>
      <c r="K2480" s="10">
        <f>K2479</f>
        <v>3</v>
      </c>
      <c r="L2480" s="10" t="str">
        <f t="shared" si="1189"/>
        <v>RSDELC</v>
      </c>
      <c r="M2480" s="10" t="s">
        <v>75</v>
      </c>
    </row>
    <row r="2481" spans="3:13" s="2" customFormat="1" x14ac:dyDescent="0.25">
      <c r="C2481" s="10"/>
      <c r="D2481" s="10">
        <v>3</v>
      </c>
      <c r="F2481" s="2" t="str">
        <f t="shared" ref="F2481" si="1266">IF(H2481="NA","\I: Ignore","FLO_FR")</f>
        <v>FLO_FR</v>
      </c>
      <c r="G2481" s="2" t="str">
        <f t="shared" ref="G2481" si="1267">G2480</f>
        <v>RSD_APA2_CW</v>
      </c>
      <c r="H2481" s="2" t="str">
        <f t="shared" si="1263"/>
        <v>RM</v>
      </c>
      <c r="I2481" s="2" t="str">
        <f t="shared" si="1263"/>
        <v>UP</v>
      </c>
      <c r="J2481" s="10">
        <f t="shared" si="1263"/>
        <v>0</v>
      </c>
      <c r="K2481" s="10">
        <f t="shared" ref="K2481:K2502" si="1268">K2480</f>
        <v>3</v>
      </c>
      <c r="L2481" s="10" t="str">
        <f t="shared" si="1189"/>
        <v>RSDELC</v>
      </c>
      <c r="M2481" s="10" t="s">
        <v>75</v>
      </c>
    </row>
    <row r="2482" spans="3:13" s="2" customFormat="1" x14ac:dyDescent="0.25">
      <c r="C2482" s="10"/>
      <c r="D2482" s="10">
        <v>4</v>
      </c>
      <c r="F2482" s="2" t="str">
        <f t="shared" ref="F2482" si="1269">IF(H2482="NA","\I: Ignore","FLO_FR")</f>
        <v>FLO_FR</v>
      </c>
      <c r="G2482" s="2" t="str">
        <f t="shared" ref="G2482" si="1270">G2481</f>
        <v>RSD_APA2_CW</v>
      </c>
      <c r="H2482" s="2" t="str">
        <f t="shared" si="1263"/>
        <v>RD</v>
      </c>
      <c r="I2482" s="2" t="str">
        <f t="shared" si="1263"/>
        <v>UP</v>
      </c>
      <c r="J2482" s="10">
        <f t="shared" si="1263"/>
        <v>0</v>
      </c>
      <c r="K2482" s="10">
        <f t="shared" si="1268"/>
        <v>3</v>
      </c>
      <c r="L2482" s="10" t="str">
        <f t="shared" si="1189"/>
        <v>RSDELC</v>
      </c>
      <c r="M2482" s="10" t="s">
        <v>75</v>
      </c>
    </row>
    <row r="2483" spans="3:13" s="2" customFormat="1" x14ac:dyDescent="0.25">
      <c r="C2483" s="10"/>
      <c r="D2483" s="10">
        <v>5</v>
      </c>
      <c r="F2483" s="2" t="str">
        <f t="shared" ref="F2483" si="1271">IF(H2483="NA","\I: Ignore","FLO_FR")</f>
        <v>FLO_FR</v>
      </c>
      <c r="G2483" s="2" t="str">
        <f t="shared" ref="G2483" si="1272">G2482</f>
        <v>RSD_APA2_CW</v>
      </c>
      <c r="H2483" s="2" t="str">
        <f t="shared" si="1263"/>
        <v>RA</v>
      </c>
      <c r="I2483" s="2" t="str">
        <f t="shared" si="1263"/>
        <v>UP</v>
      </c>
      <c r="J2483" s="10">
        <f t="shared" si="1263"/>
        <v>0</v>
      </c>
      <c r="K2483" s="10">
        <f t="shared" si="1268"/>
        <v>3</v>
      </c>
      <c r="L2483" s="10" t="str">
        <f t="shared" si="1189"/>
        <v>RSDELC</v>
      </c>
      <c r="M2483" s="10" t="s">
        <v>75</v>
      </c>
    </row>
    <row r="2484" spans="3:13" s="2" customFormat="1" x14ac:dyDescent="0.25">
      <c r="C2484" s="10"/>
      <c r="D2484" s="10">
        <v>6</v>
      </c>
      <c r="F2484" s="2" t="str">
        <f t="shared" ref="F2484" si="1273">IF(H2484="NA","\I: Ignore","FLO_FR")</f>
        <v>FLO_FR</v>
      </c>
      <c r="G2484" s="2" t="str">
        <f t="shared" ref="G2484" si="1274">G2483</f>
        <v>RSD_APA2_CW</v>
      </c>
      <c r="H2484" s="2" t="str">
        <f t="shared" si="1263"/>
        <v>RE</v>
      </c>
      <c r="I2484" s="2" t="str">
        <f t="shared" si="1263"/>
        <v>UP</v>
      </c>
      <c r="J2484" s="10">
        <f t="shared" si="1263"/>
        <v>0</v>
      </c>
      <c r="K2484" s="10">
        <f t="shared" si="1268"/>
        <v>3</v>
      </c>
      <c r="L2484" s="10" t="str">
        <f t="shared" si="1189"/>
        <v>RSDELC</v>
      </c>
      <c r="M2484" s="10" t="s">
        <v>75</v>
      </c>
    </row>
    <row r="2485" spans="3:13" s="2" customFormat="1" x14ac:dyDescent="0.25">
      <c r="C2485" s="10"/>
      <c r="D2485" s="10">
        <v>7</v>
      </c>
      <c r="F2485" s="2" t="str">
        <f t="shared" ref="F2485" si="1275">IF(H2485="NA","\I: Ignore","FLO_FR")</f>
        <v>FLO_FR</v>
      </c>
      <c r="G2485" s="2" t="str">
        <f t="shared" ref="G2485" si="1276">G2484</f>
        <v>RSD_APA2_CW</v>
      </c>
      <c r="H2485" s="2" t="str">
        <f t="shared" si="1263"/>
        <v>SN</v>
      </c>
      <c r="I2485" s="2" t="str">
        <f t="shared" si="1263"/>
        <v>UP</v>
      </c>
      <c r="J2485" s="10">
        <f t="shared" si="1263"/>
        <v>0</v>
      </c>
      <c r="K2485" s="10">
        <f t="shared" si="1268"/>
        <v>3</v>
      </c>
      <c r="L2485" s="10" t="str">
        <f t="shared" si="1189"/>
        <v>RSDELC</v>
      </c>
      <c r="M2485" s="10" t="s">
        <v>75</v>
      </c>
    </row>
    <row r="2486" spans="3:13" s="2" customFormat="1" x14ac:dyDescent="0.25">
      <c r="C2486" s="10"/>
      <c r="D2486" s="10">
        <v>8</v>
      </c>
      <c r="F2486" s="2" t="str">
        <f t="shared" ref="F2486" si="1277">IF(H2486="NA","\I: Ignore","FLO_FR")</f>
        <v>FLO_FR</v>
      </c>
      <c r="G2486" s="2" t="str">
        <f t="shared" ref="G2486" si="1278">G2485</f>
        <v>RSD_APA2_CW</v>
      </c>
      <c r="H2486" s="2" t="str">
        <f t="shared" si="1263"/>
        <v>SL</v>
      </c>
      <c r="I2486" s="2" t="str">
        <f t="shared" si="1263"/>
        <v>UP</v>
      </c>
      <c r="J2486" s="10">
        <f t="shared" si="1263"/>
        <v>0</v>
      </c>
      <c r="K2486" s="10">
        <f t="shared" si="1268"/>
        <v>3</v>
      </c>
      <c r="L2486" s="10" t="str">
        <f t="shared" si="1189"/>
        <v>RSDELC</v>
      </c>
      <c r="M2486" s="10" t="s">
        <v>75</v>
      </c>
    </row>
    <row r="2487" spans="3:13" s="2" customFormat="1" x14ac:dyDescent="0.25">
      <c r="C2487" s="10"/>
      <c r="D2487" s="10">
        <v>9</v>
      </c>
      <c r="F2487" s="2" t="str">
        <f t="shared" ref="F2487" si="1279">IF(H2487="NA","\I: Ignore","FLO_FR")</f>
        <v>FLO_FR</v>
      </c>
      <c r="G2487" s="2" t="str">
        <f t="shared" ref="G2487" si="1280">G2486</f>
        <v>RSD_APA2_CW</v>
      </c>
      <c r="H2487" s="2" t="str">
        <f t="shared" si="1263"/>
        <v>SM</v>
      </c>
      <c r="I2487" s="2" t="str">
        <f t="shared" si="1263"/>
        <v>UP</v>
      </c>
      <c r="J2487" s="10">
        <f t="shared" si="1263"/>
        <v>0</v>
      </c>
      <c r="K2487" s="10">
        <f t="shared" si="1268"/>
        <v>3</v>
      </c>
      <c r="L2487" s="10" t="str">
        <f t="shared" si="1189"/>
        <v>RSDELC</v>
      </c>
      <c r="M2487" s="10" t="s">
        <v>75</v>
      </c>
    </row>
    <row r="2488" spans="3:13" s="2" customFormat="1" x14ac:dyDescent="0.25">
      <c r="C2488" s="10"/>
      <c r="D2488" s="10">
        <v>10</v>
      </c>
      <c r="F2488" s="2" t="str">
        <f t="shared" ref="F2488" si="1281">IF(H2488="NA","\I: Ignore","FLO_FR")</f>
        <v>FLO_FR</v>
      </c>
      <c r="G2488" s="2" t="str">
        <f t="shared" ref="G2488" si="1282">G2487</f>
        <v>RSD_APA2_CW</v>
      </c>
      <c r="H2488" s="2" t="str">
        <f t="shared" ref="H2488" si="1283">H2464</f>
        <v>SD</v>
      </c>
      <c r="I2488" s="2" t="str">
        <f>I2464</f>
        <v>UP</v>
      </c>
      <c r="J2488" s="10">
        <f>J2464</f>
        <v>0</v>
      </c>
      <c r="K2488" s="10">
        <f t="shared" si="1268"/>
        <v>3</v>
      </c>
      <c r="L2488" s="10" t="str">
        <f t="shared" si="1189"/>
        <v>RSDELC</v>
      </c>
      <c r="M2488" s="10" t="s">
        <v>75</v>
      </c>
    </row>
    <row r="2489" spans="3:13" s="2" customFormat="1" x14ac:dyDescent="0.25">
      <c r="C2489" s="10"/>
      <c r="D2489" s="10">
        <v>11</v>
      </c>
      <c r="F2489" s="2" t="str">
        <f t="shared" ref="F2489" si="1284">IF(H2489="NA","\I: Ignore","FLO_FR")</f>
        <v>FLO_FR</v>
      </c>
      <c r="G2489" s="2" t="str">
        <f t="shared" ref="G2489" si="1285">G2488</f>
        <v>RSD_APA2_CW</v>
      </c>
      <c r="H2489" s="2" t="str">
        <f t="shared" ref="H2489" si="1286">H2465</f>
        <v>SA</v>
      </c>
      <c r="I2489" s="2" t="str">
        <f>I2465</f>
        <v>UP</v>
      </c>
      <c r="J2489" s="10">
        <f>J2465</f>
        <v>0</v>
      </c>
      <c r="K2489" s="10">
        <f t="shared" si="1268"/>
        <v>3</v>
      </c>
      <c r="L2489" s="10" t="str">
        <f t="shared" si="1189"/>
        <v>RSDELC</v>
      </c>
      <c r="M2489" s="10" t="s">
        <v>75</v>
      </c>
    </row>
    <row r="2490" spans="3:13" s="2" customFormat="1" x14ac:dyDescent="0.25">
      <c r="C2490" s="10"/>
      <c r="D2490" s="10">
        <v>12</v>
      </c>
      <c r="F2490" s="2" t="str">
        <f t="shared" ref="F2490" si="1287">IF(H2490="NA","\I: Ignore","FLO_FR")</f>
        <v>FLO_FR</v>
      </c>
      <c r="G2490" s="2" t="str">
        <f t="shared" ref="G2490" si="1288">G2489</f>
        <v>RSD_APA2_CW</v>
      </c>
      <c r="H2490" s="2" t="str">
        <f t="shared" ref="H2490:I2490" si="1289">H2466</f>
        <v>SE</v>
      </c>
      <c r="I2490" s="2" t="str">
        <f t="shared" si="1289"/>
        <v>UP</v>
      </c>
      <c r="J2490" s="10">
        <f>J2466</f>
        <v>0</v>
      </c>
      <c r="K2490" s="10">
        <f t="shared" si="1268"/>
        <v>3</v>
      </c>
      <c r="L2490" s="10" t="str">
        <f t="shared" si="1189"/>
        <v>RSDELC</v>
      </c>
      <c r="M2490" s="10" t="s">
        <v>75</v>
      </c>
    </row>
    <row r="2491" spans="3:13" s="2" customFormat="1" x14ac:dyDescent="0.25">
      <c r="C2491" s="10"/>
      <c r="D2491" s="10">
        <v>13</v>
      </c>
      <c r="F2491" s="2" t="str">
        <f t="shared" ref="F2491" si="1290">IF(H2491="NA","\I: Ignore","FLO_FR")</f>
        <v>FLO_FR</v>
      </c>
      <c r="G2491" s="2" t="str">
        <f t="shared" ref="G2491" si="1291">G2490</f>
        <v>RSD_APA2_CW</v>
      </c>
      <c r="H2491" s="2" t="str">
        <f t="shared" ref="H2491:J2491" si="1292">H2467</f>
        <v>FN</v>
      </c>
      <c r="I2491" s="2" t="str">
        <f t="shared" si="1292"/>
        <v>UP</v>
      </c>
      <c r="J2491" s="10">
        <f t="shared" si="1292"/>
        <v>0</v>
      </c>
      <c r="K2491" s="10">
        <f t="shared" si="1268"/>
        <v>3</v>
      </c>
      <c r="L2491" s="10" t="str">
        <f t="shared" si="1189"/>
        <v>RSDELC</v>
      </c>
      <c r="M2491" s="10" t="s">
        <v>75</v>
      </c>
    </row>
    <row r="2492" spans="3:13" s="2" customFormat="1" x14ac:dyDescent="0.25">
      <c r="C2492" s="10"/>
      <c r="D2492" s="10">
        <v>14</v>
      </c>
      <c r="F2492" s="2" t="str">
        <f t="shared" ref="F2492" si="1293">IF(H2492="NA","\I: Ignore","FLO_FR")</f>
        <v>FLO_FR</v>
      </c>
      <c r="G2492" s="2" t="str">
        <f t="shared" ref="G2492" si="1294">G2491</f>
        <v>RSD_APA2_CW</v>
      </c>
      <c r="H2492" s="2" t="str">
        <f t="shared" ref="H2492:J2492" si="1295">H2468</f>
        <v>FL</v>
      </c>
      <c r="I2492" s="2" t="str">
        <f t="shared" si="1295"/>
        <v>UP</v>
      </c>
      <c r="J2492" s="10">
        <f t="shared" si="1295"/>
        <v>0</v>
      </c>
      <c r="K2492" s="10">
        <f t="shared" si="1268"/>
        <v>3</v>
      </c>
      <c r="L2492" s="10" t="str">
        <f t="shared" si="1189"/>
        <v>RSDELC</v>
      </c>
      <c r="M2492" s="10" t="s">
        <v>75</v>
      </c>
    </row>
    <row r="2493" spans="3:13" s="2" customFormat="1" x14ac:dyDescent="0.25">
      <c r="C2493" s="10"/>
      <c r="D2493" s="10">
        <v>15</v>
      </c>
      <c r="F2493" s="2" t="str">
        <f t="shared" ref="F2493" si="1296">IF(H2493="NA","\I: Ignore","FLO_FR")</f>
        <v>FLO_FR</v>
      </c>
      <c r="G2493" s="2" t="str">
        <f t="shared" ref="G2493" si="1297">G2492</f>
        <v>RSD_APA2_CW</v>
      </c>
      <c r="H2493" s="2" t="str">
        <f t="shared" ref="H2493:J2493" si="1298">H2469</f>
        <v>FM</v>
      </c>
      <c r="I2493" s="2" t="str">
        <f t="shared" si="1298"/>
        <v>UP</v>
      </c>
      <c r="J2493" s="10">
        <f t="shared" si="1298"/>
        <v>0</v>
      </c>
      <c r="K2493" s="10">
        <f t="shared" si="1268"/>
        <v>3</v>
      </c>
      <c r="L2493" s="10" t="str">
        <f t="shared" si="1189"/>
        <v>RSDELC</v>
      </c>
      <c r="M2493" s="10" t="s">
        <v>75</v>
      </c>
    </row>
    <row r="2494" spans="3:13" s="2" customFormat="1" x14ac:dyDescent="0.25">
      <c r="C2494" s="10"/>
      <c r="D2494" s="10">
        <v>16</v>
      </c>
      <c r="F2494" s="2" t="str">
        <f t="shared" ref="F2494" si="1299">IF(H2494="NA","\I: Ignore","FLO_FR")</f>
        <v>FLO_FR</v>
      </c>
      <c r="G2494" s="2" t="str">
        <f t="shared" ref="G2494" si="1300">G2493</f>
        <v>RSD_APA2_CW</v>
      </c>
      <c r="H2494" s="2" t="str">
        <f t="shared" ref="H2494:J2494" si="1301">H2470</f>
        <v>FD</v>
      </c>
      <c r="I2494" s="2" t="str">
        <f t="shared" si="1301"/>
        <v>UP</v>
      </c>
      <c r="J2494" s="10">
        <f t="shared" si="1301"/>
        <v>0</v>
      </c>
      <c r="K2494" s="10">
        <f t="shared" si="1268"/>
        <v>3</v>
      </c>
      <c r="L2494" s="10" t="str">
        <f t="shared" si="1189"/>
        <v>RSDELC</v>
      </c>
      <c r="M2494" s="10" t="s">
        <v>75</v>
      </c>
    </row>
    <row r="2495" spans="3:13" s="2" customFormat="1" x14ac:dyDescent="0.25">
      <c r="C2495" s="10"/>
      <c r="D2495" s="10">
        <v>17</v>
      </c>
      <c r="F2495" s="2" t="str">
        <f t="shared" ref="F2495" si="1302">IF(H2495="NA","\I: Ignore","FLO_FR")</f>
        <v>FLO_FR</v>
      </c>
      <c r="G2495" s="2" t="str">
        <f t="shared" ref="G2495" si="1303">G2494</f>
        <v>RSD_APA2_CW</v>
      </c>
      <c r="H2495" s="2" t="str">
        <f t="shared" ref="H2495:J2495" si="1304">H2471</f>
        <v>FA</v>
      </c>
      <c r="I2495" s="2" t="str">
        <f t="shared" si="1304"/>
        <v>UP</v>
      </c>
      <c r="J2495" s="10">
        <f t="shared" si="1304"/>
        <v>0</v>
      </c>
      <c r="K2495" s="10">
        <f t="shared" si="1268"/>
        <v>3</v>
      </c>
      <c r="L2495" s="10" t="str">
        <f t="shared" si="1189"/>
        <v>RSDELC</v>
      </c>
      <c r="M2495" s="10" t="s">
        <v>75</v>
      </c>
    </row>
    <row r="2496" spans="3:13" s="2" customFormat="1" x14ac:dyDescent="0.25">
      <c r="C2496" s="10"/>
      <c r="D2496" s="10">
        <v>18</v>
      </c>
      <c r="F2496" s="2" t="str">
        <f t="shared" ref="F2496" si="1305">IF(H2496="NA","\I: Ignore","FLO_FR")</f>
        <v>FLO_FR</v>
      </c>
      <c r="G2496" s="2" t="str">
        <f t="shared" ref="G2496" si="1306">G2495</f>
        <v>RSD_APA2_CW</v>
      </c>
      <c r="H2496" s="2" t="str">
        <f t="shared" ref="H2496:J2496" si="1307">H2472</f>
        <v>FE</v>
      </c>
      <c r="I2496" s="2" t="str">
        <f t="shared" si="1307"/>
        <v>UP</v>
      </c>
      <c r="J2496" s="10">
        <f t="shared" si="1307"/>
        <v>0</v>
      </c>
      <c r="K2496" s="10">
        <f t="shared" si="1268"/>
        <v>3</v>
      </c>
      <c r="L2496" s="10" t="str">
        <f t="shared" si="1189"/>
        <v>RSDELC</v>
      </c>
      <c r="M2496" s="10" t="s">
        <v>75</v>
      </c>
    </row>
    <row r="2497" spans="3:13" s="2" customFormat="1" x14ac:dyDescent="0.25">
      <c r="C2497" s="10"/>
      <c r="D2497" s="10">
        <v>19</v>
      </c>
      <c r="F2497" s="2" t="str">
        <f t="shared" ref="F2497" si="1308">IF(H2497="NA","\I: Ignore","FLO_FR")</f>
        <v>FLO_FR</v>
      </c>
      <c r="G2497" s="2" t="str">
        <f t="shared" ref="G2497" si="1309">G2496</f>
        <v>RSD_APA2_CW</v>
      </c>
      <c r="H2497" s="2" t="str">
        <f t="shared" ref="H2497:J2497" si="1310">H2473</f>
        <v>WN</v>
      </c>
      <c r="I2497" s="2" t="str">
        <f t="shared" si="1310"/>
        <v>UP</v>
      </c>
      <c r="J2497" s="10">
        <f t="shared" si="1310"/>
        <v>0</v>
      </c>
      <c r="K2497" s="10">
        <f t="shared" si="1268"/>
        <v>3</v>
      </c>
      <c r="L2497" s="10" t="str">
        <f t="shared" si="1189"/>
        <v>RSDELC</v>
      </c>
      <c r="M2497" s="10" t="s">
        <v>75</v>
      </c>
    </row>
    <row r="2498" spans="3:13" s="2" customFormat="1" x14ac:dyDescent="0.25">
      <c r="C2498" s="10"/>
      <c r="D2498" s="10">
        <v>20</v>
      </c>
      <c r="F2498" s="2" t="str">
        <f t="shared" ref="F2498" si="1311">IF(H2498="NA","\I: Ignore","FLO_FR")</f>
        <v>FLO_FR</v>
      </c>
      <c r="G2498" s="2" t="str">
        <f t="shared" ref="G2498" si="1312">G2497</f>
        <v>RSD_APA2_CW</v>
      </c>
      <c r="H2498" s="2" t="str">
        <f t="shared" ref="H2498:J2498" si="1313">H2474</f>
        <v>WL</v>
      </c>
      <c r="I2498" s="2" t="str">
        <f t="shared" si="1313"/>
        <v>UP</v>
      </c>
      <c r="J2498" s="10">
        <f t="shared" si="1313"/>
        <v>0</v>
      </c>
      <c r="K2498" s="10">
        <f t="shared" si="1268"/>
        <v>3</v>
      </c>
      <c r="L2498" s="10" t="str">
        <f t="shared" si="1189"/>
        <v>RSDELC</v>
      </c>
      <c r="M2498" s="10" t="s">
        <v>75</v>
      </c>
    </row>
    <row r="2499" spans="3:13" s="2" customFormat="1" x14ac:dyDescent="0.25">
      <c r="C2499" s="10"/>
      <c r="D2499" s="10">
        <v>21</v>
      </c>
      <c r="F2499" s="2" t="str">
        <f t="shared" ref="F2499" si="1314">IF(H2499="NA","\I: Ignore","FLO_FR")</f>
        <v>FLO_FR</v>
      </c>
      <c r="G2499" s="2" t="str">
        <f t="shared" ref="G2499" si="1315">G2498</f>
        <v>RSD_APA2_CW</v>
      </c>
      <c r="H2499" s="2" t="str">
        <f t="shared" ref="H2499:J2499" si="1316">H2475</f>
        <v>WM</v>
      </c>
      <c r="I2499" s="2" t="str">
        <f t="shared" si="1316"/>
        <v>UP</v>
      </c>
      <c r="J2499" s="10">
        <f t="shared" si="1316"/>
        <v>0</v>
      </c>
      <c r="K2499" s="10">
        <f t="shared" si="1268"/>
        <v>3</v>
      </c>
      <c r="L2499" s="10" t="str">
        <f t="shared" si="1189"/>
        <v>RSDELC</v>
      </c>
      <c r="M2499" s="10" t="s">
        <v>75</v>
      </c>
    </row>
    <row r="2500" spans="3:13" s="2" customFormat="1" x14ac:dyDescent="0.25">
      <c r="C2500" s="10"/>
      <c r="D2500" s="10">
        <v>22</v>
      </c>
      <c r="F2500" s="2" t="str">
        <f t="shared" ref="F2500" si="1317">IF(H2500="NA","\I: Ignore","FLO_FR")</f>
        <v>FLO_FR</v>
      </c>
      <c r="G2500" s="2" t="str">
        <f t="shared" ref="G2500" si="1318">G2499</f>
        <v>RSD_APA2_CW</v>
      </c>
      <c r="H2500" s="2" t="str">
        <f t="shared" ref="H2500:J2500" si="1319">H2476</f>
        <v>WD</v>
      </c>
      <c r="I2500" s="2" t="str">
        <f t="shared" si="1319"/>
        <v>UP</v>
      </c>
      <c r="J2500" s="10">
        <f t="shared" si="1319"/>
        <v>0</v>
      </c>
      <c r="K2500" s="10">
        <f t="shared" si="1268"/>
        <v>3</v>
      </c>
      <c r="L2500" s="10" t="str">
        <f t="shared" si="1189"/>
        <v>RSDELC</v>
      </c>
      <c r="M2500" s="10" t="s">
        <v>75</v>
      </c>
    </row>
    <row r="2501" spans="3:13" s="2" customFormat="1" x14ac:dyDescent="0.25">
      <c r="C2501" s="10"/>
      <c r="D2501" s="10">
        <v>23</v>
      </c>
      <c r="F2501" s="12" t="str">
        <f t="shared" ref="F2501" si="1320">IF(H2501="NA","\I: Ignore","FLO_FR")</f>
        <v>FLO_FR</v>
      </c>
      <c r="G2501" s="12" t="str">
        <f t="shared" ref="G2501" si="1321">G2500</f>
        <v>RSD_APA2_CW</v>
      </c>
      <c r="H2501" s="12" t="str">
        <f t="shared" ref="H2501:J2501" si="1322">H2477</f>
        <v>WA</v>
      </c>
      <c r="I2501" s="12" t="str">
        <f t="shared" si="1322"/>
        <v>UP</v>
      </c>
      <c r="J2501" s="4">
        <f t="shared" si="1322"/>
        <v>0</v>
      </c>
      <c r="K2501" s="4">
        <f t="shared" si="1268"/>
        <v>3</v>
      </c>
      <c r="L2501" s="10" t="str">
        <f t="shared" si="1189"/>
        <v>RSDELC</v>
      </c>
      <c r="M2501" s="10" t="s">
        <v>75</v>
      </c>
    </row>
    <row r="2502" spans="3:13" s="2" customFormat="1" x14ac:dyDescent="0.25">
      <c r="C2502" s="10"/>
      <c r="D2502" s="10">
        <v>24</v>
      </c>
      <c r="F2502" s="19" t="str">
        <f t="shared" ref="F2502" si="1323">IF(H2502="NA","\I: Ignore","FLO_FR")</f>
        <v>FLO_FR</v>
      </c>
      <c r="G2502" s="19" t="str">
        <f t="shared" ref="G2502" si="1324">G2501</f>
        <v>RSD_APA2_CW</v>
      </c>
      <c r="H2502" s="19" t="str">
        <f t="shared" ref="H2502:J2502" si="1325">H2478</f>
        <v>WE</v>
      </c>
      <c r="I2502" s="19" t="str">
        <f t="shared" si="1325"/>
        <v>UP</v>
      </c>
      <c r="J2502" s="21">
        <f t="shared" si="1325"/>
        <v>0</v>
      </c>
      <c r="K2502" s="21">
        <f t="shared" si="1268"/>
        <v>3</v>
      </c>
      <c r="L2502" s="21" t="str">
        <f t="shared" si="1189"/>
        <v>RSDELC</v>
      </c>
      <c r="M2502" s="21" t="s">
        <v>75</v>
      </c>
    </row>
    <row r="2503" spans="3:13" s="2" customFormat="1" x14ac:dyDescent="0.25">
      <c r="C2503" s="10">
        <f>C2455+1</f>
        <v>53</v>
      </c>
      <c r="D2503" s="10">
        <v>1</v>
      </c>
      <c r="F2503" s="2" t="str">
        <f>IF(H2503="NA","\I: Ignore","FLO_FR")</f>
        <v>FLO_FR</v>
      </c>
      <c r="G2503" s="9" t="str">
        <f>VLOOKUP(C2503,Demands!$B$27:$C$125,2,0)</f>
        <v>RSD_DTA3_CW</v>
      </c>
      <c r="H2503" s="2" t="str">
        <f>IF(HLOOKUP($D2503,Fractions!$C$1:$Z$2,2,0)=0,"na",HLOOKUP($D2503,Fractions!$C$1:$Z$2,2,0))</f>
        <v>RN</v>
      </c>
      <c r="I2503" s="2" t="s">
        <v>34</v>
      </c>
      <c r="K2503" s="11">
        <f>VLOOKUP(VLOOKUP(C2503,Demands!$B$27:$E$125,4,0),Fractions!$A$3:$Z$43,INS_FRs!D2503+2,0)</f>
        <v>0</v>
      </c>
      <c r="L2503" s="10" t="str">
        <f t="shared" si="1189"/>
        <v>RSDELC</v>
      </c>
      <c r="M2503" s="10" t="s">
        <v>75</v>
      </c>
    </row>
    <row r="2504" spans="3:13" s="2" customFormat="1" x14ac:dyDescent="0.25">
      <c r="C2504" s="10"/>
      <c r="D2504" s="10">
        <v>2</v>
      </c>
      <c r="F2504" s="2" t="str">
        <f t="shared" ref="F2504:F2506" si="1326">IF(H2504="NA","\I: Ignore","FLO_FR")</f>
        <v>FLO_FR</v>
      </c>
      <c r="G2504" s="2" t="str">
        <f>G2503</f>
        <v>RSD_DTA3_CW</v>
      </c>
      <c r="H2504" s="2" t="str">
        <f>IF(HLOOKUP($D2504,Fractions!$C$1:$Z$2,2,0)=0,"na",HLOOKUP($D2504,Fractions!$C$1:$Z$2,2,0))</f>
        <v>RL</v>
      </c>
      <c r="I2504" s="2" t="s">
        <v>34</v>
      </c>
      <c r="K2504" s="17">
        <f>VLOOKUP(VLOOKUP(C2503,Demands!$B$27:$E$125,4,0),Fractions!$A$3:$Z$43,INS_FRs!D2504+2,0)</f>
        <v>3.8299086757990874E-2</v>
      </c>
      <c r="L2504" s="10" t="str">
        <f t="shared" ref="L2504:L2567" si="1327">LEFT(G2504,3)&amp;"ELC"</f>
        <v>RSDELC</v>
      </c>
      <c r="M2504" s="10" t="s">
        <v>75</v>
      </c>
    </row>
    <row r="2505" spans="3:13" s="2" customFormat="1" x14ac:dyDescent="0.25">
      <c r="C2505" s="10"/>
      <c r="D2505" s="10">
        <v>3</v>
      </c>
      <c r="F2505" s="2" t="str">
        <f t="shared" si="1326"/>
        <v>FLO_FR</v>
      </c>
      <c r="G2505" s="2" t="str">
        <f t="shared" ref="G2505:G2512" si="1328">G2504</f>
        <v>RSD_DTA3_CW</v>
      </c>
      <c r="H2505" s="2" t="str">
        <f>IF(HLOOKUP($D2505,Fractions!$C$1:$Z$2,2,0)=0,"na",HLOOKUP($D2505,Fractions!$C$1:$Z$2,2,0))</f>
        <v>RM</v>
      </c>
      <c r="I2505" s="2" t="s">
        <v>34</v>
      </c>
      <c r="K2505" s="17">
        <f>VLOOKUP(VLOOKUP(C2503,Demands!$B$27:$E$125,4,0),Fractions!$A$3:$Z$43,INS_FRs!D2505+2,0)</f>
        <v>4.5262557077625568E-2</v>
      </c>
      <c r="L2505" s="10" t="str">
        <f t="shared" si="1327"/>
        <v>RSDELC</v>
      </c>
      <c r="M2505" s="10" t="s">
        <v>75</v>
      </c>
    </row>
    <row r="2506" spans="3:13" s="2" customFormat="1" x14ac:dyDescent="0.25">
      <c r="C2506" s="10"/>
      <c r="D2506" s="10">
        <v>4</v>
      </c>
      <c r="F2506" s="2" t="str">
        <f t="shared" si="1326"/>
        <v>FLO_FR</v>
      </c>
      <c r="G2506" s="2" t="str">
        <f t="shared" si="1328"/>
        <v>RSD_DTA3_CW</v>
      </c>
      <c r="H2506" s="2" t="str">
        <f>IF(HLOOKUP($D2506,Fractions!$C$1:$Z$2,2,0)=0,"na",HLOOKUP($D2506,Fractions!$C$1:$Z$2,2,0))</f>
        <v>RD</v>
      </c>
      <c r="I2506" s="2" t="s">
        <v>34</v>
      </c>
      <c r="K2506" s="17">
        <f>VLOOKUP(VLOOKUP(C2503,Demands!$B$27:$E$125,4,0),Fractions!$A$3:$Z$43,INS_FRs!D2506+2,0)</f>
        <v>4.8744292237442928E-2</v>
      </c>
      <c r="L2506" s="10" t="str">
        <f t="shared" si="1327"/>
        <v>RSDELC</v>
      </c>
      <c r="M2506" s="10" t="s">
        <v>75</v>
      </c>
    </row>
    <row r="2507" spans="3:13" s="2" customFormat="1" x14ac:dyDescent="0.25">
      <c r="C2507" s="10"/>
      <c r="D2507" s="10">
        <v>5</v>
      </c>
      <c r="F2507" s="2" t="str">
        <f t="shared" ref="F2507:F2514" si="1329">IF(H2507="NA","\I: Ignore","FLO_FR")</f>
        <v>FLO_FR</v>
      </c>
      <c r="G2507" s="2" t="str">
        <f t="shared" si="1328"/>
        <v>RSD_DTA3_CW</v>
      </c>
      <c r="H2507" s="2" t="str">
        <f>IF(HLOOKUP($D2507,Fractions!$C$1:$Z$2,2,0)=0,"na",HLOOKUP($D2507,Fractions!$C$1:$Z$2,2,0))</f>
        <v>RA</v>
      </c>
      <c r="I2507" s="2" t="s">
        <v>34</v>
      </c>
      <c r="K2507" s="17">
        <f>VLOOKUP(VLOOKUP(C2503,Demands!$B$27:$E$125,4,0),Fractions!$A$3:$Z$43,INS_FRs!D2507+2,0)</f>
        <v>3.4817351598173514E-2</v>
      </c>
      <c r="L2507" s="10" t="str">
        <f t="shared" si="1327"/>
        <v>RSDELC</v>
      </c>
      <c r="M2507" s="10" t="s">
        <v>75</v>
      </c>
    </row>
    <row r="2508" spans="3:13" s="2" customFormat="1" x14ac:dyDescent="0.25">
      <c r="C2508" s="10"/>
      <c r="D2508" s="10">
        <v>6</v>
      </c>
      <c r="F2508" s="2" t="str">
        <f t="shared" si="1329"/>
        <v>FLO_FR</v>
      </c>
      <c r="G2508" s="2" t="str">
        <f t="shared" si="1328"/>
        <v>RSD_DTA3_CW</v>
      </c>
      <c r="H2508" s="2" t="str">
        <f>IF(HLOOKUP($D2508,Fractions!$C$1:$Z$2,2,0)=0,"na",HLOOKUP($D2508,Fractions!$C$1:$Z$2,2,0))</f>
        <v>RE</v>
      </c>
      <c r="I2508" s="2" t="s">
        <v>34</v>
      </c>
      <c r="K2508" s="17">
        <f>VLOOKUP(VLOOKUP(C2503,Demands!$B$27:$E$125,4,0),Fractions!$A$3:$Z$43,INS_FRs!D2508+2,0)</f>
        <v>0</v>
      </c>
      <c r="L2508" s="10" t="str">
        <f t="shared" si="1327"/>
        <v>RSDELC</v>
      </c>
      <c r="M2508" s="10" t="s">
        <v>75</v>
      </c>
    </row>
    <row r="2509" spans="3:13" s="2" customFormat="1" x14ac:dyDescent="0.25">
      <c r="C2509" s="10"/>
      <c r="D2509" s="10">
        <v>7</v>
      </c>
      <c r="F2509" s="2" t="str">
        <f t="shared" si="1329"/>
        <v>FLO_FR</v>
      </c>
      <c r="G2509" s="2" t="str">
        <f t="shared" si="1328"/>
        <v>RSD_DTA3_CW</v>
      </c>
      <c r="H2509" s="2" t="str">
        <f>IF(HLOOKUP($D2509,Fractions!$C$1:$Z$2,2,0)=0,"na",HLOOKUP($D2509,Fractions!$C$1:$Z$2,2,0))</f>
        <v>SN</v>
      </c>
      <c r="I2509" s="2" t="s">
        <v>34</v>
      </c>
      <c r="K2509" s="17">
        <f>VLOOKUP(VLOOKUP(C2503,Demands!$B$27:$E$125,4,0),Fractions!$A$3:$Z$43,INS_FRs!D2509+2,0)</f>
        <v>0</v>
      </c>
      <c r="L2509" s="10" t="str">
        <f t="shared" si="1327"/>
        <v>RSDELC</v>
      </c>
      <c r="M2509" s="10" t="s">
        <v>75</v>
      </c>
    </row>
    <row r="2510" spans="3:13" s="2" customFormat="1" x14ac:dyDescent="0.25">
      <c r="C2510" s="10"/>
      <c r="D2510" s="10">
        <v>8</v>
      </c>
      <c r="F2510" s="2" t="str">
        <f t="shared" si="1329"/>
        <v>FLO_FR</v>
      </c>
      <c r="G2510" s="2" t="str">
        <f t="shared" si="1328"/>
        <v>RSD_DTA3_CW</v>
      </c>
      <c r="H2510" s="2" t="str">
        <f>IF(HLOOKUP($D2510,Fractions!$C$1:$Z$2,2,0)=0,"na",HLOOKUP($D2510,Fractions!$C$1:$Z$2,2,0))</f>
        <v>SL</v>
      </c>
      <c r="I2510" s="2" t="s">
        <v>34</v>
      </c>
      <c r="K2510" s="17">
        <f>VLOOKUP(VLOOKUP(C2503,Demands!$B$27:$E$125,4,0),Fractions!$A$3:$Z$43,INS_FRs!D2510+2,0)</f>
        <v>5.7762557077625579E-2</v>
      </c>
      <c r="L2510" s="10" t="str">
        <f t="shared" si="1327"/>
        <v>RSDELC</v>
      </c>
      <c r="M2510" s="10" t="s">
        <v>75</v>
      </c>
    </row>
    <row r="2511" spans="3:13" s="2" customFormat="1" x14ac:dyDescent="0.25">
      <c r="C2511" s="10"/>
      <c r="D2511" s="10">
        <v>9</v>
      </c>
      <c r="F2511" s="2" t="str">
        <f t="shared" si="1329"/>
        <v>FLO_FR</v>
      </c>
      <c r="G2511" s="2" t="str">
        <f t="shared" si="1328"/>
        <v>RSD_DTA3_CW</v>
      </c>
      <c r="H2511" s="2" t="str">
        <f>IF(HLOOKUP($D2511,Fractions!$C$1:$Z$2,2,0)=0,"na",HLOOKUP($D2511,Fractions!$C$1:$Z$2,2,0))</f>
        <v>SM</v>
      </c>
      <c r="I2511" s="2" t="s">
        <v>34</v>
      </c>
      <c r="K2511" s="17">
        <f>VLOOKUP(VLOOKUP(C2503,Demands!$B$27:$E$125,4,0),Fractions!$A$3:$Z$43,INS_FRs!D2511+2,0)</f>
        <v>6.8264840182648404E-2</v>
      </c>
      <c r="L2511" s="10" t="str">
        <f t="shared" si="1327"/>
        <v>RSDELC</v>
      </c>
      <c r="M2511" s="10" t="s">
        <v>75</v>
      </c>
    </row>
    <row r="2512" spans="3:13" s="2" customFormat="1" x14ac:dyDescent="0.25">
      <c r="C2512" s="10"/>
      <c r="D2512" s="10">
        <v>10</v>
      </c>
      <c r="F2512" s="2" t="str">
        <f t="shared" si="1329"/>
        <v>FLO_FR</v>
      </c>
      <c r="G2512" s="2" t="str">
        <f t="shared" si="1328"/>
        <v>RSD_DTA3_CW</v>
      </c>
      <c r="H2512" s="2" t="str">
        <f>IF(HLOOKUP($D2512,Fractions!$C$1:$Z$2,2,0)=0,"na",HLOOKUP($D2512,Fractions!$C$1:$Z$2,2,0))</f>
        <v>SD</v>
      </c>
      <c r="I2512" s="2" t="s">
        <v>34</v>
      </c>
      <c r="K2512" s="17">
        <f>VLOOKUP(VLOOKUP(C2503,Demands!$B$27:$E$125,4,0),Fractions!$A$3:$Z$43,INS_FRs!D2512+2,0)</f>
        <v>7.351598173515983E-2</v>
      </c>
      <c r="L2512" s="10" t="str">
        <f t="shared" si="1327"/>
        <v>RSDELC</v>
      </c>
      <c r="M2512" s="10" t="s">
        <v>75</v>
      </c>
    </row>
    <row r="2513" spans="3:13" s="2" customFormat="1" x14ac:dyDescent="0.25">
      <c r="C2513" s="10"/>
      <c r="D2513" s="10">
        <v>11</v>
      </c>
      <c r="F2513" s="2" t="str">
        <f t="shared" si="1329"/>
        <v>FLO_FR</v>
      </c>
      <c r="G2513" s="2" t="str">
        <f t="shared" ref="G2513" si="1330">G2512</f>
        <v>RSD_DTA3_CW</v>
      </c>
      <c r="H2513" s="2" t="str">
        <f>IF(HLOOKUP($D2513,Fractions!$C$1:$Z$2,2,0)=0,"na",HLOOKUP($D2513,Fractions!$C$1:$Z$2,2,0))</f>
        <v>SA</v>
      </c>
      <c r="I2513" s="2" t="s">
        <v>34</v>
      </c>
      <c r="K2513" s="17">
        <f>VLOOKUP(VLOOKUP(C2503,Demands!$B$27:$E$125,4,0),Fractions!$A$3:$Z$43,INS_FRs!D2513+2,0)</f>
        <v>5.2511415525114152E-2</v>
      </c>
      <c r="L2513" s="10" t="str">
        <f t="shared" si="1327"/>
        <v>RSDELC</v>
      </c>
      <c r="M2513" s="10" t="s">
        <v>75</v>
      </c>
    </row>
    <row r="2514" spans="3:13" s="2" customFormat="1" x14ac:dyDescent="0.25">
      <c r="C2514" s="10"/>
      <c r="D2514" s="10">
        <v>12</v>
      </c>
      <c r="F2514" s="2" t="str">
        <f t="shared" si="1329"/>
        <v>FLO_FR</v>
      </c>
      <c r="G2514" s="2" t="str">
        <f t="shared" ref="G2514" si="1331">G2513</f>
        <v>RSD_DTA3_CW</v>
      </c>
      <c r="H2514" s="2" t="str">
        <f>IF(HLOOKUP($D2514,Fractions!$C$1:$Z$2,2,0)=0,"na",HLOOKUP($D2514,Fractions!$C$1:$Z$2,2,0))</f>
        <v>SE</v>
      </c>
      <c r="I2514" s="2" t="s">
        <v>34</v>
      </c>
      <c r="K2514" s="17">
        <f>VLOOKUP(VLOOKUP(C2503,Demands!$B$27:$E$125,4,0),Fractions!$A$3:$Z$43,INS_FRs!D2514+2,0)</f>
        <v>0</v>
      </c>
      <c r="L2514" s="10" t="str">
        <f t="shared" si="1327"/>
        <v>RSDELC</v>
      </c>
      <c r="M2514" s="10" t="s">
        <v>75</v>
      </c>
    </row>
    <row r="2515" spans="3:13" s="2" customFormat="1" x14ac:dyDescent="0.25">
      <c r="C2515" s="10"/>
      <c r="D2515" s="10">
        <v>13</v>
      </c>
      <c r="F2515" s="2" t="str">
        <f t="shared" ref="F2515" si="1332">IF(H2515="NA","\I: Ignore","FLO_FR")</f>
        <v>FLO_FR</v>
      </c>
      <c r="G2515" s="2" t="str">
        <f t="shared" ref="G2515" si="1333">G2514</f>
        <v>RSD_DTA3_CW</v>
      </c>
      <c r="H2515" s="2" t="str">
        <f>IF(HLOOKUP($D2515,Fractions!$C$1:$Z$2,2,0)=0,"na",HLOOKUP($D2515,Fractions!$C$1:$Z$2,2,0))</f>
        <v>FN</v>
      </c>
      <c r="I2515" s="2" t="s">
        <v>34</v>
      </c>
      <c r="K2515" s="17">
        <f>VLOOKUP(VLOOKUP(C2503,Demands!$B$27:$E$125,4,0),Fractions!$A$3:$Z$43,INS_FRs!D2515+2,0)</f>
        <v>0</v>
      </c>
      <c r="L2515" s="10" t="str">
        <f t="shared" si="1327"/>
        <v>RSDELC</v>
      </c>
      <c r="M2515" s="10" t="s">
        <v>75</v>
      </c>
    </row>
    <row r="2516" spans="3:13" s="2" customFormat="1" x14ac:dyDescent="0.25">
      <c r="C2516" s="10"/>
      <c r="D2516" s="10">
        <v>14</v>
      </c>
      <c r="F2516" s="2" t="str">
        <f t="shared" ref="F2516" si="1334">IF(H2516="NA","\I: Ignore","FLO_FR")</f>
        <v>FLO_FR</v>
      </c>
      <c r="G2516" s="2" t="str">
        <f t="shared" ref="G2516" si="1335">G2515</f>
        <v>RSD_DTA3_CW</v>
      </c>
      <c r="H2516" s="2" t="str">
        <f>IF(HLOOKUP($D2516,Fractions!$C$1:$Z$2,2,0)=0,"na",HLOOKUP($D2516,Fractions!$C$1:$Z$2,2,0))</f>
        <v>FL</v>
      </c>
      <c r="I2516" s="2" t="s">
        <v>34</v>
      </c>
      <c r="K2516" s="17">
        <f>VLOOKUP(VLOOKUP(C2503,Demands!$B$27:$E$125,4,0),Fractions!$A$3:$Z$43,INS_FRs!D2516+2,0)</f>
        <v>3.8299086757990874E-2</v>
      </c>
      <c r="L2516" s="10" t="str">
        <f t="shared" si="1327"/>
        <v>RSDELC</v>
      </c>
      <c r="M2516" s="10" t="s">
        <v>75</v>
      </c>
    </row>
    <row r="2517" spans="3:13" s="2" customFormat="1" x14ac:dyDescent="0.25">
      <c r="C2517" s="10"/>
      <c r="D2517" s="10">
        <v>15</v>
      </c>
      <c r="F2517" s="2" t="str">
        <f t="shared" ref="F2517" si="1336">IF(H2517="NA","\I: Ignore","FLO_FR")</f>
        <v>FLO_FR</v>
      </c>
      <c r="G2517" s="2" t="str">
        <f t="shared" ref="G2517" si="1337">G2516</f>
        <v>RSD_DTA3_CW</v>
      </c>
      <c r="H2517" s="2" t="str">
        <f>IF(HLOOKUP($D2517,Fractions!$C$1:$Z$2,2,0)=0,"na",HLOOKUP($D2517,Fractions!$C$1:$Z$2,2,0))</f>
        <v>FM</v>
      </c>
      <c r="I2517" s="2" t="s">
        <v>34</v>
      </c>
      <c r="K2517" s="17">
        <f>VLOOKUP(VLOOKUP(C2503,Demands!$B$27:$E$125,4,0),Fractions!$A$3:$Z$43,INS_FRs!D2517+2,0)</f>
        <v>4.5262557077625568E-2</v>
      </c>
      <c r="L2517" s="10" t="str">
        <f t="shared" si="1327"/>
        <v>RSDELC</v>
      </c>
      <c r="M2517" s="10" t="s">
        <v>75</v>
      </c>
    </row>
    <row r="2518" spans="3:13" s="2" customFormat="1" x14ac:dyDescent="0.25">
      <c r="C2518" s="10"/>
      <c r="D2518" s="10">
        <v>16</v>
      </c>
      <c r="F2518" s="2" t="str">
        <f t="shared" ref="F2518" si="1338">IF(H2518="NA","\I: Ignore","FLO_FR")</f>
        <v>FLO_FR</v>
      </c>
      <c r="G2518" s="2" t="str">
        <f t="shared" ref="G2518" si="1339">G2517</f>
        <v>RSD_DTA3_CW</v>
      </c>
      <c r="H2518" s="2" t="str">
        <f>IF(HLOOKUP($D2518,Fractions!$C$1:$Z$2,2,0)=0,"na",HLOOKUP($D2518,Fractions!$C$1:$Z$2,2,0))</f>
        <v>FD</v>
      </c>
      <c r="I2518" s="2" t="s">
        <v>34</v>
      </c>
      <c r="K2518" s="17">
        <f>VLOOKUP(VLOOKUP(C2503,Demands!$B$27:$E$125,4,0),Fractions!$A$3:$Z$43,INS_FRs!D2518+2,0)</f>
        <v>4.8744292237442928E-2</v>
      </c>
      <c r="L2518" s="10" t="str">
        <f t="shared" si="1327"/>
        <v>RSDELC</v>
      </c>
      <c r="M2518" s="10" t="s">
        <v>75</v>
      </c>
    </row>
    <row r="2519" spans="3:13" s="2" customFormat="1" x14ac:dyDescent="0.25">
      <c r="C2519" s="10"/>
      <c r="D2519" s="10">
        <v>17</v>
      </c>
      <c r="F2519" s="2" t="str">
        <f t="shared" ref="F2519" si="1340">IF(H2519="NA","\I: Ignore","FLO_FR")</f>
        <v>FLO_FR</v>
      </c>
      <c r="G2519" s="2" t="str">
        <f t="shared" ref="G2519" si="1341">G2518</f>
        <v>RSD_DTA3_CW</v>
      </c>
      <c r="H2519" s="2" t="str">
        <f>IF(HLOOKUP($D2519,Fractions!$C$1:$Z$2,2,0)=0,"na",HLOOKUP($D2519,Fractions!$C$1:$Z$2,2,0))</f>
        <v>FA</v>
      </c>
      <c r="I2519" s="2" t="s">
        <v>34</v>
      </c>
      <c r="K2519" s="17">
        <f>VLOOKUP(VLOOKUP(C2503,Demands!$B$27:$E$125,4,0),Fractions!$A$3:$Z$43,INS_FRs!D2519+2,0)</f>
        <v>3.4817351598173514E-2</v>
      </c>
      <c r="L2519" s="10" t="str">
        <f t="shared" si="1327"/>
        <v>RSDELC</v>
      </c>
      <c r="M2519" s="10" t="s">
        <v>75</v>
      </c>
    </row>
    <row r="2520" spans="3:13" s="2" customFormat="1" x14ac:dyDescent="0.25">
      <c r="C2520" s="10"/>
      <c r="D2520" s="10">
        <v>18</v>
      </c>
      <c r="F2520" s="2" t="str">
        <f t="shared" ref="F2520" si="1342">IF(H2520="NA","\I: Ignore","FLO_FR")</f>
        <v>FLO_FR</v>
      </c>
      <c r="G2520" s="2" t="str">
        <f t="shared" ref="G2520" si="1343">G2519</f>
        <v>RSD_DTA3_CW</v>
      </c>
      <c r="H2520" s="2" t="str">
        <f>IF(HLOOKUP($D2520,Fractions!$C$1:$Z$2,2,0)=0,"na",HLOOKUP($D2520,Fractions!$C$1:$Z$2,2,0))</f>
        <v>FE</v>
      </c>
      <c r="I2520" s="2" t="s">
        <v>34</v>
      </c>
      <c r="K2520" s="17">
        <f>VLOOKUP(VLOOKUP(C2503,Demands!$B$27:$E$125,4,0),Fractions!$A$3:$Z$43,INS_FRs!D2520+2,0)</f>
        <v>0</v>
      </c>
      <c r="L2520" s="10" t="str">
        <f t="shared" si="1327"/>
        <v>RSDELC</v>
      </c>
      <c r="M2520" s="10" t="s">
        <v>75</v>
      </c>
    </row>
    <row r="2521" spans="3:13" s="2" customFormat="1" x14ac:dyDescent="0.25">
      <c r="C2521" s="10"/>
      <c r="D2521" s="10">
        <v>19</v>
      </c>
      <c r="F2521" s="2" t="str">
        <f t="shared" ref="F2521" si="1344">IF(H2521="NA","\I: Ignore","FLO_FR")</f>
        <v>FLO_FR</v>
      </c>
      <c r="G2521" s="2" t="str">
        <f t="shared" ref="G2521" si="1345">G2520</f>
        <v>RSD_DTA3_CW</v>
      </c>
      <c r="H2521" s="2" t="str">
        <f>IF(HLOOKUP($D2521,Fractions!$C$1:$Z$2,2,0)=0,"na",HLOOKUP($D2521,Fractions!$C$1:$Z$2,2,0))</f>
        <v>WN</v>
      </c>
      <c r="I2521" s="2" t="s">
        <v>34</v>
      </c>
      <c r="K2521" s="17">
        <f>VLOOKUP(VLOOKUP(C2503,Demands!$B$27:$E$125,4,0),Fractions!$A$3:$Z$43,INS_FRs!D2521+2,0)</f>
        <v>0</v>
      </c>
      <c r="L2521" s="10" t="str">
        <f t="shared" si="1327"/>
        <v>RSDELC</v>
      </c>
      <c r="M2521" s="10" t="s">
        <v>75</v>
      </c>
    </row>
    <row r="2522" spans="3:13" s="2" customFormat="1" x14ac:dyDescent="0.25">
      <c r="C2522" s="10"/>
      <c r="D2522" s="10">
        <v>20</v>
      </c>
      <c r="F2522" s="2" t="str">
        <f t="shared" ref="F2522" si="1346">IF(H2522="NA","\I: Ignore","FLO_FR")</f>
        <v>FLO_FR</v>
      </c>
      <c r="G2522" s="2" t="str">
        <f t="shared" ref="G2522" si="1347">G2521</f>
        <v>RSD_DTA3_CW</v>
      </c>
      <c r="H2522" s="2" t="str">
        <f>IF(HLOOKUP($D2522,Fractions!$C$1:$Z$2,2,0)=0,"na",HLOOKUP($D2522,Fractions!$C$1:$Z$2,2,0))</f>
        <v>WL</v>
      </c>
      <c r="I2522" s="2" t="s">
        <v>34</v>
      </c>
      <c r="K2522" s="17">
        <f>VLOOKUP(VLOOKUP(C2503,Demands!$B$27:$E$125,4,0),Fractions!$A$3:$Z$43,INS_FRs!D2522+2,0)</f>
        <v>9.4805936073059371E-2</v>
      </c>
      <c r="L2522" s="10" t="str">
        <f t="shared" si="1327"/>
        <v>RSDELC</v>
      </c>
      <c r="M2522" s="10" t="s">
        <v>75</v>
      </c>
    </row>
    <row r="2523" spans="3:13" s="2" customFormat="1" x14ac:dyDescent="0.25">
      <c r="C2523" s="10"/>
      <c r="D2523" s="10">
        <v>21</v>
      </c>
      <c r="F2523" s="2" t="str">
        <f t="shared" ref="F2523" si="1348">IF(H2523="NA","\I: Ignore","FLO_FR")</f>
        <v>FLO_FR</v>
      </c>
      <c r="G2523" s="2" t="str">
        <f t="shared" ref="G2523" si="1349">G2522</f>
        <v>RSD_DTA3_CW</v>
      </c>
      <c r="H2523" s="2" t="str">
        <f>IF(HLOOKUP($D2523,Fractions!$C$1:$Z$2,2,0)=0,"na",HLOOKUP($D2523,Fractions!$C$1:$Z$2,2,0))</f>
        <v>WM</v>
      </c>
      <c r="I2523" s="2" t="s">
        <v>34</v>
      </c>
      <c r="K2523" s="17">
        <f>VLOOKUP(VLOOKUP(C2503,Demands!$B$27:$E$125,4,0),Fractions!$A$3:$Z$43,INS_FRs!D2523+2,0)</f>
        <v>0.11204337899543379</v>
      </c>
      <c r="L2523" s="10" t="str">
        <f t="shared" si="1327"/>
        <v>RSDELC</v>
      </c>
      <c r="M2523" s="10" t="s">
        <v>75</v>
      </c>
    </row>
    <row r="2524" spans="3:13" s="2" customFormat="1" x14ac:dyDescent="0.25">
      <c r="C2524" s="10"/>
      <c r="D2524" s="10">
        <v>22</v>
      </c>
      <c r="F2524" s="2" t="str">
        <f t="shared" ref="F2524" si="1350">IF(H2524="NA","\I: Ignore","FLO_FR")</f>
        <v>FLO_FR</v>
      </c>
      <c r="G2524" s="2" t="str">
        <f t="shared" ref="G2524" si="1351">G2523</f>
        <v>RSD_DTA3_CW</v>
      </c>
      <c r="H2524" s="2" t="str">
        <f>IF(HLOOKUP($D2524,Fractions!$C$1:$Z$2,2,0)=0,"na",HLOOKUP($D2524,Fractions!$C$1:$Z$2,2,0))</f>
        <v>WD</v>
      </c>
      <c r="I2524" s="2" t="s">
        <v>34</v>
      </c>
      <c r="K2524" s="17">
        <f>VLOOKUP(VLOOKUP(C2503,Demands!$B$27:$E$125,4,0),Fractions!$A$3:$Z$43,INS_FRs!D2524+2,0)</f>
        <v>0.12066210045662101</v>
      </c>
      <c r="L2524" s="10" t="str">
        <f t="shared" si="1327"/>
        <v>RSDELC</v>
      </c>
      <c r="M2524" s="10" t="s">
        <v>75</v>
      </c>
    </row>
    <row r="2525" spans="3:13" s="2" customFormat="1" x14ac:dyDescent="0.25">
      <c r="C2525" s="10"/>
      <c r="D2525" s="10">
        <v>23</v>
      </c>
      <c r="F2525" s="12" t="str">
        <f t="shared" ref="F2525" si="1352">IF(H2525="NA","\I: Ignore","FLO_FR")</f>
        <v>FLO_FR</v>
      </c>
      <c r="G2525" s="12" t="str">
        <f t="shared" ref="G2525" si="1353">G2524</f>
        <v>RSD_DTA3_CW</v>
      </c>
      <c r="H2525" s="12" t="str">
        <f>IF(HLOOKUP($D2525,Fractions!$C$1:$Z$2,2,0)=0,"na",HLOOKUP($D2525,Fractions!$C$1:$Z$2,2,0))</f>
        <v>WA</v>
      </c>
      <c r="I2525" s="12" t="s">
        <v>34</v>
      </c>
      <c r="J2525" s="12"/>
      <c r="K2525" s="18">
        <f>VLOOKUP(VLOOKUP(C2503,Demands!$B$27:$E$125,4,0),Fractions!$A$3:$Z$43,INS_FRs!D2525+2,0)</f>
        <v>8.6187214611872148E-2</v>
      </c>
      <c r="L2525" s="10" t="str">
        <f t="shared" si="1327"/>
        <v>RSDELC</v>
      </c>
      <c r="M2525" s="10" t="s">
        <v>75</v>
      </c>
    </row>
    <row r="2526" spans="3:13" s="2" customFormat="1" x14ac:dyDescent="0.25">
      <c r="C2526" s="10"/>
      <c r="D2526" s="10">
        <v>24</v>
      </c>
      <c r="F2526" s="19" t="str">
        <f t="shared" ref="F2526" si="1354">IF(H2526="NA","\I: Ignore","FLO_FR")</f>
        <v>FLO_FR</v>
      </c>
      <c r="G2526" s="19" t="str">
        <f t="shared" ref="G2526" si="1355">G2525</f>
        <v>RSD_DTA3_CW</v>
      </c>
      <c r="H2526" s="19" t="str">
        <f>IF(HLOOKUP($D2526,Fractions!$C$1:$Z$2,2,0)=0,"na",HLOOKUP($D2526,Fractions!$C$1:$Z$2,2,0))</f>
        <v>WE</v>
      </c>
      <c r="I2526" s="19" t="s">
        <v>34</v>
      </c>
      <c r="J2526" s="19"/>
      <c r="K2526" s="20">
        <f>VLOOKUP(VLOOKUP(C2503,Demands!$B$27:$E$125,4,0),Fractions!$A$3:$Z$43,INS_FRs!D2526+2,0)</f>
        <v>0</v>
      </c>
      <c r="L2526" s="21" t="str">
        <f t="shared" si="1327"/>
        <v>RSDELC</v>
      </c>
      <c r="M2526" s="21" t="s">
        <v>75</v>
      </c>
    </row>
    <row r="2527" spans="3:13" s="2" customFormat="1" x14ac:dyDescent="0.25">
      <c r="C2527" s="10"/>
      <c r="D2527" s="10">
        <v>1</v>
      </c>
      <c r="F2527" s="2" t="str">
        <f t="shared" ref="F2527" si="1356">IF(H2527="NA","\I: Ignore","FLO_FR")</f>
        <v>FLO_FR</v>
      </c>
      <c r="G2527" s="2" t="str">
        <f t="shared" ref="G2527" si="1357">G2526</f>
        <v>RSD_DTA3_CW</v>
      </c>
      <c r="H2527" s="2" t="str">
        <f t="shared" ref="H2527:J2535" si="1358">H2503</f>
        <v>RN</v>
      </c>
      <c r="I2527" s="2" t="str">
        <f t="shared" si="1358"/>
        <v>UP</v>
      </c>
      <c r="J2527" s="10">
        <f t="shared" si="1358"/>
        <v>0</v>
      </c>
      <c r="K2527" s="10">
        <v>3</v>
      </c>
      <c r="L2527" s="10" t="str">
        <f t="shared" si="1327"/>
        <v>RSDELC</v>
      </c>
      <c r="M2527" s="10" t="s">
        <v>75</v>
      </c>
    </row>
    <row r="2528" spans="3:13" s="2" customFormat="1" x14ac:dyDescent="0.25">
      <c r="C2528" s="10"/>
      <c r="D2528" s="10">
        <v>2</v>
      </c>
      <c r="F2528" s="2" t="str">
        <f t="shared" ref="F2528" si="1359">IF(H2528="NA","\I: Ignore","FLO_FR")</f>
        <v>FLO_FR</v>
      </c>
      <c r="G2528" s="2" t="str">
        <f t="shared" ref="G2528" si="1360">G2527</f>
        <v>RSD_DTA3_CW</v>
      </c>
      <c r="H2528" s="2" t="str">
        <f t="shared" si="1358"/>
        <v>RL</v>
      </c>
      <c r="I2528" s="2" t="str">
        <f t="shared" si="1358"/>
        <v>UP</v>
      </c>
      <c r="J2528" s="10">
        <f t="shared" si="1358"/>
        <v>0</v>
      </c>
      <c r="K2528" s="10">
        <f>K2527</f>
        <v>3</v>
      </c>
      <c r="L2528" s="10" t="str">
        <f t="shared" si="1327"/>
        <v>RSDELC</v>
      </c>
      <c r="M2528" s="10" t="s">
        <v>75</v>
      </c>
    </row>
    <row r="2529" spans="3:13" s="2" customFormat="1" x14ac:dyDescent="0.25">
      <c r="C2529" s="10"/>
      <c r="D2529" s="10">
        <v>3</v>
      </c>
      <c r="F2529" s="2" t="str">
        <f t="shared" ref="F2529" si="1361">IF(H2529="NA","\I: Ignore","FLO_FR")</f>
        <v>FLO_FR</v>
      </c>
      <c r="G2529" s="2" t="str">
        <f t="shared" ref="G2529" si="1362">G2528</f>
        <v>RSD_DTA3_CW</v>
      </c>
      <c r="H2529" s="2" t="str">
        <f t="shared" si="1358"/>
        <v>RM</v>
      </c>
      <c r="I2529" s="2" t="str">
        <f t="shared" si="1358"/>
        <v>UP</v>
      </c>
      <c r="J2529" s="10">
        <f t="shared" si="1358"/>
        <v>0</v>
      </c>
      <c r="K2529" s="10">
        <f t="shared" ref="K2529:K2550" si="1363">K2528</f>
        <v>3</v>
      </c>
      <c r="L2529" s="10" t="str">
        <f t="shared" si="1327"/>
        <v>RSDELC</v>
      </c>
      <c r="M2529" s="10" t="s">
        <v>75</v>
      </c>
    </row>
    <row r="2530" spans="3:13" s="2" customFormat="1" x14ac:dyDescent="0.25">
      <c r="C2530" s="10"/>
      <c r="D2530" s="10">
        <v>4</v>
      </c>
      <c r="F2530" s="2" t="str">
        <f t="shared" ref="F2530" si="1364">IF(H2530="NA","\I: Ignore","FLO_FR")</f>
        <v>FLO_FR</v>
      </c>
      <c r="G2530" s="2" t="str">
        <f t="shared" ref="G2530" si="1365">G2529</f>
        <v>RSD_DTA3_CW</v>
      </c>
      <c r="H2530" s="2" t="str">
        <f t="shared" si="1358"/>
        <v>RD</v>
      </c>
      <c r="I2530" s="2" t="str">
        <f t="shared" si="1358"/>
        <v>UP</v>
      </c>
      <c r="J2530" s="10">
        <f t="shared" si="1358"/>
        <v>0</v>
      </c>
      <c r="K2530" s="10">
        <f t="shared" si="1363"/>
        <v>3</v>
      </c>
      <c r="L2530" s="10" t="str">
        <f t="shared" si="1327"/>
        <v>RSDELC</v>
      </c>
      <c r="M2530" s="10" t="s">
        <v>75</v>
      </c>
    </row>
    <row r="2531" spans="3:13" s="2" customFormat="1" x14ac:dyDescent="0.25">
      <c r="C2531" s="10"/>
      <c r="D2531" s="10">
        <v>5</v>
      </c>
      <c r="F2531" s="2" t="str">
        <f t="shared" ref="F2531" si="1366">IF(H2531="NA","\I: Ignore","FLO_FR")</f>
        <v>FLO_FR</v>
      </c>
      <c r="G2531" s="2" t="str">
        <f t="shared" ref="G2531" si="1367">G2530</f>
        <v>RSD_DTA3_CW</v>
      </c>
      <c r="H2531" s="2" t="str">
        <f t="shared" si="1358"/>
        <v>RA</v>
      </c>
      <c r="I2531" s="2" t="str">
        <f t="shared" si="1358"/>
        <v>UP</v>
      </c>
      <c r="J2531" s="10">
        <f t="shared" si="1358"/>
        <v>0</v>
      </c>
      <c r="K2531" s="10">
        <f t="shared" si="1363"/>
        <v>3</v>
      </c>
      <c r="L2531" s="10" t="str">
        <f t="shared" si="1327"/>
        <v>RSDELC</v>
      </c>
      <c r="M2531" s="10" t="s">
        <v>75</v>
      </c>
    </row>
    <row r="2532" spans="3:13" s="2" customFormat="1" x14ac:dyDescent="0.25">
      <c r="C2532" s="10"/>
      <c r="D2532" s="10">
        <v>6</v>
      </c>
      <c r="F2532" s="2" t="str">
        <f t="shared" ref="F2532" si="1368">IF(H2532="NA","\I: Ignore","FLO_FR")</f>
        <v>FLO_FR</v>
      </c>
      <c r="G2532" s="2" t="str">
        <f t="shared" ref="G2532" si="1369">G2531</f>
        <v>RSD_DTA3_CW</v>
      </c>
      <c r="H2532" s="2" t="str">
        <f t="shared" si="1358"/>
        <v>RE</v>
      </c>
      <c r="I2532" s="2" t="str">
        <f t="shared" si="1358"/>
        <v>UP</v>
      </c>
      <c r="J2532" s="10">
        <f t="shared" si="1358"/>
        <v>0</v>
      </c>
      <c r="K2532" s="10">
        <f t="shared" si="1363"/>
        <v>3</v>
      </c>
      <c r="L2532" s="10" t="str">
        <f t="shared" si="1327"/>
        <v>RSDELC</v>
      </c>
      <c r="M2532" s="10" t="s">
        <v>75</v>
      </c>
    </row>
    <row r="2533" spans="3:13" s="2" customFormat="1" x14ac:dyDescent="0.25">
      <c r="C2533" s="10"/>
      <c r="D2533" s="10">
        <v>7</v>
      </c>
      <c r="F2533" s="2" t="str">
        <f t="shared" ref="F2533" si="1370">IF(H2533="NA","\I: Ignore","FLO_FR")</f>
        <v>FLO_FR</v>
      </c>
      <c r="G2533" s="2" t="str">
        <f t="shared" ref="G2533" si="1371">G2532</f>
        <v>RSD_DTA3_CW</v>
      </c>
      <c r="H2533" s="2" t="str">
        <f t="shared" si="1358"/>
        <v>SN</v>
      </c>
      <c r="I2533" s="2" t="str">
        <f t="shared" si="1358"/>
        <v>UP</v>
      </c>
      <c r="J2533" s="10">
        <f t="shared" si="1358"/>
        <v>0</v>
      </c>
      <c r="K2533" s="10">
        <f t="shared" si="1363"/>
        <v>3</v>
      </c>
      <c r="L2533" s="10" t="str">
        <f t="shared" si="1327"/>
        <v>RSDELC</v>
      </c>
      <c r="M2533" s="10" t="s">
        <v>75</v>
      </c>
    </row>
    <row r="2534" spans="3:13" s="2" customFormat="1" x14ac:dyDescent="0.25">
      <c r="C2534" s="10"/>
      <c r="D2534" s="10">
        <v>8</v>
      </c>
      <c r="F2534" s="2" t="str">
        <f t="shared" ref="F2534" si="1372">IF(H2534="NA","\I: Ignore","FLO_FR")</f>
        <v>FLO_FR</v>
      </c>
      <c r="G2534" s="2" t="str">
        <f t="shared" ref="G2534" si="1373">G2533</f>
        <v>RSD_DTA3_CW</v>
      </c>
      <c r="H2534" s="2" t="str">
        <f t="shared" si="1358"/>
        <v>SL</v>
      </c>
      <c r="I2534" s="2" t="str">
        <f t="shared" si="1358"/>
        <v>UP</v>
      </c>
      <c r="J2534" s="10">
        <f t="shared" si="1358"/>
        <v>0</v>
      </c>
      <c r="K2534" s="10">
        <f t="shared" si="1363"/>
        <v>3</v>
      </c>
      <c r="L2534" s="10" t="str">
        <f t="shared" si="1327"/>
        <v>RSDELC</v>
      </c>
      <c r="M2534" s="10" t="s">
        <v>75</v>
      </c>
    </row>
    <row r="2535" spans="3:13" s="2" customFormat="1" x14ac:dyDescent="0.25">
      <c r="C2535" s="10"/>
      <c r="D2535" s="10">
        <v>9</v>
      </c>
      <c r="F2535" s="2" t="str">
        <f t="shared" ref="F2535" si="1374">IF(H2535="NA","\I: Ignore","FLO_FR")</f>
        <v>FLO_FR</v>
      </c>
      <c r="G2535" s="2" t="str">
        <f t="shared" ref="G2535" si="1375">G2534</f>
        <v>RSD_DTA3_CW</v>
      </c>
      <c r="H2535" s="2" t="str">
        <f t="shared" si="1358"/>
        <v>SM</v>
      </c>
      <c r="I2535" s="2" t="str">
        <f t="shared" si="1358"/>
        <v>UP</v>
      </c>
      <c r="J2535" s="10">
        <f t="shared" si="1358"/>
        <v>0</v>
      </c>
      <c r="K2535" s="10">
        <f t="shared" si="1363"/>
        <v>3</v>
      </c>
      <c r="L2535" s="10" t="str">
        <f t="shared" si="1327"/>
        <v>RSDELC</v>
      </c>
      <c r="M2535" s="10" t="s">
        <v>75</v>
      </c>
    </row>
    <row r="2536" spans="3:13" s="2" customFormat="1" x14ac:dyDescent="0.25">
      <c r="C2536" s="10"/>
      <c r="D2536" s="10">
        <v>10</v>
      </c>
      <c r="F2536" s="2" t="str">
        <f t="shared" ref="F2536" si="1376">IF(H2536="NA","\I: Ignore","FLO_FR")</f>
        <v>FLO_FR</v>
      </c>
      <c r="G2536" s="2" t="str">
        <f t="shared" ref="G2536" si="1377">G2535</f>
        <v>RSD_DTA3_CW</v>
      </c>
      <c r="H2536" s="2" t="str">
        <f t="shared" ref="H2536" si="1378">H2512</f>
        <v>SD</v>
      </c>
      <c r="I2536" s="2" t="str">
        <f>I2512</f>
        <v>UP</v>
      </c>
      <c r="J2536" s="10">
        <f>J2512</f>
        <v>0</v>
      </c>
      <c r="K2536" s="10">
        <f t="shared" si="1363"/>
        <v>3</v>
      </c>
      <c r="L2536" s="10" t="str">
        <f t="shared" si="1327"/>
        <v>RSDELC</v>
      </c>
      <c r="M2536" s="10" t="s">
        <v>75</v>
      </c>
    </row>
    <row r="2537" spans="3:13" s="2" customFormat="1" x14ac:dyDescent="0.25">
      <c r="C2537" s="10"/>
      <c r="D2537" s="10">
        <v>11</v>
      </c>
      <c r="F2537" s="2" t="str">
        <f t="shared" ref="F2537" si="1379">IF(H2537="NA","\I: Ignore","FLO_FR")</f>
        <v>FLO_FR</v>
      </c>
      <c r="G2537" s="2" t="str">
        <f t="shared" ref="G2537" si="1380">G2536</f>
        <v>RSD_DTA3_CW</v>
      </c>
      <c r="H2537" s="2" t="str">
        <f t="shared" ref="H2537" si="1381">H2513</f>
        <v>SA</v>
      </c>
      <c r="I2537" s="2" t="str">
        <f>I2513</f>
        <v>UP</v>
      </c>
      <c r="J2537" s="10">
        <f>J2513</f>
        <v>0</v>
      </c>
      <c r="K2537" s="10">
        <f t="shared" si="1363"/>
        <v>3</v>
      </c>
      <c r="L2537" s="10" t="str">
        <f t="shared" si="1327"/>
        <v>RSDELC</v>
      </c>
      <c r="M2537" s="10" t="s">
        <v>75</v>
      </c>
    </row>
    <row r="2538" spans="3:13" s="2" customFormat="1" x14ac:dyDescent="0.25">
      <c r="C2538" s="10"/>
      <c r="D2538" s="10">
        <v>12</v>
      </c>
      <c r="F2538" s="2" t="str">
        <f t="shared" ref="F2538" si="1382">IF(H2538="NA","\I: Ignore","FLO_FR")</f>
        <v>FLO_FR</v>
      </c>
      <c r="G2538" s="2" t="str">
        <f t="shared" ref="G2538" si="1383">G2537</f>
        <v>RSD_DTA3_CW</v>
      </c>
      <c r="H2538" s="2" t="str">
        <f t="shared" ref="H2538:I2538" si="1384">H2514</f>
        <v>SE</v>
      </c>
      <c r="I2538" s="2" t="str">
        <f t="shared" si="1384"/>
        <v>UP</v>
      </c>
      <c r="J2538" s="10">
        <f>J2514</f>
        <v>0</v>
      </c>
      <c r="K2538" s="10">
        <f t="shared" si="1363"/>
        <v>3</v>
      </c>
      <c r="L2538" s="10" t="str">
        <f t="shared" si="1327"/>
        <v>RSDELC</v>
      </c>
      <c r="M2538" s="10" t="s">
        <v>75</v>
      </c>
    </row>
    <row r="2539" spans="3:13" s="2" customFormat="1" x14ac:dyDescent="0.25">
      <c r="C2539" s="10"/>
      <c r="D2539" s="10">
        <v>13</v>
      </c>
      <c r="F2539" s="2" t="str">
        <f t="shared" ref="F2539" si="1385">IF(H2539="NA","\I: Ignore","FLO_FR")</f>
        <v>FLO_FR</v>
      </c>
      <c r="G2539" s="2" t="str">
        <f t="shared" ref="G2539" si="1386">G2538</f>
        <v>RSD_DTA3_CW</v>
      </c>
      <c r="H2539" s="2" t="str">
        <f t="shared" ref="H2539:J2539" si="1387">H2515</f>
        <v>FN</v>
      </c>
      <c r="I2539" s="2" t="str">
        <f t="shared" si="1387"/>
        <v>UP</v>
      </c>
      <c r="J2539" s="10">
        <f t="shared" si="1387"/>
        <v>0</v>
      </c>
      <c r="K2539" s="10">
        <f t="shared" si="1363"/>
        <v>3</v>
      </c>
      <c r="L2539" s="10" t="str">
        <f t="shared" si="1327"/>
        <v>RSDELC</v>
      </c>
      <c r="M2539" s="10" t="s">
        <v>75</v>
      </c>
    </row>
    <row r="2540" spans="3:13" s="2" customFormat="1" x14ac:dyDescent="0.25">
      <c r="C2540" s="10"/>
      <c r="D2540" s="10">
        <v>14</v>
      </c>
      <c r="F2540" s="2" t="str">
        <f t="shared" ref="F2540" si="1388">IF(H2540="NA","\I: Ignore","FLO_FR")</f>
        <v>FLO_FR</v>
      </c>
      <c r="G2540" s="2" t="str">
        <f t="shared" ref="G2540" si="1389">G2539</f>
        <v>RSD_DTA3_CW</v>
      </c>
      <c r="H2540" s="2" t="str">
        <f t="shared" ref="H2540:J2540" si="1390">H2516</f>
        <v>FL</v>
      </c>
      <c r="I2540" s="2" t="str">
        <f t="shared" si="1390"/>
        <v>UP</v>
      </c>
      <c r="J2540" s="10">
        <f t="shared" si="1390"/>
        <v>0</v>
      </c>
      <c r="K2540" s="10">
        <f t="shared" si="1363"/>
        <v>3</v>
      </c>
      <c r="L2540" s="10" t="str">
        <f t="shared" si="1327"/>
        <v>RSDELC</v>
      </c>
      <c r="M2540" s="10" t="s">
        <v>75</v>
      </c>
    </row>
    <row r="2541" spans="3:13" s="2" customFormat="1" x14ac:dyDescent="0.25">
      <c r="C2541" s="10"/>
      <c r="D2541" s="10">
        <v>15</v>
      </c>
      <c r="F2541" s="2" t="str">
        <f t="shared" ref="F2541" si="1391">IF(H2541="NA","\I: Ignore","FLO_FR")</f>
        <v>FLO_FR</v>
      </c>
      <c r="G2541" s="2" t="str">
        <f t="shared" ref="G2541" si="1392">G2540</f>
        <v>RSD_DTA3_CW</v>
      </c>
      <c r="H2541" s="2" t="str">
        <f t="shared" ref="H2541:J2541" si="1393">H2517</f>
        <v>FM</v>
      </c>
      <c r="I2541" s="2" t="str">
        <f t="shared" si="1393"/>
        <v>UP</v>
      </c>
      <c r="J2541" s="10">
        <f t="shared" si="1393"/>
        <v>0</v>
      </c>
      <c r="K2541" s="10">
        <f t="shared" si="1363"/>
        <v>3</v>
      </c>
      <c r="L2541" s="10" t="str">
        <f t="shared" si="1327"/>
        <v>RSDELC</v>
      </c>
      <c r="M2541" s="10" t="s">
        <v>75</v>
      </c>
    </row>
    <row r="2542" spans="3:13" s="2" customFormat="1" x14ac:dyDescent="0.25">
      <c r="C2542" s="10"/>
      <c r="D2542" s="10">
        <v>16</v>
      </c>
      <c r="F2542" s="2" t="str">
        <f t="shared" ref="F2542" si="1394">IF(H2542="NA","\I: Ignore","FLO_FR")</f>
        <v>FLO_FR</v>
      </c>
      <c r="G2542" s="2" t="str">
        <f t="shared" ref="G2542" si="1395">G2541</f>
        <v>RSD_DTA3_CW</v>
      </c>
      <c r="H2542" s="2" t="str">
        <f t="shared" ref="H2542:J2542" si="1396">H2518</f>
        <v>FD</v>
      </c>
      <c r="I2542" s="2" t="str">
        <f t="shared" si="1396"/>
        <v>UP</v>
      </c>
      <c r="J2542" s="10">
        <f t="shared" si="1396"/>
        <v>0</v>
      </c>
      <c r="K2542" s="10">
        <f t="shared" si="1363"/>
        <v>3</v>
      </c>
      <c r="L2542" s="10" t="str">
        <f t="shared" si="1327"/>
        <v>RSDELC</v>
      </c>
      <c r="M2542" s="10" t="s">
        <v>75</v>
      </c>
    </row>
    <row r="2543" spans="3:13" s="2" customFormat="1" x14ac:dyDescent="0.25">
      <c r="C2543" s="10"/>
      <c r="D2543" s="10">
        <v>17</v>
      </c>
      <c r="F2543" s="2" t="str">
        <f t="shared" ref="F2543" si="1397">IF(H2543="NA","\I: Ignore","FLO_FR")</f>
        <v>FLO_FR</v>
      </c>
      <c r="G2543" s="2" t="str">
        <f t="shared" ref="G2543" si="1398">G2542</f>
        <v>RSD_DTA3_CW</v>
      </c>
      <c r="H2543" s="2" t="str">
        <f t="shared" ref="H2543:J2543" si="1399">H2519</f>
        <v>FA</v>
      </c>
      <c r="I2543" s="2" t="str">
        <f t="shared" si="1399"/>
        <v>UP</v>
      </c>
      <c r="J2543" s="10">
        <f t="shared" si="1399"/>
        <v>0</v>
      </c>
      <c r="K2543" s="10">
        <f t="shared" si="1363"/>
        <v>3</v>
      </c>
      <c r="L2543" s="10" t="str">
        <f t="shared" si="1327"/>
        <v>RSDELC</v>
      </c>
      <c r="M2543" s="10" t="s">
        <v>75</v>
      </c>
    </row>
    <row r="2544" spans="3:13" s="2" customFormat="1" x14ac:dyDescent="0.25">
      <c r="C2544" s="10"/>
      <c r="D2544" s="10">
        <v>18</v>
      </c>
      <c r="F2544" s="2" t="str">
        <f t="shared" ref="F2544" si="1400">IF(H2544="NA","\I: Ignore","FLO_FR")</f>
        <v>FLO_FR</v>
      </c>
      <c r="G2544" s="2" t="str">
        <f t="shared" ref="G2544" si="1401">G2543</f>
        <v>RSD_DTA3_CW</v>
      </c>
      <c r="H2544" s="2" t="str">
        <f t="shared" ref="H2544:J2544" si="1402">H2520</f>
        <v>FE</v>
      </c>
      <c r="I2544" s="2" t="str">
        <f t="shared" si="1402"/>
        <v>UP</v>
      </c>
      <c r="J2544" s="10">
        <f t="shared" si="1402"/>
        <v>0</v>
      </c>
      <c r="K2544" s="10">
        <f t="shared" si="1363"/>
        <v>3</v>
      </c>
      <c r="L2544" s="10" t="str">
        <f t="shared" si="1327"/>
        <v>RSDELC</v>
      </c>
      <c r="M2544" s="10" t="s">
        <v>75</v>
      </c>
    </row>
    <row r="2545" spans="3:13" s="2" customFormat="1" x14ac:dyDescent="0.25">
      <c r="C2545" s="10"/>
      <c r="D2545" s="10">
        <v>19</v>
      </c>
      <c r="F2545" s="2" t="str">
        <f t="shared" ref="F2545" si="1403">IF(H2545="NA","\I: Ignore","FLO_FR")</f>
        <v>FLO_FR</v>
      </c>
      <c r="G2545" s="2" t="str">
        <f t="shared" ref="G2545" si="1404">G2544</f>
        <v>RSD_DTA3_CW</v>
      </c>
      <c r="H2545" s="2" t="str">
        <f t="shared" ref="H2545:J2545" si="1405">H2521</f>
        <v>WN</v>
      </c>
      <c r="I2545" s="2" t="str">
        <f t="shared" si="1405"/>
        <v>UP</v>
      </c>
      <c r="J2545" s="10">
        <f t="shared" si="1405"/>
        <v>0</v>
      </c>
      <c r="K2545" s="10">
        <f t="shared" si="1363"/>
        <v>3</v>
      </c>
      <c r="L2545" s="10" t="str">
        <f t="shared" si="1327"/>
        <v>RSDELC</v>
      </c>
      <c r="M2545" s="10" t="s">
        <v>75</v>
      </c>
    </row>
    <row r="2546" spans="3:13" s="2" customFormat="1" x14ac:dyDescent="0.25">
      <c r="C2546" s="10"/>
      <c r="D2546" s="10">
        <v>20</v>
      </c>
      <c r="F2546" s="2" t="str">
        <f t="shared" ref="F2546" si="1406">IF(H2546="NA","\I: Ignore","FLO_FR")</f>
        <v>FLO_FR</v>
      </c>
      <c r="G2546" s="2" t="str">
        <f t="shared" ref="G2546" si="1407">G2545</f>
        <v>RSD_DTA3_CW</v>
      </c>
      <c r="H2546" s="2" t="str">
        <f t="shared" ref="H2546:J2546" si="1408">H2522</f>
        <v>WL</v>
      </c>
      <c r="I2546" s="2" t="str">
        <f t="shared" si="1408"/>
        <v>UP</v>
      </c>
      <c r="J2546" s="10">
        <f t="shared" si="1408"/>
        <v>0</v>
      </c>
      <c r="K2546" s="10">
        <f t="shared" si="1363"/>
        <v>3</v>
      </c>
      <c r="L2546" s="10" t="str">
        <f t="shared" si="1327"/>
        <v>RSDELC</v>
      </c>
      <c r="M2546" s="10" t="s">
        <v>75</v>
      </c>
    </row>
    <row r="2547" spans="3:13" s="2" customFormat="1" x14ac:dyDescent="0.25">
      <c r="C2547" s="10"/>
      <c r="D2547" s="10">
        <v>21</v>
      </c>
      <c r="F2547" s="2" t="str">
        <f t="shared" ref="F2547" si="1409">IF(H2547="NA","\I: Ignore","FLO_FR")</f>
        <v>FLO_FR</v>
      </c>
      <c r="G2547" s="2" t="str">
        <f t="shared" ref="G2547" si="1410">G2546</f>
        <v>RSD_DTA3_CW</v>
      </c>
      <c r="H2547" s="2" t="str">
        <f t="shared" ref="H2547:J2547" si="1411">H2523</f>
        <v>WM</v>
      </c>
      <c r="I2547" s="2" t="str">
        <f t="shared" si="1411"/>
        <v>UP</v>
      </c>
      <c r="J2547" s="10">
        <f t="shared" si="1411"/>
        <v>0</v>
      </c>
      <c r="K2547" s="10">
        <f t="shared" si="1363"/>
        <v>3</v>
      </c>
      <c r="L2547" s="10" t="str">
        <f t="shared" si="1327"/>
        <v>RSDELC</v>
      </c>
      <c r="M2547" s="10" t="s">
        <v>75</v>
      </c>
    </row>
    <row r="2548" spans="3:13" s="2" customFormat="1" x14ac:dyDescent="0.25">
      <c r="C2548" s="10"/>
      <c r="D2548" s="10">
        <v>22</v>
      </c>
      <c r="F2548" s="2" t="str">
        <f t="shared" ref="F2548" si="1412">IF(H2548="NA","\I: Ignore","FLO_FR")</f>
        <v>FLO_FR</v>
      </c>
      <c r="G2548" s="2" t="str">
        <f t="shared" ref="G2548" si="1413">G2547</f>
        <v>RSD_DTA3_CW</v>
      </c>
      <c r="H2548" s="2" t="str">
        <f t="shared" ref="H2548:J2548" si="1414">H2524</f>
        <v>WD</v>
      </c>
      <c r="I2548" s="2" t="str">
        <f t="shared" si="1414"/>
        <v>UP</v>
      </c>
      <c r="J2548" s="10">
        <f t="shared" si="1414"/>
        <v>0</v>
      </c>
      <c r="K2548" s="10">
        <f t="shared" si="1363"/>
        <v>3</v>
      </c>
      <c r="L2548" s="10" t="str">
        <f t="shared" si="1327"/>
        <v>RSDELC</v>
      </c>
      <c r="M2548" s="10" t="s">
        <v>75</v>
      </c>
    </row>
    <row r="2549" spans="3:13" s="2" customFormat="1" x14ac:dyDescent="0.25">
      <c r="C2549" s="10"/>
      <c r="D2549" s="10">
        <v>23</v>
      </c>
      <c r="F2549" s="12" t="str">
        <f t="shared" ref="F2549" si="1415">IF(H2549="NA","\I: Ignore","FLO_FR")</f>
        <v>FLO_FR</v>
      </c>
      <c r="G2549" s="12" t="str">
        <f t="shared" ref="G2549" si="1416">G2548</f>
        <v>RSD_DTA3_CW</v>
      </c>
      <c r="H2549" s="12" t="str">
        <f t="shared" ref="H2549:J2549" si="1417">H2525</f>
        <v>WA</v>
      </c>
      <c r="I2549" s="12" t="str">
        <f t="shared" si="1417"/>
        <v>UP</v>
      </c>
      <c r="J2549" s="4">
        <f t="shared" si="1417"/>
        <v>0</v>
      </c>
      <c r="K2549" s="4">
        <f t="shared" si="1363"/>
        <v>3</v>
      </c>
      <c r="L2549" s="10" t="str">
        <f t="shared" si="1327"/>
        <v>RSDELC</v>
      </c>
      <c r="M2549" s="10" t="s">
        <v>75</v>
      </c>
    </row>
    <row r="2550" spans="3:13" s="2" customFormat="1" x14ac:dyDescent="0.25">
      <c r="C2550" s="10"/>
      <c r="D2550" s="10">
        <v>24</v>
      </c>
      <c r="F2550" s="19" t="str">
        <f t="shared" ref="F2550" si="1418">IF(H2550="NA","\I: Ignore","FLO_FR")</f>
        <v>FLO_FR</v>
      </c>
      <c r="G2550" s="19" t="str">
        <f t="shared" ref="G2550" si="1419">G2549</f>
        <v>RSD_DTA3_CW</v>
      </c>
      <c r="H2550" s="19" t="str">
        <f t="shared" ref="H2550:J2550" si="1420">H2526</f>
        <v>WE</v>
      </c>
      <c r="I2550" s="19" t="str">
        <f t="shared" si="1420"/>
        <v>UP</v>
      </c>
      <c r="J2550" s="21">
        <f t="shared" si="1420"/>
        <v>0</v>
      </c>
      <c r="K2550" s="21">
        <f t="shared" si="1363"/>
        <v>3</v>
      </c>
      <c r="L2550" s="21" t="str">
        <f t="shared" si="1327"/>
        <v>RSDELC</v>
      </c>
      <c r="M2550" s="21" t="s">
        <v>75</v>
      </c>
    </row>
    <row r="2551" spans="3:13" s="2" customFormat="1" x14ac:dyDescent="0.25">
      <c r="C2551" s="10">
        <f>C2503+1</f>
        <v>54</v>
      </c>
      <c r="D2551" s="10">
        <v>1</v>
      </c>
      <c r="F2551" s="2" t="str">
        <f>IF(H2551="NA","\I: Ignore","FLO_FR")</f>
        <v>FLO_FR</v>
      </c>
      <c r="G2551" s="9" t="str">
        <f>VLOOKUP(C2551,Demands!$B$27:$C$125,2,0)</f>
        <v>RSD_APA3_CW</v>
      </c>
      <c r="H2551" s="2" t="str">
        <f>IF(HLOOKUP($D2551,Fractions!$C$1:$Z$2,2,0)=0,"na",HLOOKUP($D2551,Fractions!$C$1:$Z$2,2,0))</f>
        <v>RN</v>
      </c>
      <c r="I2551" s="2" t="s">
        <v>34</v>
      </c>
      <c r="K2551" s="11">
        <f>VLOOKUP(VLOOKUP(C2551,Demands!$B$27:$E$125,4,0),Fractions!$A$3:$Z$43,INS_FRs!D2551+2,0)</f>
        <v>0</v>
      </c>
      <c r="L2551" s="10" t="str">
        <f t="shared" si="1327"/>
        <v>RSDELC</v>
      </c>
      <c r="M2551" s="10" t="s">
        <v>75</v>
      </c>
    </row>
    <row r="2552" spans="3:13" s="2" customFormat="1" x14ac:dyDescent="0.25">
      <c r="C2552" s="10"/>
      <c r="D2552" s="10">
        <v>2</v>
      </c>
      <c r="F2552" s="2" t="str">
        <f t="shared" ref="F2552:F2554" si="1421">IF(H2552="NA","\I: Ignore","FLO_FR")</f>
        <v>FLO_FR</v>
      </c>
      <c r="G2552" s="2" t="str">
        <f>G2551</f>
        <v>RSD_APA3_CW</v>
      </c>
      <c r="H2552" s="2" t="str">
        <f>IF(HLOOKUP($D2552,Fractions!$C$1:$Z$2,2,0)=0,"na",HLOOKUP($D2552,Fractions!$C$1:$Z$2,2,0))</f>
        <v>RL</v>
      </c>
      <c r="I2552" s="2" t="s">
        <v>34</v>
      </c>
      <c r="K2552" s="17">
        <f>VLOOKUP(VLOOKUP(C2551,Demands!$B$27:$E$125,4,0),Fractions!$A$3:$Z$43,INS_FRs!D2552+2,0)</f>
        <v>3.8299086757990874E-2</v>
      </c>
      <c r="L2552" s="10" t="str">
        <f t="shared" si="1327"/>
        <v>RSDELC</v>
      </c>
      <c r="M2552" s="10" t="s">
        <v>75</v>
      </c>
    </row>
    <row r="2553" spans="3:13" s="2" customFormat="1" x14ac:dyDescent="0.25">
      <c r="C2553" s="10"/>
      <c r="D2553" s="10">
        <v>3</v>
      </c>
      <c r="F2553" s="2" t="str">
        <f t="shared" si="1421"/>
        <v>FLO_FR</v>
      </c>
      <c r="G2553" s="2" t="str">
        <f t="shared" ref="G2553:G2560" si="1422">G2552</f>
        <v>RSD_APA3_CW</v>
      </c>
      <c r="H2553" s="2" t="str">
        <f>IF(HLOOKUP($D2553,Fractions!$C$1:$Z$2,2,0)=0,"na",HLOOKUP($D2553,Fractions!$C$1:$Z$2,2,0))</f>
        <v>RM</v>
      </c>
      <c r="I2553" s="2" t="s">
        <v>34</v>
      </c>
      <c r="K2553" s="17">
        <f>VLOOKUP(VLOOKUP(C2551,Demands!$B$27:$E$125,4,0),Fractions!$A$3:$Z$43,INS_FRs!D2553+2,0)</f>
        <v>4.5262557077625568E-2</v>
      </c>
      <c r="L2553" s="10" t="str">
        <f t="shared" si="1327"/>
        <v>RSDELC</v>
      </c>
      <c r="M2553" s="10" t="s">
        <v>75</v>
      </c>
    </row>
    <row r="2554" spans="3:13" s="2" customFormat="1" x14ac:dyDescent="0.25">
      <c r="C2554" s="10"/>
      <c r="D2554" s="10">
        <v>4</v>
      </c>
      <c r="F2554" s="2" t="str">
        <f t="shared" si="1421"/>
        <v>FLO_FR</v>
      </c>
      <c r="G2554" s="2" t="str">
        <f t="shared" si="1422"/>
        <v>RSD_APA3_CW</v>
      </c>
      <c r="H2554" s="2" t="str">
        <f>IF(HLOOKUP($D2554,Fractions!$C$1:$Z$2,2,0)=0,"na",HLOOKUP($D2554,Fractions!$C$1:$Z$2,2,0))</f>
        <v>RD</v>
      </c>
      <c r="I2554" s="2" t="s">
        <v>34</v>
      </c>
      <c r="K2554" s="17">
        <f>VLOOKUP(VLOOKUP(C2551,Demands!$B$27:$E$125,4,0),Fractions!$A$3:$Z$43,INS_FRs!D2554+2,0)</f>
        <v>4.8744292237442928E-2</v>
      </c>
      <c r="L2554" s="10" t="str">
        <f t="shared" si="1327"/>
        <v>RSDELC</v>
      </c>
      <c r="M2554" s="10" t="s">
        <v>75</v>
      </c>
    </row>
    <row r="2555" spans="3:13" s="2" customFormat="1" x14ac:dyDescent="0.25">
      <c r="C2555" s="10"/>
      <c r="D2555" s="10">
        <v>5</v>
      </c>
      <c r="F2555" s="2" t="str">
        <f t="shared" ref="F2555:F2562" si="1423">IF(H2555="NA","\I: Ignore","FLO_FR")</f>
        <v>FLO_FR</v>
      </c>
      <c r="G2555" s="2" t="str">
        <f t="shared" si="1422"/>
        <v>RSD_APA3_CW</v>
      </c>
      <c r="H2555" s="2" t="str">
        <f>IF(HLOOKUP($D2555,Fractions!$C$1:$Z$2,2,0)=0,"na",HLOOKUP($D2555,Fractions!$C$1:$Z$2,2,0))</f>
        <v>RA</v>
      </c>
      <c r="I2555" s="2" t="s">
        <v>34</v>
      </c>
      <c r="K2555" s="17">
        <f>VLOOKUP(VLOOKUP(C2551,Demands!$B$27:$E$125,4,0),Fractions!$A$3:$Z$43,INS_FRs!D2555+2,0)</f>
        <v>3.4817351598173514E-2</v>
      </c>
      <c r="L2555" s="10" t="str">
        <f t="shared" si="1327"/>
        <v>RSDELC</v>
      </c>
      <c r="M2555" s="10" t="s">
        <v>75</v>
      </c>
    </row>
    <row r="2556" spans="3:13" s="2" customFormat="1" x14ac:dyDescent="0.25">
      <c r="C2556" s="10"/>
      <c r="D2556" s="10">
        <v>6</v>
      </c>
      <c r="F2556" s="2" t="str">
        <f t="shared" si="1423"/>
        <v>FLO_FR</v>
      </c>
      <c r="G2556" s="2" t="str">
        <f t="shared" si="1422"/>
        <v>RSD_APA3_CW</v>
      </c>
      <c r="H2556" s="2" t="str">
        <f>IF(HLOOKUP($D2556,Fractions!$C$1:$Z$2,2,0)=0,"na",HLOOKUP($D2556,Fractions!$C$1:$Z$2,2,0))</f>
        <v>RE</v>
      </c>
      <c r="I2556" s="2" t="s">
        <v>34</v>
      </c>
      <c r="K2556" s="17">
        <f>VLOOKUP(VLOOKUP(C2551,Demands!$B$27:$E$125,4,0),Fractions!$A$3:$Z$43,INS_FRs!D2556+2,0)</f>
        <v>0</v>
      </c>
      <c r="L2556" s="10" t="str">
        <f t="shared" si="1327"/>
        <v>RSDELC</v>
      </c>
      <c r="M2556" s="10" t="s">
        <v>75</v>
      </c>
    </row>
    <row r="2557" spans="3:13" s="2" customFormat="1" x14ac:dyDescent="0.25">
      <c r="C2557" s="10"/>
      <c r="D2557" s="10">
        <v>7</v>
      </c>
      <c r="F2557" s="2" t="str">
        <f t="shared" si="1423"/>
        <v>FLO_FR</v>
      </c>
      <c r="G2557" s="2" t="str">
        <f t="shared" si="1422"/>
        <v>RSD_APA3_CW</v>
      </c>
      <c r="H2557" s="2" t="str">
        <f>IF(HLOOKUP($D2557,Fractions!$C$1:$Z$2,2,0)=0,"na",HLOOKUP($D2557,Fractions!$C$1:$Z$2,2,0))</f>
        <v>SN</v>
      </c>
      <c r="I2557" s="2" t="s">
        <v>34</v>
      </c>
      <c r="K2557" s="17">
        <f>VLOOKUP(VLOOKUP(C2551,Demands!$B$27:$E$125,4,0),Fractions!$A$3:$Z$43,INS_FRs!D2557+2,0)</f>
        <v>0</v>
      </c>
      <c r="L2557" s="10" t="str">
        <f t="shared" si="1327"/>
        <v>RSDELC</v>
      </c>
      <c r="M2557" s="10" t="s">
        <v>75</v>
      </c>
    </row>
    <row r="2558" spans="3:13" s="2" customFormat="1" x14ac:dyDescent="0.25">
      <c r="C2558" s="10"/>
      <c r="D2558" s="10">
        <v>8</v>
      </c>
      <c r="F2558" s="2" t="str">
        <f t="shared" si="1423"/>
        <v>FLO_FR</v>
      </c>
      <c r="G2558" s="2" t="str">
        <f t="shared" si="1422"/>
        <v>RSD_APA3_CW</v>
      </c>
      <c r="H2558" s="2" t="str">
        <f>IF(HLOOKUP($D2558,Fractions!$C$1:$Z$2,2,0)=0,"na",HLOOKUP($D2558,Fractions!$C$1:$Z$2,2,0))</f>
        <v>SL</v>
      </c>
      <c r="I2558" s="2" t="s">
        <v>34</v>
      </c>
      <c r="K2558" s="17">
        <f>VLOOKUP(VLOOKUP(C2551,Demands!$B$27:$E$125,4,0),Fractions!$A$3:$Z$43,INS_FRs!D2558+2,0)</f>
        <v>5.7762557077625579E-2</v>
      </c>
      <c r="L2558" s="10" t="str">
        <f t="shared" si="1327"/>
        <v>RSDELC</v>
      </c>
      <c r="M2558" s="10" t="s">
        <v>75</v>
      </c>
    </row>
    <row r="2559" spans="3:13" s="2" customFormat="1" x14ac:dyDescent="0.25">
      <c r="C2559" s="10"/>
      <c r="D2559" s="10">
        <v>9</v>
      </c>
      <c r="F2559" s="2" t="str">
        <f t="shared" si="1423"/>
        <v>FLO_FR</v>
      </c>
      <c r="G2559" s="2" t="str">
        <f t="shared" si="1422"/>
        <v>RSD_APA3_CW</v>
      </c>
      <c r="H2559" s="2" t="str">
        <f>IF(HLOOKUP($D2559,Fractions!$C$1:$Z$2,2,0)=0,"na",HLOOKUP($D2559,Fractions!$C$1:$Z$2,2,0))</f>
        <v>SM</v>
      </c>
      <c r="I2559" s="2" t="s">
        <v>34</v>
      </c>
      <c r="K2559" s="17">
        <f>VLOOKUP(VLOOKUP(C2551,Demands!$B$27:$E$125,4,0),Fractions!$A$3:$Z$43,INS_FRs!D2559+2,0)</f>
        <v>6.8264840182648404E-2</v>
      </c>
      <c r="L2559" s="10" t="str">
        <f t="shared" si="1327"/>
        <v>RSDELC</v>
      </c>
      <c r="M2559" s="10" t="s">
        <v>75</v>
      </c>
    </row>
    <row r="2560" spans="3:13" s="2" customFormat="1" x14ac:dyDescent="0.25">
      <c r="C2560" s="10"/>
      <c r="D2560" s="10">
        <v>10</v>
      </c>
      <c r="F2560" s="2" t="str">
        <f t="shared" si="1423"/>
        <v>FLO_FR</v>
      </c>
      <c r="G2560" s="2" t="str">
        <f t="shared" si="1422"/>
        <v>RSD_APA3_CW</v>
      </c>
      <c r="H2560" s="2" t="str">
        <f>IF(HLOOKUP($D2560,Fractions!$C$1:$Z$2,2,0)=0,"na",HLOOKUP($D2560,Fractions!$C$1:$Z$2,2,0))</f>
        <v>SD</v>
      </c>
      <c r="I2560" s="2" t="s">
        <v>34</v>
      </c>
      <c r="K2560" s="17">
        <f>VLOOKUP(VLOOKUP(C2551,Demands!$B$27:$E$125,4,0),Fractions!$A$3:$Z$43,INS_FRs!D2560+2,0)</f>
        <v>7.351598173515983E-2</v>
      </c>
      <c r="L2560" s="10" t="str">
        <f t="shared" si="1327"/>
        <v>RSDELC</v>
      </c>
      <c r="M2560" s="10" t="s">
        <v>75</v>
      </c>
    </row>
    <row r="2561" spans="3:13" s="2" customFormat="1" x14ac:dyDescent="0.25">
      <c r="C2561" s="10"/>
      <c r="D2561" s="10">
        <v>11</v>
      </c>
      <c r="F2561" s="2" t="str">
        <f t="shared" si="1423"/>
        <v>FLO_FR</v>
      </c>
      <c r="G2561" s="2" t="str">
        <f t="shared" ref="G2561" si="1424">G2560</f>
        <v>RSD_APA3_CW</v>
      </c>
      <c r="H2561" s="2" t="str">
        <f>IF(HLOOKUP($D2561,Fractions!$C$1:$Z$2,2,0)=0,"na",HLOOKUP($D2561,Fractions!$C$1:$Z$2,2,0))</f>
        <v>SA</v>
      </c>
      <c r="I2561" s="2" t="s">
        <v>34</v>
      </c>
      <c r="K2561" s="17">
        <f>VLOOKUP(VLOOKUP(C2551,Demands!$B$27:$E$125,4,0),Fractions!$A$3:$Z$43,INS_FRs!D2561+2,0)</f>
        <v>5.2511415525114152E-2</v>
      </c>
      <c r="L2561" s="10" t="str">
        <f t="shared" si="1327"/>
        <v>RSDELC</v>
      </c>
      <c r="M2561" s="10" t="s">
        <v>75</v>
      </c>
    </row>
    <row r="2562" spans="3:13" s="2" customFormat="1" x14ac:dyDescent="0.25">
      <c r="C2562" s="10"/>
      <c r="D2562" s="10">
        <v>12</v>
      </c>
      <c r="F2562" s="2" t="str">
        <f t="shared" si="1423"/>
        <v>FLO_FR</v>
      </c>
      <c r="G2562" s="2" t="str">
        <f t="shared" ref="G2562" si="1425">G2561</f>
        <v>RSD_APA3_CW</v>
      </c>
      <c r="H2562" s="2" t="str">
        <f>IF(HLOOKUP($D2562,Fractions!$C$1:$Z$2,2,0)=0,"na",HLOOKUP($D2562,Fractions!$C$1:$Z$2,2,0))</f>
        <v>SE</v>
      </c>
      <c r="I2562" s="2" t="s">
        <v>34</v>
      </c>
      <c r="K2562" s="17">
        <f>VLOOKUP(VLOOKUP(C2551,Demands!$B$27:$E$125,4,0),Fractions!$A$3:$Z$43,INS_FRs!D2562+2,0)</f>
        <v>0</v>
      </c>
      <c r="L2562" s="10" t="str">
        <f t="shared" si="1327"/>
        <v>RSDELC</v>
      </c>
      <c r="M2562" s="10" t="s">
        <v>75</v>
      </c>
    </row>
    <row r="2563" spans="3:13" s="2" customFormat="1" x14ac:dyDescent="0.25">
      <c r="C2563" s="10"/>
      <c r="D2563" s="10">
        <v>13</v>
      </c>
      <c r="F2563" s="2" t="str">
        <f t="shared" ref="F2563" si="1426">IF(H2563="NA","\I: Ignore","FLO_FR")</f>
        <v>FLO_FR</v>
      </c>
      <c r="G2563" s="2" t="str">
        <f t="shared" ref="G2563" si="1427">G2562</f>
        <v>RSD_APA3_CW</v>
      </c>
      <c r="H2563" s="2" t="str">
        <f>IF(HLOOKUP($D2563,Fractions!$C$1:$Z$2,2,0)=0,"na",HLOOKUP($D2563,Fractions!$C$1:$Z$2,2,0))</f>
        <v>FN</v>
      </c>
      <c r="I2563" s="2" t="s">
        <v>34</v>
      </c>
      <c r="K2563" s="17">
        <f>VLOOKUP(VLOOKUP(C2551,Demands!$B$27:$E$125,4,0),Fractions!$A$3:$Z$43,INS_FRs!D2563+2,0)</f>
        <v>0</v>
      </c>
      <c r="L2563" s="10" t="str">
        <f t="shared" si="1327"/>
        <v>RSDELC</v>
      </c>
      <c r="M2563" s="10" t="s">
        <v>75</v>
      </c>
    </row>
    <row r="2564" spans="3:13" s="2" customFormat="1" x14ac:dyDescent="0.25">
      <c r="C2564" s="10"/>
      <c r="D2564" s="10">
        <v>14</v>
      </c>
      <c r="F2564" s="2" t="str">
        <f t="shared" ref="F2564" si="1428">IF(H2564="NA","\I: Ignore","FLO_FR")</f>
        <v>FLO_FR</v>
      </c>
      <c r="G2564" s="2" t="str">
        <f t="shared" ref="G2564" si="1429">G2563</f>
        <v>RSD_APA3_CW</v>
      </c>
      <c r="H2564" s="2" t="str">
        <f>IF(HLOOKUP($D2564,Fractions!$C$1:$Z$2,2,0)=0,"na",HLOOKUP($D2564,Fractions!$C$1:$Z$2,2,0))</f>
        <v>FL</v>
      </c>
      <c r="I2564" s="2" t="s">
        <v>34</v>
      </c>
      <c r="K2564" s="17">
        <f>VLOOKUP(VLOOKUP(C2551,Demands!$B$27:$E$125,4,0),Fractions!$A$3:$Z$43,INS_FRs!D2564+2,0)</f>
        <v>3.8299086757990874E-2</v>
      </c>
      <c r="L2564" s="10" t="str">
        <f t="shared" si="1327"/>
        <v>RSDELC</v>
      </c>
      <c r="M2564" s="10" t="s">
        <v>75</v>
      </c>
    </row>
    <row r="2565" spans="3:13" s="2" customFormat="1" x14ac:dyDescent="0.25">
      <c r="C2565" s="10"/>
      <c r="D2565" s="10">
        <v>15</v>
      </c>
      <c r="F2565" s="2" t="str">
        <f t="shared" ref="F2565" si="1430">IF(H2565="NA","\I: Ignore","FLO_FR")</f>
        <v>FLO_FR</v>
      </c>
      <c r="G2565" s="2" t="str">
        <f t="shared" ref="G2565" si="1431">G2564</f>
        <v>RSD_APA3_CW</v>
      </c>
      <c r="H2565" s="2" t="str">
        <f>IF(HLOOKUP($D2565,Fractions!$C$1:$Z$2,2,0)=0,"na",HLOOKUP($D2565,Fractions!$C$1:$Z$2,2,0))</f>
        <v>FM</v>
      </c>
      <c r="I2565" s="2" t="s">
        <v>34</v>
      </c>
      <c r="K2565" s="17">
        <f>VLOOKUP(VLOOKUP(C2551,Demands!$B$27:$E$125,4,0),Fractions!$A$3:$Z$43,INS_FRs!D2565+2,0)</f>
        <v>4.5262557077625568E-2</v>
      </c>
      <c r="L2565" s="10" t="str">
        <f t="shared" si="1327"/>
        <v>RSDELC</v>
      </c>
      <c r="M2565" s="10" t="s">
        <v>75</v>
      </c>
    </row>
    <row r="2566" spans="3:13" s="2" customFormat="1" x14ac:dyDescent="0.25">
      <c r="C2566" s="10"/>
      <c r="D2566" s="10">
        <v>16</v>
      </c>
      <c r="F2566" s="2" t="str">
        <f t="shared" ref="F2566" si="1432">IF(H2566="NA","\I: Ignore","FLO_FR")</f>
        <v>FLO_FR</v>
      </c>
      <c r="G2566" s="2" t="str">
        <f t="shared" ref="G2566" si="1433">G2565</f>
        <v>RSD_APA3_CW</v>
      </c>
      <c r="H2566" s="2" t="str">
        <f>IF(HLOOKUP($D2566,Fractions!$C$1:$Z$2,2,0)=0,"na",HLOOKUP($D2566,Fractions!$C$1:$Z$2,2,0))</f>
        <v>FD</v>
      </c>
      <c r="I2566" s="2" t="s">
        <v>34</v>
      </c>
      <c r="K2566" s="17">
        <f>VLOOKUP(VLOOKUP(C2551,Demands!$B$27:$E$125,4,0),Fractions!$A$3:$Z$43,INS_FRs!D2566+2,0)</f>
        <v>4.8744292237442928E-2</v>
      </c>
      <c r="L2566" s="10" t="str">
        <f t="shared" si="1327"/>
        <v>RSDELC</v>
      </c>
      <c r="M2566" s="10" t="s">
        <v>75</v>
      </c>
    </row>
    <row r="2567" spans="3:13" s="2" customFormat="1" x14ac:dyDescent="0.25">
      <c r="C2567" s="10"/>
      <c r="D2567" s="10">
        <v>17</v>
      </c>
      <c r="F2567" s="2" t="str">
        <f t="shared" ref="F2567" si="1434">IF(H2567="NA","\I: Ignore","FLO_FR")</f>
        <v>FLO_FR</v>
      </c>
      <c r="G2567" s="2" t="str">
        <f t="shared" ref="G2567" si="1435">G2566</f>
        <v>RSD_APA3_CW</v>
      </c>
      <c r="H2567" s="2" t="str">
        <f>IF(HLOOKUP($D2567,Fractions!$C$1:$Z$2,2,0)=0,"na",HLOOKUP($D2567,Fractions!$C$1:$Z$2,2,0))</f>
        <v>FA</v>
      </c>
      <c r="I2567" s="2" t="s">
        <v>34</v>
      </c>
      <c r="K2567" s="17">
        <f>VLOOKUP(VLOOKUP(C2551,Demands!$B$27:$E$125,4,0),Fractions!$A$3:$Z$43,INS_FRs!D2567+2,0)</f>
        <v>3.4817351598173514E-2</v>
      </c>
      <c r="L2567" s="10" t="str">
        <f t="shared" si="1327"/>
        <v>RSDELC</v>
      </c>
      <c r="M2567" s="10" t="s">
        <v>75</v>
      </c>
    </row>
    <row r="2568" spans="3:13" s="2" customFormat="1" x14ac:dyDescent="0.25">
      <c r="C2568" s="10"/>
      <c r="D2568" s="10">
        <v>18</v>
      </c>
      <c r="F2568" s="2" t="str">
        <f t="shared" ref="F2568" si="1436">IF(H2568="NA","\I: Ignore","FLO_FR")</f>
        <v>FLO_FR</v>
      </c>
      <c r="G2568" s="2" t="str">
        <f t="shared" ref="G2568" si="1437">G2567</f>
        <v>RSD_APA3_CW</v>
      </c>
      <c r="H2568" s="2" t="str">
        <f>IF(HLOOKUP($D2568,Fractions!$C$1:$Z$2,2,0)=0,"na",HLOOKUP($D2568,Fractions!$C$1:$Z$2,2,0))</f>
        <v>FE</v>
      </c>
      <c r="I2568" s="2" t="s">
        <v>34</v>
      </c>
      <c r="K2568" s="17">
        <f>VLOOKUP(VLOOKUP(C2551,Demands!$B$27:$E$125,4,0),Fractions!$A$3:$Z$43,INS_FRs!D2568+2,0)</f>
        <v>0</v>
      </c>
      <c r="L2568" s="10" t="str">
        <f t="shared" ref="L2568:L2631" si="1438">LEFT(G2568,3)&amp;"ELC"</f>
        <v>RSDELC</v>
      </c>
      <c r="M2568" s="10" t="s">
        <v>75</v>
      </c>
    </row>
    <row r="2569" spans="3:13" s="2" customFormat="1" x14ac:dyDescent="0.25">
      <c r="C2569" s="10"/>
      <c r="D2569" s="10">
        <v>19</v>
      </c>
      <c r="F2569" s="2" t="str">
        <f t="shared" ref="F2569" si="1439">IF(H2569="NA","\I: Ignore","FLO_FR")</f>
        <v>FLO_FR</v>
      </c>
      <c r="G2569" s="2" t="str">
        <f t="shared" ref="G2569" si="1440">G2568</f>
        <v>RSD_APA3_CW</v>
      </c>
      <c r="H2569" s="2" t="str">
        <f>IF(HLOOKUP($D2569,Fractions!$C$1:$Z$2,2,0)=0,"na",HLOOKUP($D2569,Fractions!$C$1:$Z$2,2,0))</f>
        <v>WN</v>
      </c>
      <c r="I2569" s="2" t="s">
        <v>34</v>
      </c>
      <c r="K2569" s="17">
        <f>VLOOKUP(VLOOKUP(C2551,Demands!$B$27:$E$125,4,0),Fractions!$A$3:$Z$43,INS_FRs!D2569+2,0)</f>
        <v>0</v>
      </c>
      <c r="L2569" s="10" t="str">
        <f t="shared" si="1438"/>
        <v>RSDELC</v>
      </c>
      <c r="M2569" s="10" t="s">
        <v>75</v>
      </c>
    </row>
    <row r="2570" spans="3:13" s="2" customFormat="1" x14ac:dyDescent="0.25">
      <c r="C2570" s="10"/>
      <c r="D2570" s="10">
        <v>20</v>
      </c>
      <c r="F2570" s="2" t="str">
        <f t="shared" ref="F2570" si="1441">IF(H2570="NA","\I: Ignore","FLO_FR")</f>
        <v>FLO_FR</v>
      </c>
      <c r="G2570" s="2" t="str">
        <f t="shared" ref="G2570" si="1442">G2569</f>
        <v>RSD_APA3_CW</v>
      </c>
      <c r="H2570" s="2" t="str">
        <f>IF(HLOOKUP($D2570,Fractions!$C$1:$Z$2,2,0)=0,"na",HLOOKUP($D2570,Fractions!$C$1:$Z$2,2,0))</f>
        <v>WL</v>
      </c>
      <c r="I2570" s="2" t="s">
        <v>34</v>
      </c>
      <c r="K2570" s="17">
        <f>VLOOKUP(VLOOKUP(C2551,Demands!$B$27:$E$125,4,0),Fractions!$A$3:$Z$43,INS_FRs!D2570+2,0)</f>
        <v>9.4805936073059371E-2</v>
      </c>
      <c r="L2570" s="10" t="str">
        <f t="shared" si="1438"/>
        <v>RSDELC</v>
      </c>
      <c r="M2570" s="10" t="s">
        <v>75</v>
      </c>
    </row>
    <row r="2571" spans="3:13" s="2" customFormat="1" x14ac:dyDescent="0.25">
      <c r="C2571" s="10"/>
      <c r="D2571" s="10">
        <v>21</v>
      </c>
      <c r="F2571" s="2" t="str">
        <f t="shared" ref="F2571" si="1443">IF(H2571="NA","\I: Ignore","FLO_FR")</f>
        <v>FLO_FR</v>
      </c>
      <c r="G2571" s="2" t="str">
        <f t="shared" ref="G2571" si="1444">G2570</f>
        <v>RSD_APA3_CW</v>
      </c>
      <c r="H2571" s="2" t="str">
        <f>IF(HLOOKUP($D2571,Fractions!$C$1:$Z$2,2,0)=0,"na",HLOOKUP($D2571,Fractions!$C$1:$Z$2,2,0))</f>
        <v>WM</v>
      </c>
      <c r="I2571" s="2" t="s">
        <v>34</v>
      </c>
      <c r="K2571" s="17">
        <f>VLOOKUP(VLOOKUP(C2551,Demands!$B$27:$E$125,4,0),Fractions!$A$3:$Z$43,INS_FRs!D2571+2,0)</f>
        <v>0.11204337899543379</v>
      </c>
      <c r="L2571" s="10" t="str">
        <f t="shared" si="1438"/>
        <v>RSDELC</v>
      </c>
      <c r="M2571" s="10" t="s">
        <v>75</v>
      </c>
    </row>
    <row r="2572" spans="3:13" s="2" customFormat="1" x14ac:dyDescent="0.25">
      <c r="C2572" s="10"/>
      <c r="D2572" s="10">
        <v>22</v>
      </c>
      <c r="F2572" s="2" t="str">
        <f t="shared" ref="F2572" si="1445">IF(H2572="NA","\I: Ignore","FLO_FR")</f>
        <v>FLO_FR</v>
      </c>
      <c r="G2572" s="2" t="str">
        <f t="shared" ref="G2572" si="1446">G2571</f>
        <v>RSD_APA3_CW</v>
      </c>
      <c r="H2572" s="2" t="str">
        <f>IF(HLOOKUP($D2572,Fractions!$C$1:$Z$2,2,0)=0,"na",HLOOKUP($D2572,Fractions!$C$1:$Z$2,2,0))</f>
        <v>WD</v>
      </c>
      <c r="I2572" s="2" t="s">
        <v>34</v>
      </c>
      <c r="K2572" s="17">
        <f>VLOOKUP(VLOOKUP(C2551,Demands!$B$27:$E$125,4,0),Fractions!$A$3:$Z$43,INS_FRs!D2572+2,0)</f>
        <v>0.12066210045662101</v>
      </c>
      <c r="L2572" s="10" t="str">
        <f t="shared" si="1438"/>
        <v>RSDELC</v>
      </c>
      <c r="M2572" s="10" t="s">
        <v>75</v>
      </c>
    </row>
    <row r="2573" spans="3:13" s="2" customFormat="1" x14ac:dyDescent="0.25">
      <c r="C2573" s="10"/>
      <c r="D2573" s="10">
        <v>23</v>
      </c>
      <c r="F2573" s="12" t="str">
        <f t="shared" ref="F2573" si="1447">IF(H2573="NA","\I: Ignore","FLO_FR")</f>
        <v>FLO_FR</v>
      </c>
      <c r="G2573" s="12" t="str">
        <f t="shared" ref="G2573" si="1448">G2572</f>
        <v>RSD_APA3_CW</v>
      </c>
      <c r="H2573" s="12" t="str">
        <f>IF(HLOOKUP($D2573,Fractions!$C$1:$Z$2,2,0)=0,"na",HLOOKUP($D2573,Fractions!$C$1:$Z$2,2,0))</f>
        <v>WA</v>
      </c>
      <c r="I2573" s="12" t="s">
        <v>34</v>
      </c>
      <c r="J2573" s="12"/>
      <c r="K2573" s="18">
        <f>VLOOKUP(VLOOKUP(C2551,Demands!$B$27:$E$125,4,0),Fractions!$A$3:$Z$43,INS_FRs!D2573+2,0)</f>
        <v>8.6187214611872148E-2</v>
      </c>
      <c r="L2573" s="10" t="str">
        <f t="shared" si="1438"/>
        <v>RSDELC</v>
      </c>
      <c r="M2573" s="10" t="s">
        <v>75</v>
      </c>
    </row>
    <row r="2574" spans="3:13" s="2" customFormat="1" x14ac:dyDescent="0.25">
      <c r="C2574" s="10"/>
      <c r="D2574" s="10">
        <v>24</v>
      </c>
      <c r="F2574" s="19" t="str">
        <f t="shared" ref="F2574" si="1449">IF(H2574="NA","\I: Ignore","FLO_FR")</f>
        <v>FLO_FR</v>
      </c>
      <c r="G2574" s="19" t="str">
        <f t="shared" ref="G2574" si="1450">G2573</f>
        <v>RSD_APA3_CW</v>
      </c>
      <c r="H2574" s="19" t="str">
        <f>IF(HLOOKUP($D2574,Fractions!$C$1:$Z$2,2,0)=0,"na",HLOOKUP($D2574,Fractions!$C$1:$Z$2,2,0))</f>
        <v>WE</v>
      </c>
      <c r="I2574" s="19" t="s">
        <v>34</v>
      </c>
      <c r="J2574" s="19"/>
      <c r="K2574" s="20">
        <f>VLOOKUP(VLOOKUP(C2551,Demands!$B$27:$E$125,4,0),Fractions!$A$3:$Z$43,INS_FRs!D2574+2,0)</f>
        <v>0</v>
      </c>
      <c r="L2574" s="21" t="str">
        <f t="shared" si="1438"/>
        <v>RSDELC</v>
      </c>
      <c r="M2574" s="21" t="s">
        <v>75</v>
      </c>
    </row>
    <row r="2575" spans="3:13" s="2" customFormat="1" x14ac:dyDescent="0.25">
      <c r="C2575" s="10"/>
      <c r="D2575" s="10">
        <v>1</v>
      </c>
      <c r="F2575" s="2" t="str">
        <f t="shared" ref="F2575" si="1451">IF(H2575="NA","\I: Ignore","FLO_FR")</f>
        <v>FLO_FR</v>
      </c>
      <c r="G2575" s="2" t="str">
        <f t="shared" ref="G2575" si="1452">G2574</f>
        <v>RSD_APA3_CW</v>
      </c>
      <c r="H2575" s="2" t="str">
        <f t="shared" ref="H2575:J2583" si="1453">H2551</f>
        <v>RN</v>
      </c>
      <c r="I2575" s="2" t="str">
        <f t="shared" si="1453"/>
        <v>UP</v>
      </c>
      <c r="J2575" s="10">
        <f t="shared" si="1453"/>
        <v>0</v>
      </c>
      <c r="K2575" s="10">
        <v>3</v>
      </c>
      <c r="L2575" s="10" t="str">
        <f t="shared" si="1438"/>
        <v>RSDELC</v>
      </c>
      <c r="M2575" s="10" t="s">
        <v>75</v>
      </c>
    </row>
    <row r="2576" spans="3:13" s="2" customFormat="1" x14ac:dyDescent="0.25">
      <c r="C2576" s="10"/>
      <c r="D2576" s="10">
        <v>2</v>
      </c>
      <c r="F2576" s="2" t="str">
        <f t="shared" ref="F2576" si="1454">IF(H2576="NA","\I: Ignore","FLO_FR")</f>
        <v>FLO_FR</v>
      </c>
      <c r="G2576" s="2" t="str">
        <f t="shared" ref="G2576" si="1455">G2575</f>
        <v>RSD_APA3_CW</v>
      </c>
      <c r="H2576" s="2" t="str">
        <f t="shared" si="1453"/>
        <v>RL</v>
      </c>
      <c r="I2576" s="2" t="str">
        <f t="shared" si="1453"/>
        <v>UP</v>
      </c>
      <c r="J2576" s="10">
        <f t="shared" si="1453"/>
        <v>0</v>
      </c>
      <c r="K2576" s="10">
        <f>K2575</f>
        <v>3</v>
      </c>
      <c r="L2576" s="10" t="str">
        <f t="shared" si="1438"/>
        <v>RSDELC</v>
      </c>
      <c r="M2576" s="10" t="s">
        <v>75</v>
      </c>
    </row>
    <row r="2577" spans="3:13" s="2" customFormat="1" x14ac:dyDescent="0.25">
      <c r="C2577" s="10"/>
      <c r="D2577" s="10">
        <v>3</v>
      </c>
      <c r="F2577" s="2" t="str">
        <f t="shared" ref="F2577" si="1456">IF(H2577="NA","\I: Ignore","FLO_FR")</f>
        <v>FLO_FR</v>
      </c>
      <c r="G2577" s="2" t="str">
        <f t="shared" ref="G2577" si="1457">G2576</f>
        <v>RSD_APA3_CW</v>
      </c>
      <c r="H2577" s="2" t="str">
        <f t="shared" si="1453"/>
        <v>RM</v>
      </c>
      <c r="I2577" s="2" t="str">
        <f t="shared" si="1453"/>
        <v>UP</v>
      </c>
      <c r="J2577" s="10">
        <f t="shared" si="1453"/>
        <v>0</v>
      </c>
      <c r="K2577" s="10">
        <f t="shared" ref="K2577:K2598" si="1458">K2576</f>
        <v>3</v>
      </c>
      <c r="L2577" s="10" t="str">
        <f t="shared" si="1438"/>
        <v>RSDELC</v>
      </c>
      <c r="M2577" s="10" t="s">
        <v>75</v>
      </c>
    </row>
    <row r="2578" spans="3:13" s="2" customFormat="1" x14ac:dyDescent="0.25">
      <c r="C2578" s="10"/>
      <c r="D2578" s="10">
        <v>4</v>
      </c>
      <c r="F2578" s="2" t="str">
        <f t="shared" ref="F2578" si="1459">IF(H2578="NA","\I: Ignore","FLO_FR")</f>
        <v>FLO_FR</v>
      </c>
      <c r="G2578" s="2" t="str">
        <f t="shared" ref="G2578" si="1460">G2577</f>
        <v>RSD_APA3_CW</v>
      </c>
      <c r="H2578" s="2" t="str">
        <f t="shared" si="1453"/>
        <v>RD</v>
      </c>
      <c r="I2578" s="2" t="str">
        <f t="shared" si="1453"/>
        <v>UP</v>
      </c>
      <c r="J2578" s="10">
        <f t="shared" si="1453"/>
        <v>0</v>
      </c>
      <c r="K2578" s="10">
        <f t="shared" si="1458"/>
        <v>3</v>
      </c>
      <c r="L2578" s="10" t="str">
        <f t="shared" si="1438"/>
        <v>RSDELC</v>
      </c>
      <c r="M2578" s="10" t="s">
        <v>75</v>
      </c>
    </row>
    <row r="2579" spans="3:13" s="2" customFormat="1" x14ac:dyDescent="0.25">
      <c r="C2579" s="10"/>
      <c r="D2579" s="10">
        <v>5</v>
      </c>
      <c r="F2579" s="2" t="str">
        <f t="shared" ref="F2579" si="1461">IF(H2579="NA","\I: Ignore","FLO_FR")</f>
        <v>FLO_FR</v>
      </c>
      <c r="G2579" s="2" t="str">
        <f t="shared" ref="G2579" si="1462">G2578</f>
        <v>RSD_APA3_CW</v>
      </c>
      <c r="H2579" s="2" t="str">
        <f t="shared" si="1453"/>
        <v>RA</v>
      </c>
      <c r="I2579" s="2" t="str">
        <f t="shared" si="1453"/>
        <v>UP</v>
      </c>
      <c r="J2579" s="10">
        <f t="shared" si="1453"/>
        <v>0</v>
      </c>
      <c r="K2579" s="10">
        <f t="shared" si="1458"/>
        <v>3</v>
      </c>
      <c r="L2579" s="10" t="str">
        <f t="shared" si="1438"/>
        <v>RSDELC</v>
      </c>
      <c r="M2579" s="10" t="s">
        <v>75</v>
      </c>
    </row>
    <row r="2580" spans="3:13" s="2" customFormat="1" x14ac:dyDescent="0.25">
      <c r="C2580" s="10"/>
      <c r="D2580" s="10">
        <v>6</v>
      </c>
      <c r="F2580" s="2" t="str">
        <f t="shared" ref="F2580" si="1463">IF(H2580="NA","\I: Ignore","FLO_FR")</f>
        <v>FLO_FR</v>
      </c>
      <c r="G2580" s="2" t="str">
        <f t="shared" ref="G2580" si="1464">G2579</f>
        <v>RSD_APA3_CW</v>
      </c>
      <c r="H2580" s="2" t="str">
        <f t="shared" si="1453"/>
        <v>RE</v>
      </c>
      <c r="I2580" s="2" t="str">
        <f t="shared" si="1453"/>
        <v>UP</v>
      </c>
      <c r="J2580" s="10">
        <f t="shared" si="1453"/>
        <v>0</v>
      </c>
      <c r="K2580" s="10">
        <f t="shared" si="1458"/>
        <v>3</v>
      </c>
      <c r="L2580" s="10" t="str">
        <f t="shared" si="1438"/>
        <v>RSDELC</v>
      </c>
      <c r="M2580" s="10" t="s">
        <v>75</v>
      </c>
    </row>
    <row r="2581" spans="3:13" s="2" customFormat="1" x14ac:dyDescent="0.25">
      <c r="C2581" s="10"/>
      <c r="D2581" s="10">
        <v>7</v>
      </c>
      <c r="F2581" s="2" t="str">
        <f t="shared" ref="F2581" si="1465">IF(H2581="NA","\I: Ignore","FLO_FR")</f>
        <v>FLO_FR</v>
      </c>
      <c r="G2581" s="2" t="str">
        <f t="shared" ref="G2581" si="1466">G2580</f>
        <v>RSD_APA3_CW</v>
      </c>
      <c r="H2581" s="2" t="str">
        <f t="shared" si="1453"/>
        <v>SN</v>
      </c>
      <c r="I2581" s="2" t="str">
        <f t="shared" si="1453"/>
        <v>UP</v>
      </c>
      <c r="J2581" s="10">
        <f t="shared" si="1453"/>
        <v>0</v>
      </c>
      <c r="K2581" s="10">
        <f t="shared" si="1458"/>
        <v>3</v>
      </c>
      <c r="L2581" s="10" t="str">
        <f t="shared" si="1438"/>
        <v>RSDELC</v>
      </c>
      <c r="M2581" s="10" t="s">
        <v>75</v>
      </c>
    </row>
    <row r="2582" spans="3:13" s="2" customFormat="1" x14ac:dyDescent="0.25">
      <c r="C2582" s="10"/>
      <c r="D2582" s="10">
        <v>8</v>
      </c>
      <c r="F2582" s="2" t="str">
        <f t="shared" ref="F2582" si="1467">IF(H2582="NA","\I: Ignore","FLO_FR")</f>
        <v>FLO_FR</v>
      </c>
      <c r="G2582" s="2" t="str">
        <f t="shared" ref="G2582" si="1468">G2581</f>
        <v>RSD_APA3_CW</v>
      </c>
      <c r="H2582" s="2" t="str">
        <f t="shared" si="1453"/>
        <v>SL</v>
      </c>
      <c r="I2582" s="2" t="str">
        <f t="shared" si="1453"/>
        <v>UP</v>
      </c>
      <c r="J2582" s="10">
        <f t="shared" si="1453"/>
        <v>0</v>
      </c>
      <c r="K2582" s="10">
        <f t="shared" si="1458"/>
        <v>3</v>
      </c>
      <c r="L2582" s="10" t="str">
        <f t="shared" si="1438"/>
        <v>RSDELC</v>
      </c>
      <c r="M2582" s="10" t="s">
        <v>75</v>
      </c>
    </row>
    <row r="2583" spans="3:13" s="2" customFormat="1" x14ac:dyDescent="0.25">
      <c r="C2583" s="10"/>
      <c r="D2583" s="10">
        <v>9</v>
      </c>
      <c r="F2583" s="2" t="str">
        <f t="shared" ref="F2583" si="1469">IF(H2583="NA","\I: Ignore","FLO_FR")</f>
        <v>FLO_FR</v>
      </c>
      <c r="G2583" s="2" t="str">
        <f t="shared" ref="G2583" si="1470">G2582</f>
        <v>RSD_APA3_CW</v>
      </c>
      <c r="H2583" s="2" t="str">
        <f t="shared" si="1453"/>
        <v>SM</v>
      </c>
      <c r="I2583" s="2" t="str">
        <f t="shared" si="1453"/>
        <v>UP</v>
      </c>
      <c r="J2583" s="10">
        <f t="shared" si="1453"/>
        <v>0</v>
      </c>
      <c r="K2583" s="10">
        <f t="shared" si="1458"/>
        <v>3</v>
      </c>
      <c r="L2583" s="10" t="str">
        <f t="shared" si="1438"/>
        <v>RSDELC</v>
      </c>
      <c r="M2583" s="10" t="s">
        <v>75</v>
      </c>
    </row>
    <row r="2584" spans="3:13" s="2" customFormat="1" x14ac:dyDescent="0.25">
      <c r="C2584" s="10"/>
      <c r="D2584" s="10">
        <v>10</v>
      </c>
      <c r="F2584" s="2" t="str">
        <f t="shared" ref="F2584" si="1471">IF(H2584="NA","\I: Ignore","FLO_FR")</f>
        <v>FLO_FR</v>
      </c>
      <c r="G2584" s="2" t="str">
        <f t="shared" ref="G2584" si="1472">G2583</f>
        <v>RSD_APA3_CW</v>
      </c>
      <c r="H2584" s="2" t="str">
        <f t="shared" ref="H2584" si="1473">H2560</f>
        <v>SD</v>
      </c>
      <c r="I2584" s="2" t="str">
        <f>I2560</f>
        <v>UP</v>
      </c>
      <c r="J2584" s="10">
        <f>J2560</f>
        <v>0</v>
      </c>
      <c r="K2584" s="10">
        <f t="shared" si="1458"/>
        <v>3</v>
      </c>
      <c r="L2584" s="10" t="str">
        <f t="shared" si="1438"/>
        <v>RSDELC</v>
      </c>
      <c r="M2584" s="10" t="s">
        <v>75</v>
      </c>
    </row>
    <row r="2585" spans="3:13" s="2" customFormat="1" x14ac:dyDescent="0.25">
      <c r="C2585" s="10"/>
      <c r="D2585" s="10">
        <v>11</v>
      </c>
      <c r="F2585" s="2" t="str">
        <f t="shared" ref="F2585" si="1474">IF(H2585="NA","\I: Ignore","FLO_FR")</f>
        <v>FLO_FR</v>
      </c>
      <c r="G2585" s="2" t="str">
        <f t="shared" ref="G2585" si="1475">G2584</f>
        <v>RSD_APA3_CW</v>
      </c>
      <c r="H2585" s="2" t="str">
        <f t="shared" ref="H2585" si="1476">H2561</f>
        <v>SA</v>
      </c>
      <c r="I2585" s="2" t="str">
        <f>I2561</f>
        <v>UP</v>
      </c>
      <c r="J2585" s="10">
        <f>J2561</f>
        <v>0</v>
      </c>
      <c r="K2585" s="10">
        <f t="shared" si="1458"/>
        <v>3</v>
      </c>
      <c r="L2585" s="10" t="str">
        <f t="shared" si="1438"/>
        <v>RSDELC</v>
      </c>
      <c r="M2585" s="10" t="s">
        <v>75</v>
      </c>
    </row>
    <row r="2586" spans="3:13" s="2" customFormat="1" x14ac:dyDescent="0.25">
      <c r="C2586" s="10"/>
      <c r="D2586" s="10">
        <v>12</v>
      </c>
      <c r="F2586" s="2" t="str">
        <f t="shared" ref="F2586" si="1477">IF(H2586="NA","\I: Ignore","FLO_FR")</f>
        <v>FLO_FR</v>
      </c>
      <c r="G2586" s="2" t="str">
        <f t="shared" ref="G2586" si="1478">G2585</f>
        <v>RSD_APA3_CW</v>
      </c>
      <c r="H2586" s="2" t="str">
        <f t="shared" ref="H2586:I2586" si="1479">H2562</f>
        <v>SE</v>
      </c>
      <c r="I2586" s="2" t="str">
        <f t="shared" si="1479"/>
        <v>UP</v>
      </c>
      <c r="J2586" s="10">
        <f>J2562</f>
        <v>0</v>
      </c>
      <c r="K2586" s="10">
        <f t="shared" si="1458"/>
        <v>3</v>
      </c>
      <c r="L2586" s="10" t="str">
        <f t="shared" si="1438"/>
        <v>RSDELC</v>
      </c>
      <c r="M2586" s="10" t="s">
        <v>75</v>
      </c>
    </row>
    <row r="2587" spans="3:13" s="2" customFormat="1" x14ac:dyDescent="0.25">
      <c r="C2587" s="10"/>
      <c r="D2587" s="10">
        <v>13</v>
      </c>
      <c r="F2587" s="2" t="str">
        <f t="shared" ref="F2587" si="1480">IF(H2587="NA","\I: Ignore","FLO_FR")</f>
        <v>FLO_FR</v>
      </c>
      <c r="G2587" s="2" t="str">
        <f t="shared" ref="G2587" si="1481">G2586</f>
        <v>RSD_APA3_CW</v>
      </c>
      <c r="H2587" s="2" t="str">
        <f t="shared" ref="H2587:J2587" si="1482">H2563</f>
        <v>FN</v>
      </c>
      <c r="I2587" s="2" t="str">
        <f t="shared" si="1482"/>
        <v>UP</v>
      </c>
      <c r="J2587" s="10">
        <f t="shared" si="1482"/>
        <v>0</v>
      </c>
      <c r="K2587" s="10">
        <f t="shared" si="1458"/>
        <v>3</v>
      </c>
      <c r="L2587" s="10" t="str">
        <f t="shared" si="1438"/>
        <v>RSDELC</v>
      </c>
      <c r="M2587" s="10" t="s">
        <v>75</v>
      </c>
    </row>
    <row r="2588" spans="3:13" s="2" customFormat="1" x14ac:dyDescent="0.25">
      <c r="C2588" s="10"/>
      <c r="D2588" s="10">
        <v>14</v>
      </c>
      <c r="F2588" s="2" t="str">
        <f t="shared" ref="F2588" si="1483">IF(H2588="NA","\I: Ignore","FLO_FR")</f>
        <v>FLO_FR</v>
      </c>
      <c r="G2588" s="2" t="str">
        <f t="shared" ref="G2588" si="1484">G2587</f>
        <v>RSD_APA3_CW</v>
      </c>
      <c r="H2588" s="2" t="str">
        <f t="shared" ref="H2588:J2588" si="1485">H2564</f>
        <v>FL</v>
      </c>
      <c r="I2588" s="2" t="str">
        <f t="shared" si="1485"/>
        <v>UP</v>
      </c>
      <c r="J2588" s="10">
        <f t="shared" si="1485"/>
        <v>0</v>
      </c>
      <c r="K2588" s="10">
        <f t="shared" si="1458"/>
        <v>3</v>
      </c>
      <c r="L2588" s="10" t="str">
        <f t="shared" si="1438"/>
        <v>RSDELC</v>
      </c>
      <c r="M2588" s="10" t="s">
        <v>75</v>
      </c>
    </row>
    <row r="2589" spans="3:13" s="2" customFormat="1" x14ac:dyDescent="0.25">
      <c r="C2589" s="10"/>
      <c r="D2589" s="10">
        <v>15</v>
      </c>
      <c r="F2589" s="2" t="str">
        <f t="shared" ref="F2589" si="1486">IF(H2589="NA","\I: Ignore","FLO_FR")</f>
        <v>FLO_FR</v>
      </c>
      <c r="G2589" s="2" t="str">
        <f t="shared" ref="G2589" si="1487">G2588</f>
        <v>RSD_APA3_CW</v>
      </c>
      <c r="H2589" s="2" t="str">
        <f t="shared" ref="H2589:J2589" si="1488">H2565</f>
        <v>FM</v>
      </c>
      <c r="I2589" s="2" t="str">
        <f t="shared" si="1488"/>
        <v>UP</v>
      </c>
      <c r="J2589" s="10">
        <f t="shared" si="1488"/>
        <v>0</v>
      </c>
      <c r="K2589" s="10">
        <f t="shared" si="1458"/>
        <v>3</v>
      </c>
      <c r="L2589" s="10" t="str">
        <f t="shared" si="1438"/>
        <v>RSDELC</v>
      </c>
      <c r="M2589" s="10" t="s">
        <v>75</v>
      </c>
    </row>
    <row r="2590" spans="3:13" s="2" customFormat="1" x14ac:dyDescent="0.25">
      <c r="C2590" s="10"/>
      <c r="D2590" s="10">
        <v>16</v>
      </c>
      <c r="F2590" s="2" t="str">
        <f t="shared" ref="F2590" si="1489">IF(H2590="NA","\I: Ignore","FLO_FR")</f>
        <v>FLO_FR</v>
      </c>
      <c r="G2590" s="2" t="str">
        <f t="shared" ref="G2590" si="1490">G2589</f>
        <v>RSD_APA3_CW</v>
      </c>
      <c r="H2590" s="2" t="str">
        <f t="shared" ref="H2590:J2590" si="1491">H2566</f>
        <v>FD</v>
      </c>
      <c r="I2590" s="2" t="str">
        <f t="shared" si="1491"/>
        <v>UP</v>
      </c>
      <c r="J2590" s="10">
        <f t="shared" si="1491"/>
        <v>0</v>
      </c>
      <c r="K2590" s="10">
        <f t="shared" si="1458"/>
        <v>3</v>
      </c>
      <c r="L2590" s="10" t="str">
        <f t="shared" si="1438"/>
        <v>RSDELC</v>
      </c>
      <c r="M2590" s="10" t="s">
        <v>75</v>
      </c>
    </row>
    <row r="2591" spans="3:13" s="2" customFormat="1" x14ac:dyDescent="0.25">
      <c r="C2591" s="10"/>
      <c r="D2591" s="10">
        <v>17</v>
      </c>
      <c r="F2591" s="2" t="str">
        <f t="shared" ref="F2591" si="1492">IF(H2591="NA","\I: Ignore","FLO_FR")</f>
        <v>FLO_FR</v>
      </c>
      <c r="G2591" s="2" t="str">
        <f t="shared" ref="G2591" si="1493">G2590</f>
        <v>RSD_APA3_CW</v>
      </c>
      <c r="H2591" s="2" t="str">
        <f t="shared" ref="H2591:J2591" si="1494">H2567</f>
        <v>FA</v>
      </c>
      <c r="I2591" s="2" t="str">
        <f t="shared" si="1494"/>
        <v>UP</v>
      </c>
      <c r="J2591" s="10">
        <f t="shared" si="1494"/>
        <v>0</v>
      </c>
      <c r="K2591" s="10">
        <f t="shared" si="1458"/>
        <v>3</v>
      </c>
      <c r="L2591" s="10" t="str">
        <f t="shared" si="1438"/>
        <v>RSDELC</v>
      </c>
      <c r="M2591" s="10" t="s">
        <v>75</v>
      </c>
    </row>
    <row r="2592" spans="3:13" s="2" customFormat="1" x14ac:dyDescent="0.25">
      <c r="C2592" s="10"/>
      <c r="D2592" s="10">
        <v>18</v>
      </c>
      <c r="F2592" s="2" t="str">
        <f t="shared" ref="F2592" si="1495">IF(H2592="NA","\I: Ignore","FLO_FR")</f>
        <v>FLO_FR</v>
      </c>
      <c r="G2592" s="2" t="str">
        <f t="shared" ref="G2592" si="1496">G2591</f>
        <v>RSD_APA3_CW</v>
      </c>
      <c r="H2592" s="2" t="str">
        <f t="shared" ref="H2592:J2592" si="1497">H2568</f>
        <v>FE</v>
      </c>
      <c r="I2592" s="2" t="str">
        <f t="shared" si="1497"/>
        <v>UP</v>
      </c>
      <c r="J2592" s="10">
        <f t="shared" si="1497"/>
        <v>0</v>
      </c>
      <c r="K2592" s="10">
        <f t="shared" si="1458"/>
        <v>3</v>
      </c>
      <c r="L2592" s="10" t="str">
        <f t="shared" si="1438"/>
        <v>RSDELC</v>
      </c>
      <c r="M2592" s="10" t="s">
        <v>75</v>
      </c>
    </row>
    <row r="2593" spans="3:13" s="2" customFormat="1" x14ac:dyDescent="0.25">
      <c r="C2593" s="10"/>
      <c r="D2593" s="10">
        <v>19</v>
      </c>
      <c r="F2593" s="2" t="str">
        <f t="shared" ref="F2593" si="1498">IF(H2593="NA","\I: Ignore","FLO_FR")</f>
        <v>FLO_FR</v>
      </c>
      <c r="G2593" s="2" t="str">
        <f t="shared" ref="G2593" si="1499">G2592</f>
        <v>RSD_APA3_CW</v>
      </c>
      <c r="H2593" s="2" t="str">
        <f t="shared" ref="H2593:J2593" si="1500">H2569</f>
        <v>WN</v>
      </c>
      <c r="I2593" s="2" t="str">
        <f t="shared" si="1500"/>
        <v>UP</v>
      </c>
      <c r="J2593" s="10">
        <f t="shared" si="1500"/>
        <v>0</v>
      </c>
      <c r="K2593" s="10">
        <f t="shared" si="1458"/>
        <v>3</v>
      </c>
      <c r="L2593" s="10" t="str">
        <f t="shared" si="1438"/>
        <v>RSDELC</v>
      </c>
      <c r="M2593" s="10" t="s">
        <v>75</v>
      </c>
    </row>
    <row r="2594" spans="3:13" s="2" customFormat="1" x14ac:dyDescent="0.25">
      <c r="C2594" s="10"/>
      <c r="D2594" s="10">
        <v>20</v>
      </c>
      <c r="F2594" s="2" t="str">
        <f t="shared" ref="F2594" si="1501">IF(H2594="NA","\I: Ignore","FLO_FR")</f>
        <v>FLO_FR</v>
      </c>
      <c r="G2594" s="2" t="str">
        <f t="shared" ref="G2594" si="1502">G2593</f>
        <v>RSD_APA3_CW</v>
      </c>
      <c r="H2594" s="2" t="str">
        <f t="shared" ref="H2594:J2594" si="1503">H2570</f>
        <v>WL</v>
      </c>
      <c r="I2594" s="2" t="str">
        <f t="shared" si="1503"/>
        <v>UP</v>
      </c>
      <c r="J2594" s="10">
        <f t="shared" si="1503"/>
        <v>0</v>
      </c>
      <c r="K2594" s="10">
        <f t="shared" si="1458"/>
        <v>3</v>
      </c>
      <c r="L2594" s="10" t="str">
        <f t="shared" si="1438"/>
        <v>RSDELC</v>
      </c>
      <c r="M2594" s="10" t="s">
        <v>75</v>
      </c>
    </row>
    <row r="2595" spans="3:13" s="2" customFormat="1" x14ac:dyDescent="0.25">
      <c r="C2595" s="10"/>
      <c r="D2595" s="10">
        <v>21</v>
      </c>
      <c r="F2595" s="2" t="str">
        <f t="shared" ref="F2595" si="1504">IF(H2595="NA","\I: Ignore","FLO_FR")</f>
        <v>FLO_FR</v>
      </c>
      <c r="G2595" s="2" t="str">
        <f t="shared" ref="G2595" si="1505">G2594</f>
        <v>RSD_APA3_CW</v>
      </c>
      <c r="H2595" s="2" t="str">
        <f t="shared" ref="H2595:J2595" si="1506">H2571</f>
        <v>WM</v>
      </c>
      <c r="I2595" s="2" t="str">
        <f t="shared" si="1506"/>
        <v>UP</v>
      </c>
      <c r="J2595" s="10">
        <f t="shared" si="1506"/>
        <v>0</v>
      </c>
      <c r="K2595" s="10">
        <f t="shared" si="1458"/>
        <v>3</v>
      </c>
      <c r="L2595" s="10" t="str">
        <f t="shared" si="1438"/>
        <v>RSDELC</v>
      </c>
      <c r="M2595" s="10" t="s">
        <v>75</v>
      </c>
    </row>
    <row r="2596" spans="3:13" s="2" customFormat="1" x14ac:dyDescent="0.25">
      <c r="C2596" s="10"/>
      <c r="D2596" s="10">
        <v>22</v>
      </c>
      <c r="F2596" s="2" t="str">
        <f t="shared" ref="F2596" si="1507">IF(H2596="NA","\I: Ignore","FLO_FR")</f>
        <v>FLO_FR</v>
      </c>
      <c r="G2596" s="2" t="str">
        <f t="shared" ref="G2596" si="1508">G2595</f>
        <v>RSD_APA3_CW</v>
      </c>
      <c r="H2596" s="2" t="str">
        <f t="shared" ref="H2596:J2596" si="1509">H2572</f>
        <v>WD</v>
      </c>
      <c r="I2596" s="2" t="str">
        <f t="shared" si="1509"/>
        <v>UP</v>
      </c>
      <c r="J2596" s="10">
        <f t="shared" si="1509"/>
        <v>0</v>
      </c>
      <c r="K2596" s="10">
        <f t="shared" si="1458"/>
        <v>3</v>
      </c>
      <c r="L2596" s="10" t="str">
        <f t="shared" si="1438"/>
        <v>RSDELC</v>
      </c>
      <c r="M2596" s="10" t="s">
        <v>75</v>
      </c>
    </row>
    <row r="2597" spans="3:13" s="2" customFormat="1" x14ac:dyDescent="0.25">
      <c r="C2597" s="10"/>
      <c r="D2597" s="10">
        <v>23</v>
      </c>
      <c r="F2597" s="12" t="str">
        <f t="shared" ref="F2597" si="1510">IF(H2597="NA","\I: Ignore","FLO_FR")</f>
        <v>FLO_FR</v>
      </c>
      <c r="G2597" s="12" t="str">
        <f t="shared" ref="G2597" si="1511">G2596</f>
        <v>RSD_APA3_CW</v>
      </c>
      <c r="H2597" s="12" t="str">
        <f t="shared" ref="H2597:J2597" si="1512">H2573</f>
        <v>WA</v>
      </c>
      <c r="I2597" s="12" t="str">
        <f t="shared" si="1512"/>
        <v>UP</v>
      </c>
      <c r="J2597" s="4">
        <f t="shared" si="1512"/>
        <v>0</v>
      </c>
      <c r="K2597" s="4">
        <f t="shared" si="1458"/>
        <v>3</v>
      </c>
      <c r="L2597" s="10" t="str">
        <f t="shared" si="1438"/>
        <v>RSDELC</v>
      </c>
      <c r="M2597" s="10" t="s">
        <v>75</v>
      </c>
    </row>
    <row r="2598" spans="3:13" s="2" customFormat="1" x14ac:dyDescent="0.25">
      <c r="C2598" s="10"/>
      <c r="D2598" s="10">
        <v>24</v>
      </c>
      <c r="F2598" s="19" t="str">
        <f t="shared" ref="F2598" si="1513">IF(H2598="NA","\I: Ignore","FLO_FR")</f>
        <v>FLO_FR</v>
      </c>
      <c r="G2598" s="19" t="str">
        <f t="shared" ref="G2598" si="1514">G2597</f>
        <v>RSD_APA3_CW</v>
      </c>
      <c r="H2598" s="19" t="str">
        <f t="shared" ref="H2598:J2598" si="1515">H2574</f>
        <v>WE</v>
      </c>
      <c r="I2598" s="19" t="str">
        <f t="shared" si="1515"/>
        <v>UP</v>
      </c>
      <c r="J2598" s="21">
        <f t="shared" si="1515"/>
        <v>0</v>
      </c>
      <c r="K2598" s="21">
        <f t="shared" si="1458"/>
        <v>3</v>
      </c>
      <c r="L2598" s="21" t="str">
        <f t="shared" si="1438"/>
        <v>RSDELC</v>
      </c>
      <c r="M2598" s="21" t="s">
        <v>75</v>
      </c>
    </row>
    <row r="2599" spans="3:13" s="2" customFormat="1" x14ac:dyDescent="0.25">
      <c r="C2599" s="10">
        <f>C2551+1</f>
        <v>55</v>
      </c>
      <c r="D2599" s="10">
        <v>1</v>
      </c>
      <c r="F2599" s="2" t="str">
        <f>IF(H2599="NA","\I: Ignore","FLO_FR")</f>
        <v>FLO_FR</v>
      </c>
      <c r="G2599" s="9" t="str">
        <f>VLOOKUP(C2599,Demands!$B$27:$C$125,2,0)</f>
        <v>RSD_DTA4_CW</v>
      </c>
      <c r="H2599" s="2" t="str">
        <f>IF(HLOOKUP($D2599,Fractions!$C$1:$Z$2,2,0)=0,"na",HLOOKUP($D2599,Fractions!$C$1:$Z$2,2,0))</f>
        <v>RN</v>
      </c>
      <c r="I2599" s="2" t="s">
        <v>34</v>
      </c>
      <c r="K2599" s="11">
        <f>VLOOKUP(VLOOKUP(C2599,Demands!$B$27:$E$125,4,0),Fractions!$A$3:$Z$43,INS_FRs!D2599+2,0)</f>
        <v>0</v>
      </c>
      <c r="L2599" s="10" t="str">
        <f t="shared" si="1438"/>
        <v>RSDELC</v>
      </c>
      <c r="M2599" s="10" t="s">
        <v>75</v>
      </c>
    </row>
    <row r="2600" spans="3:13" s="2" customFormat="1" x14ac:dyDescent="0.25">
      <c r="C2600" s="10"/>
      <c r="D2600" s="10">
        <v>2</v>
      </c>
      <c r="F2600" s="2" t="str">
        <f t="shared" ref="F2600:F2602" si="1516">IF(H2600="NA","\I: Ignore","FLO_FR")</f>
        <v>FLO_FR</v>
      </c>
      <c r="G2600" s="2" t="str">
        <f>G2599</f>
        <v>RSD_DTA4_CW</v>
      </c>
      <c r="H2600" s="2" t="str">
        <f>IF(HLOOKUP($D2600,Fractions!$C$1:$Z$2,2,0)=0,"na",HLOOKUP($D2600,Fractions!$C$1:$Z$2,2,0))</f>
        <v>RL</v>
      </c>
      <c r="I2600" s="2" t="s">
        <v>34</v>
      </c>
      <c r="K2600" s="17">
        <f>VLOOKUP(VLOOKUP(C2599,Demands!$B$27:$E$125,4,0),Fractions!$A$3:$Z$43,INS_FRs!D2600+2,0)</f>
        <v>3.8299086757990874E-2</v>
      </c>
      <c r="L2600" s="10" t="str">
        <f t="shared" si="1438"/>
        <v>RSDELC</v>
      </c>
      <c r="M2600" s="10" t="s">
        <v>75</v>
      </c>
    </row>
    <row r="2601" spans="3:13" s="2" customFormat="1" x14ac:dyDescent="0.25">
      <c r="C2601" s="10"/>
      <c r="D2601" s="10">
        <v>3</v>
      </c>
      <c r="F2601" s="2" t="str">
        <f t="shared" si="1516"/>
        <v>FLO_FR</v>
      </c>
      <c r="G2601" s="2" t="str">
        <f t="shared" ref="G2601:G2608" si="1517">G2600</f>
        <v>RSD_DTA4_CW</v>
      </c>
      <c r="H2601" s="2" t="str">
        <f>IF(HLOOKUP($D2601,Fractions!$C$1:$Z$2,2,0)=0,"na",HLOOKUP($D2601,Fractions!$C$1:$Z$2,2,0))</f>
        <v>RM</v>
      </c>
      <c r="I2601" s="2" t="s">
        <v>34</v>
      </c>
      <c r="K2601" s="17">
        <f>VLOOKUP(VLOOKUP(C2599,Demands!$B$27:$E$125,4,0),Fractions!$A$3:$Z$43,INS_FRs!D2601+2,0)</f>
        <v>4.5262557077625568E-2</v>
      </c>
      <c r="L2601" s="10" t="str">
        <f t="shared" si="1438"/>
        <v>RSDELC</v>
      </c>
      <c r="M2601" s="10" t="s">
        <v>75</v>
      </c>
    </row>
    <row r="2602" spans="3:13" s="2" customFormat="1" x14ac:dyDescent="0.25">
      <c r="C2602" s="10"/>
      <c r="D2602" s="10">
        <v>4</v>
      </c>
      <c r="F2602" s="2" t="str">
        <f t="shared" si="1516"/>
        <v>FLO_FR</v>
      </c>
      <c r="G2602" s="2" t="str">
        <f t="shared" si="1517"/>
        <v>RSD_DTA4_CW</v>
      </c>
      <c r="H2602" s="2" t="str">
        <f>IF(HLOOKUP($D2602,Fractions!$C$1:$Z$2,2,0)=0,"na",HLOOKUP($D2602,Fractions!$C$1:$Z$2,2,0))</f>
        <v>RD</v>
      </c>
      <c r="I2602" s="2" t="s">
        <v>34</v>
      </c>
      <c r="K2602" s="17">
        <f>VLOOKUP(VLOOKUP(C2599,Demands!$B$27:$E$125,4,0),Fractions!$A$3:$Z$43,INS_FRs!D2602+2,0)</f>
        <v>4.8744292237442928E-2</v>
      </c>
      <c r="L2602" s="10" t="str">
        <f t="shared" si="1438"/>
        <v>RSDELC</v>
      </c>
      <c r="M2602" s="10" t="s">
        <v>75</v>
      </c>
    </row>
    <row r="2603" spans="3:13" s="2" customFormat="1" x14ac:dyDescent="0.25">
      <c r="C2603" s="10"/>
      <c r="D2603" s="10">
        <v>5</v>
      </c>
      <c r="F2603" s="2" t="str">
        <f t="shared" ref="F2603:F2610" si="1518">IF(H2603="NA","\I: Ignore","FLO_FR")</f>
        <v>FLO_FR</v>
      </c>
      <c r="G2603" s="2" t="str">
        <f t="shared" si="1517"/>
        <v>RSD_DTA4_CW</v>
      </c>
      <c r="H2603" s="2" t="str">
        <f>IF(HLOOKUP($D2603,Fractions!$C$1:$Z$2,2,0)=0,"na",HLOOKUP($D2603,Fractions!$C$1:$Z$2,2,0))</f>
        <v>RA</v>
      </c>
      <c r="I2603" s="2" t="s">
        <v>34</v>
      </c>
      <c r="K2603" s="17">
        <f>VLOOKUP(VLOOKUP(C2599,Demands!$B$27:$E$125,4,0),Fractions!$A$3:$Z$43,INS_FRs!D2603+2,0)</f>
        <v>3.4817351598173514E-2</v>
      </c>
      <c r="L2603" s="10" t="str">
        <f t="shared" si="1438"/>
        <v>RSDELC</v>
      </c>
      <c r="M2603" s="10" t="s">
        <v>75</v>
      </c>
    </row>
    <row r="2604" spans="3:13" s="2" customFormat="1" x14ac:dyDescent="0.25">
      <c r="C2604" s="10"/>
      <c r="D2604" s="10">
        <v>6</v>
      </c>
      <c r="F2604" s="2" t="str">
        <f t="shared" si="1518"/>
        <v>FLO_FR</v>
      </c>
      <c r="G2604" s="2" t="str">
        <f t="shared" si="1517"/>
        <v>RSD_DTA4_CW</v>
      </c>
      <c r="H2604" s="2" t="str">
        <f>IF(HLOOKUP($D2604,Fractions!$C$1:$Z$2,2,0)=0,"na",HLOOKUP($D2604,Fractions!$C$1:$Z$2,2,0))</f>
        <v>RE</v>
      </c>
      <c r="I2604" s="2" t="s">
        <v>34</v>
      </c>
      <c r="K2604" s="17">
        <f>VLOOKUP(VLOOKUP(C2599,Demands!$B$27:$E$125,4,0),Fractions!$A$3:$Z$43,INS_FRs!D2604+2,0)</f>
        <v>0</v>
      </c>
      <c r="L2604" s="10" t="str">
        <f t="shared" si="1438"/>
        <v>RSDELC</v>
      </c>
      <c r="M2604" s="10" t="s">
        <v>75</v>
      </c>
    </row>
    <row r="2605" spans="3:13" s="2" customFormat="1" x14ac:dyDescent="0.25">
      <c r="C2605" s="10"/>
      <c r="D2605" s="10">
        <v>7</v>
      </c>
      <c r="F2605" s="2" t="str">
        <f t="shared" si="1518"/>
        <v>FLO_FR</v>
      </c>
      <c r="G2605" s="2" t="str">
        <f t="shared" si="1517"/>
        <v>RSD_DTA4_CW</v>
      </c>
      <c r="H2605" s="2" t="str">
        <f>IF(HLOOKUP($D2605,Fractions!$C$1:$Z$2,2,0)=0,"na",HLOOKUP($D2605,Fractions!$C$1:$Z$2,2,0))</f>
        <v>SN</v>
      </c>
      <c r="I2605" s="2" t="s">
        <v>34</v>
      </c>
      <c r="K2605" s="17">
        <f>VLOOKUP(VLOOKUP(C2599,Demands!$B$27:$E$125,4,0),Fractions!$A$3:$Z$43,INS_FRs!D2605+2,0)</f>
        <v>0</v>
      </c>
      <c r="L2605" s="10" t="str">
        <f t="shared" si="1438"/>
        <v>RSDELC</v>
      </c>
      <c r="M2605" s="10" t="s">
        <v>75</v>
      </c>
    </row>
    <row r="2606" spans="3:13" s="2" customFormat="1" x14ac:dyDescent="0.25">
      <c r="C2606" s="10"/>
      <c r="D2606" s="10">
        <v>8</v>
      </c>
      <c r="F2606" s="2" t="str">
        <f t="shared" si="1518"/>
        <v>FLO_FR</v>
      </c>
      <c r="G2606" s="2" t="str">
        <f t="shared" si="1517"/>
        <v>RSD_DTA4_CW</v>
      </c>
      <c r="H2606" s="2" t="str">
        <f>IF(HLOOKUP($D2606,Fractions!$C$1:$Z$2,2,0)=0,"na",HLOOKUP($D2606,Fractions!$C$1:$Z$2,2,0))</f>
        <v>SL</v>
      </c>
      <c r="I2606" s="2" t="s">
        <v>34</v>
      </c>
      <c r="K2606" s="17">
        <f>VLOOKUP(VLOOKUP(C2599,Demands!$B$27:$E$125,4,0),Fractions!$A$3:$Z$43,INS_FRs!D2606+2,0)</f>
        <v>5.7762557077625579E-2</v>
      </c>
      <c r="L2606" s="10" t="str">
        <f t="shared" si="1438"/>
        <v>RSDELC</v>
      </c>
      <c r="M2606" s="10" t="s">
        <v>75</v>
      </c>
    </row>
    <row r="2607" spans="3:13" s="2" customFormat="1" x14ac:dyDescent="0.25">
      <c r="C2607" s="10"/>
      <c r="D2607" s="10">
        <v>9</v>
      </c>
      <c r="F2607" s="2" t="str">
        <f t="shared" si="1518"/>
        <v>FLO_FR</v>
      </c>
      <c r="G2607" s="2" t="str">
        <f t="shared" si="1517"/>
        <v>RSD_DTA4_CW</v>
      </c>
      <c r="H2607" s="2" t="str">
        <f>IF(HLOOKUP($D2607,Fractions!$C$1:$Z$2,2,0)=0,"na",HLOOKUP($D2607,Fractions!$C$1:$Z$2,2,0))</f>
        <v>SM</v>
      </c>
      <c r="I2607" s="2" t="s">
        <v>34</v>
      </c>
      <c r="K2607" s="17">
        <f>VLOOKUP(VLOOKUP(C2599,Demands!$B$27:$E$125,4,0),Fractions!$A$3:$Z$43,INS_FRs!D2607+2,0)</f>
        <v>6.8264840182648404E-2</v>
      </c>
      <c r="L2607" s="10" t="str">
        <f t="shared" si="1438"/>
        <v>RSDELC</v>
      </c>
      <c r="M2607" s="10" t="s">
        <v>75</v>
      </c>
    </row>
    <row r="2608" spans="3:13" s="2" customFormat="1" x14ac:dyDescent="0.25">
      <c r="C2608" s="10"/>
      <c r="D2608" s="10">
        <v>10</v>
      </c>
      <c r="F2608" s="2" t="str">
        <f t="shared" si="1518"/>
        <v>FLO_FR</v>
      </c>
      <c r="G2608" s="2" t="str">
        <f t="shared" si="1517"/>
        <v>RSD_DTA4_CW</v>
      </c>
      <c r="H2608" s="2" t="str">
        <f>IF(HLOOKUP($D2608,Fractions!$C$1:$Z$2,2,0)=0,"na",HLOOKUP($D2608,Fractions!$C$1:$Z$2,2,0))</f>
        <v>SD</v>
      </c>
      <c r="I2608" s="2" t="s">
        <v>34</v>
      </c>
      <c r="K2608" s="17">
        <f>VLOOKUP(VLOOKUP(C2599,Demands!$B$27:$E$125,4,0),Fractions!$A$3:$Z$43,INS_FRs!D2608+2,0)</f>
        <v>7.351598173515983E-2</v>
      </c>
      <c r="L2608" s="10" t="str">
        <f t="shared" si="1438"/>
        <v>RSDELC</v>
      </c>
      <c r="M2608" s="10" t="s">
        <v>75</v>
      </c>
    </row>
    <row r="2609" spans="3:13" s="2" customFormat="1" x14ac:dyDescent="0.25">
      <c r="C2609" s="10"/>
      <c r="D2609" s="10">
        <v>11</v>
      </c>
      <c r="F2609" s="2" t="str">
        <f t="shared" si="1518"/>
        <v>FLO_FR</v>
      </c>
      <c r="G2609" s="2" t="str">
        <f t="shared" ref="G2609" si="1519">G2608</f>
        <v>RSD_DTA4_CW</v>
      </c>
      <c r="H2609" s="2" t="str">
        <f>IF(HLOOKUP($D2609,Fractions!$C$1:$Z$2,2,0)=0,"na",HLOOKUP($D2609,Fractions!$C$1:$Z$2,2,0))</f>
        <v>SA</v>
      </c>
      <c r="I2609" s="2" t="s">
        <v>34</v>
      </c>
      <c r="K2609" s="17">
        <f>VLOOKUP(VLOOKUP(C2599,Demands!$B$27:$E$125,4,0),Fractions!$A$3:$Z$43,INS_FRs!D2609+2,0)</f>
        <v>5.2511415525114152E-2</v>
      </c>
      <c r="L2609" s="10" t="str">
        <f t="shared" si="1438"/>
        <v>RSDELC</v>
      </c>
      <c r="M2609" s="10" t="s">
        <v>75</v>
      </c>
    </row>
    <row r="2610" spans="3:13" s="2" customFormat="1" x14ac:dyDescent="0.25">
      <c r="C2610" s="10"/>
      <c r="D2610" s="10">
        <v>12</v>
      </c>
      <c r="F2610" s="2" t="str">
        <f t="shared" si="1518"/>
        <v>FLO_FR</v>
      </c>
      <c r="G2610" s="2" t="str">
        <f t="shared" ref="G2610" si="1520">G2609</f>
        <v>RSD_DTA4_CW</v>
      </c>
      <c r="H2610" s="2" t="str">
        <f>IF(HLOOKUP($D2610,Fractions!$C$1:$Z$2,2,0)=0,"na",HLOOKUP($D2610,Fractions!$C$1:$Z$2,2,0))</f>
        <v>SE</v>
      </c>
      <c r="I2610" s="2" t="s">
        <v>34</v>
      </c>
      <c r="K2610" s="17">
        <f>VLOOKUP(VLOOKUP(C2599,Demands!$B$27:$E$125,4,0),Fractions!$A$3:$Z$43,INS_FRs!D2610+2,0)</f>
        <v>0</v>
      </c>
      <c r="L2610" s="10" t="str">
        <f t="shared" si="1438"/>
        <v>RSDELC</v>
      </c>
      <c r="M2610" s="10" t="s">
        <v>75</v>
      </c>
    </row>
    <row r="2611" spans="3:13" s="2" customFormat="1" x14ac:dyDescent="0.25">
      <c r="C2611" s="10"/>
      <c r="D2611" s="10">
        <v>13</v>
      </c>
      <c r="F2611" s="2" t="str">
        <f t="shared" ref="F2611" si="1521">IF(H2611="NA","\I: Ignore","FLO_FR")</f>
        <v>FLO_FR</v>
      </c>
      <c r="G2611" s="2" t="str">
        <f t="shared" ref="G2611" si="1522">G2610</f>
        <v>RSD_DTA4_CW</v>
      </c>
      <c r="H2611" s="2" t="str">
        <f>IF(HLOOKUP($D2611,Fractions!$C$1:$Z$2,2,0)=0,"na",HLOOKUP($D2611,Fractions!$C$1:$Z$2,2,0))</f>
        <v>FN</v>
      </c>
      <c r="I2611" s="2" t="s">
        <v>34</v>
      </c>
      <c r="K2611" s="17">
        <f>VLOOKUP(VLOOKUP(C2599,Demands!$B$27:$E$125,4,0),Fractions!$A$3:$Z$43,INS_FRs!D2611+2,0)</f>
        <v>0</v>
      </c>
      <c r="L2611" s="10" t="str">
        <f t="shared" si="1438"/>
        <v>RSDELC</v>
      </c>
      <c r="M2611" s="10" t="s">
        <v>75</v>
      </c>
    </row>
    <row r="2612" spans="3:13" s="2" customFormat="1" x14ac:dyDescent="0.25">
      <c r="C2612" s="10"/>
      <c r="D2612" s="10">
        <v>14</v>
      </c>
      <c r="F2612" s="2" t="str">
        <f t="shared" ref="F2612" si="1523">IF(H2612="NA","\I: Ignore","FLO_FR")</f>
        <v>FLO_FR</v>
      </c>
      <c r="G2612" s="2" t="str">
        <f t="shared" ref="G2612" si="1524">G2611</f>
        <v>RSD_DTA4_CW</v>
      </c>
      <c r="H2612" s="2" t="str">
        <f>IF(HLOOKUP($D2612,Fractions!$C$1:$Z$2,2,0)=0,"na",HLOOKUP($D2612,Fractions!$C$1:$Z$2,2,0))</f>
        <v>FL</v>
      </c>
      <c r="I2612" s="2" t="s">
        <v>34</v>
      </c>
      <c r="K2612" s="17">
        <f>VLOOKUP(VLOOKUP(C2599,Demands!$B$27:$E$125,4,0),Fractions!$A$3:$Z$43,INS_FRs!D2612+2,0)</f>
        <v>3.8299086757990874E-2</v>
      </c>
      <c r="L2612" s="10" t="str">
        <f t="shared" si="1438"/>
        <v>RSDELC</v>
      </c>
      <c r="M2612" s="10" t="s">
        <v>75</v>
      </c>
    </row>
    <row r="2613" spans="3:13" s="2" customFormat="1" x14ac:dyDescent="0.25">
      <c r="C2613" s="10"/>
      <c r="D2613" s="10">
        <v>15</v>
      </c>
      <c r="F2613" s="2" t="str">
        <f t="shared" ref="F2613" si="1525">IF(H2613="NA","\I: Ignore","FLO_FR")</f>
        <v>FLO_FR</v>
      </c>
      <c r="G2613" s="2" t="str">
        <f t="shared" ref="G2613" si="1526">G2612</f>
        <v>RSD_DTA4_CW</v>
      </c>
      <c r="H2613" s="2" t="str">
        <f>IF(HLOOKUP($D2613,Fractions!$C$1:$Z$2,2,0)=0,"na",HLOOKUP($D2613,Fractions!$C$1:$Z$2,2,0))</f>
        <v>FM</v>
      </c>
      <c r="I2613" s="2" t="s">
        <v>34</v>
      </c>
      <c r="K2613" s="17">
        <f>VLOOKUP(VLOOKUP(C2599,Demands!$B$27:$E$125,4,0),Fractions!$A$3:$Z$43,INS_FRs!D2613+2,0)</f>
        <v>4.5262557077625568E-2</v>
      </c>
      <c r="L2613" s="10" t="str">
        <f t="shared" si="1438"/>
        <v>RSDELC</v>
      </c>
      <c r="M2613" s="10" t="s">
        <v>75</v>
      </c>
    </row>
    <row r="2614" spans="3:13" s="2" customFormat="1" x14ac:dyDescent="0.25">
      <c r="C2614" s="10"/>
      <c r="D2614" s="10">
        <v>16</v>
      </c>
      <c r="F2614" s="2" t="str">
        <f t="shared" ref="F2614" si="1527">IF(H2614="NA","\I: Ignore","FLO_FR")</f>
        <v>FLO_FR</v>
      </c>
      <c r="G2614" s="2" t="str">
        <f t="shared" ref="G2614" si="1528">G2613</f>
        <v>RSD_DTA4_CW</v>
      </c>
      <c r="H2614" s="2" t="str">
        <f>IF(HLOOKUP($D2614,Fractions!$C$1:$Z$2,2,0)=0,"na",HLOOKUP($D2614,Fractions!$C$1:$Z$2,2,0))</f>
        <v>FD</v>
      </c>
      <c r="I2614" s="2" t="s">
        <v>34</v>
      </c>
      <c r="K2614" s="17">
        <f>VLOOKUP(VLOOKUP(C2599,Demands!$B$27:$E$125,4,0),Fractions!$A$3:$Z$43,INS_FRs!D2614+2,0)</f>
        <v>4.8744292237442928E-2</v>
      </c>
      <c r="L2614" s="10" t="str">
        <f t="shared" si="1438"/>
        <v>RSDELC</v>
      </c>
      <c r="M2614" s="10" t="s">
        <v>75</v>
      </c>
    </row>
    <row r="2615" spans="3:13" s="2" customFormat="1" x14ac:dyDescent="0.25">
      <c r="C2615" s="10"/>
      <c r="D2615" s="10">
        <v>17</v>
      </c>
      <c r="F2615" s="2" t="str">
        <f t="shared" ref="F2615" si="1529">IF(H2615="NA","\I: Ignore","FLO_FR")</f>
        <v>FLO_FR</v>
      </c>
      <c r="G2615" s="2" t="str">
        <f t="shared" ref="G2615" si="1530">G2614</f>
        <v>RSD_DTA4_CW</v>
      </c>
      <c r="H2615" s="2" t="str">
        <f>IF(HLOOKUP($D2615,Fractions!$C$1:$Z$2,2,0)=0,"na",HLOOKUP($D2615,Fractions!$C$1:$Z$2,2,0))</f>
        <v>FA</v>
      </c>
      <c r="I2615" s="2" t="s">
        <v>34</v>
      </c>
      <c r="K2615" s="17">
        <f>VLOOKUP(VLOOKUP(C2599,Demands!$B$27:$E$125,4,0),Fractions!$A$3:$Z$43,INS_FRs!D2615+2,0)</f>
        <v>3.4817351598173514E-2</v>
      </c>
      <c r="L2615" s="10" t="str">
        <f t="shared" si="1438"/>
        <v>RSDELC</v>
      </c>
      <c r="M2615" s="10" t="s">
        <v>75</v>
      </c>
    </row>
    <row r="2616" spans="3:13" s="2" customFormat="1" x14ac:dyDescent="0.25">
      <c r="C2616" s="10"/>
      <c r="D2616" s="10">
        <v>18</v>
      </c>
      <c r="F2616" s="2" t="str">
        <f t="shared" ref="F2616" si="1531">IF(H2616="NA","\I: Ignore","FLO_FR")</f>
        <v>FLO_FR</v>
      </c>
      <c r="G2616" s="2" t="str">
        <f t="shared" ref="G2616" si="1532">G2615</f>
        <v>RSD_DTA4_CW</v>
      </c>
      <c r="H2616" s="2" t="str">
        <f>IF(HLOOKUP($D2616,Fractions!$C$1:$Z$2,2,0)=0,"na",HLOOKUP($D2616,Fractions!$C$1:$Z$2,2,0))</f>
        <v>FE</v>
      </c>
      <c r="I2616" s="2" t="s">
        <v>34</v>
      </c>
      <c r="K2616" s="17">
        <f>VLOOKUP(VLOOKUP(C2599,Demands!$B$27:$E$125,4,0),Fractions!$A$3:$Z$43,INS_FRs!D2616+2,0)</f>
        <v>0</v>
      </c>
      <c r="L2616" s="10" t="str">
        <f t="shared" si="1438"/>
        <v>RSDELC</v>
      </c>
      <c r="M2616" s="10" t="s">
        <v>75</v>
      </c>
    </row>
    <row r="2617" spans="3:13" s="2" customFormat="1" x14ac:dyDescent="0.25">
      <c r="C2617" s="10"/>
      <c r="D2617" s="10">
        <v>19</v>
      </c>
      <c r="F2617" s="2" t="str">
        <f t="shared" ref="F2617" si="1533">IF(H2617="NA","\I: Ignore","FLO_FR")</f>
        <v>FLO_FR</v>
      </c>
      <c r="G2617" s="2" t="str">
        <f t="shared" ref="G2617" si="1534">G2616</f>
        <v>RSD_DTA4_CW</v>
      </c>
      <c r="H2617" s="2" t="str">
        <f>IF(HLOOKUP($D2617,Fractions!$C$1:$Z$2,2,0)=0,"na",HLOOKUP($D2617,Fractions!$C$1:$Z$2,2,0))</f>
        <v>WN</v>
      </c>
      <c r="I2617" s="2" t="s">
        <v>34</v>
      </c>
      <c r="K2617" s="17">
        <f>VLOOKUP(VLOOKUP(C2599,Demands!$B$27:$E$125,4,0),Fractions!$A$3:$Z$43,INS_FRs!D2617+2,0)</f>
        <v>0</v>
      </c>
      <c r="L2617" s="10" t="str">
        <f t="shared" si="1438"/>
        <v>RSDELC</v>
      </c>
      <c r="M2617" s="10" t="s">
        <v>75</v>
      </c>
    </row>
    <row r="2618" spans="3:13" s="2" customFormat="1" x14ac:dyDescent="0.25">
      <c r="C2618" s="10"/>
      <c r="D2618" s="10">
        <v>20</v>
      </c>
      <c r="F2618" s="2" t="str">
        <f t="shared" ref="F2618" si="1535">IF(H2618="NA","\I: Ignore","FLO_FR")</f>
        <v>FLO_FR</v>
      </c>
      <c r="G2618" s="2" t="str">
        <f t="shared" ref="G2618" si="1536">G2617</f>
        <v>RSD_DTA4_CW</v>
      </c>
      <c r="H2618" s="2" t="str">
        <f>IF(HLOOKUP($D2618,Fractions!$C$1:$Z$2,2,0)=0,"na",HLOOKUP($D2618,Fractions!$C$1:$Z$2,2,0))</f>
        <v>WL</v>
      </c>
      <c r="I2618" s="2" t="s">
        <v>34</v>
      </c>
      <c r="K2618" s="17">
        <f>VLOOKUP(VLOOKUP(C2599,Demands!$B$27:$E$125,4,0),Fractions!$A$3:$Z$43,INS_FRs!D2618+2,0)</f>
        <v>9.4805936073059371E-2</v>
      </c>
      <c r="L2618" s="10" t="str">
        <f t="shared" si="1438"/>
        <v>RSDELC</v>
      </c>
      <c r="M2618" s="10" t="s">
        <v>75</v>
      </c>
    </row>
    <row r="2619" spans="3:13" s="2" customFormat="1" x14ac:dyDescent="0.25">
      <c r="C2619" s="10"/>
      <c r="D2619" s="10">
        <v>21</v>
      </c>
      <c r="F2619" s="2" t="str">
        <f t="shared" ref="F2619" si="1537">IF(H2619="NA","\I: Ignore","FLO_FR")</f>
        <v>FLO_FR</v>
      </c>
      <c r="G2619" s="2" t="str">
        <f t="shared" ref="G2619" si="1538">G2618</f>
        <v>RSD_DTA4_CW</v>
      </c>
      <c r="H2619" s="2" t="str">
        <f>IF(HLOOKUP($D2619,Fractions!$C$1:$Z$2,2,0)=0,"na",HLOOKUP($D2619,Fractions!$C$1:$Z$2,2,0))</f>
        <v>WM</v>
      </c>
      <c r="I2619" s="2" t="s">
        <v>34</v>
      </c>
      <c r="K2619" s="17">
        <f>VLOOKUP(VLOOKUP(C2599,Demands!$B$27:$E$125,4,0),Fractions!$A$3:$Z$43,INS_FRs!D2619+2,0)</f>
        <v>0.11204337899543379</v>
      </c>
      <c r="L2619" s="10" t="str">
        <f t="shared" si="1438"/>
        <v>RSDELC</v>
      </c>
      <c r="M2619" s="10" t="s">
        <v>75</v>
      </c>
    </row>
    <row r="2620" spans="3:13" s="2" customFormat="1" x14ac:dyDescent="0.25">
      <c r="C2620" s="10"/>
      <c r="D2620" s="10">
        <v>22</v>
      </c>
      <c r="F2620" s="2" t="str">
        <f t="shared" ref="F2620" si="1539">IF(H2620="NA","\I: Ignore","FLO_FR")</f>
        <v>FLO_FR</v>
      </c>
      <c r="G2620" s="2" t="str">
        <f t="shared" ref="G2620" si="1540">G2619</f>
        <v>RSD_DTA4_CW</v>
      </c>
      <c r="H2620" s="2" t="str">
        <f>IF(HLOOKUP($D2620,Fractions!$C$1:$Z$2,2,0)=0,"na",HLOOKUP($D2620,Fractions!$C$1:$Z$2,2,0))</f>
        <v>WD</v>
      </c>
      <c r="I2620" s="2" t="s">
        <v>34</v>
      </c>
      <c r="K2620" s="17">
        <f>VLOOKUP(VLOOKUP(C2599,Demands!$B$27:$E$125,4,0),Fractions!$A$3:$Z$43,INS_FRs!D2620+2,0)</f>
        <v>0.12066210045662101</v>
      </c>
      <c r="L2620" s="10" t="str">
        <f t="shared" si="1438"/>
        <v>RSDELC</v>
      </c>
      <c r="M2620" s="10" t="s">
        <v>75</v>
      </c>
    </row>
    <row r="2621" spans="3:13" s="2" customFormat="1" x14ac:dyDescent="0.25">
      <c r="C2621" s="10"/>
      <c r="D2621" s="10">
        <v>23</v>
      </c>
      <c r="F2621" s="12" t="str">
        <f t="shared" ref="F2621" si="1541">IF(H2621="NA","\I: Ignore","FLO_FR")</f>
        <v>FLO_FR</v>
      </c>
      <c r="G2621" s="12" t="str">
        <f t="shared" ref="G2621" si="1542">G2620</f>
        <v>RSD_DTA4_CW</v>
      </c>
      <c r="H2621" s="12" t="str">
        <f>IF(HLOOKUP($D2621,Fractions!$C$1:$Z$2,2,0)=0,"na",HLOOKUP($D2621,Fractions!$C$1:$Z$2,2,0))</f>
        <v>WA</v>
      </c>
      <c r="I2621" s="12" t="s">
        <v>34</v>
      </c>
      <c r="J2621" s="12"/>
      <c r="K2621" s="18">
        <f>VLOOKUP(VLOOKUP(C2599,Demands!$B$27:$E$125,4,0),Fractions!$A$3:$Z$43,INS_FRs!D2621+2,0)</f>
        <v>8.6187214611872148E-2</v>
      </c>
      <c r="L2621" s="10" t="str">
        <f t="shared" si="1438"/>
        <v>RSDELC</v>
      </c>
      <c r="M2621" s="10" t="s">
        <v>75</v>
      </c>
    </row>
    <row r="2622" spans="3:13" s="2" customFormat="1" x14ac:dyDescent="0.25">
      <c r="C2622" s="10"/>
      <c r="D2622" s="10">
        <v>24</v>
      </c>
      <c r="F2622" s="19" t="str">
        <f t="shared" ref="F2622" si="1543">IF(H2622="NA","\I: Ignore","FLO_FR")</f>
        <v>FLO_FR</v>
      </c>
      <c r="G2622" s="19" t="str">
        <f t="shared" ref="G2622" si="1544">G2621</f>
        <v>RSD_DTA4_CW</v>
      </c>
      <c r="H2622" s="19" t="str">
        <f>IF(HLOOKUP($D2622,Fractions!$C$1:$Z$2,2,0)=0,"na",HLOOKUP($D2622,Fractions!$C$1:$Z$2,2,0))</f>
        <v>WE</v>
      </c>
      <c r="I2622" s="19" t="s">
        <v>34</v>
      </c>
      <c r="J2622" s="19"/>
      <c r="K2622" s="20">
        <f>VLOOKUP(VLOOKUP(C2599,Demands!$B$27:$E$125,4,0),Fractions!$A$3:$Z$43,INS_FRs!D2622+2,0)</f>
        <v>0</v>
      </c>
      <c r="L2622" s="21" t="str">
        <f t="shared" si="1438"/>
        <v>RSDELC</v>
      </c>
      <c r="M2622" s="21" t="s">
        <v>75</v>
      </c>
    </row>
    <row r="2623" spans="3:13" s="2" customFormat="1" x14ac:dyDescent="0.25">
      <c r="C2623" s="10"/>
      <c r="D2623" s="10">
        <v>1</v>
      </c>
      <c r="F2623" s="2" t="str">
        <f t="shared" ref="F2623" si="1545">IF(H2623="NA","\I: Ignore","FLO_FR")</f>
        <v>FLO_FR</v>
      </c>
      <c r="G2623" s="2" t="str">
        <f t="shared" ref="G2623" si="1546">G2622</f>
        <v>RSD_DTA4_CW</v>
      </c>
      <c r="H2623" s="2" t="str">
        <f t="shared" ref="H2623:J2631" si="1547">H2599</f>
        <v>RN</v>
      </c>
      <c r="I2623" s="2" t="str">
        <f t="shared" si="1547"/>
        <v>UP</v>
      </c>
      <c r="J2623" s="10">
        <f t="shared" si="1547"/>
        <v>0</v>
      </c>
      <c r="K2623" s="10">
        <v>3</v>
      </c>
      <c r="L2623" s="10" t="str">
        <f t="shared" si="1438"/>
        <v>RSDELC</v>
      </c>
      <c r="M2623" s="10" t="s">
        <v>75</v>
      </c>
    </row>
    <row r="2624" spans="3:13" s="2" customFormat="1" x14ac:dyDescent="0.25">
      <c r="C2624" s="10"/>
      <c r="D2624" s="10">
        <v>2</v>
      </c>
      <c r="F2624" s="2" t="str">
        <f t="shared" ref="F2624" si="1548">IF(H2624="NA","\I: Ignore","FLO_FR")</f>
        <v>FLO_FR</v>
      </c>
      <c r="G2624" s="2" t="str">
        <f t="shared" ref="G2624" si="1549">G2623</f>
        <v>RSD_DTA4_CW</v>
      </c>
      <c r="H2624" s="2" t="str">
        <f t="shared" si="1547"/>
        <v>RL</v>
      </c>
      <c r="I2624" s="2" t="str">
        <f t="shared" si="1547"/>
        <v>UP</v>
      </c>
      <c r="J2624" s="10">
        <f t="shared" si="1547"/>
        <v>0</v>
      </c>
      <c r="K2624" s="10">
        <f>K2623</f>
        <v>3</v>
      </c>
      <c r="L2624" s="10" t="str">
        <f t="shared" si="1438"/>
        <v>RSDELC</v>
      </c>
      <c r="M2624" s="10" t="s">
        <v>75</v>
      </c>
    </row>
    <row r="2625" spans="3:13" s="2" customFormat="1" x14ac:dyDescent="0.25">
      <c r="C2625" s="10"/>
      <c r="D2625" s="10">
        <v>3</v>
      </c>
      <c r="F2625" s="2" t="str">
        <f t="shared" ref="F2625" si="1550">IF(H2625="NA","\I: Ignore","FLO_FR")</f>
        <v>FLO_FR</v>
      </c>
      <c r="G2625" s="2" t="str">
        <f t="shared" ref="G2625" si="1551">G2624</f>
        <v>RSD_DTA4_CW</v>
      </c>
      <c r="H2625" s="2" t="str">
        <f t="shared" si="1547"/>
        <v>RM</v>
      </c>
      <c r="I2625" s="2" t="str">
        <f t="shared" si="1547"/>
        <v>UP</v>
      </c>
      <c r="J2625" s="10">
        <f t="shared" si="1547"/>
        <v>0</v>
      </c>
      <c r="K2625" s="10">
        <f t="shared" ref="K2625:K2646" si="1552">K2624</f>
        <v>3</v>
      </c>
      <c r="L2625" s="10" t="str">
        <f t="shared" si="1438"/>
        <v>RSDELC</v>
      </c>
      <c r="M2625" s="10" t="s">
        <v>75</v>
      </c>
    </row>
    <row r="2626" spans="3:13" s="2" customFormat="1" x14ac:dyDescent="0.25">
      <c r="C2626" s="10"/>
      <c r="D2626" s="10">
        <v>4</v>
      </c>
      <c r="F2626" s="2" t="str">
        <f t="shared" ref="F2626" si="1553">IF(H2626="NA","\I: Ignore","FLO_FR")</f>
        <v>FLO_FR</v>
      </c>
      <c r="G2626" s="2" t="str">
        <f t="shared" ref="G2626" si="1554">G2625</f>
        <v>RSD_DTA4_CW</v>
      </c>
      <c r="H2626" s="2" t="str">
        <f t="shared" si="1547"/>
        <v>RD</v>
      </c>
      <c r="I2626" s="2" t="str">
        <f t="shared" si="1547"/>
        <v>UP</v>
      </c>
      <c r="J2626" s="10">
        <f t="shared" si="1547"/>
        <v>0</v>
      </c>
      <c r="K2626" s="10">
        <f t="shared" si="1552"/>
        <v>3</v>
      </c>
      <c r="L2626" s="10" t="str">
        <f t="shared" si="1438"/>
        <v>RSDELC</v>
      </c>
      <c r="M2626" s="10" t="s">
        <v>75</v>
      </c>
    </row>
    <row r="2627" spans="3:13" s="2" customFormat="1" x14ac:dyDescent="0.25">
      <c r="C2627" s="10"/>
      <c r="D2627" s="10">
        <v>5</v>
      </c>
      <c r="F2627" s="2" t="str">
        <f t="shared" ref="F2627" si="1555">IF(H2627="NA","\I: Ignore","FLO_FR")</f>
        <v>FLO_FR</v>
      </c>
      <c r="G2627" s="2" t="str">
        <f t="shared" ref="G2627" si="1556">G2626</f>
        <v>RSD_DTA4_CW</v>
      </c>
      <c r="H2627" s="2" t="str">
        <f t="shared" si="1547"/>
        <v>RA</v>
      </c>
      <c r="I2627" s="2" t="str">
        <f t="shared" si="1547"/>
        <v>UP</v>
      </c>
      <c r="J2627" s="10">
        <f t="shared" si="1547"/>
        <v>0</v>
      </c>
      <c r="K2627" s="10">
        <f t="shared" si="1552"/>
        <v>3</v>
      </c>
      <c r="L2627" s="10" t="str">
        <f t="shared" si="1438"/>
        <v>RSDELC</v>
      </c>
      <c r="M2627" s="10" t="s">
        <v>75</v>
      </c>
    </row>
    <row r="2628" spans="3:13" s="2" customFormat="1" x14ac:dyDescent="0.25">
      <c r="C2628" s="10"/>
      <c r="D2628" s="10">
        <v>6</v>
      </c>
      <c r="F2628" s="2" t="str">
        <f t="shared" ref="F2628" si="1557">IF(H2628="NA","\I: Ignore","FLO_FR")</f>
        <v>FLO_FR</v>
      </c>
      <c r="G2628" s="2" t="str">
        <f t="shared" ref="G2628" si="1558">G2627</f>
        <v>RSD_DTA4_CW</v>
      </c>
      <c r="H2628" s="2" t="str">
        <f t="shared" si="1547"/>
        <v>RE</v>
      </c>
      <c r="I2628" s="2" t="str">
        <f t="shared" si="1547"/>
        <v>UP</v>
      </c>
      <c r="J2628" s="10">
        <f t="shared" si="1547"/>
        <v>0</v>
      </c>
      <c r="K2628" s="10">
        <f t="shared" si="1552"/>
        <v>3</v>
      </c>
      <c r="L2628" s="10" t="str">
        <f t="shared" si="1438"/>
        <v>RSDELC</v>
      </c>
      <c r="M2628" s="10" t="s">
        <v>75</v>
      </c>
    </row>
    <row r="2629" spans="3:13" s="2" customFormat="1" x14ac:dyDescent="0.25">
      <c r="C2629" s="10"/>
      <c r="D2629" s="10">
        <v>7</v>
      </c>
      <c r="F2629" s="2" t="str">
        <f t="shared" ref="F2629" si="1559">IF(H2629="NA","\I: Ignore","FLO_FR")</f>
        <v>FLO_FR</v>
      </c>
      <c r="G2629" s="2" t="str">
        <f t="shared" ref="G2629" si="1560">G2628</f>
        <v>RSD_DTA4_CW</v>
      </c>
      <c r="H2629" s="2" t="str">
        <f t="shared" si="1547"/>
        <v>SN</v>
      </c>
      <c r="I2629" s="2" t="str">
        <f t="shared" si="1547"/>
        <v>UP</v>
      </c>
      <c r="J2629" s="10">
        <f t="shared" si="1547"/>
        <v>0</v>
      </c>
      <c r="K2629" s="10">
        <f t="shared" si="1552"/>
        <v>3</v>
      </c>
      <c r="L2629" s="10" t="str">
        <f t="shared" si="1438"/>
        <v>RSDELC</v>
      </c>
      <c r="M2629" s="10" t="s">
        <v>75</v>
      </c>
    </row>
    <row r="2630" spans="3:13" s="2" customFormat="1" x14ac:dyDescent="0.25">
      <c r="C2630" s="10"/>
      <c r="D2630" s="10">
        <v>8</v>
      </c>
      <c r="F2630" s="2" t="str">
        <f t="shared" ref="F2630" si="1561">IF(H2630="NA","\I: Ignore","FLO_FR")</f>
        <v>FLO_FR</v>
      </c>
      <c r="G2630" s="2" t="str">
        <f t="shared" ref="G2630" si="1562">G2629</f>
        <v>RSD_DTA4_CW</v>
      </c>
      <c r="H2630" s="2" t="str">
        <f t="shared" si="1547"/>
        <v>SL</v>
      </c>
      <c r="I2630" s="2" t="str">
        <f t="shared" si="1547"/>
        <v>UP</v>
      </c>
      <c r="J2630" s="10">
        <f t="shared" si="1547"/>
        <v>0</v>
      </c>
      <c r="K2630" s="10">
        <f t="shared" si="1552"/>
        <v>3</v>
      </c>
      <c r="L2630" s="10" t="str">
        <f t="shared" si="1438"/>
        <v>RSDELC</v>
      </c>
      <c r="M2630" s="10" t="s">
        <v>75</v>
      </c>
    </row>
    <row r="2631" spans="3:13" s="2" customFormat="1" x14ac:dyDescent="0.25">
      <c r="C2631" s="10"/>
      <c r="D2631" s="10">
        <v>9</v>
      </c>
      <c r="F2631" s="2" t="str">
        <f t="shared" ref="F2631" si="1563">IF(H2631="NA","\I: Ignore","FLO_FR")</f>
        <v>FLO_FR</v>
      </c>
      <c r="G2631" s="2" t="str">
        <f t="shared" ref="G2631" si="1564">G2630</f>
        <v>RSD_DTA4_CW</v>
      </c>
      <c r="H2631" s="2" t="str">
        <f t="shared" si="1547"/>
        <v>SM</v>
      </c>
      <c r="I2631" s="2" t="str">
        <f t="shared" si="1547"/>
        <v>UP</v>
      </c>
      <c r="J2631" s="10">
        <f t="shared" si="1547"/>
        <v>0</v>
      </c>
      <c r="K2631" s="10">
        <f t="shared" si="1552"/>
        <v>3</v>
      </c>
      <c r="L2631" s="10" t="str">
        <f t="shared" si="1438"/>
        <v>RSDELC</v>
      </c>
      <c r="M2631" s="10" t="s">
        <v>75</v>
      </c>
    </row>
    <row r="2632" spans="3:13" s="2" customFormat="1" x14ac:dyDescent="0.25">
      <c r="C2632" s="10"/>
      <c r="D2632" s="10">
        <v>10</v>
      </c>
      <c r="F2632" s="2" t="str">
        <f t="shared" ref="F2632" si="1565">IF(H2632="NA","\I: Ignore","FLO_FR")</f>
        <v>FLO_FR</v>
      </c>
      <c r="G2632" s="2" t="str">
        <f t="shared" ref="G2632" si="1566">G2631</f>
        <v>RSD_DTA4_CW</v>
      </c>
      <c r="H2632" s="2" t="str">
        <f t="shared" ref="H2632" si="1567">H2608</f>
        <v>SD</v>
      </c>
      <c r="I2632" s="2" t="str">
        <f>I2608</f>
        <v>UP</v>
      </c>
      <c r="J2632" s="10">
        <f>J2608</f>
        <v>0</v>
      </c>
      <c r="K2632" s="10">
        <f t="shared" si="1552"/>
        <v>3</v>
      </c>
      <c r="L2632" s="10" t="str">
        <f t="shared" ref="L2632:L2695" si="1568">LEFT(G2632,3)&amp;"ELC"</f>
        <v>RSDELC</v>
      </c>
      <c r="M2632" s="10" t="s">
        <v>75</v>
      </c>
    </row>
    <row r="2633" spans="3:13" s="2" customFormat="1" x14ac:dyDescent="0.25">
      <c r="C2633" s="10"/>
      <c r="D2633" s="10">
        <v>11</v>
      </c>
      <c r="F2633" s="2" t="str">
        <f t="shared" ref="F2633" si="1569">IF(H2633="NA","\I: Ignore","FLO_FR")</f>
        <v>FLO_FR</v>
      </c>
      <c r="G2633" s="2" t="str">
        <f t="shared" ref="G2633" si="1570">G2632</f>
        <v>RSD_DTA4_CW</v>
      </c>
      <c r="H2633" s="2" t="str">
        <f t="shared" ref="H2633" si="1571">H2609</f>
        <v>SA</v>
      </c>
      <c r="I2633" s="2" t="str">
        <f>I2609</f>
        <v>UP</v>
      </c>
      <c r="J2633" s="10">
        <f>J2609</f>
        <v>0</v>
      </c>
      <c r="K2633" s="10">
        <f t="shared" si="1552"/>
        <v>3</v>
      </c>
      <c r="L2633" s="10" t="str">
        <f t="shared" si="1568"/>
        <v>RSDELC</v>
      </c>
      <c r="M2633" s="10" t="s">
        <v>75</v>
      </c>
    </row>
    <row r="2634" spans="3:13" s="2" customFormat="1" x14ac:dyDescent="0.25">
      <c r="C2634" s="10"/>
      <c r="D2634" s="10">
        <v>12</v>
      </c>
      <c r="F2634" s="2" t="str">
        <f t="shared" ref="F2634" si="1572">IF(H2634="NA","\I: Ignore","FLO_FR")</f>
        <v>FLO_FR</v>
      </c>
      <c r="G2634" s="2" t="str">
        <f t="shared" ref="G2634" si="1573">G2633</f>
        <v>RSD_DTA4_CW</v>
      </c>
      <c r="H2634" s="2" t="str">
        <f t="shared" ref="H2634:I2634" si="1574">H2610</f>
        <v>SE</v>
      </c>
      <c r="I2634" s="2" t="str">
        <f t="shared" si="1574"/>
        <v>UP</v>
      </c>
      <c r="J2634" s="10">
        <f>J2610</f>
        <v>0</v>
      </c>
      <c r="K2634" s="10">
        <f t="shared" si="1552"/>
        <v>3</v>
      </c>
      <c r="L2634" s="10" t="str">
        <f t="shared" si="1568"/>
        <v>RSDELC</v>
      </c>
      <c r="M2634" s="10" t="s">
        <v>75</v>
      </c>
    </row>
    <row r="2635" spans="3:13" s="2" customFormat="1" x14ac:dyDescent="0.25">
      <c r="C2635" s="10"/>
      <c r="D2635" s="10">
        <v>13</v>
      </c>
      <c r="F2635" s="2" t="str">
        <f t="shared" ref="F2635" si="1575">IF(H2635="NA","\I: Ignore","FLO_FR")</f>
        <v>FLO_FR</v>
      </c>
      <c r="G2635" s="2" t="str">
        <f t="shared" ref="G2635" si="1576">G2634</f>
        <v>RSD_DTA4_CW</v>
      </c>
      <c r="H2635" s="2" t="str">
        <f t="shared" ref="H2635:J2635" si="1577">H2611</f>
        <v>FN</v>
      </c>
      <c r="I2635" s="2" t="str">
        <f t="shared" si="1577"/>
        <v>UP</v>
      </c>
      <c r="J2635" s="10">
        <f t="shared" si="1577"/>
        <v>0</v>
      </c>
      <c r="K2635" s="10">
        <f t="shared" si="1552"/>
        <v>3</v>
      </c>
      <c r="L2635" s="10" t="str">
        <f t="shared" si="1568"/>
        <v>RSDELC</v>
      </c>
      <c r="M2635" s="10" t="s">
        <v>75</v>
      </c>
    </row>
    <row r="2636" spans="3:13" s="2" customFormat="1" x14ac:dyDescent="0.25">
      <c r="C2636" s="10"/>
      <c r="D2636" s="10">
        <v>14</v>
      </c>
      <c r="F2636" s="2" t="str">
        <f t="shared" ref="F2636" si="1578">IF(H2636="NA","\I: Ignore","FLO_FR")</f>
        <v>FLO_FR</v>
      </c>
      <c r="G2636" s="2" t="str">
        <f t="shared" ref="G2636" si="1579">G2635</f>
        <v>RSD_DTA4_CW</v>
      </c>
      <c r="H2636" s="2" t="str">
        <f t="shared" ref="H2636:J2636" si="1580">H2612</f>
        <v>FL</v>
      </c>
      <c r="I2636" s="2" t="str">
        <f t="shared" si="1580"/>
        <v>UP</v>
      </c>
      <c r="J2636" s="10">
        <f t="shared" si="1580"/>
        <v>0</v>
      </c>
      <c r="K2636" s="10">
        <f t="shared" si="1552"/>
        <v>3</v>
      </c>
      <c r="L2636" s="10" t="str">
        <f t="shared" si="1568"/>
        <v>RSDELC</v>
      </c>
      <c r="M2636" s="10" t="s">
        <v>75</v>
      </c>
    </row>
    <row r="2637" spans="3:13" s="2" customFormat="1" x14ac:dyDescent="0.25">
      <c r="C2637" s="10"/>
      <c r="D2637" s="10">
        <v>15</v>
      </c>
      <c r="F2637" s="2" t="str">
        <f t="shared" ref="F2637" si="1581">IF(H2637="NA","\I: Ignore","FLO_FR")</f>
        <v>FLO_FR</v>
      </c>
      <c r="G2637" s="2" t="str">
        <f t="shared" ref="G2637" si="1582">G2636</f>
        <v>RSD_DTA4_CW</v>
      </c>
      <c r="H2637" s="2" t="str">
        <f t="shared" ref="H2637:J2637" si="1583">H2613</f>
        <v>FM</v>
      </c>
      <c r="I2637" s="2" t="str">
        <f t="shared" si="1583"/>
        <v>UP</v>
      </c>
      <c r="J2637" s="10">
        <f t="shared" si="1583"/>
        <v>0</v>
      </c>
      <c r="K2637" s="10">
        <f t="shared" si="1552"/>
        <v>3</v>
      </c>
      <c r="L2637" s="10" t="str">
        <f t="shared" si="1568"/>
        <v>RSDELC</v>
      </c>
      <c r="M2637" s="10" t="s">
        <v>75</v>
      </c>
    </row>
    <row r="2638" spans="3:13" s="2" customFormat="1" x14ac:dyDescent="0.25">
      <c r="C2638" s="10"/>
      <c r="D2638" s="10">
        <v>16</v>
      </c>
      <c r="F2638" s="2" t="str">
        <f t="shared" ref="F2638" si="1584">IF(H2638="NA","\I: Ignore","FLO_FR")</f>
        <v>FLO_FR</v>
      </c>
      <c r="G2638" s="2" t="str">
        <f t="shared" ref="G2638" si="1585">G2637</f>
        <v>RSD_DTA4_CW</v>
      </c>
      <c r="H2638" s="2" t="str">
        <f t="shared" ref="H2638:J2638" si="1586">H2614</f>
        <v>FD</v>
      </c>
      <c r="I2638" s="2" t="str">
        <f t="shared" si="1586"/>
        <v>UP</v>
      </c>
      <c r="J2638" s="10">
        <f t="shared" si="1586"/>
        <v>0</v>
      </c>
      <c r="K2638" s="10">
        <f t="shared" si="1552"/>
        <v>3</v>
      </c>
      <c r="L2638" s="10" t="str">
        <f t="shared" si="1568"/>
        <v>RSDELC</v>
      </c>
      <c r="M2638" s="10" t="s">
        <v>75</v>
      </c>
    </row>
    <row r="2639" spans="3:13" s="2" customFormat="1" x14ac:dyDescent="0.25">
      <c r="C2639" s="10"/>
      <c r="D2639" s="10">
        <v>17</v>
      </c>
      <c r="F2639" s="2" t="str">
        <f t="shared" ref="F2639" si="1587">IF(H2639="NA","\I: Ignore","FLO_FR")</f>
        <v>FLO_FR</v>
      </c>
      <c r="G2639" s="2" t="str">
        <f t="shared" ref="G2639" si="1588">G2638</f>
        <v>RSD_DTA4_CW</v>
      </c>
      <c r="H2639" s="2" t="str">
        <f t="shared" ref="H2639:J2639" si="1589">H2615</f>
        <v>FA</v>
      </c>
      <c r="I2639" s="2" t="str">
        <f t="shared" si="1589"/>
        <v>UP</v>
      </c>
      <c r="J2639" s="10">
        <f t="shared" si="1589"/>
        <v>0</v>
      </c>
      <c r="K2639" s="10">
        <f t="shared" si="1552"/>
        <v>3</v>
      </c>
      <c r="L2639" s="10" t="str">
        <f t="shared" si="1568"/>
        <v>RSDELC</v>
      </c>
      <c r="M2639" s="10" t="s">
        <v>75</v>
      </c>
    </row>
    <row r="2640" spans="3:13" s="2" customFormat="1" x14ac:dyDescent="0.25">
      <c r="C2640" s="10"/>
      <c r="D2640" s="10">
        <v>18</v>
      </c>
      <c r="F2640" s="2" t="str">
        <f t="shared" ref="F2640" si="1590">IF(H2640="NA","\I: Ignore","FLO_FR")</f>
        <v>FLO_FR</v>
      </c>
      <c r="G2640" s="2" t="str">
        <f t="shared" ref="G2640" si="1591">G2639</f>
        <v>RSD_DTA4_CW</v>
      </c>
      <c r="H2640" s="2" t="str">
        <f t="shared" ref="H2640:J2640" si="1592">H2616</f>
        <v>FE</v>
      </c>
      <c r="I2640" s="2" t="str">
        <f t="shared" si="1592"/>
        <v>UP</v>
      </c>
      <c r="J2640" s="10">
        <f t="shared" si="1592"/>
        <v>0</v>
      </c>
      <c r="K2640" s="10">
        <f t="shared" si="1552"/>
        <v>3</v>
      </c>
      <c r="L2640" s="10" t="str">
        <f t="shared" si="1568"/>
        <v>RSDELC</v>
      </c>
      <c r="M2640" s="10" t="s">
        <v>75</v>
      </c>
    </row>
    <row r="2641" spans="3:13" s="2" customFormat="1" x14ac:dyDescent="0.25">
      <c r="C2641" s="10"/>
      <c r="D2641" s="10">
        <v>19</v>
      </c>
      <c r="F2641" s="2" t="str">
        <f t="shared" ref="F2641" si="1593">IF(H2641="NA","\I: Ignore","FLO_FR")</f>
        <v>FLO_FR</v>
      </c>
      <c r="G2641" s="2" t="str">
        <f t="shared" ref="G2641" si="1594">G2640</f>
        <v>RSD_DTA4_CW</v>
      </c>
      <c r="H2641" s="2" t="str">
        <f t="shared" ref="H2641:J2641" si="1595">H2617</f>
        <v>WN</v>
      </c>
      <c r="I2641" s="2" t="str">
        <f t="shared" si="1595"/>
        <v>UP</v>
      </c>
      <c r="J2641" s="10">
        <f t="shared" si="1595"/>
        <v>0</v>
      </c>
      <c r="K2641" s="10">
        <f t="shared" si="1552"/>
        <v>3</v>
      </c>
      <c r="L2641" s="10" t="str">
        <f t="shared" si="1568"/>
        <v>RSDELC</v>
      </c>
      <c r="M2641" s="10" t="s">
        <v>75</v>
      </c>
    </row>
    <row r="2642" spans="3:13" s="2" customFormat="1" x14ac:dyDescent="0.25">
      <c r="C2642" s="10"/>
      <c r="D2642" s="10">
        <v>20</v>
      </c>
      <c r="F2642" s="2" t="str">
        <f t="shared" ref="F2642" si="1596">IF(H2642="NA","\I: Ignore","FLO_FR")</f>
        <v>FLO_FR</v>
      </c>
      <c r="G2642" s="2" t="str">
        <f t="shared" ref="G2642" si="1597">G2641</f>
        <v>RSD_DTA4_CW</v>
      </c>
      <c r="H2642" s="2" t="str">
        <f t="shared" ref="H2642:J2642" si="1598">H2618</f>
        <v>WL</v>
      </c>
      <c r="I2642" s="2" t="str">
        <f t="shared" si="1598"/>
        <v>UP</v>
      </c>
      <c r="J2642" s="10">
        <f t="shared" si="1598"/>
        <v>0</v>
      </c>
      <c r="K2642" s="10">
        <f t="shared" si="1552"/>
        <v>3</v>
      </c>
      <c r="L2642" s="10" t="str">
        <f t="shared" si="1568"/>
        <v>RSDELC</v>
      </c>
      <c r="M2642" s="10" t="s">
        <v>75</v>
      </c>
    </row>
    <row r="2643" spans="3:13" s="2" customFormat="1" x14ac:dyDescent="0.25">
      <c r="C2643" s="10"/>
      <c r="D2643" s="10">
        <v>21</v>
      </c>
      <c r="F2643" s="2" t="str">
        <f t="shared" ref="F2643" si="1599">IF(H2643="NA","\I: Ignore","FLO_FR")</f>
        <v>FLO_FR</v>
      </c>
      <c r="G2643" s="2" t="str">
        <f t="shared" ref="G2643" si="1600">G2642</f>
        <v>RSD_DTA4_CW</v>
      </c>
      <c r="H2643" s="2" t="str">
        <f t="shared" ref="H2643:J2643" si="1601">H2619</f>
        <v>WM</v>
      </c>
      <c r="I2643" s="2" t="str">
        <f t="shared" si="1601"/>
        <v>UP</v>
      </c>
      <c r="J2643" s="10">
        <f t="shared" si="1601"/>
        <v>0</v>
      </c>
      <c r="K2643" s="10">
        <f t="shared" si="1552"/>
        <v>3</v>
      </c>
      <c r="L2643" s="10" t="str">
        <f t="shared" si="1568"/>
        <v>RSDELC</v>
      </c>
      <c r="M2643" s="10" t="s">
        <v>75</v>
      </c>
    </row>
    <row r="2644" spans="3:13" s="2" customFormat="1" x14ac:dyDescent="0.25">
      <c r="C2644" s="10"/>
      <c r="D2644" s="10">
        <v>22</v>
      </c>
      <c r="F2644" s="2" t="str">
        <f t="shared" ref="F2644" si="1602">IF(H2644="NA","\I: Ignore","FLO_FR")</f>
        <v>FLO_FR</v>
      </c>
      <c r="G2644" s="2" t="str">
        <f t="shared" ref="G2644" si="1603">G2643</f>
        <v>RSD_DTA4_CW</v>
      </c>
      <c r="H2644" s="2" t="str">
        <f t="shared" ref="H2644:J2644" si="1604">H2620</f>
        <v>WD</v>
      </c>
      <c r="I2644" s="2" t="str">
        <f t="shared" si="1604"/>
        <v>UP</v>
      </c>
      <c r="J2644" s="10">
        <f t="shared" si="1604"/>
        <v>0</v>
      </c>
      <c r="K2644" s="10">
        <f t="shared" si="1552"/>
        <v>3</v>
      </c>
      <c r="L2644" s="10" t="str">
        <f t="shared" si="1568"/>
        <v>RSDELC</v>
      </c>
      <c r="M2644" s="10" t="s">
        <v>75</v>
      </c>
    </row>
    <row r="2645" spans="3:13" s="2" customFormat="1" x14ac:dyDescent="0.25">
      <c r="C2645" s="10"/>
      <c r="D2645" s="10">
        <v>23</v>
      </c>
      <c r="F2645" s="12" t="str">
        <f t="shared" ref="F2645" si="1605">IF(H2645="NA","\I: Ignore","FLO_FR")</f>
        <v>FLO_FR</v>
      </c>
      <c r="G2645" s="12" t="str">
        <f t="shared" ref="G2645" si="1606">G2644</f>
        <v>RSD_DTA4_CW</v>
      </c>
      <c r="H2645" s="12" t="str">
        <f t="shared" ref="H2645:J2645" si="1607">H2621</f>
        <v>WA</v>
      </c>
      <c r="I2645" s="12" t="str">
        <f t="shared" si="1607"/>
        <v>UP</v>
      </c>
      <c r="J2645" s="4">
        <f t="shared" si="1607"/>
        <v>0</v>
      </c>
      <c r="K2645" s="4">
        <f t="shared" si="1552"/>
        <v>3</v>
      </c>
      <c r="L2645" s="10" t="str">
        <f t="shared" si="1568"/>
        <v>RSDELC</v>
      </c>
      <c r="M2645" s="10" t="s">
        <v>75</v>
      </c>
    </row>
    <row r="2646" spans="3:13" s="2" customFormat="1" x14ac:dyDescent="0.25">
      <c r="C2646" s="10"/>
      <c r="D2646" s="10">
        <v>24</v>
      </c>
      <c r="F2646" s="19" t="str">
        <f t="shared" ref="F2646" si="1608">IF(H2646="NA","\I: Ignore","FLO_FR")</f>
        <v>FLO_FR</v>
      </c>
      <c r="G2646" s="19" t="str">
        <f t="shared" ref="G2646" si="1609">G2645</f>
        <v>RSD_DTA4_CW</v>
      </c>
      <c r="H2646" s="19" t="str">
        <f t="shared" ref="H2646:J2646" si="1610">H2622</f>
        <v>WE</v>
      </c>
      <c r="I2646" s="19" t="str">
        <f t="shared" si="1610"/>
        <v>UP</v>
      </c>
      <c r="J2646" s="21">
        <f t="shared" si="1610"/>
        <v>0</v>
      </c>
      <c r="K2646" s="21">
        <f t="shared" si="1552"/>
        <v>3</v>
      </c>
      <c r="L2646" s="21" t="str">
        <f t="shared" si="1568"/>
        <v>RSDELC</v>
      </c>
      <c r="M2646" s="21" t="s">
        <v>75</v>
      </c>
    </row>
    <row r="2647" spans="3:13" s="2" customFormat="1" x14ac:dyDescent="0.25">
      <c r="C2647" s="10">
        <f>C2599+1</f>
        <v>56</v>
      </c>
      <c r="D2647" s="10">
        <v>1</v>
      </c>
      <c r="F2647" s="2" t="str">
        <f>IF(H2647="NA","\I: Ignore","FLO_FR")</f>
        <v>FLO_FR</v>
      </c>
      <c r="G2647" s="9" t="str">
        <f>VLOOKUP(C2647,Demands!$B$27:$C$125,2,0)</f>
        <v>RSD_APA4_CW</v>
      </c>
      <c r="H2647" s="2" t="str">
        <f>IF(HLOOKUP($D2647,Fractions!$C$1:$Z$2,2,0)=0,"na",HLOOKUP($D2647,Fractions!$C$1:$Z$2,2,0))</f>
        <v>RN</v>
      </c>
      <c r="I2647" s="2" t="s">
        <v>34</v>
      </c>
      <c r="K2647" s="11">
        <f>VLOOKUP(VLOOKUP(C2647,Demands!$B$27:$E$125,4,0),Fractions!$A$3:$Z$43,INS_FRs!D2647+2,0)</f>
        <v>0</v>
      </c>
      <c r="L2647" s="10" t="str">
        <f t="shared" si="1568"/>
        <v>RSDELC</v>
      </c>
      <c r="M2647" s="10" t="s">
        <v>75</v>
      </c>
    </row>
    <row r="2648" spans="3:13" s="2" customFormat="1" x14ac:dyDescent="0.25">
      <c r="C2648" s="10"/>
      <c r="D2648" s="10">
        <v>2</v>
      </c>
      <c r="F2648" s="2" t="str">
        <f t="shared" ref="F2648:F2650" si="1611">IF(H2648="NA","\I: Ignore","FLO_FR")</f>
        <v>FLO_FR</v>
      </c>
      <c r="G2648" s="2" t="str">
        <f>G2647</f>
        <v>RSD_APA4_CW</v>
      </c>
      <c r="H2648" s="2" t="str">
        <f>IF(HLOOKUP($D2648,Fractions!$C$1:$Z$2,2,0)=0,"na",HLOOKUP($D2648,Fractions!$C$1:$Z$2,2,0))</f>
        <v>RL</v>
      </c>
      <c r="I2648" s="2" t="s">
        <v>34</v>
      </c>
      <c r="K2648" s="17">
        <f>VLOOKUP(VLOOKUP(C2647,Demands!$B$27:$E$125,4,0),Fractions!$A$3:$Z$43,INS_FRs!D2648+2,0)</f>
        <v>3.8299086757990874E-2</v>
      </c>
      <c r="L2648" s="10" t="str">
        <f t="shared" si="1568"/>
        <v>RSDELC</v>
      </c>
      <c r="M2648" s="10" t="s">
        <v>75</v>
      </c>
    </row>
    <row r="2649" spans="3:13" s="2" customFormat="1" x14ac:dyDescent="0.25">
      <c r="C2649" s="10"/>
      <c r="D2649" s="10">
        <v>3</v>
      </c>
      <c r="F2649" s="2" t="str">
        <f t="shared" si="1611"/>
        <v>FLO_FR</v>
      </c>
      <c r="G2649" s="2" t="str">
        <f t="shared" ref="G2649:G2656" si="1612">G2648</f>
        <v>RSD_APA4_CW</v>
      </c>
      <c r="H2649" s="2" t="str">
        <f>IF(HLOOKUP($D2649,Fractions!$C$1:$Z$2,2,0)=0,"na",HLOOKUP($D2649,Fractions!$C$1:$Z$2,2,0))</f>
        <v>RM</v>
      </c>
      <c r="I2649" s="2" t="s">
        <v>34</v>
      </c>
      <c r="K2649" s="17">
        <f>VLOOKUP(VLOOKUP(C2647,Demands!$B$27:$E$125,4,0),Fractions!$A$3:$Z$43,INS_FRs!D2649+2,0)</f>
        <v>4.5262557077625568E-2</v>
      </c>
      <c r="L2649" s="10" t="str">
        <f t="shared" si="1568"/>
        <v>RSDELC</v>
      </c>
      <c r="M2649" s="10" t="s">
        <v>75</v>
      </c>
    </row>
    <row r="2650" spans="3:13" s="2" customFormat="1" x14ac:dyDescent="0.25">
      <c r="C2650" s="10"/>
      <c r="D2650" s="10">
        <v>4</v>
      </c>
      <c r="F2650" s="2" t="str">
        <f t="shared" si="1611"/>
        <v>FLO_FR</v>
      </c>
      <c r="G2650" s="2" t="str">
        <f t="shared" si="1612"/>
        <v>RSD_APA4_CW</v>
      </c>
      <c r="H2650" s="2" t="str">
        <f>IF(HLOOKUP($D2650,Fractions!$C$1:$Z$2,2,0)=0,"na",HLOOKUP($D2650,Fractions!$C$1:$Z$2,2,0))</f>
        <v>RD</v>
      </c>
      <c r="I2650" s="2" t="s">
        <v>34</v>
      </c>
      <c r="K2650" s="17">
        <f>VLOOKUP(VLOOKUP(C2647,Demands!$B$27:$E$125,4,0),Fractions!$A$3:$Z$43,INS_FRs!D2650+2,0)</f>
        <v>4.8744292237442928E-2</v>
      </c>
      <c r="L2650" s="10" t="str">
        <f t="shared" si="1568"/>
        <v>RSDELC</v>
      </c>
      <c r="M2650" s="10" t="s">
        <v>75</v>
      </c>
    </row>
    <row r="2651" spans="3:13" s="2" customFormat="1" x14ac:dyDescent="0.25">
      <c r="C2651" s="10"/>
      <c r="D2651" s="10">
        <v>5</v>
      </c>
      <c r="F2651" s="2" t="str">
        <f t="shared" ref="F2651:F2658" si="1613">IF(H2651="NA","\I: Ignore","FLO_FR")</f>
        <v>FLO_FR</v>
      </c>
      <c r="G2651" s="2" t="str">
        <f t="shared" si="1612"/>
        <v>RSD_APA4_CW</v>
      </c>
      <c r="H2651" s="2" t="str">
        <f>IF(HLOOKUP($D2651,Fractions!$C$1:$Z$2,2,0)=0,"na",HLOOKUP($D2651,Fractions!$C$1:$Z$2,2,0))</f>
        <v>RA</v>
      </c>
      <c r="I2651" s="2" t="s">
        <v>34</v>
      </c>
      <c r="K2651" s="17">
        <f>VLOOKUP(VLOOKUP(C2647,Demands!$B$27:$E$125,4,0),Fractions!$A$3:$Z$43,INS_FRs!D2651+2,0)</f>
        <v>3.4817351598173514E-2</v>
      </c>
      <c r="L2651" s="10" t="str">
        <f t="shared" si="1568"/>
        <v>RSDELC</v>
      </c>
      <c r="M2651" s="10" t="s">
        <v>75</v>
      </c>
    </row>
    <row r="2652" spans="3:13" s="2" customFormat="1" x14ac:dyDescent="0.25">
      <c r="C2652" s="10"/>
      <c r="D2652" s="10">
        <v>6</v>
      </c>
      <c r="F2652" s="2" t="str">
        <f t="shared" si="1613"/>
        <v>FLO_FR</v>
      </c>
      <c r="G2652" s="2" t="str">
        <f t="shared" si="1612"/>
        <v>RSD_APA4_CW</v>
      </c>
      <c r="H2652" s="2" t="str">
        <f>IF(HLOOKUP($D2652,Fractions!$C$1:$Z$2,2,0)=0,"na",HLOOKUP($D2652,Fractions!$C$1:$Z$2,2,0))</f>
        <v>RE</v>
      </c>
      <c r="I2652" s="2" t="s">
        <v>34</v>
      </c>
      <c r="K2652" s="17">
        <f>VLOOKUP(VLOOKUP(C2647,Demands!$B$27:$E$125,4,0),Fractions!$A$3:$Z$43,INS_FRs!D2652+2,0)</f>
        <v>0</v>
      </c>
      <c r="L2652" s="10" t="str">
        <f t="shared" si="1568"/>
        <v>RSDELC</v>
      </c>
      <c r="M2652" s="10" t="s">
        <v>75</v>
      </c>
    </row>
    <row r="2653" spans="3:13" s="2" customFormat="1" x14ac:dyDescent="0.25">
      <c r="C2653" s="10"/>
      <c r="D2653" s="10">
        <v>7</v>
      </c>
      <c r="F2653" s="2" t="str">
        <f t="shared" si="1613"/>
        <v>FLO_FR</v>
      </c>
      <c r="G2653" s="2" t="str">
        <f t="shared" si="1612"/>
        <v>RSD_APA4_CW</v>
      </c>
      <c r="H2653" s="2" t="str">
        <f>IF(HLOOKUP($D2653,Fractions!$C$1:$Z$2,2,0)=0,"na",HLOOKUP($D2653,Fractions!$C$1:$Z$2,2,0))</f>
        <v>SN</v>
      </c>
      <c r="I2653" s="2" t="s">
        <v>34</v>
      </c>
      <c r="K2653" s="17">
        <f>VLOOKUP(VLOOKUP(C2647,Demands!$B$27:$E$125,4,0),Fractions!$A$3:$Z$43,INS_FRs!D2653+2,0)</f>
        <v>0</v>
      </c>
      <c r="L2653" s="10" t="str">
        <f t="shared" si="1568"/>
        <v>RSDELC</v>
      </c>
      <c r="M2653" s="10" t="s">
        <v>75</v>
      </c>
    </row>
    <row r="2654" spans="3:13" s="2" customFormat="1" x14ac:dyDescent="0.25">
      <c r="C2654" s="10"/>
      <c r="D2654" s="10">
        <v>8</v>
      </c>
      <c r="F2654" s="2" t="str">
        <f t="shared" si="1613"/>
        <v>FLO_FR</v>
      </c>
      <c r="G2654" s="2" t="str">
        <f t="shared" si="1612"/>
        <v>RSD_APA4_CW</v>
      </c>
      <c r="H2654" s="2" t="str">
        <f>IF(HLOOKUP($D2654,Fractions!$C$1:$Z$2,2,0)=0,"na",HLOOKUP($D2654,Fractions!$C$1:$Z$2,2,0))</f>
        <v>SL</v>
      </c>
      <c r="I2654" s="2" t="s">
        <v>34</v>
      </c>
      <c r="K2654" s="17">
        <f>VLOOKUP(VLOOKUP(C2647,Demands!$B$27:$E$125,4,0),Fractions!$A$3:$Z$43,INS_FRs!D2654+2,0)</f>
        <v>5.7762557077625579E-2</v>
      </c>
      <c r="L2654" s="10" t="str">
        <f t="shared" si="1568"/>
        <v>RSDELC</v>
      </c>
      <c r="M2654" s="10" t="s">
        <v>75</v>
      </c>
    </row>
    <row r="2655" spans="3:13" s="2" customFormat="1" x14ac:dyDescent="0.25">
      <c r="C2655" s="10"/>
      <c r="D2655" s="10">
        <v>9</v>
      </c>
      <c r="F2655" s="2" t="str">
        <f t="shared" si="1613"/>
        <v>FLO_FR</v>
      </c>
      <c r="G2655" s="2" t="str">
        <f t="shared" si="1612"/>
        <v>RSD_APA4_CW</v>
      </c>
      <c r="H2655" s="2" t="str">
        <f>IF(HLOOKUP($D2655,Fractions!$C$1:$Z$2,2,0)=0,"na",HLOOKUP($D2655,Fractions!$C$1:$Z$2,2,0))</f>
        <v>SM</v>
      </c>
      <c r="I2655" s="2" t="s">
        <v>34</v>
      </c>
      <c r="K2655" s="17">
        <f>VLOOKUP(VLOOKUP(C2647,Demands!$B$27:$E$125,4,0),Fractions!$A$3:$Z$43,INS_FRs!D2655+2,0)</f>
        <v>6.8264840182648404E-2</v>
      </c>
      <c r="L2655" s="10" t="str">
        <f t="shared" si="1568"/>
        <v>RSDELC</v>
      </c>
      <c r="M2655" s="10" t="s">
        <v>75</v>
      </c>
    </row>
    <row r="2656" spans="3:13" s="2" customFormat="1" x14ac:dyDescent="0.25">
      <c r="C2656" s="10"/>
      <c r="D2656" s="10">
        <v>10</v>
      </c>
      <c r="F2656" s="2" t="str">
        <f t="shared" si="1613"/>
        <v>FLO_FR</v>
      </c>
      <c r="G2656" s="2" t="str">
        <f t="shared" si="1612"/>
        <v>RSD_APA4_CW</v>
      </c>
      <c r="H2656" s="2" t="str">
        <f>IF(HLOOKUP($D2656,Fractions!$C$1:$Z$2,2,0)=0,"na",HLOOKUP($D2656,Fractions!$C$1:$Z$2,2,0))</f>
        <v>SD</v>
      </c>
      <c r="I2656" s="2" t="s">
        <v>34</v>
      </c>
      <c r="K2656" s="17">
        <f>VLOOKUP(VLOOKUP(C2647,Demands!$B$27:$E$125,4,0),Fractions!$A$3:$Z$43,INS_FRs!D2656+2,0)</f>
        <v>7.351598173515983E-2</v>
      </c>
      <c r="L2656" s="10" t="str">
        <f t="shared" si="1568"/>
        <v>RSDELC</v>
      </c>
      <c r="M2656" s="10" t="s">
        <v>75</v>
      </c>
    </row>
    <row r="2657" spans="3:13" s="2" customFormat="1" x14ac:dyDescent="0.25">
      <c r="C2657" s="10"/>
      <c r="D2657" s="10">
        <v>11</v>
      </c>
      <c r="F2657" s="2" t="str">
        <f t="shared" si="1613"/>
        <v>FLO_FR</v>
      </c>
      <c r="G2657" s="2" t="str">
        <f t="shared" ref="G2657" si="1614">G2656</f>
        <v>RSD_APA4_CW</v>
      </c>
      <c r="H2657" s="2" t="str">
        <f>IF(HLOOKUP($D2657,Fractions!$C$1:$Z$2,2,0)=0,"na",HLOOKUP($D2657,Fractions!$C$1:$Z$2,2,0))</f>
        <v>SA</v>
      </c>
      <c r="I2657" s="2" t="s">
        <v>34</v>
      </c>
      <c r="K2657" s="17">
        <f>VLOOKUP(VLOOKUP(C2647,Demands!$B$27:$E$125,4,0),Fractions!$A$3:$Z$43,INS_FRs!D2657+2,0)</f>
        <v>5.2511415525114152E-2</v>
      </c>
      <c r="L2657" s="10" t="str">
        <f t="shared" si="1568"/>
        <v>RSDELC</v>
      </c>
      <c r="M2657" s="10" t="s">
        <v>75</v>
      </c>
    </row>
    <row r="2658" spans="3:13" s="2" customFormat="1" x14ac:dyDescent="0.25">
      <c r="C2658" s="10"/>
      <c r="D2658" s="10">
        <v>12</v>
      </c>
      <c r="F2658" s="2" t="str">
        <f t="shared" si="1613"/>
        <v>FLO_FR</v>
      </c>
      <c r="G2658" s="2" t="str">
        <f t="shared" ref="G2658" si="1615">G2657</f>
        <v>RSD_APA4_CW</v>
      </c>
      <c r="H2658" s="2" t="str">
        <f>IF(HLOOKUP($D2658,Fractions!$C$1:$Z$2,2,0)=0,"na",HLOOKUP($D2658,Fractions!$C$1:$Z$2,2,0))</f>
        <v>SE</v>
      </c>
      <c r="I2658" s="2" t="s">
        <v>34</v>
      </c>
      <c r="K2658" s="17">
        <f>VLOOKUP(VLOOKUP(C2647,Demands!$B$27:$E$125,4,0),Fractions!$A$3:$Z$43,INS_FRs!D2658+2,0)</f>
        <v>0</v>
      </c>
      <c r="L2658" s="10" t="str">
        <f t="shared" si="1568"/>
        <v>RSDELC</v>
      </c>
      <c r="M2658" s="10" t="s">
        <v>75</v>
      </c>
    </row>
    <row r="2659" spans="3:13" s="2" customFormat="1" x14ac:dyDescent="0.25">
      <c r="C2659" s="10"/>
      <c r="D2659" s="10">
        <v>13</v>
      </c>
      <c r="F2659" s="2" t="str">
        <f t="shared" ref="F2659" si="1616">IF(H2659="NA","\I: Ignore","FLO_FR")</f>
        <v>FLO_FR</v>
      </c>
      <c r="G2659" s="2" t="str">
        <f t="shared" ref="G2659" si="1617">G2658</f>
        <v>RSD_APA4_CW</v>
      </c>
      <c r="H2659" s="2" t="str">
        <f>IF(HLOOKUP($D2659,Fractions!$C$1:$Z$2,2,0)=0,"na",HLOOKUP($D2659,Fractions!$C$1:$Z$2,2,0))</f>
        <v>FN</v>
      </c>
      <c r="I2659" s="2" t="s">
        <v>34</v>
      </c>
      <c r="K2659" s="17">
        <f>VLOOKUP(VLOOKUP(C2647,Demands!$B$27:$E$125,4,0),Fractions!$A$3:$Z$43,INS_FRs!D2659+2,0)</f>
        <v>0</v>
      </c>
      <c r="L2659" s="10" t="str">
        <f t="shared" si="1568"/>
        <v>RSDELC</v>
      </c>
      <c r="M2659" s="10" t="s">
        <v>75</v>
      </c>
    </row>
    <row r="2660" spans="3:13" s="2" customFormat="1" x14ac:dyDescent="0.25">
      <c r="C2660" s="10"/>
      <c r="D2660" s="10">
        <v>14</v>
      </c>
      <c r="F2660" s="2" t="str">
        <f t="shared" ref="F2660" si="1618">IF(H2660="NA","\I: Ignore","FLO_FR")</f>
        <v>FLO_FR</v>
      </c>
      <c r="G2660" s="2" t="str">
        <f t="shared" ref="G2660" si="1619">G2659</f>
        <v>RSD_APA4_CW</v>
      </c>
      <c r="H2660" s="2" t="str">
        <f>IF(HLOOKUP($D2660,Fractions!$C$1:$Z$2,2,0)=0,"na",HLOOKUP($D2660,Fractions!$C$1:$Z$2,2,0))</f>
        <v>FL</v>
      </c>
      <c r="I2660" s="2" t="s">
        <v>34</v>
      </c>
      <c r="K2660" s="17">
        <f>VLOOKUP(VLOOKUP(C2647,Demands!$B$27:$E$125,4,0),Fractions!$A$3:$Z$43,INS_FRs!D2660+2,0)</f>
        <v>3.8299086757990874E-2</v>
      </c>
      <c r="L2660" s="10" t="str">
        <f t="shared" si="1568"/>
        <v>RSDELC</v>
      </c>
      <c r="M2660" s="10" t="s">
        <v>75</v>
      </c>
    </row>
    <row r="2661" spans="3:13" s="2" customFormat="1" x14ac:dyDescent="0.25">
      <c r="C2661" s="10"/>
      <c r="D2661" s="10">
        <v>15</v>
      </c>
      <c r="F2661" s="2" t="str">
        <f t="shared" ref="F2661" si="1620">IF(H2661="NA","\I: Ignore","FLO_FR")</f>
        <v>FLO_FR</v>
      </c>
      <c r="G2661" s="2" t="str">
        <f t="shared" ref="G2661" si="1621">G2660</f>
        <v>RSD_APA4_CW</v>
      </c>
      <c r="H2661" s="2" t="str">
        <f>IF(HLOOKUP($D2661,Fractions!$C$1:$Z$2,2,0)=0,"na",HLOOKUP($D2661,Fractions!$C$1:$Z$2,2,0))</f>
        <v>FM</v>
      </c>
      <c r="I2661" s="2" t="s">
        <v>34</v>
      </c>
      <c r="K2661" s="17">
        <f>VLOOKUP(VLOOKUP(C2647,Demands!$B$27:$E$125,4,0),Fractions!$A$3:$Z$43,INS_FRs!D2661+2,0)</f>
        <v>4.5262557077625568E-2</v>
      </c>
      <c r="L2661" s="10" t="str">
        <f t="shared" si="1568"/>
        <v>RSDELC</v>
      </c>
      <c r="M2661" s="10" t="s">
        <v>75</v>
      </c>
    </row>
    <row r="2662" spans="3:13" s="2" customFormat="1" x14ac:dyDescent="0.25">
      <c r="C2662" s="10"/>
      <c r="D2662" s="10">
        <v>16</v>
      </c>
      <c r="F2662" s="2" t="str">
        <f t="shared" ref="F2662" si="1622">IF(H2662="NA","\I: Ignore","FLO_FR")</f>
        <v>FLO_FR</v>
      </c>
      <c r="G2662" s="2" t="str">
        <f t="shared" ref="G2662" si="1623">G2661</f>
        <v>RSD_APA4_CW</v>
      </c>
      <c r="H2662" s="2" t="str">
        <f>IF(HLOOKUP($D2662,Fractions!$C$1:$Z$2,2,0)=0,"na",HLOOKUP($D2662,Fractions!$C$1:$Z$2,2,0))</f>
        <v>FD</v>
      </c>
      <c r="I2662" s="2" t="s">
        <v>34</v>
      </c>
      <c r="K2662" s="17">
        <f>VLOOKUP(VLOOKUP(C2647,Demands!$B$27:$E$125,4,0),Fractions!$A$3:$Z$43,INS_FRs!D2662+2,0)</f>
        <v>4.8744292237442928E-2</v>
      </c>
      <c r="L2662" s="10" t="str">
        <f t="shared" si="1568"/>
        <v>RSDELC</v>
      </c>
      <c r="M2662" s="10" t="s">
        <v>75</v>
      </c>
    </row>
    <row r="2663" spans="3:13" s="2" customFormat="1" x14ac:dyDescent="0.25">
      <c r="C2663" s="10"/>
      <c r="D2663" s="10">
        <v>17</v>
      </c>
      <c r="F2663" s="2" t="str">
        <f t="shared" ref="F2663" si="1624">IF(H2663="NA","\I: Ignore","FLO_FR")</f>
        <v>FLO_FR</v>
      </c>
      <c r="G2663" s="2" t="str">
        <f t="shared" ref="G2663" si="1625">G2662</f>
        <v>RSD_APA4_CW</v>
      </c>
      <c r="H2663" s="2" t="str">
        <f>IF(HLOOKUP($D2663,Fractions!$C$1:$Z$2,2,0)=0,"na",HLOOKUP($D2663,Fractions!$C$1:$Z$2,2,0))</f>
        <v>FA</v>
      </c>
      <c r="I2663" s="2" t="s">
        <v>34</v>
      </c>
      <c r="K2663" s="17">
        <f>VLOOKUP(VLOOKUP(C2647,Demands!$B$27:$E$125,4,0),Fractions!$A$3:$Z$43,INS_FRs!D2663+2,0)</f>
        <v>3.4817351598173514E-2</v>
      </c>
      <c r="L2663" s="10" t="str">
        <f t="shared" si="1568"/>
        <v>RSDELC</v>
      </c>
      <c r="M2663" s="10" t="s">
        <v>75</v>
      </c>
    </row>
    <row r="2664" spans="3:13" s="2" customFormat="1" x14ac:dyDescent="0.25">
      <c r="C2664" s="10"/>
      <c r="D2664" s="10">
        <v>18</v>
      </c>
      <c r="F2664" s="2" t="str">
        <f t="shared" ref="F2664" si="1626">IF(H2664="NA","\I: Ignore","FLO_FR")</f>
        <v>FLO_FR</v>
      </c>
      <c r="G2664" s="2" t="str">
        <f t="shared" ref="G2664" si="1627">G2663</f>
        <v>RSD_APA4_CW</v>
      </c>
      <c r="H2664" s="2" t="str">
        <f>IF(HLOOKUP($D2664,Fractions!$C$1:$Z$2,2,0)=0,"na",HLOOKUP($D2664,Fractions!$C$1:$Z$2,2,0))</f>
        <v>FE</v>
      </c>
      <c r="I2664" s="2" t="s">
        <v>34</v>
      </c>
      <c r="K2664" s="17">
        <f>VLOOKUP(VLOOKUP(C2647,Demands!$B$27:$E$125,4,0),Fractions!$A$3:$Z$43,INS_FRs!D2664+2,0)</f>
        <v>0</v>
      </c>
      <c r="L2664" s="10" t="str">
        <f t="shared" si="1568"/>
        <v>RSDELC</v>
      </c>
      <c r="M2664" s="10" t="s">
        <v>75</v>
      </c>
    </row>
    <row r="2665" spans="3:13" s="2" customFormat="1" x14ac:dyDescent="0.25">
      <c r="C2665" s="10"/>
      <c r="D2665" s="10">
        <v>19</v>
      </c>
      <c r="F2665" s="2" t="str">
        <f t="shared" ref="F2665" si="1628">IF(H2665="NA","\I: Ignore","FLO_FR")</f>
        <v>FLO_FR</v>
      </c>
      <c r="G2665" s="2" t="str">
        <f t="shared" ref="G2665" si="1629">G2664</f>
        <v>RSD_APA4_CW</v>
      </c>
      <c r="H2665" s="2" t="str">
        <f>IF(HLOOKUP($D2665,Fractions!$C$1:$Z$2,2,0)=0,"na",HLOOKUP($D2665,Fractions!$C$1:$Z$2,2,0))</f>
        <v>WN</v>
      </c>
      <c r="I2665" s="2" t="s">
        <v>34</v>
      </c>
      <c r="K2665" s="17">
        <f>VLOOKUP(VLOOKUP(C2647,Demands!$B$27:$E$125,4,0),Fractions!$A$3:$Z$43,INS_FRs!D2665+2,0)</f>
        <v>0</v>
      </c>
      <c r="L2665" s="10" t="str">
        <f t="shared" si="1568"/>
        <v>RSDELC</v>
      </c>
      <c r="M2665" s="10" t="s">
        <v>75</v>
      </c>
    </row>
    <row r="2666" spans="3:13" s="2" customFormat="1" x14ac:dyDescent="0.25">
      <c r="C2666" s="10"/>
      <c r="D2666" s="10">
        <v>20</v>
      </c>
      <c r="F2666" s="2" t="str">
        <f t="shared" ref="F2666" si="1630">IF(H2666="NA","\I: Ignore","FLO_FR")</f>
        <v>FLO_FR</v>
      </c>
      <c r="G2666" s="2" t="str">
        <f t="shared" ref="G2666" si="1631">G2665</f>
        <v>RSD_APA4_CW</v>
      </c>
      <c r="H2666" s="2" t="str">
        <f>IF(HLOOKUP($D2666,Fractions!$C$1:$Z$2,2,0)=0,"na",HLOOKUP($D2666,Fractions!$C$1:$Z$2,2,0))</f>
        <v>WL</v>
      </c>
      <c r="I2666" s="2" t="s">
        <v>34</v>
      </c>
      <c r="K2666" s="17">
        <f>VLOOKUP(VLOOKUP(C2647,Demands!$B$27:$E$125,4,0),Fractions!$A$3:$Z$43,INS_FRs!D2666+2,0)</f>
        <v>9.4805936073059371E-2</v>
      </c>
      <c r="L2666" s="10" t="str">
        <f t="shared" si="1568"/>
        <v>RSDELC</v>
      </c>
      <c r="M2666" s="10" t="s">
        <v>75</v>
      </c>
    </row>
    <row r="2667" spans="3:13" s="2" customFormat="1" x14ac:dyDescent="0.25">
      <c r="C2667" s="10"/>
      <c r="D2667" s="10">
        <v>21</v>
      </c>
      <c r="F2667" s="2" t="str">
        <f t="shared" ref="F2667" si="1632">IF(H2667="NA","\I: Ignore","FLO_FR")</f>
        <v>FLO_FR</v>
      </c>
      <c r="G2667" s="2" t="str">
        <f t="shared" ref="G2667" si="1633">G2666</f>
        <v>RSD_APA4_CW</v>
      </c>
      <c r="H2667" s="2" t="str">
        <f>IF(HLOOKUP($D2667,Fractions!$C$1:$Z$2,2,0)=0,"na",HLOOKUP($D2667,Fractions!$C$1:$Z$2,2,0))</f>
        <v>WM</v>
      </c>
      <c r="I2667" s="2" t="s">
        <v>34</v>
      </c>
      <c r="K2667" s="17">
        <f>VLOOKUP(VLOOKUP(C2647,Demands!$B$27:$E$125,4,0),Fractions!$A$3:$Z$43,INS_FRs!D2667+2,0)</f>
        <v>0.11204337899543379</v>
      </c>
      <c r="L2667" s="10" t="str">
        <f t="shared" si="1568"/>
        <v>RSDELC</v>
      </c>
      <c r="M2667" s="10" t="s">
        <v>75</v>
      </c>
    </row>
    <row r="2668" spans="3:13" s="2" customFormat="1" x14ac:dyDescent="0.25">
      <c r="C2668" s="10"/>
      <c r="D2668" s="10">
        <v>22</v>
      </c>
      <c r="F2668" s="2" t="str">
        <f t="shared" ref="F2668" si="1634">IF(H2668="NA","\I: Ignore","FLO_FR")</f>
        <v>FLO_FR</v>
      </c>
      <c r="G2668" s="2" t="str">
        <f t="shared" ref="G2668" si="1635">G2667</f>
        <v>RSD_APA4_CW</v>
      </c>
      <c r="H2668" s="2" t="str">
        <f>IF(HLOOKUP($D2668,Fractions!$C$1:$Z$2,2,0)=0,"na",HLOOKUP($D2668,Fractions!$C$1:$Z$2,2,0))</f>
        <v>WD</v>
      </c>
      <c r="I2668" s="2" t="s">
        <v>34</v>
      </c>
      <c r="K2668" s="17">
        <f>VLOOKUP(VLOOKUP(C2647,Demands!$B$27:$E$125,4,0),Fractions!$A$3:$Z$43,INS_FRs!D2668+2,0)</f>
        <v>0.12066210045662101</v>
      </c>
      <c r="L2668" s="10" t="str">
        <f t="shared" si="1568"/>
        <v>RSDELC</v>
      </c>
      <c r="M2668" s="10" t="s">
        <v>75</v>
      </c>
    </row>
    <row r="2669" spans="3:13" s="2" customFormat="1" x14ac:dyDescent="0.25">
      <c r="C2669" s="10"/>
      <c r="D2669" s="10">
        <v>23</v>
      </c>
      <c r="F2669" s="12" t="str">
        <f t="shared" ref="F2669" si="1636">IF(H2669="NA","\I: Ignore","FLO_FR")</f>
        <v>FLO_FR</v>
      </c>
      <c r="G2669" s="12" t="str">
        <f t="shared" ref="G2669" si="1637">G2668</f>
        <v>RSD_APA4_CW</v>
      </c>
      <c r="H2669" s="12" t="str">
        <f>IF(HLOOKUP($D2669,Fractions!$C$1:$Z$2,2,0)=0,"na",HLOOKUP($D2669,Fractions!$C$1:$Z$2,2,0))</f>
        <v>WA</v>
      </c>
      <c r="I2669" s="12" t="s">
        <v>34</v>
      </c>
      <c r="J2669" s="12"/>
      <c r="K2669" s="18">
        <f>VLOOKUP(VLOOKUP(C2647,Demands!$B$27:$E$125,4,0),Fractions!$A$3:$Z$43,INS_FRs!D2669+2,0)</f>
        <v>8.6187214611872148E-2</v>
      </c>
      <c r="L2669" s="10" t="str">
        <f t="shared" si="1568"/>
        <v>RSDELC</v>
      </c>
      <c r="M2669" s="10" t="s">
        <v>75</v>
      </c>
    </row>
    <row r="2670" spans="3:13" s="2" customFormat="1" x14ac:dyDescent="0.25">
      <c r="C2670" s="10"/>
      <c r="D2670" s="10">
        <v>24</v>
      </c>
      <c r="F2670" s="19" t="str">
        <f t="shared" ref="F2670" si="1638">IF(H2670="NA","\I: Ignore","FLO_FR")</f>
        <v>FLO_FR</v>
      </c>
      <c r="G2670" s="19" t="str">
        <f t="shared" ref="G2670" si="1639">G2669</f>
        <v>RSD_APA4_CW</v>
      </c>
      <c r="H2670" s="19" t="str">
        <f>IF(HLOOKUP($D2670,Fractions!$C$1:$Z$2,2,0)=0,"na",HLOOKUP($D2670,Fractions!$C$1:$Z$2,2,0))</f>
        <v>WE</v>
      </c>
      <c r="I2670" s="19" t="s">
        <v>34</v>
      </c>
      <c r="J2670" s="19"/>
      <c r="K2670" s="20">
        <f>VLOOKUP(VLOOKUP(C2647,Demands!$B$27:$E$125,4,0),Fractions!$A$3:$Z$43,INS_FRs!D2670+2,0)</f>
        <v>0</v>
      </c>
      <c r="L2670" s="21" t="str">
        <f t="shared" si="1568"/>
        <v>RSDELC</v>
      </c>
      <c r="M2670" s="21" t="s">
        <v>75</v>
      </c>
    </row>
    <row r="2671" spans="3:13" s="2" customFormat="1" x14ac:dyDescent="0.25">
      <c r="C2671" s="10"/>
      <c r="D2671" s="10">
        <v>1</v>
      </c>
      <c r="F2671" s="2" t="str">
        <f t="shared" ref="F2671" si="1640">IF(H2671="NA","\I: Ignore","FLO_FR")</f>
        <v>FLO_FR</v>
      </c>
      <c r="G2671" s="2" t="str">
        <f t="shared" ref="G2671" si="1641">G2670</f>
        <v>RSD_APA4_CW</v>
      </c>
      <c r="H2671" s="2" t="str">
        <f t="shared" ref="H2671:J2679" si="1642">H2647</f>
        <v>RN</v>
      </c>
      <c r="I2671" s="2" t="str">
        <f t="shared" si="1642"/>
        <v>UP</v>
      </c>
      <c r="J2671" s="10">
        <f t="shared" si="1642"/>
        <v>0</v>
      </c>
      <c r="K2671" s="10">
        <v>3</v>
      </c>
      <c r="L2671" s="10" t="str">
        <f t="shared" si="1568"/>
        <v>RSDELC</v>
      </c>
      <c r="M2671" s="10" t="s">
        <v>75</v>
      </c>
    </row>
    <row r="2672" spans="3:13" s="2" customFormat="1" x14ac:dyDescent="0.25">
      <c r="C2672" s="10"/>
      <c r="D2672" s="10">
        <v>2</v>
      </c>
      <c r="F2672" s="2" t="str">
        <f t="shared" ref="F2672" si="1643">IF(H2672="NA","\I: Ignore","FLO_FR")</f>
        <v>FLO_FR</v>
      </c>
      <c r="G2672" s="2" t="str">
        <f t="shared" ref="G2672" si="1644">G2671</f>
        <v>RSD_APA4_CW</v>
      </c>
      <c r="H2672" s="2" t="str">
        <f t="shared" si="1642"/>
        <v>RL</v>
      </c>
      <c r="I2672" s="2" t="str">
        <f t="shared" si="1642"/>
        <v>UP</v>
      </c>
      <c r="J2672" s="10">
        <f t="shared" si="1642"/>
        <v>0</v>
      </c>
      <c r="K2672" s="10">
        <f>K2671</f>
        <v>3</v>
      </c>
      <c r="L2672" s="10" t="str">
        <f t="shared" si="1568"/>
        <v>RSDELC</v>
      </c>
      <c r="M2672" s="10" t="s">
        <v>75</v>
      </c>
    </row>
    <row r="2673" spans="3:13" s="2" customFormat="1" x14ac:dyDescent="0.25">
      <c r="C2673" s="10"/>
      <c r="D2673" s="10">
        <v>3</v>
      </c>
      <c r="F2673" s="2" t="str">
        <f t="shared" ref="F2673" si="1645">IF(H2673="NA","\I: Ignore","FLO_FR")</f>
        <v>FLO_FR</v>
      </c>
      <c r="G2673" s="2" t="str">
        <f t="shared" ref="G2673" si="1646">G2672</f>
        <v>RSD_APA4_CW</v>
      </c>
      <c r="H2673" s="2" t="str">
        <f t="shared" si="1642"/>
        <v>RM</v>
      </c>
      <c r="I2673" s="2" t="str">
        <f t="shared" si="1642"/>
        <v>UP</v>
      </c>
      <c r="J2673" s="10">
        <f t="shared" si="1642"/>
        <v>0</v>
      </c>
      <c r="K2673" s="10">
        <f t="shared" ref="K2673:K2694" si="1647">K2672</f>
        <v>3</v>
      </c>
      <c r="L2673" s="10" t="str">
        <f t="shared" si="1568"/>
        <v>RSDELC</v>
      </c>
      <c r="M2673" s="10" t="s">
        <v>75</v>
      </c>
    </row>
    <row r="2674" spans="3:13" s="2" customFormat="1" x14ac:dyDescent="0.25">
      <c r="C2674" s="10"/>
      <c r="D2674" s="10">
        <v>4</v>
      </c>
      <c r="F2674" s="2" t="str">
        <f t="shared" ref="F2674" si="1648">IF(H2674="NA","\I: Ignore","FLO_FR")</f>
        <v>FLO_FR</v>
      </c>
      <c r="G2674" s="2" t="str">
        <f t="shared" ref="G2674" si="1649">G2673</f>
        <v>RSD_APA4_CW</v>
      </c>
      <c r="H2674" s="2" t="str">
        <f t="shared" si="1642"/>
        <v>RD</v>
      </c>
      <c r="I2674" s="2" t="str">
        <f t="shared" si="1642"/>
        <v>UP</v>
      </c>
      <c r="J2674" s="10">
        <f t="shared" si="1642"/>
        <v>0</v>
      </c>
      <c r="K2674" s="10">
        <f t="shared" si="1647"/>
        <v>3</v>
      </c>
      <c r="L2674" s="10" t="str">
        <f t="shared" si="1568"/>
        <v>RSDELC</v>
      </c>
      <c r="M2674" s="10" t="s">
        <v>75</v>
      </c>
    </row>
    <row r="2675" spans="3:13" s="2" customFormat="1" x14ac:dyDescent="0.25">
      <c r="C2675" s="10"/>
      <c r="D2675" s="10">
        <v>5</v>
      </c>
      <c r="F2675" s="2" t="str">
        <f t="shared" ref="F2675" si="1650">IF(H2675="NA","\I: Ignore","FLO_FR")</f>
        <v>FLO_FR</v>
      </c>
      <c r="G2675" s="2" t="str">
        <f t="shared" ref="G2675" si="1651">G2674</f>
        <v>RSD_APA4_CW</v>
      </c>
      <c r="H2675" s="2" t="str">
        <f t="shared" si="1642"/>
        <v>RA</v>
      </c>
      <c r="I2675" s="2" t="str">
        <f t="shared" si="1642"/>
        <v>UP</v>
      </c>
      <c r="J2675" s="10">
        <f t="shared" si="1642"/>
        <v>0</v>
      </c>
      <c r="K2675" s="10">
        <f t="shared" si="1647"/>
        <v>3</v>
      </c>
      <c r="L2675" s="10" t="str">
        <f t="shared" si="1568"/>
        <v>RSDELC</v>
      </c>
      <c r="M2675" s="10" t="s">
        <v>75</v>
      </c>
    </row>
    <row r="2676" spans="3:13" s="2" customFormat="1" x14ac:dyDescent="0.25">
      <c r="C2676" s="10"/>
      <c r="D2676" s="10">
        <v>6</v>
      </c>
      <c r="F2676" s="2" t="str">
        <f t="shared" ref="F2676" si="1652">IF(H2676="NA","\I: Ignore","FLO_FR")</f>
        <v>FLO_FR</v>
      </c>
      <c r="G2676" s="2" t="str">
        <f t="shared" ref="G2676" si="1653">G2675</f>
        <v>RSD_APA4_CW</v>
      </c>
      <c r="H2676" s="2" t="str">
        <f t="shared" si="1642"/>
        <v>RE</v>
      </c>
      <c r="I2676" s="2" t="str">
        <f t="shared" si="1642"/>
        <v>UP</v>
      </c>
      <c r="J2676" s="10">
        <f t="shared" si="1642"/>
        <v>0</v>
      </c>
      <c r="K2676" s="10">
        <f t="shared" si="1647"/>
        <v>3</v>
      </c>
      <c r="L2676" s="10" t="str">
        <f t="shared" si="1568"/>
        <v>RSDELC</v>
      </c>
      <c r="M2676" s="10" t="s">
        <v>75</v>
      </c>
    </row>
    <row r="2677" spans="3:13" s="2" customFormat="1" x14ac:dyDescent="0.25">
      <c r="C2677" s="10"/>
      <c r="D2677" s="10">
        <v>7</v>
      </c>
      <c r="F2677" s="2" t="str">
        <f t="shared" ref="F2677" si="1654">IF(H2677="NA","\I: Ignore","FLO_FR")</f>
        <v>FLO_FR</v>
      </c>
      <c r="G2677" s="2" t="str">
        <f t="shared" ref="G2677" si="1655">G2676</f>
        <v>RSD_APA4_CW</v>
      </c>
      <c r="H2677" s="2" t="str">
        <f t="shared" si="1642"/>
        <v>SN</v>
      </c>
      <c r="I2677" s="2" t="str">
        <f t="shared" si="1642"/>
        <v>UP</v>
      </c>
      <c r="J2677" s="10">
        <f t="shared" si="1642"/>
        <v>0</v>
      </c>
      <c r="K2677" s="10">
        <f t="shared" si="1647"/>
        <v>3</v>
      </c>
      <c r="L2677" s="10" t="str">
        <f t="shared" si="1568"/>
        <v>RSDELC</v>
      </c>
      <c r="M2677" s="10" t="s">
        <v>75</v>
      </c>
    </row>
    <row r="2678" spans="3:13" s="2" customFormat="1" x14ac:dyDescent="0.25">
      <c r="C2678" s="10"/>
      <c r="D2678" s="10">
        <v>8</v>
      </c>
      <c r="F2678" s="2" t="str">
        <f t="shared" ref="F2678" si="1656">IF(H2678="NA","\I: Ignore","FLO_FR")</f>
        <v>FLO_FR</v>
      </c>
      <c r="G2678" s="2" t="str">
        <f t="shared" ref="G2678" si="1657">G2677</f>
        <v>RSD_APA4_CW</v>
      </c>
      <c r="H2678" s="2" t="str">
        <f t="shared" si="1642"/>
        <v>SL</v>
      </c>
      <c r="I2678" s="2" t="str">
        <f t="shared" si="1642"/>
        <v>UP</v>
      </c>
      <c r="J2678" s="10">
        <f t="shared" si="1642"/>
        <v>0</v>
      </c>
      <c r="K2678" s="10">
        <f t="shared" si="1647"/>
        <v>3</v>
      </c>
      <c r="L2678" s="10" t="str">
        <f t="shared" si="1568"/>
        <v>RSDELC</v>
      </c>
      <c r="M2678" s="10" t="s">
        <v>75</v>
      </c>
    </row>
    <row r="2679" spans="3:13" s="2" customFormat="1" x14ac:dyDescent="0.25">
      <c r="C2679" s="10"/>
      <c r="D2679" s="10">
        <v>9</v>
      </c>
      <c r="F2679" s="2" t="str">
        <f t="shared" ref="F2679" si="1658">IF(H2679="NA","\I: Ignore","FLO_FR")</f>
        <v>FLO_FR</v>
      </c>
      <c r="G2679" s="2" t="str">
        <f t="shared" ref="G2679" si="1659">G2678</f>
        <v>RSD_APA4_CW</v>
      </c>
      <c r="H2679" s="2" t="str">
        <f t="shared" si="1642"/>
        <v>SM</v>
      </c>
      <c r="I2679" s="2" t="str">
        <f t="shared" si="1642"/>
        <v>UP</v>
      </c>
      <c r="J2679" s="10">
        <f t="shared" si="1642"/>
        <v>0</v>
      </c>
      <c r="K2679" s="10">
        <f t="shared" si="1647"/>
        <v>3</v>
      </c>
      <c r="L2679" s="10" t="str">
        <f t="shared" si="1568"/>
        <v>RSDELC</v>
      </c>
      <c r="M2679" s="10" t="s">
        <v>75</v>
      </c>
    </row>
    <row r="2680" spans="3:13" s="2" customFormat="1" x14ac:dyDescent="0.25">
      <c r="C2680" s="10"/>
      <c r="D2680" s="10">
        <v>10</v>
      </c>
      <c r="F2680" s="2" t="str">
        <f t="shared" ref="F2680" si="1660">IF(H2680="NA","\I: Ignore","FLO_FR")</f>
        <v>FLO_FR</v>
      </c>
      <c r="G2680" s="2" t="str">
        <f t="shared" ref="G2680" si="1661">G2679</f>
        <v>RSD_APA4_CW</v>
      </c>
      <c r="H2680" s="2" t="str">
        <f t="shared" ref="H2680" si="1662">H2656</f>
        <v>SD</v>
      </c>
      <c r="I2680" s="2" t="str">
        <f>I2656</f>
        <v>UP</v>
      </c>
      <c r="J2680" s="10">
        <f>J2656</f>
        <v>0</v>
      </c>
      <c r="K2680" s="10">
        <f t="shared" si="1647"/>
        <v>3</v>
      </c>
      <c r="L2680" s="10" t="str">
        <f t="shared" si="1568"/>
        <v>RSDELC</v>
      </c>
      <c r="M2680" s="10" t="s">
        <v>75</v>
      </c>
    </row>
    <row r="2681" spans="3:13" s="2" customFormat="1" x14ac:dyDescent="0.25">
      <c r="C2681" s="10"/>
      <c r="D2681" s="10">
        <v>11</v>
      </c>
      <c r="F2681" s="2" t="str">
        <f t="shared" ref="F2681" si="1663">IF(H2681="NA","\I: Ignore","FLO_FR")</f>
        <v>FLO_FR</v>
      </c>
      <c r="G2681" s="2" t="str">
        <f t="shared" ref="G2681" si="1664">G2680</f>
        <v>RSD_APA4_CW</v>
      </c>
      <c r="H2681" s="2" t="str">
        <f t="shared" ref="H2681" si="1665">H2657</f>
        <v>SA</v>
      </c>
      <c r="I2681" s="2" t="str">
        <f>I2657</f>
        <v>UP</v>
      </c>
      <c r="J2681" s="10">
        <f>J2657</f>
        <v>0</v>
      </c>
      <c r="K2681" s="10">
        <f t="shared" si="1647"/>
        <v>3</v>
      </c>
      <c r="L2681" s="10" t="str">
        <f t="shared" si="1568"/>
        <v>RSDELC</v>
      </c>
      <c r="M2681" s="10" t="s">
        <v>75</v>
      </c>
    </row>
    <row r="2682" spans="3:13" s="2" customFormat="1" x14ac:dyDescent="0.25">
      <c r="C2682" s="10"/>
      <c r="D2682" s="10">
        <v>12</v>
      </c>
      <c r="F2682" s="2" t="str">
        <f t="shared" ref="F2682" si="1666">IF(H2682="NA","\I: Ignore","FLO_FR")</f>
        <v>FLO_FR</v>
      </c>
      <c r="G2682" s="2" t="str">
        <f t="shared" ref="G2682" si="1667">G2681</f>
        <v>RSD_APA4_CW</v>
      </c>
      <c r="H2682" s="2" t="str">
        <f t="shared" ref="H2682:I2682" si="1668">H2658</f>
        <v>SE</v>
      </c>
      <c r="I2682" s="2" t="str">
        <f t="shared" si="1668"/>
        <v>UP</v>
      </c>
      <c r="J2682" s="10">
        <f>J2658</f>
        <v>0</v>
      </c>
      <c r="K2682" s="10">
        <f t="shared" si="1647"/>
        <v>3</v>
      </c>
      <c r="L2682" s="10" t="str">
        <f t="shared" si="1568"/>
        <v>RSDELC</v>
      </c>
      <c r="M2682" s="10" t="s">
        <v>75</v>
      </c>
    </row>
    <row r="2683" spans="3:13" s="2" customFormat="1" x14ac:dyDescent="0.25">
      <c r="C2683" s="10"/>
      <c r="D2683" s="10">
        <v>13</v>
      </c>
      <c r="F2683" s="2" t="str">
        <f t="shared" ref="F2683" si="1669">IF(H2683="NA","\I: Ignore","FLO_FR")</f>
        <v>FLO_FR</v>
      </c>
      <c r="G2683" s="2" t="str">
        <f t="shared" ref="G2683" si="1670">G2682</f>
        <v>RSD_APA4_CW</v>
      </c>
      <c r="H2683" s="2" t="str">
        <f t="shared" ref="H2683:J2683" si="1671">H2659</f>
        <v>FN</v>
      </c>
      <c r="I2683" s="2" t="str">
        <f t="shared" si="1671"/>
        <v>UP</v>
      </c>
      <c r="J2683" s="10">
        <f t="shared" si="1671"/>
        <v>0</v>
      </c>
      <c r="K2683" s="10">
        <f t="shared" si="1647"/>
        <v>3</v>
      </c>
      <c r="L2683" s="10" t="str">
        <f t="shared" si="1568"/>
        <v>RSDELC</v>
      </c>
      <c r="M2683" s="10" t="s">
        <v>75</v>
      </c>
    </row>
    <row r="2684" spans="3:13" s="2" customFormat="1" x14ac:dyDescent="0.25">
      <c r="C2684" s="10"/>
      <c r="D2684" s="10">
        <v>14</v>
      </c>
      <c r="F2684" s="2" t="str">
        <f t="shared" ref="F2684" si="1672">IF(H2684="NA","\I: Ignore","FLO_FR")</f>
        <v>FLO_FR</v>
      </c>
      <c r="G2684" s="2" t="str">
        <f t="shared" ref="G2684" si="1673">G2683</f>
        <v>RSD_APA4_CW</v>
      </c>
      <c r="H2684" s="2" t="str">
        <f t="shared" ref="H2684:J2684" si="1674">H2660</f>
        <v>FL</v>
      </c>
      <c r="I2684" s="2" t="str">
        <f t="shared" si="1674"/>
        <v>UP</v>
      </c>
      <c r="J2684" s="10">
        <f t="shared" si="1674"/>
        <v>0</v>
      </c>
      <c r="K2684" s="10">
        <f t="shared" si="1647"/>
        <v>3</v>
      </c>
      <c r="L2684" s="10" t="str">
        <f t="shared" si="1568"/>
        <v>RSDELC</v>
      </c>
      <c r="M2684" s="10" t="s">
        <v>75</v>
      </c>
    </row>
    <row r="2685" spans="3:13" s="2" customFormat="1" x14ac:dyDescent="0.25">
      <c r="C2685" s="10"/>
      <c r="D2685" s="10">
        <v>15</v>
      </c>
      <c r="F2685" s="2" t="str">
        <f t="shared" ref="F2685" si="1675">IF(H2685="NA","\I: Ignore","FLO_FR")</f>
        <v>FLO_FR</v>
      </c>
      <c r="G2685" s="2" t="str">
        <f t="shared" ref="G2685" si="1676">G2684</f>
        <v>RSD_APA4_CW</v>
      </c>
      <c r="H2685" s="2" t="str">
        <f t="shared" ref="H2685:J2685" si="1677">H2661</f>
        <v>FM</v>
      </c>
      <c r="I2685" s="2" t="str">
        <f t="shared" si="1677"/>
        <v>UP</v>
      </c>
      <c r="J2685" s="10">
        <f t="shared" si="1677"/>
        <v>0</v>
      </c>
      <c r="K2685" s="10">
        <f t="shared" si="1647"/>
        <v>3</v>
      </c>
      <c r="L2685" s="10" t="str">
        <f t="shared" si="1568"/>
        <v>RSDELC</v>
      </c>
      <c r="M2685" s="10" t="s">
        <v>75</v>
      </c>
    </row>
    <row r="2686" spans="3:13" s="2" customFormat="1" x14ac:dyDescent="0.25">
      <c r="C2686" s="10"/>
      <c r="D2686" s="10">
        <v>16</v>
      </c>
      <c r="F2686" s="2" t="str">
        <f t="shared" ref="F2686" si="1678">IF(H2686="NA","\I: Ignore","FLO_FR")</f>
        <v>FLO_FR</v>
      </c>
      <c r="G2686" s="2" t="str">
        <f t="shared" ref="G2686" si="1679">G2685</f>
        <v>RSD_APA4_CW</v>
      </c>
      <c r="H2686" s="2" t="str">
        <f t="shared" ref="H2686:J2686" si="1680">H2662</f>
        <v>FD</v>
      </c>
      <c r="I2686" s="2" t="str">
        <f t="shared" si="1680"/>
        <v>UP</v>
      </c>
      <c r="J2686" s="10">
        <f t="shared" si="1680"/>
        <v>0</v>
      </c>
      <c r="K2686" s="10">
        <f t="shared" si="1647"/>
        <v>3</v>
      </c>
      <c r="L2686" s="10" t="str">
        <f t="shared" si="1568"/>
        <v>RSDELC</v>
      </c>
      <c r="M2686" s="10" t="s">
        <v>75</v>
      </c>
    </row>
    <row r="2687" spans="3:13" s="2" customFormat="1" x14ac:dyDescent="0.25">
      <c r="C2687" s="10"/>
      <c r="D2687" s="10">
        <v>17</v>
      </c>
      <c r="F2687" s="2" t="str">
        <f t="shared" ref="F2687" si="1681">IF(H2687="NA","\I: Ignore","FLO_FR")</f>
        <v>FLO_FR</v>
      </c>
      <c r="G2687" s="2" t="str">
        <f t="shared" ref="G2687" si="1682">G2686</f>
        <v>RSD_APA4_CW</v>
      </c>
      <c r="H2687" s="2" t="str">
        <f t="shared" ref="H2687:J2687" si="1683">H2663</f>
        <v>FA</v>
      </c>
      <c r="I2687" s="2" t="str">
        <f t="shared" si="1683"/>
        <v>UP</v>
      </c>
      <c r="J2687" s="10">
        <f t="shared" si="1683"/>
        <v>0</v>
      </c>
      <c r="K2687" s="10">
        <f t="shared" si="1647"/>
        <v>3</v>
      </c>
      <c r="L2687" s="10" t="str">
        <f t="shared" si="1568"/>
        <v>RSDELC</v>
      </c>
      <c r="M2687" s="10" t="s">
        <v>75</v>
      </c>
    </row>
    <row r="2688" spans="3:13" s="2" customFormat="1" x14ac:dyDescent="0.25">
      <c r="C2688" s="10"/>
      <c r="D2688" s="10">
        <v>18</v>
      </c>
      <c r="F2688" s="2" t="str">
        <f t="shared" ref="F2688" si="1684">IF(H2688="NA","\I: Ignore","FLO_FR")</f>
        <v>FLO_FR</v>
      </c>
      <c r="G2688" s="2" t="str">
        <f t="shared" ref="G2688" si="1685">G2687</f>
        <v>RSD_APA4_CW</v>
      </c>
      <c r="H2688" s="2" t="str">
        <f t="shared" ref="H2688:J2688" si="1686">H2664</f>
        <v>FE</v>
      </c>
      <c r="I2688" s="2" t="str">
        <f t="shared" si="1686"/>
        <v>UP</v>
      </c>
      <c r="J2688" s="10">
        <f t="shared" si="1686"/>
        <v>0</v>
      </c>
      <c r="K2688" s="10">
        <f t="shared" si="1647"/>
        <v>3</v>
      </c>
      <c r="L2688" s="10" t="str">
        <f t="shared" si="1568"/>
        <v>RSDELC</v>
      </c>
      <c r="M2688" s="10" t="s">
        <v>75</v>
      </c>
    </row>
    <row r="2689" spans="3:13" s="2" customFormat="1" x14ac:dyDescent="0.25">
      <c r="C2689" s="10"/>
      <c r="D2689" s="10">
        <v>19</v>
      </c>
      <c r="F2689" s="2" t="str">
        <f t="shared" ref="F2689" si="1687">IF(H2689="NA","\I: Ignore","FLO_FR")</f>
        <v>FLO_FR</v>
      </c>
      <c r="G2689" s="2" t="str">
        <f t="shared" ref="G2689" si="1688">G2688</f>
        <v>RSD_APA4_CW</v>
      </c>
      <c r="H2689" s="2" t="str">
        <f t="shared" ref="H2689:J2689" si="1689">H2665</f>
        <v>WN</v>
      </c>
      <c r="I2689" s="2" t="str">
        <f t="shared" si="1689"/>
        <v>UP</v>
      </c>
      <c r="J2689" s="10">
        <f t="shared" si="1689"/>
        <v>0</v>
      </c>
      <c r="K2689" s="10">
        <f t="shared" si="1647"/>
        <v>3</v>
      </c>
      <c r="L2689" s="10" t="str">
        <f t="shared" si="1568"/>
        <v>RSDELC</v>
      </c>
      <c r="M2689" s="10" t="s">
        <v>75</v>
      </c>
    </row>
    <row r="2690" spans="3:13" s="2" customFormat="1" x14ac:dyDescent="0.25">
      <c r="C2690" s="10"/>
      <c r="D2690" s="10">
        <v>20</v>
      </c>
      <c r="F2690" s="2" t="str">
        <f t="shared" ref="F2690" si="1690">IF(H2690="NA","\I: Ignore","FLO_FR")</f>
        <v>FLO_FR</v>
      </c>
      <c r="G2690" s="2" t="str">
        <f t="shared" ref="G2690" si="1691">G2689</f>
        <v>RSD_APA4_CW</v>
      </c>
      <c r="H2690" s="2" t="str">
        <f t="shared" ref="H2690:J2690" si="1692">H2666</f>
        <v>WL</v>
      </c>
      <c r="I2690" s="2" t="str">
        <f t="shared" si="1692"/>
        <v>UP</v>
      </c>
      <c r="J2690" s="10">
        <f t="shared" si="1692"/>
        <v>0</v>
      </c>
      <c r="K2690" s="10">
        <f t="shared" si="1647"/>
        <v>3</v>
      </c>
      <c r="L2690" s="10" t="str">
        <f t="shared" si="1568"/>
        <v>RSDELC</v>
      </c>
      <c r="M2690" s="10" t="s">
        <v>75</v>
      </c>
    </row>
    <row r="2691" spans="3:13" s="2" customFormat="1" x14ac:dyDescent="0.25">
      <c r="C2691" s="10"/>
      <c r="D2691" s="10">
        <v>21</v>
      </c>
      <c r="F2691" s="2" t="str">
        <f t="shared" ref="F2691" si="1693">IF(H2691="NA","\I: Ignore","FLO_FR")</f>
        <v>FLO_FR</v>
      </c>
      <c r="G2691" s="2" t="str">
        <f t="shared" ref="G2691" si="1694">G2690</f>
        <v>RSD_APA4_CW</v>
      </c>
      <c r="H2691" s="2" t="str">
        <f t="shared" ref="H2691:J2691" si="1695">H2667</f>
        <v>WM</v>
      </c>
      <c r="I2691" s="2" t="str">
        <f t="shared" si="1695"/>
        <v>UP</v>
      </c>
      <c r="J2691" s="10">
        <f t="shared" si="1695"/>
        <v>0</v>
      </c>
      <c r="K2691" s="10">
        <f t="shared" si="1647"/>
        <v>3</v>
      </c>
      <c r="L2691" s="10" t="str">
        <f t="shared" si="1568"/>
        <v>RSDELC</v>
      </c>
      <c r="M2691" s="10" t="s">
        <v>75</v>
      </c>
    </row>
    <row r="2692" spans="3:13" s="2" customFormat="1" x14ac:dyDescent="0.25">
      <c r="C2692" s="10"/>
      <c r="D2692" s="10">
        <v>22</v>
      </c>
      <c r="F2692" s="2" t="str">
        <f t="shared" ref="F2692" si="1696">IF(H2692="NA","\I: Ignore","FLO_FR")</f>
        <v>FLO_FR</v>
      </c>
      <c r="G2692" s="2" t="str">
        <f t="shared" ref="G2692" si="1697">G2691</f>
        <v>RSD_APA4_CW</v>
      </c>
      <c r="H2692" s="2" t="str">
        <f t="shared" ref="H2692:J2692" si="1698">H2668</f>
        <v>WD</v>
      </c>
      <c r="I2692" s="2" t="str">
        <f t="shared" si="1698"/>
        <v>UP</v>
      </c>
      <c r="J2692" s="10">
        <f t="shared" si="1698"/>
        <v>0</v>
      </c>
      <c r="K2692" s="10">
        <f t="shared" si="1647"/>
        <v>3</v>
      </c>
      <c r="L2692" s="10" t="str">
        <f t="shared" si="1568"/>
        <v>RSDELC</v>
      </c>
      <c r="M2692" s="10" t="s">
        <v>75</v>
      </c>
    </row>
    <row r="2693" spans="3:13" s="2" customFormat="1" x14ac:dyDescent="0.25">
      <c r="C2693" s="10"/>
      <c r="D2693" s="10">
        <v>23</v>
      </c>
      <c r="F2693" s="12" t="str">
        <f t="shared" ref="F2693" si="1699">IF(H2693="NA","\I: Ignore","FLO_FR")</f>
        <v>FLO_FR</v>
      </c>
      <c r="G2693" s="12" t="str">
        <f t="shared" ref="G2693" si="1700">G2692</f>
        <v>RSD_APA4_CW</v>
      </c>
      <c r="H2693" s="12" t="str">
        <f t="shared" ref="H2693:J2693" si="1701">H2669</f>
        <v>WA</v>
      </c>
      <c r="I2693" s="12" t="str">
        <f t="shared" si="1701"/>
        <v>UP</v>
      </c>
      <c r="J2693" s="4">
        <f t="shared" si="1701"/>
        <v>0</v>
      </c>
      <c r="K2693" s="4">
        <f t="shared" si="1647"/>
        <v>3</v>
      </c>
      <c r="L2693" s="10" t="str">
        <f t="shared" si="1568"/>
        <v>RSDELC</v>
      </c>
      <c r="M2693" s="10" t="s">
        <v>75</v>
      </c>
    </row>
    <row r="2694" spans="3:13" s="2" customFormat="1" x14ac:dyDescent="0.25">
      <c r="C2694" s="10"/>
      <c r="D2694" s="10">
        <v>24</v>
      </c>
      <c r="F2694" s="19" t="str">
        <f t="shared" ref="F2694" si="1702">IF(H2694="NA","\I: Ignore","FLO_FR")</f>
        <v>FLO_FR</v>
      </c>
      <c r="G2694" s="19" t="str">
        <f t="shared" ref="G2694" si="1703">G2693</f>
        <v>RSD_APA4_CW</v>
      </c>
      <c r="H2694" s="19" t="str">
        <f t="shared" ref="H2694:J2694" si="1704">H2670</f>
        <v>WE</v>
      </c>
      <c r="I2694" s="19" t="str">
        <f t="shared" si="1704"/>
        <v>UP</v>
      </c>
      <c r="J2694" s="21">
        <f t="shared" si="1704"/>
        <v>0</v>
      </c>
      <c r="K2694" s="21">
        <f t="shared" si="1647"/>
        <v>3</v>
      </c>
      <c r="L2694" s="21" t="str">
        <f t="shared" si="1568"/>
        <v>RSDELC</v>
      </c>
      <c r="M2694" s="21" t="s">
        <v>75</v>
      </c>
    </row>
    <row r="2695" spans="3:13" s="2" customFormat="1" x14ac:dyDescent="0.25">
      <c r="C2695" s="10">
        <f>C2647+1</f>
        <v>57</v>
      </c>
      <c r="D2695" s="10">
        <v>1</v>
      </c>
      <c r="F2695" s="2" t="str">
        <f>IF(H2695="NA","\I: Ignore","FLO_FR")</f>
        <v>FLO_FR</v>
      </c>
      <c r="G2695" s="9" t="str">
        <f>VLOOKUP(C2695,Demands!$B$27:$C$125,2,0)</f>
        <v>RSD_DTA1_DW</v>
      </c>
      <c r="H2695" s="2" t="str">
        <f>IF(HLOOKUP($D2695,Fractions!$C$1:$Z$2,2,0)=0,"na",HLOOKUP($D2695,Fractions!$C$1:$Z$2,2,0))</f>
        <v>RN</v>
      </c>
      <c r="I2695" s="2" t="s">
        <v>34</v>
      </c>
      <c r="K2695" s="11">
        <f>VLOOKUP(VLOOKUP(C2695,Demands!$B$27:$E$125,4,0),Fractions!$A$3:$Z$43,INS_FRs!D2695+2,0)</f>
        <v>0</v>
      </c>
      <c r="L2695" s="10" t="str">
        <f t="shared" si="1568"/>
        <v>RSDELC</v>
      </c>
      <c r="M2695" s="10" t="s">
        <v>75</v>
      </c>
    </row>
    <row r="2696" spans="3:13" s="2" customFormat="1" x14ac:dyDescent="0.25">
      <c r="C2696" s="10"/>
      <c r="D2696" s="10">
        <v>2</v>
      </c>
      <c r="F2696" s="2" t="str">
        <f t="shared" ref="F2696:F2698" si="1705">IF(H2696="NA","\I: Ignore","FLO_FR")</f>
        <v>FLO_FR</v>
      </c>
      <c r="G2696" s="2" t="str">
        <f>G2695</f>
        <v>RSD_DTA1_DW</v>
      </c>
      <c r="H2696" s="2" t="str">
        <f>IF(HLOOKUP($D2696,Fractions!$C$1:$Z$2,2,0)=0,"na",HLOOKUP($D2696,Fractions!$C$1:$Z$2,2,0))</f>
        <v>RL</v>
      </c>
      <c r="I2696" s="2" t="s">
        <v>34</v>
      </c>
      <c r="K2696" s="17">
        <f>VLOOKUP(VLOOKUP(C2695,Demands!$B$27:$E$125,4,0),Fractions!$A$3:$Z$43,INS_FRs!D2696+2,0)</f>
        <v>3.8299086757990874E-2</v>
      </c>
      <c r="L2696" s="10" t="str">
        <f t="shared" ref="L2696:L2759" si="1706">LEFT(G2696,3)&amp;"ELC"</f>
        <v>RSDELC</v>
      </c>
      <c r="M2696" s="10" t="s">
        <v>75</v>
      </c>
    </row>
    <row r="2697" spans="3:13" s="2" customFormat="1" x14ac:dyDescent="0.25">
      <c r="C2697" s="10"/>
      <c r="D2697" s="10">
        <v>3</v>
      </c>
      <c r="F2697" s="2" t="str">
        <f t="shared" si="1705"/>
        <v>FLO_FR</v>
      </c>
      <c r="G2697" s="2" t="str">
        <f t="shared" ref="G2697:G2704" si="1707">G2696</f>
        <v>RSD_DTA1_DW</v>
      </c>
      <c r="H2697" s="2" t="str">
        <f>IF(HLOOKUP($D2697,Fractions!$C$1:$Z$2,2,0)=0,"na",HLOOKUP($D2697,Fractions!$C$1:$Z$2,2,0))</f>
        <v>RM</v>
      </c>
      <c r="I2697" s="2" t="s">
        <v>34</v>
      </c>
      <c r="K2697" s="17">
        <f>VLOOKUP(VLOOKUP(C2695,Demands!$B$27:$E$125,4,0),Fractions!$A$3:$Z$43,INS_FRs!D2697+2,0)</f>
        <v>4.5262557077625568E-2</v>
      </c>
      <c r="L2697" s="10" t="str">
        <f t="shared" si="1706"/>
        <v>RSDELC</v>
      </c>
      <c r="M2697" s="10" t="s">
        <v>75</v>
      </c>
    </row>
    <row r="2698" spans="3:13" s="2" customFormat="1" x14ac:dyDescent="0.25">
      <c r="C2698" s="10"/>
      <c r="D2698" s="10">
        <v>4</v>
      </c>
      <c r="F2698" s="2" t="str">
        <f t="shared" si="1705"/>
        <v>FLO_FR</v>
      </c>
      <c r="G2698" s="2" t="str">
        <f t="shared" si="1707"/>
        <v>RSD_DTA1_DW</v>
      </c>
      <c r="H2698" s="2" t="str">
        <f>IF(HLOOKUP($D2698,Fractions!$C$1:$Z$2,2,0)=0,"na",HLOOKUP($D2698,Fractions!$C$1:$Z$2,2,0))</f>
        <v>RD</v>
      </c>
      <c r="I2698" s="2" t="s">
        <v>34</v>
      </c>
      <c r="K2698" s="17">
        <f>VLOOKUP(VLOOKUP(C2695,Demands!$B$27:$E$125,4,0),Fractions!$A$3:$Z$43,INS_FRs!D2698+2,0)</f>
        <v>4.8744292237442928E-2</v>
      </c>
      <c r="L2698" s="10" t="str">
        <f t="shared" si="1706"/>
        <v>RSDELC</v>
      </c>
      <c r="M2698" s="10" t="s">
        <v>75</v>
      </c>
    </row>
    <row r="2699" spans="3:13" s="2" customFormat="1" x14ac:dyDescent="0.25">
      <c r="C2699" s="10"/>
      <c r="D2699" s="10">
        <v>5</v>
      </c>
      <c r="F2699" s="2" t="str">
        <f t="shared" ref="F2699:F2706" si="1708">IF(H2699="NA","\I: Ignore","FLO_FR")</f>
        <v>FLO_FR</v>
      </c>
      <c r="G2699" s="2" t="str">
        <f t="shared" si="1707"/>
        <v>RSD_DTA1_DW</v>
      </c>
      <c r="H2699" s="2" t="str">
        <f>IF(HLOOKUP($D2699,Fractions!$C$1:$Z$2,2,0)=0,"na",HLOOKUP($D2699,Fractions!$C$1:$Z$2,2,0))</f>
        <v>RA</v>
      </c>
      <c r="I2699" s="2" t="s">
        <v>34</v>
      </c>
      <c r="K2699" s="17">
        <f>VLOOKUP(VLOOKUP(C2695,Demands!$B$27:$E$125,4,0),Fractions!$A$3:$Z$43,INS_FRs!D2699+2,0)</f>
        <v>3.4817351598173514E-2</v>
      </c>
      <c r="L2699" s="10" t="str">
        <f t="shared" si="1706"/>
        <v>RSDELC</v>
      </c>
      <c r="M2699" s="10" t="s">
        <v>75</v>
      </c>
    </row>
    <row r="2700" spans="3:13" s="2" customFormat="1" x14ac:dyDescent="0.25">
      <c r="C2700" s="10"/>
      <c r="D2700" s="10">
        <v>6</v>
      </c>
      <c r="F2700" s="2" t="str">
        <f t="shared" si="1708"/>
        <v>FLO_FR</v>
      </c>
      <c r="G2700" s="2" t="str">
        <f t="shared" si="1707"/>
        <v>RSD_DTA1_DW</v>
      </c>
      <c r="H2700" s="2" t="str">
        <f>IF(HLOOKUP($D2700,Fractions!$C$1:$Z$2,2,0)=0,"na",HLOOKUP($D2700,Fractions!$C$1:$Z$2,2,0))</f>
        <v>RE</v>
      </c>
      <c r="I2700" s="2" t="s">
        <v>34</v>
      </c>
      <c r="K2700" s="17">
        <f>VLOOKUP(VLOOKUP(C2695,Demands!$B$27:$E$125,4,0),Fractions!$A$3:$Z$43,INS_FRs!D2700+2,0)</f>
        <v>0</v>
      </c>
      <c r="L2700" s="10" t="str">
        <f t="shared" si="1706"/>
        <v>RSDELC</v>
      </c>
      <c r="M2700" s="10" t="s">
        <v>75</v>
      </c>
    </row>
    <row r="2701" spans="3:13" s="2" customFormat="1" x14ac:dyDescent="0.25">
      <c r="C2701" s="10"/>
      <c r="D2701" s="10">
        <v>7</v>
      </c>
      <c r="F2701" s="2" t="str">
        <f t="shared" si="1708"/>
        <v>FLO_FR</v>
      </c>
      <c r="G2701" s="2" t="str">
        <f t="shared" si="1707"/>
        <v>RSD_DTA1_DW</v>
      </c>
      <c r="H2701" s="2" t="str">
        <f>IF(HLOOKUP($D2701,Fractions!$C$1:$Z$2,2,0)=0,"na",HLOOKUP($D2701,Fractions!$C$1:$Z$2,2,0))</f>
        <v>SN</v>
      </c>
      <c r="I2701" s="2" t="s">
        <v>34</v>
      </c>
      <c r="K2701" s="17">
        <f>VLOOKUP(VLOOKUP(C2695,Demands!$B$27:$E$125,4,0),Fractions!$A$3:$Z$43,INS_FRs!D2701+2,0)</f>
        <v>0</v>
      </c>
      <c r="L2701" s="10" t="str">
        <f t="shared" si="1706"/>
        <v>RSDELC</v>
      </c>
      <c r="M2701" s="10" t="s">
        <v>75</v>
      </c>
    </row>
    <row r="2702" spans="3:13" s="2" customFormat="1" x14ac:dyDescent="0.25">
      <c r="C2702" s="10"/>
      <c r="D2702" s="10">
        <v>8</v>
      </c>
      <c r="F2702" s="2" t="str">
        <f t="shared" si="1708"/>
        <v>FLO_FR</v>
      </c>
      <c r="G2702" s="2" t="str">
        <f t="shared" si="1707"/>
        <v>RSD_DTA1_DW</v>
      </c>
      <c r="H2702" s="2" t="str">
        <f>IF(HLOOKUP($D2702,Fractions!$C$1:$Z$2,2,0)=0,"na",HLOOKUP($D2702,Fractions!$C$1:$Z$2,2,0))</f>
        <v>SL</v>
      </c>
      <c r="I2702" s="2" t="s">
        <v>34</v>
      </c>
      <c r="K2702" s="17">
        <f>VLOOKUP(VLOOKUP(C2695,Demands!$B$27:$E$125,4,0),Fractions!$A$3:$Z$43,INS_FRs!D2702+2,0)</f>
        <v>5.7762557077625579E-2</v>
      </c>
      <c r="L2702" s="10" t="str">
        <f t="shared" si="1706"/>
        <v>RSDELC</v>
      </c>
      <c r="M2702" s="10" t="s">
        <v>75</v>
      </c>
    </row>
    <row r="2703" spans="3:13" s="2" customFormat="1" x14ac:dyDescent="0.25">
      <c r="C2703" s="10"/>
      <c r="D2703" s="10">
        <v>9</v>
      </c>
      <c r="F2703" s="2" t="str">
        <f t="shared" si="1708"/>
        <v>FLO_FR</v>
      </c>
      <c r="G2703" s="2" t="str">
        <f t="shared" si="1707"/>
        <v>RSD_DTA1_DW</v>
      </c>
      <c r="H2703" s="2" t="str">
        <f>IF(HLOOKUP($D2703,Fractions!$C$1:$Z$2,2,0)=0,"na",HLOOKUP($D2703,Fractions!$C$1:$Z$2,2,0))</f>
        <v>SM</v>
      </c>
      <c r="I2703" s="2" t="s">
        <v>34</v>
      </c>
      <c r="K2703" s="17">
        <f>VLOOKUP(VLOOKUP(C2695,Demands!$B$27:$E$125,4,0),Fractions!$A$3:$Z$43,INS_FRs!D2703+2,0)</f>
        <v>6.8264840182648404E-2</v>
      </c>
      <c r="L2703" s="10" t="str">
        <f t="shared" si="1706"/>
        <v>RSDELC</v>
      </c>
      <c r="M2703" s="10" t="s">
        <v>75</v>
      </c>
    </row>
    <row r="2704" spans="3:13" s="2" customFormat="1" x14ac:dyDescent="0.25">
      <c r="C2704" s="10"/>
      <c r="D2704" s="10">
        <v>10</v>
      </c>
      <c r="F2704" s="2" t="str">
        <f t="shared" si="1708"/>
        <v>FLO_FR</v>
      </c>
      <c r="G2704" s="2" t="str">
        <f t="shared" si="1707"/>
        <v>RSD_DTA1_DW</v>
      </c>
      <c r="H2704" s="2" t="str">
        <f>IF(HLOOKUP($D2704,Fractions!$C$1:$Z$2,2,0)=0,"na",HLOOKUP($D2704,Fractions!$C$1:$Z$2,2,0))</f>
        <v>SD</v>
      </c>
      <c r="I2704" s="2" t="s">
        <v>34</v>
      </c>
      <c r="K2704" s="17">
        <f>VLOOKUP(VLOOKUP(C2695,Demands!$B$27:$E$125,4,0),Fractions!$A$3:$Z$43,INS_FRs!D2704+2,0)</f>
        <v>7.351598173515983E-2</v>
      </c>
      <c r="L2704" s="10" t="str">
        <f t="shared" si="1706"/>
        <v>RSDELC</v>
      </c>
      <c r="M2704" s="10" t="s">
        <v>75</v>
      </c>
    </row>
    <row r="2705" spans="3:13" s="2" customFormat="1" x14ac:dyDescent="0.25">
      <c r="C2705" s="10"/>
      <c r="D2705" s="10">
        <v>11</v>
      </c>
      <c r="F2705" s="2" t="str">
        <f t="shared" si="1708"/>
        <v>FLO_FR</v>
      </c>
      <c r="G2705" s="2" t="str">
        <f t="shared" ref="G2705" si="1709">G2704</f>
        <v>RSD_DTA1_DW</v>
      </c>
      <c r="H2705" s="2" t="str">
        <f>IF(HLOOKUP($D2705,Fractions!$C$1:$Z$2,2,0)=0,"na",HLOOKUP($D2705,Fractions!$C$1:$Z$2,2,0))</f>
        <v>SA</v>
      </c>
      <c r="I2705" s="2" t="s">
        <v>34</v>
      </c>
      <c r="K2705" s="17">
        <f>VLOOKUP(VLOOKUP(C2695,Demands!$B$27:$E$125,4,0),Fractions!$A$3:$Z$43,INS_FRs!D2705+2,0)</f>
        <v>5.2511415525114152E-2</v>
      </c>
      <c r="L2705" s="10" t="str">
        <f t="shared" si="1706"/>
        <v>RSDELC</v>
      </c>
      <c r="M2705" s="10" t="s">
        <v>75</v>
      </c>
    </row>
    <row r="2706" spans="3:13" s="2" customFormat="1" x14ac:dyDescent="0.25">
      <c r="C2706" s="10"/>
      <c r="D2706" s="10">
        <v>12</v>
      </c>
      <c r="F2706" s="2" t="str">
        <f t="shared" si="1708"/>
        <v>FLO_FR</v>
      </c>
      <c r="G2706" s="2" t="str">
        <f t="shared" ref="G2706" si="1710">G2705</f>
        <v>RSD_DTA1_DW</v>
      </c>
      <c r="H2706" s="2" t="str">
        <f>IF(HLOOKUP($D2706,Fractions!$C$1:$Z$2,2,0)=0,"na",HLOOKUP($D2706,Fractions!$C$1:$Z$2,2,0))</f>
        <v>SE</v>
      </c>
      <c r="I2706" s="2" t="s">
        <v>34</v>
      </c>
      <c r="K2706" s="17">
        <f>VLOOKUP(VLOOKUP(C2695,Demands!$B$27:$E$125,4,0),Fractions!$A$3:$Z$43,INS_FRs!D2706+2,0)</f>
        <v>0</v>
      </c>
      <c r="L2706" s="10" t="str">
        <f t="shared" si="1706"/>
        <v>RSDELC</v>
      </c>
      <c r="M2706" s="10" t="s">
        <v>75</v>
      </c>
    </row>
    <row r="2707" spans="3:13" s="2" customFormat="1" x14ac:dyDescent="0.25">
      <c r="C2707" s="10"/>
      <c r="D2707" s="10">
        <v>13</v>
      </c>
      <c r="F2707" s="2" t="str">
        <f t="shared" ref="F2707" si="1711">IF(H2707="NA","\I: Ignore","FLO_FR")</f>
        <v>FLO_FR</v>
      </c>
      <c r="G2707" s="2" t="str">
        <f t="shared" ref="G2707" si="1712">G2706</f>
        <v>RSD_DTA1_DW</v>
      </c>
      <c r="H2707" s="2" t="str">
        <f>IF(HLOOKUP($D2707,Fractions!$C$1:$Z$2,2,0)=0,"na",HLOOKUP($D2707,Fractions!$C$1:$Z$2,2,0))</f>
        <v>FN</v>
      </c>
      <c r="I2707" s="2" t="s">
        <v>34</v>
      </c>
      <c r="K2707" s="17">
        <f>VLOOKUP(VLOOKUP(C2695,Demands!$B$27:$E$125,4,0),Fractions!$A$3:$Z$43,INS_FRs!D2707+2,0)</f>
        <v>0</v>
      </c>
      <c r="L2707" s="10" t="str">
        <f t="shared" si="1706"/>
        <v>RSDELC</v>
      </c>
      <c r="M2707" s="10" t="s">
        <v>75</v>
      </c>
    </row>
    <row r="2708" spans="3:13" s="2" customFormat="1" x14ac:dyDescent="0.25">
      <c r="C2708" s="10"/>
      <c r="D2708" s="10">
        <v>14</v>
      </c>
      <c r="F2708" s="2" t="str">
        <f t="shared" ref="F2708" si="1713">IF(H2708="NA","\I: Ignore","FLO_FR")</f>
        <v>FLO_FR</v>
      </c>
      <c r="G2708" s="2" t="str">
        <f t="shared" ref="G2708" si="1714">G2707</f>
        <v>RSD_DTA1_DW</v>
      </c>
      <c r="H2708" s="2" t="str">
        <f>IF(HLOOKUP($D2708,Fractions!$C$1:$Z$2,2,0)=0,"na",HLOOKUP($D2708,Fractions!$C$1:$Z$2,2,0))</f>
        <v>FL</v>
      </c>
      <c r="I2708" s="2" t="s">
        <v>34</v>
      </c>
      <c r="K2708" s="17">
        <f>VLOOKUP(VLOOKUP(C2695,Demands!$B$27:$E$125,4,0),Fractions!$A$3:$Z$43,INS_FRs!D2708+2,0)</f>
        <v>3.8299086757990874E-2</v>
      </c>
      <c r="L2708" s="10" t="str">
        <f t="shared" si="1706"/>
        <v>RSDELC</v>
      </c>
      <c r="M2708" s="10" t="s">
        <v>75</v>
      </c>
    </row>
    <row r="2709" spans="3:13" s="2" customFormat="1" x14ac:dyDescent="0.25">
      <c r="C2709" s="10"/>
      <c r="D2709" s="10">
        <v>15</v>
      </c>
      <c r="F2709" s="2" t="str">
        <f t="shared" ref="F2709" si="1715">IF(H2709="NA","\I: Ignore","FLO_FR")</f>
        <v>FLO_FR</v>
      </c>
      <c r="G2709" s="2" t="str">
        <f t="shared" ref="G2709" si="1716">G2708</f>
        <v>RSD_DTA1_DW</v>
      </c>
      <c r="H2709" s="2" t="str">
        <f>IF(HLOOKUP($D2709,Fractions!$C$1:$Z$2,2,0)=0,"na",HLOOKUP($D2709,Fractions!$C$1:$Z$2,2,0))</f>
        <v>FM</v>
      </c>
      <c r="I2709" s="2" t="s">
        <v>34</v>
      </c>
      <c r="K2709" s="17">
        <f>VLOOKUP(VLOOKUP(C2695,Demands!$B$27:$E$125,4,0),Fractions!$A$3:$Z$43,INS_FRs!D2709+2,0)</f>
        <v>4.5262557077625568E-2</v>
      </c>
      <c r="L2709" s="10" t="str">
        <f t="shared" si="1706"/>
        <v>RSDELC</v>
      </c>
      <c r="M2709" s="10" t="s">
        <v>75</v>
      </c>
    </row>
    <row r="2710" spans="3:13" s="2" customFormat="1" x14ac:dyDescent="0.25">
      <c r="C2710" s="10"/>
      <c r="D2710" s="10">
        <v>16</v>
      </c>
      <c r="F2710" s="2" t="str">
        <f t="shared" ref="F2710" si="1717">IF(H2710="NA","\I: Ignore","FLO_FR")</f>
        <v>FLO_FR</v>
      </c>
      <c r="G2710" s="2" t="str">
        <f t="shared" ref="G2710" si="1718">G2709</f>
        <v>RSD_DTA1_DW</v>
      </c>
      <c r="H2710" s="2" t="str">
        <f>IF(HLOOKUP($D2710,Fractions!$C$1:$Z$2,2,0)=0,"na",HLOOKUP($D2710,Fractions!$C$1:$Z$2,2,0))</f>
        <v>FD</v>
      </c>
      <c r="I2710" s="2" t="s">
        <v>34</v>
      </c>
      <c r="K2710" s="17">
        <f>VLOOKUP(VLOOKUP(C2695,Demands!$B$27:$E$125,4,0),Fractions!$A$3:$Z$43,INS_FRs!D2710+2,0)</f>
        <v>4.8744292237442928E-2</v>
      </c>
      <c r="L2710" s="10" t="str">
        <f t="shared" si="1706"/>
        <v>RSDELC</v>
      </c>
      <c r="M2710" s="10" t="s">
        <v>75</v>
      </c>
    </row>
    <row r="2711" spans="3:13" s="2" customFormat="1" x14ac:dyDescent="0.25">
      <c r="C2711" s="10"/>
      <c r="D2711" s="10">
        <v>17</v>
      </c>
      <c r="F2711" s="2" t="str">
        <f t="shared" ref="F2711" si="1719">IF(H2711="NA","\I: Ignore","FLO_FR")</f>
        <v>FLO_FR</v>
      </c>
      <c r="G2711" s="2" t="str">
        <f t="shared" ref="G2711" si="1720">G2710</f>
        <v>RSD_DTA1_DW</v>
      </c>
      <c r="H2711" s="2" t="str">
        <f>IF(HLOOKUP($D2711,Fractions!$C$1:$Z$2,2,0)=0,"na",HLOOKUP($D2711,Fractions!$C$1:$Z$2,2,0))</f>
        <v>FA</v>
      </c>
      <c r="I2711" s="2" t="s">
        <v>34</v>
      </c>
      <c r="K2711" s="17">
        <f>VLOOKUP(VLOOKUP(C2695,Demands!$B$27:$E$125,4,0),Fractions!$A$3:$Z$43,INS_FRs!D2711+2,0)</f>
        <v>3.4817351598173514E-2</v>
      </c>
      <c r="L2711" s="10" t="str">
        <f t="shared" si="1706"/>
        <v>RSDELC</v>
      </c>
      <c r="M2711" s="10" t="s">
        <v>75</v>
      </c>
    </row>
    <row r="2712" spans="3:13" s="2" customFormat="1" x14ac:dyDescent="0.25">
      <c r="C2712" s="10"/>
      <c r="D2712" s="10">
        <v>18</v>
      </c>
      <c r="F2712" s="2" t="str">
        <f t="shared" ref="F2712" si="1721">IF(H2712="NA","\I: Ignore","FLO_FR")</f>
        <v>FLO_FR</v>
      </c>
      <c r="G2712" s="2" t="str">
        <f t="shared" ref="G2712" si="1722">G2711</f>
        <v>RSD_DTA1_DW</v>
      </c>
      <c r="H2712" s="2" t="str">
        <f>IF(HLOOKUP($D2712,Fractions!$C$1:$Z$2,2,0)=0,"na",HLOOKUP($D2712,Fractions!$C$1:$Z$2,2,0))</f>
        <v>FE</v>
      </c>
      <c r="I2712" s="2" t="s">
        <v>34</v>
      </c>
      <c r="K2712" s="17">
        <f>VLOOKUP(VLOOKUP(C2695,Demands!$B$27:$E$125,4,0),Fractions!$A$3:$Z$43,INS_FRs!D2712+2,0)</f>
        <v>0</v>
      </c>
      <c r="L2712" s="10" t="str">
        <f t="shared" si="1706"/>
        <v>RSDELC</v>
      </c>
      <c r="M2712" s="10" t="s">
        <v>75</v>
      </c>
    </row>
    <row r="2713" spans="3:13" s="2" customFormat="1" x14ac:dyDescent="0.25">
      <c r="C2713" s="10"/>
      <c r="D2713" s="10">
        <v>19</v>
      </c>
      <c r="F2713" s="2" t="str">
        <f t="shared" ref="F2713" si="1723">IF(H2713="NA","\I: Ignore","FLO_FR")</f>
        <v>FLO_FR</v>
      </c>
      <c r="G2713" s="2" t="str">
        <f t="shared" ref="G2713" si="1724">G2712</f>
        <v>RSD_DTA1_DW</v>
      </c>
      <c r="H2713" s="2" t="str">
        <f>IF(HLOOKUP($D2713,Fractions!$C$1:$Z$2,2,0)=0,"na",HLOOKUP($D2713,Fractions!$C$1:$Z$2,2,0))</f>
        <v>WN</v>
      </c>
      <c r="I2713" s="2" t="s">
        <v>34</v>
      </c>
      <c r="K2713" s="17">
        <f>VLOOKUP(VLOOKUP(C2695,Demands!$B$27:$E$125,4,0),Fractions!$A$3:$Z$43,INS_FRs!D2713+2,0)</f>
        <v>0</v>
      </c>
      <c r="L2713" s="10" t="str">
        <f t="shared" si="1706"/>
        <v>RSDELC</v>
      </c>
      <c r="M2713" s="10" t="s">
        <v>75</v>
      </c>
    </row>
    <row r="2714" spans="3:13" s="2" customFormat="1" x14ac:dyDescent="0.25">
      <c r="C2714" s="10"/>
      <c r="D2714" s="10">
        <v>20</v>
      </c>
      <c r="F2714" s="2" t="str">
        <f t="shared" ref="F2714" si="1725">IF(H2714="NA","\I: Ignore","FLO_FR")</f>
        <v>FLO_FR</v>
      </c>
      <c r="G2714" s="2" t="str">
        <f t="shared" ref="G2714" si="1726">G2713</f>
        <v>RSD_DTA1_DW</v>
      </c>
      <c r="H2714" s="2" t="str">
        <f>IF(HLOOKUP($D2714,Fractions!$C$1:$Z$2,2,0)=0,"na",HLOOKUP($D2714,Fractions!$C$1:$Z$2,2,0))</f>
        <v>WL</v>
      </c>
      <c r="I2714" s="2" t="s">
        <v>34</v>
      </c>
      <c r="K2714" s="17">
        <f>VLOOKUP(VLOOKUP(C2695,Demands!$B$27:$E$125,4,0),Fractions!$A$3:$Z$43,INS_FRs!D2714+2,0)</f>
        <v>9.4805936073059371E-2</v>
      </c>
      <c r="L2714" s="10" t="str">
        <f t="shared" si="1706"/>
        <v>RSDELC</v>
      </c>
      <c r="M2714" s="10" t="s">
        <v>75</v>
      </c>
    </row>
    <row r="2715" spans="3:13" s="2" customFormat="1" x14ac:dyDescent="0.25">
      <c r="C2715" s="10"/>
      <c r="D2715" s="10">
        <v>21</v>
      </c>
      <c r="F2715" s="2" t="str">
        <f t="shared" ref="F2715" si="1727">IF(H2715="NA","\I: Ignore","FLO_FR")</f>
        <v>FLO_FR</v>
      </c>
      <c r="G2715" s="2" t="str">
        <f t="shared" ref="G2715" si="1728">G2714</f>
        <v>RSD_DTA1_DW</v>
      </c>
      <c r="H2715" s="2" t="str">
        <f>IF(HLOOKUP($D2715,Fractions!$C$1:$Z$2,2,0)=0,"na",HLOOKUP($D2715,Fractions!$C$1:$Z$2,2,0))</f>
        <v>WM</v>
      </c>
      <c r="I2715" s="2" t="s">
        <v>34</v>
      </c>
      <c r="K2715" s="17">
        <f>VLOOKUP(VLOOKUP(C2695,Demands!$B$27:$E$125,4,0),Fractions!$A$3:$Z$43,INS_FRs!D2715+2,0)</f>
        <v>0.11204337899543379</v>
      </c>
      <c r="L2715" s="10" t="str">
        <f t="shared" si="1706"/>
        <v>RSDELC</v>
      </c>
      <c r="M2715" s="10" t="s">
        <v>75</v>
      </c>
    </row>
    <row r="2716" spans="3:13" s="2" customFormat="1" x14ac:dyDescent="0.25">
      <c r="C2716" s="10"/>
      <c r="D2716" s="10">
        <v>22</v>
      </c>
      <c r="F2716" s="2" t="str">
        <f t="shared" ref="F2716" si="1729">IF(H2716="NA","\I: Ignore","FLO_FR")</f>
        <v>FLO_FR</v>
      </c>
      <c r="G2716" s="2" t="str">
        <f t="shared" ref="G2716" si="1730">G2715</f>
        <v>RSD_DTA1_DW</v>
      </c>
      <c r="H2716" s="2" t="str">
        <f>IF(HLOOKUP($D2716,Fractions!$C$1:$Z$2,2,0)=0,"na",HLOOKUP($D2716,Fractions!$C$1:$Z$2,2,0))</f>
        <v>WD</v>
      </c>
      <c r="I2716" s="2" t="s">
        <v>34</v>
      </c>
      <c r="K2716" s="17">
        <f>VLOOKUP(VLOOKUP(C2695,Demands!$B$27:$E$125,4,0),Fractions!$A$3:$Z$43,INS_FRs!D2716+2,0)</f>
        <v>0.12066210045662101</v>
      </c>
      <c r="L2716" s="10" t="str">
        <f t="shared" si="1706"/>
        <v>RSDELC</v>
      </c>
      <c r="M2716" s="10" t="s">
        <v>75</v>
      </c>
    </row>
    <row r="2717" spans="3:13" s="2" customFormat="1" x14ac:dyDescent="0.25">
      <c r="C2717" s="10"/>
      <c r="D2717" s="10">
        <v>23</v>
      </c>
      <c r="F2717" s="12" t="str">
        <f t="shared" ref="F2717" si="1731">IF(H2717="NA","\I: Ignore","FLO_FR")</f>
        <v>FLO_FR</v>
      </c>
      <c r="G2717" s="12" t="str">
        <f t="shared" ref="G2717" si="1732">G2716</f>
        <v>RSD_DTA1_DW</v>
      </c>
      <c r="H2717" s="12" t="str">
        <f>IF(HLOOKUP($D2717,Fractions!$C$1:$Z$2,2,0)=0,"na",HLOOKUP($D2717,Fractions!$C$1:$Z$2,2,0))</f>
        <v>WA</v>
      </c>
      <c r="I2717" s="12" t="s">
        <v>34</v>
      </c>
      <c r="J2717" s="12"/>
      <c r="K2717" s="18">
        <f>VLOOKUP(VLOOKUP(C2695,Demands!$B$27:$E$125,4,0),Fractions!$A$3:$Z$43,INS_FRs!D2717+2,0)</f>
        <v>8.6187214611872148E-2</v>
      </c>
      <c r="L2717" s="10" t="str">
        <f t="shared" si="1706"/>
        <v>RSDELC</v>
      </c>
      <c r="M2717" s="10" t="s">
        <v>75</v>
      </c>
    </row>
    <row r="2718" spans="3:13" s="2" customFormat="1" x14ac:dyDescent="0.25">
      <c r="C2718" s="10"/>
      <c r="D2718" s="10">
        <v>24</v>
      </c>
      <c r="F2718" s="19" t="str">
        <f t="shared" ref="F2718" si="1733">IF(H2718="NA","\I: Ignore","FLO_FR")</f>
        <v>FLO_FR</v>
      </c>
      <c r="G2718" s="19" t="str">
        <f t="shared" ref="G2718" si="1734">G2717</f>
        <v>RSD_DTA1_DW</v>
      </c>
      <c r="H2718" s="19" t="str">
        <f>IF(HLOOKUP($D2718,Fractions!$C$1:$Z$2,2,0)=0,"na",HLOOKUP($D2718,Fractions!$C$1:$Z$2,2,0))</f>
        <v>WE</v>
      </c>
      <c r="I2718" s="19" t="s">
        <v>34</v>
      </c>
      <c r="J2718" s="19"/>
      <c r="K2718" s="20">
        <f>VLOOKUP(VLOOKUP(C2695,Demands!$B$27:$E$125,4,0),Fractions!$A$3:$Z$43,INS_FRs!D2718+2,0)</f>
        <v>0</v>
      </c>
      <c r="L2718" s="21" t="str">
        <f t="shared" si="1706"/>
        <v>RSDELC</v>
      </c>
      <c r="M2718" s="21" t="s">
        <v>75</v>
      </c>
    </row>
    <row r="2719" spans="3:13" s="2" customFormat="1" x14ac:dyDescent="0.25">
      <c r="C2719" s="10"/>
      <c r="D2719" s="10">
        <v>1</v>
      </c>
      <c r="F2719" s="2" t="str">
        <f t="shared" ref="F2719" si="1735">IF(H2719="NA","\I: Ignore","FLO_FR")</f>
        <v>FLO_FR</v>
      </c>
      <c r="G2719" s="2" t="str">
        <f t="shared" ref="G2719" si="1736">G2718</f>
        <v>RSD_DTA1_DW</v>
      </c>
      <c r="H2719" s="2" t="str">
        <f t="shared" ref="H2719:J2727" si="1737">H2695</f>
        <v>RN</v>
      </c>
      <c r="I2719" s="2" t="str">
        <f t="shared" si="1737"/>
        <v>UP</v>
      </c>
      <c r="J2719" s="10">
        <f t="shared" si="1737"/>
        <v>0</v>
      </c>
      <c r="K2719" s="10">
        <v>3</v>
      </c>
      <c r="L2719" s="10" t="str">
        <f t="shared" si="1706"/>
        <v>RSDELC</v>
      </c>
      <c r="M2719" s="10" t="s">
        <v>75</v>
      </c>
    </row>
    <row r="2720" spans="3:13" s="2" customFormat="1" x14ac:dyDescent="0.25">
      <c r="C2720" s="10"/>
      <c r="D2720" s="10">
        <v>2</v>
      </c>
      <c r="F2720" s="2" t="str">
        <f t="shared" ref="F2720" si="1738">IF(H2720="NA","\I: Ignore","FLO_FR")</f>
        <v>FLO_FR</v>
      </c>
      <c r="G2720" s="2" t="str">
        <f t="shared" ref="G2720" si="1739">G2719</f>
        <v>RSD_DTA1_DW</v>
      </c>
      <c r="H2720" s="2" t="str">
        <f t="shared" si="1737"/>
        <v>RL</v>
      </c>
      <c r="I2720" s="2" t="str">
        <f t="shared" si="1737"/>
        <v>UP</v>
      </c>
      <c r="J2720" s="10">
        <f t="shared" si="1737"/>
        <v>0</v>
      </c>
      <c r="K2720" s="10">
        <f>K2719</f>
        <v>3</v>
      </c>
      <c r="L2720" s="10" t="str">
        <f t="shared" si="1706"/>
        <v>RSDELC</v>
      </c>
      <c r="M2720" s="10" t="s">
        <v>75</v>
      </c>
    </row>
    <row r="2721" spans="3:13" s="2" customFormat="1" x14ac:dyDescent="0.25">
      <c r="C2721" s="10"/>
      <c r="D2721" s="10">
        <v>3</v>
      </c>
      <c r="F2721" s="2" t="str">
        <f t="shared" ref="F2721" si="1740">IF(H2721="NA","\I: Ignore","FLO_FR")</f>
        <v>FLO_FR</v>
      </c>
      <c r="G2721" s="2" t="str">
        <f t="shared" ref="G2721" si="1741">G2720</f>
        <v>RSD_DTA1_DW</v>
      </c>
      <c r="H2721" s="2" t="str">
        <f t="shared" si="1737"/>
        <v>RM</v>
      </c>
      <c r="I2721" s="2" t="str">
        <f t="shared" si="1737"/>
        <v>UP</v>
      </c>
      <c r="J2721" s="10">
        <f t="shared" si="1737"/>
        <v>0</v>
      </c>
      <c r="K2721" s="10">
        <f t="shared" ref="K2721:K2742" si="1742">K2720</f>
        <v>3</v>
      </c>
      <c r="L2721" s="10" t="str">
        <f t="shared" si="1706"/>
        <v>RSDELC</v>
      </c>
      <c r="M2721" s="10" t="s">
        <v>75</v>
      </c>
    </row>
    <row r="2722" spans="3:13" s="2" customFormat="1" x14ac:dyDescent="0.25">
      <c r="C2722" s="10"/>
      <c r="D2722" s="10">
        <v>4</v>
      </c>
      <c r="F2722" s="2" t="str">
        <f t="shared" ref="F2722" si="1743">IF(H2722="NA","\I: Ignore","FLO_FR")</f>
        <v>FLO_FR</v>
      </c>
      <c r="G2722" s="2" t="str">
        <f t="shared" ref="G2722" si="1744">G2721</f>
        <v>RSD_DTA1_DW</v>
      </c>
      <c r="H2722" s="2" t="str">
        <f t="shared" si="1737"/>
        <v>RD</v>
      </c>
      <c r="I2722" s="2" t="str">
        <f t="shared" si="1737"/>
        <v>UP</v>
      </c>
      <c r="J2722" s="10">
        <f t="shared" si="1737"/>
        <v>0</v>
      </c>
      <c r="K2722" s="10">
        <f t="shared" si="1742"/>
        <v>3</v>
      </c>
      <c r="L2722" s="10" t="str">
        <f t="shared" si="1706"/>
        <v>RSDELC</v>
      </c>
      <c r="M2722" s="10" t="s">
        <v>75</v>
      </c>
    </row>
    <row r="2723" spans="3:13" s="2" customFormat="1" x14ac:dyDescent="0.25">
      <c r="C2723" s="10"/>
      <c r="D2723" s="10">
        <v>5</v>
      </c>
      <c r="F2723" s="2" t="str">
        <f t="shared" ref="F2723" si="1745">IF(H2723="NA","\I: Ignore","FLO_FR")</f>
        <v>FLO_FR</v>
      </c>
      <c r="G2723" s="2" t="str">
        <f t="shared" ref="G2723" si="1746">G2722</f>
        <v>RSD_DTA1_DW</v>
      </c>
      <c r="H2723" s="2" t="str">
        <f t="shared" si="1737"/>
        <v>RA</v>
      </c>
      <c r="I2723" s="2" t="str">
        <f t="shared" si="1737"/>
        <v>UP</v>
      </c>
      <c r="J2723" s="10">
        <f t="shared" si="1737"/>
        <v>0</v>
      </c>
      <c r="K2723" s="10">
        <f t="shared" si="1742"/>
        <v>3</v>
      </c>
      <c r="L2723" s="10" t="str">
        <f t="shared" si="1706"/>
        <v>RSDELC</v>
      </c>
      <c r="M2723" s="10" t="s">
        <v>75</v>
      </c>
    </row>
    <row r="2724" spans="3:13" s="2" customFormat="1" x14ac:dyDescent="0.25">
      <c r="C2724" s="10"/>
      <c r="D2724" s="10">
        <v>6</v>
      </c>
      <c r="F2724" s="2" t="str">
        <f t="shared" ref="F2724" si="1747">IF(H2724="NA","\I: Ignore","FLO_FR")</f>
        <v>FLO_FR</v>
      </c>
      <c r="G2724" s="2" t="str">
        <f t="shared" ref="G2724" si="1748">G2723</f>
        <v>RSD_DTA1_DW</v>
      </c>
      <c r="H2724" s="2" t="str">
        <f t="shared" si="1737"/>
        <v>RE</v>
      </c>
      <c r="I2724" s="2" t="str">
        <f t="shared" si="1737"/>
        <v>UP</v>
      </c>
      <c r="J2724" s="10">
        <f t="shared" si="1737"/>
        <v>0</v>
      </c>
      <c r="K2724" s="10">
        <f t="shared" si="1742"/>
        <v>3</v>
      </c>
      <c r="L2724" s="10" t="str">
        <f t="shared" si="1706"/>
        <v>RSDELC</v>
      </c>
      <c r="M2724" s="10" t="s">
        <v>75</v>
      </c>
    </row>
    <row r="2725" spans="3:13" s="2" customFormat="1" x14ac:dyDescent="0.25">
      <c r="C2725" s="10"/>
      <c r="D2725" s="10">
        <v>7</v>
      </c>
      <c r="F2725" s="2" t="str">
        <f t="shared" ref="F2725" si="1749">IF(H2725="NA","\I: Ignore","FLO_FR")</f>
        <v>FLO_FR</v>
      </c>
      <c r="G2725" s="2" t="str">
        <f t="shared" ref="G2725" si="1750">G2724</f>
        <v>RSD_DTA1_DW</v>
      </c>
      <c r="H2725" s="2" t="str">
        <f t="shared" si="1737"/>
        <v>SN</v>
      </c>
      <c r="I2725" s="2" t="str">
        <f t="shared" si="1737"/>
        <v>UP</v>
      </c>
      <c r="J2725" s="10">
        <f t="shared" si="1737"/>
        <v>0</v>
      </c>
      <c r="K2725" s="10">
        <f t="shared" si="1742"/>
        <v>3</v>
      </c>
      <c r="L2725" s="10" t="str">
        <f t="shared" si="1706"/>
        <v>RSDELC</v>
      </c>
      <c r="M2725" s="10" t="s">
        <v>75</v>
      </c>
    </row>
    <row r="2726" spans="3:13" s="2" customFormat="1" x14ac:dyDescent="0.25">
      <c r="C2726" s="10"/>
      <c r="D2726" s="10">
        <v>8</v>
      </c>
      <c r="F2726" s="2" t="str">
        <f t="shared" ref="F2726" si="1751">IF(H2726="NA","\I: Ignore","FLO_FR")</f>
        <v>FLO_FR</v>
      </c>
      <c r="G2726" s="2" t="str">
        <f t="shared" ref="G2726" si="1752">G2725</f>
        <v>RSD_DTA1_DW</v>
      </c>
      <c r="H2726" s="2" t="str">
        <f t="shared" si="1737"/>
        <v>SL</v>
      </c>
      <c r="I2726" s="2" t="str">
        <f t="shared" si="1737"/>
        <v>UP</v>
      </c>
      <c r="J2726" s="10">
        <f t="shared" si="1737"/>
        <v>0</v>
      </c>
      <c r="K2726" s="10">
        <f t="shared" si="1742"/>
        <v>3</v>
      </c>
      <c r="L2726" s="10" t="str">
        <f t="shared" si="1706"/>
        <v>RSDELC</v>
      </c>
      <c r="M2726" s="10" t="s">
        <v>75</v>
      </c>
    </row>
    <row r="2727" spans="3:13" s="2" customFormat="1" x14ac:dyDescent="0.25">
      <c r="C2727" s="10"/>
      <c r="D2727" s="10">
        <v>9</v>
      </c>
      <c r="F2727" s="2" t="str">
        <f t="shared" ref="F2727" si="1753">IF(H2727="NA","\I: Ignore","FLO_FR")</f>
        <v>FLO_FR</v>
      </c>
      <c r="G2727" s="2" t="str">
        <f t="shared" ref="G2727" si="1754">G2726</f>
        <v>RSD_DTA1_DW</v>
      </c>
      <c r="H2727" s="2" t="str">
        <f t="shared" si="1737"/>
        <v>SM</v>
      </c>
      <c r="I2727" s="2" t="str">
        <f t="shared" si="1737"/>
        <v>UP</v>
      </c>
      <c r="J2727" s="10">
        <f t="shared" si="1737"/>
        <v>0</v>
      </c>
      <c r="K2727" s="10">
        <f t="shared" si="1742"/>
        <v>3</v>
      </c>
      <c r="L2727" s="10" t="str">
        <f t="shared" si="1706"/>
        <v>RSDELC</v>
      </c>
      <c r="M2727" s="10" t="s">
        <v>75</v>
      </c>
    </row>
    <row r="2728" spans="3:13" s="2" customFormat="1" x14ac:dyDescent="0.25">
      <c r="C2728" s="10"/>
      <c r="D2728" s="10">
        <v>10</v>
      </c>
      <c r="F2728" s="2" t="str">
        <f t="shared" ref="F2728" si="1755">IF(H2728="NA","\I: Ignore","FLO_FR")</f>
        <v>FLO_FR</v>
      </c>
      <c r="G2728" s="2" t="str">
        <f t="shared" ref="G2728" si="1756">G2727</f>
        <v>RSD_DTA1_DW</v>
      </c>
      <c r="H2728" s="2" t="str">
        <f t="shared" ref="H2728" si="1757">H2704</f>
        <v>SD</v>
      </c>
      <c r="I2728" s="2" t="str">
        <f>I2704</f>
        <v>UP</v>
      </c>
      <c r="J2728" s="10">
        <f>J2704</f>
        <v>0</v>
      </c>
      <c r="K2728" s="10">
        <f t="shared" si="1742"/>
        <v>3</v>
      </c>
      <c r="L2728" s="10" t="str">
        <f t="shared" si="1706"/>
        <v>RSDELC</v>
      </c>
      <c r="M2728" s="10" t="s">
        <v>75</v>
      </c>
    </row>
    <row r="2729" spans="3:13" s="2" customFormat="1" x14ac:dyDescent="0.25">
      <c r="C2729" s="10"/>
      <c r="D2729" s="10">
        <v>11</v>
      </c>
      <c r="F2729" s="2" t="str">
        <f t="shared" ref="F2729" si="1758">IF(H2729="NA","\I: Ignore","FLO_FR")</f>
        <v>FLO_FR</v>
      </c>
      <c r="G2729" s="2" t="str">
        <f t="shared" ref="G2729" si="1759">G2728</f>
        <v>RSD_DTA1_DW</v>
      </c>
      <c r="H2729" s="2" t="str">
        <f t="shared" ref="H2729" si="1760">H2705</f>
        <v>SA</v>
      </c>
      <c r="I2729" s="2" t="str">
        <f>I2705</f>
        <v>UP</v>
      </c>
      <c r="J2729" s="10">
        <f>J2705</f>
        <v>0</v>
      </c>
      <c r="K2729" s="10">
        <f t="shared" si="1742"/>
        <v>3</v>
      </c>
      <c r="L2729" s="10" t="str">
        <f t="shared" si="1706"/>
        <v>RSDELC</v>
      </c>
      <c r="M2729" s="10" t="s">
        <v>75</v>
      </c>
    </row>
    <row r="2730" spans="3:13" s="2" customFormat="1" x14ac:dyDescent="0.25">
      <c r="C2730" s="10"/>
      <c r="D2730" s="10">
        <v>12</v>
      </c>
      <c r="F2730" s="2" t="str">
        <f t="shared" ref="F2730" si="1761">IF(H2730="NA","\I: Ignore","FLO_FR")</f>
        <v>FLO_FR</v>
      </c>
      <c r="G2730" s="2" t="str">
        <f t="shared" ref="G2730" si="1762">G2729</f>
        <v>RSD_DTA1_DW</v>
      </c>
      <c r="H2730" s="2" t="str">
        <f t="shared" ref="H2730:I2730" si="1763">H2706</f>
        <v>SE</v>
      </c>
      <c r="I2730" s="2" t="str">
        <f t="shared" si="1763"/>
        <v>UP</v>
      </c>
      <c r="J2730" s="10">
        <f>J2706</f>
        <v>0</v>
      </c>
      <c r="K2730" s="10">
        <f t="shared" si="1742"/>
        <v>3</v>
      </c>
      <c r="L2730" s="10" t="str">
        <f t="shared" si="1706"/>
        <v>RSDELC</v>
      </c>
      <c r="M2730" s="10" t="s">
        <v>75</v>
      </c>
    </row>
    <row r="2731" spans="3:13" s="2" customFormat="1" x14ac:dyDescent="0.25">
      <c r="C2731" s="10"/>
      <c r="D2731" s="10">
        <v>13</v>
      </c>
      <c r="F2731" s="2" t="str">
        <f t="shared" ref="F2731" si="1764">IF(H2731="NA","\I: Ignore","FLO_FR")</f>
        <v>FLO_FR</v>
      </c>
      <c r="G2731" s="2" t="str">
        <f t="shared" ref="G2731" si="1765">G2730</f>
        <v>RSD_DTA1_DW</v>
      </c>
      <c r="H2731" s="2" t="str">
        <f t="shared" ref="H2731:J2731" si="1766">H2707</f>
        <v>FN</v>
      </c>
      <c r="I2731" s="2" t="str">
        <f t="shared" si="1766"/>
        <v>UP</v>
      </c>
      <c r="J2731" s="10">
        <f t="shared" si="1766"/>
        <v>0</v>
      </c>
      <c r="K2731" s="10">
        <f t="shared" si="1742"/>
        <v>3</v>
      </c>
      <c r="L2731" s="10" t="str">
        <f t="shared" si="1706"/>
        <v>RSDELC</v>
      </c>
      <c r="M2731" s="10" t="s">
        <v>75</v>
      </c>
    </row>
    <row r="2732" spans="3:13" s="2" customFormat="1" x14ac:dyDescent="0.25">
      <c r="C2732" s="10"/>
      <c r="D2732" s="10">
        <v>14</v>
      </c>
      <c r="F2732" s="2" t="str">
        <f t="shared" ref="F2732" si="1767">IF(H2732="NA","\I: Ignore","FLO_FR")</f>
        <v>FLO_FR</v>
      </c>
      <c r="G2732" s="2" t="str">
        <f t="shared" ref="G2732" si="1768">G2731</f>
        <v>RSD_DTA1_DW</v>
      </c>
      <c r="H2732" s="2" t="str">
        <f t="shared" ref="H2732:J2732" si="1769">H2708</f>
        <v>FL</v>
      </c>
      <c r="I2732" s="2" t="str">
        <f t="shared" si="1769"/>
        <v>UP</v>
      </c>
      <c r="J2732" s="10">
        <f t="shared" si="1769"/>
        <v>0</v>
      </c>
      <c r="K2732" s="10">
        <f t="shared" si="1742"/>
        <v>3</v>
      </c>
      <c r="L2732" s="10" t="str">
        <f t="shared" si="1706"/>
        <v>RSDELC</v>
      </c>
      <c r="M2732" s="10" t="s">
        <v>75</v>
      </c>
    </row>
    <row r="2733" spans="3:13" s="2" customFormat="1" x14ac:dyDescent="0.25">
      <c r="C2733" s="10"/>
      <c r="D2733" s="10">
        <v>15</v>
      </c>
      <c r="F2733" s="2" t="str">
        <f t="shared" ref="F2733" si="1770">IF(H2733="NA","\I: Ignore","FLO_FR")</f>
        <v>FLO_FR</v>
      </c>
      <c r="G2733" s="2" t="str">
        <f t="shared" ref="G2733" si="1771">G2732</f>
        <v>RSD_DTA1_DW</v>
      </c>
      <c r="H2733" s="2" t="str">
        <f t="shared" ref="H2733:J2733" si="1772">H2709</f>
        <v>FM</v>
      </c>
      <c r="I2733" s="2" t="str">
        <f t="shared" si="1772"/>
        <v>UP</v>
      </c>
      <c r="J2733" s="10">
        <f t="shared" si="1772"/>
        <v>0</v>
      </c>
      <c r="K2733" s="10">
        <f t="shared" si="1742"/>
        <v>3</v>
      </c>
      <c r="L2733" s="10" t="str">
        <f t="shared" si="1706"/>
        <v>RSDELC</v>
      </c>
      <c r="M2733" s="10" t="s">
        <v>75</v>
      </c>
    </row>
    <row r="2734" spans="3:13" s="2" customFormat="1" x14ac:dyDescent="0.25">
      <c r="C2734" s="10"/>
      <c r="D2734" s="10">
        <v>16</v>
      </c>
      <c r="F2734" s="2" t="str">
        <f t="shared" ref="F2734" si="1773">IF(H2734="NA","\I: Ignore","FLO_FR")</f>
        <v>FLO_FR</v>
      </c>
      <c r="G2734" s="2" t="str">
        <f t="shared" ref="G2734" si="1774">G2733</f>
        <v>RSD_DTA1_DW</v>
      </c>
      <c r="H2734" s="2" t="str">
        <f t="shared" ref="H2734:J2734" si="1775">H2710</f>
        <v>FD</v>
      </c>
      <c r="I2734" s="2" t="str">
        <f t="shared" si="1775"/>
        <v>UP</v>
      </c>
      <c r="J2734" s="10">
        <f t="shared" si="1775"/>
        <v>0</v>
      </c>
      <c r="K2734" s="10">
        <f t="shared" si="1742"/>
        <v>3</v>
      </c>
      <c r="L2734" s="10" t="str">
        <f t="shared" si="1706"/>
        <v>RSDELC</v>
      </c>
      <c r="M2734" s="10" t="s">
        <v>75</v>
      </c>
    </row>
    <row r="2735" spans="3:13" s="2" customFormat="1" x14ac:dyDescent="0.25">
      <c r="C2735" s="10"/>
      <c r="D2735" s="10">
        <v>17</v>
      </c>
      <c r="F2735" s="2" t="str">
        <f t="shared" ref="F2735" si="1776">IF(H2735="NA","\I: Ignore","FLO_FR")</f>
        <v>FLO_FR</v>
      </c>
      <c r="G2735" s="2" t="str">
        <f t="shared" ref="G2735" si="1777">G2734</f>
        <v>RSD_DTA1_DW</v>
      </c>
      <c r="H2735" s="2" t="str">
        <f t="shared" ref="H2735:J2735" si="1778">H2711</f>
        <v>FA</v>
      </c>
      <c r="I2735" s="2" t="str">
        <f t="shared" si="1778"/>
        <v>UP</v>
      </c>
      <c r="J2735" s="10">
        <f t="shared" si="1778"/>
        <v>0</v>
      </c>
      <c r="K2735" s="10">
        <f t="shared" si="1742"/>
        <v>3</v>
      </c>
      <c r="L2735" s="10" t="str">
        <f t="shared" si="1706"/>
        <v>RSDELC</v>
      </c>
      <c r="M2735" s="10" t="s">
        <v>75</v>
      </c>
    </row>
    <row r="2736" spans="3:13" s="2" customFormat="1" x14ac:dyDescent="0.25">
      <c r="C2736" s="10"/>
      <c r="D2736" s="10">
        <v>18</v>
      </c>
      <c r="F2736" s="2" t="str">
        <f t="shared" ref="F2736" si="1779">IF(H2736="NA","\I: Ignore","FLO_FR")</f>
        <v>FLO_FR</v>
      </c>
      <c r="G2736" s="2" t="str">
        <f t="shared" ref="G2736" si="1780">G2735</f>
        <v>RSD_DTA1_DW</v>
      </c>
      <c r="H2736" s="2" t="str">
        <f t="shared" ref="H2736:J2736" si="1781">H2712</f>
        <v>FE</v>
      </c>
      <c r="I2736" s="2" t="str">
        <f t="shared" si="1781"/>
        <v>UP</v>
      </c>
      <c r="J2736" s="10">
        <f t="shared" si="1781"/>
        <v>0</v>
      </c>
      <c r="K2736" s="10">
        <f t="shared" si="1742"/>
        <v>3</v>
      </c>
      <c r="L2736" s="10" t="str">
        <f t="shared" si="1706"/>
        <v>RSDELC</v>
      </c>
      <c r="M2736" s="10" t="s">
        <v>75</v>
      </c>
    </row>
    <row r="2737" spans="3:13" s="2" customFormat="1" x14ac:dyDescent="0.25">
      <c r="C2737" s="10"/>
      <c r="D2737" s="10">
        <v>19</v>
      </c>
      <c r="F2737" s="2" t="str">
        <f t="shared" ref="F2737" si="1782">IF(H2737="NA","\I: Ignore","FLO_FR")</f>
        <v>FLO_FR</v>
      </c>
      <c r="G2737" s="2" t="str">
        <f t="shared" ref="G2737" si="1783">G2736</f>
        <v>RSD_DTA1_DW</v>
      </c>
      <c r="H2737" s="2" t="str">
        <f t="shared" ref="H2737:J2737" si="1784">H2713</f>
        <v>WN</v>
      </c>
      <c r="I2737" s="2" t="str">
        <f t="shared" si="1784"/>
        <v>UP</v>
      </c>
      <c r="J2737" s="10">
        <f t="shared" si="1784"/>
        <v>0</v>
      </c>
      <c r="K2737" s="10">
        <f t="shared" si="1742"/>
        <v>3</v>
      </c>
      <c r="L2737" s="10" t="str">
        <f t="shared" si="1706"/>
        <v>RSDELC</v>
      </c>
      <c r="M2737" s="10" t="s">
        <v>75</v>
      </c>
    </row>
    <row r="2738" spans="3:13" s="2" customFormat="1" x14ac:dyDescent="0.25">
      <c r="C2738" s="10"/>
      <c r="D2738" s="10">
        <v>20</v>
      </c>
      <c r="F2738" s="2" t="str">
        <f t="shared" ref="F2738" si="1785">IF(H2738="NA","\I: Ignore","FLO_FR")</f>
        <v>FLO_FR</v>
      </c>
      <c r="G2738" s="2" t="str">
        <f t="shared" ref="G2738" si="1786">G2737</f>
        <v>RSD_DTA1_DW</v>
      </c>
      <c r="H2738" s="2" t="str">
        <f t="shared" ref="H2738:J2738" si="1787">H2714</f>
        <v>WL</v>
      </c>
      <c r="I2738" s="2" t="str">
        <f t="shared" si="1787"/>
        <v>UP</v>
      </c>
      <c r="J2738" s="10">
        <f t="shared" si="1787"/>
        <v>0</v>
      </c>
      <c r="K2738" s="10">
        <f t="shared" si="1742"/>
        <v>3</v>
      </c>
      <c r="L2738" s="10" t="str">
        <f t="shared" si="1706"/>
        <v>RSDELC</v>
      </c>
      <c r="M2738" s="10" t="s">
        <v>75</v>
      </c>
    </row>
    <row r="2739" spans="3:13" s="2" customFormat="1" x14ac:dyDescent="0.25">
      <c r="C2739" s="10"/>
      <c r="D2739" s="10">
        <v>21</v>
      </c>
      <c r="F2739" s="2" t="str">
        <f t="shared" ref="F2739" si="1788">IF(H2739="NA","\I: Ignore","FLO_FR")</f>
        <v>FLO_FR</v>
      </c>
      <c r="G2739" s="2" t="str">
        <f t="shared" ref="G2739" si="1789">G2738</f>
        <v>RSD_DTA1_DW</v>
      </c>
      <c r="H2739" s="2" t="str">
        <f t="shared" ref="H2739:J2739" si="1790">H2715</f>
        <v>WM</v>
      </c>
      <c r="I2739" s="2" t="str">
        <f t="shared" si="1790"/>
        <v>UP</v>
      </c>
      <c r="J2739" s="10">
        <f t="shared" si="1790"/>
        <v>0</v>
      </c>
      <c r="K2739" s="10">
        <f t="shared" si="1742"/>
        <v>3</v>
      </c>
      <c r="L2739" s="10" t="str">
        <f t="shared" si="1706"/>
        <v>RSDELC</v>
      </c>
      <c r="M2739" s="10" t="s">
        <v>75</v>
      </c>
    </row>
    <row r="2740" spans="3:13" s="2" customFormat="1" x14ac:dyDescent="0.25">
      <c r="C2740" s="10"/>
      <c r="D2740" s="10">
        <v>22</v>
      </c>
      <c r="F2740" s="2" t="str">
        <f t="shared" ref="F2740" si="1791">IF(H2740="NA","\I: Ignore","FLO_FR")</f>
        <v>FLO_FR</v>
      </c>
      <c r="G2740" s="2" t="str">
        <f t="shared" ref="G2740" si="1792">G2739</f>
        <v>RSD_DTA1_DW</v>
      </c>
      <c r="H2740" s="2" t="str">
        <f t="shared" ref="H2740:J2740" si="1793">H2716</f>
        <v>WD</v>
      </c>
      <c r="I2740" s="2" t="str">
        <f t="shared" si="1793"/>
        <v>UP</v>
      </c>
      <c r="J2740" s="10">
        <f t="shared" si="1793"/>
        <v>0</v>
      </c>
      <c r="K2740" s="10">
        <f t="shared" si="1742"/>
        <v>3</v>
      </c>
      <c r="L2740" s="10" t="str">
        <f t="shared" si="1706"/>
        <v>RSDELC</v>
      </c>
      <c r="M2740" s="10" t="s">
        <v>75</v>
      </c>
    </row>
    <row r="2741" spans="3:13" s="2" customFormat="1" x14ac:dyDescent="0.25">
      <c r="C2741" s="10"/>
      <c r="D2741" s="10">
        <v>23</v>
      </c>
      <c r="F2741" s="12" t="str">
        <f t="shared" ref="F2741" si="1794">IF(H2741="NA","\I: Ignore","FLO_FR")</f>
        <v>FLO_FR</v>
      </c>
      <c r="G2741" s="12" t="str">
        <f t="shared" ref="G2741" si="1795">G2740</f>
        <v>RSD_DTA1_DW</v>
      </c>
      <c r="H2741" s="12" t="str">
        <f t="shared" ref="H2741:J2741" si="1796">H2717</f>
        <v>WA</v>
      </c>
      <c r="I2741" s="12" t="str">
        <f t="shared" si="1796"/>
        <v>UP</v>
      </c>
      <c r="J2741" s="4">
        <f t="shared" si="1796"/>
        <v>0</v>
      </c>
      <c r="K2741" s="4">
        <f t="shared" si="1742"/>
        <v>3</v>
      </c>
      <c r="L2741" s="10" t="str">
        <f t="shared" si="1706"/>
        <v>RSDELC</v>
      </c>
      <c r="M2741" s="10" t="s">
        <v>75</v>
      </c>
    </row>
    <row r="2742" spans="3:13" s="2" customFormat="1" x14ac:dyDescent="0.25">
      <c r="C2742" s="10"/>
      <c r="D2742" s="10">
        <v>24</v>
      </c>
      <c r="F2742" s="19" t="str">
        <f t="shared" ref="F2742" si="1797">IF(H2742="NA","\I: Ignore","FLO_FR")</f>
        <v>FLO_FR</v>
      </c>
      <c r="G2742" s="19" t="str">
        <f t="shared" ref="G2742" si="1798">G2741</f>
        <v>RSD_DTA1_DW</v>
      </c>
      <c r="H2742" s="19" t="str">
        <f t="shared" ref="H2742:J2742" si="1799">H2718</f>
        <v>WE</v>
      </c>
      <c r="I2742" s="19" t="str">
        <f t="shared" si="1799"/>
        <v>UP</v>
      </c>
      <c r="J2742" s="21">
        <f t="shared" si="1799"/>
        <v>0</v>
      </c>
      <c r="K2742" s="21">
        <f t="shared" si="1742"/>
        <v>3</v>
      </c>
      <c r="L2742" s="21" t="str">
        <f t="shared" si="1706"/>
        <v>RSDELC</v>
      </c>
      <c r="M2742" s="21" t="s">
        <v>75</v>
      </c>
    </row>
    <row r="2743" spans="3:13" s="2" customFormat="1" x14ac:dyDescent="0.25">
      <c r="C2743" s="10">
        <f>C2695+1</f>
        <v>58</v>
      </c>
      <c r="D2743" s="10">
        <v>1</v>
      </c>
      <c r="F2743" s="2" t="str">
        <f>IF(H2743="NA","\I: Ignore","FLO_FR")</f>
        <v>FLO_FR</v>
      </c>
      <c r="G2743" s="9" t="str">
        <f>VLOOKUP(C2743,Demands!$B$27:$C$125,2,0)</f>
        <v>RSD_APA1_DW</v>
      </c>
      <c r="H2743" s="2" t="str">
        <f>IF(HLOOKUP($D2743,Fractions!$C$1:$Z$2,2,0)=0,"na",HLOOKUP($D2743,Fractions!$C$1:$Z$2,2,0))</f>
        <v>RN</v>
      </c>
      <c r="I2743" s="2" t="s">
        <v>34</v>
      </c>
      <c r="K2743" s="17">
        <f>VLOOKUP(VLOOKUP(C2743,Demands!$B$27:$E$125,4,0),Fractions!$A$3:$Z$43,INS_FRs!D2743+2,0)</f>
        <v>0</v>
      </c>
      <c r="L2743" s="10" t="str">
        <f t="shared" si="1706"/>
        <v>RSDELC</v>
      </c>
      <c r="M2743" s="10" t="s">
        <v>75</v>
      </c>
    </row>
    <row r="2744" spans="3:13" s="2" customFormat="1" x14ac:dyDescent="0.25">
      <c r="C2744" s="10"/>
      <c r="D2744" s="10">
        <v>2</v>
      </c>
      <c r="F2744" s="2" t="str">
        <f t="shared" ref="F2744:F2746" si="1800">IF(H2744="NA","\I: Ignore","FLO_FR")</f>
        <v>FLO_FR</v>
      </c>
      <c r="G2744" s="2" t="str">
        <f>G2743</f>
        <v>RSD_APA1_DW</v>
      </c>
      <c r="H2744" s="2" t="str">
        <f>IF(HLOOKUP($D2744,Fractions!$C$1:$Z$2,2,0)=0,"na",HLOOKUP($D2744,Fractions!$C$1:$Z$2,2,0))</f>
        <v>RL</v>
      </c>
      <c r="I2744" s="2" t="s">
        <v>34</v>
      </c>
      <c r="K2744" s="17">
        <f>VLOOKUP(VLOOKUP(C2743,Demands!$B$27:$E$125,4,0),Fractions!$A$3:$Z$43,INS_FRs!D2744+2,0)</f>
        <v>3.8299086757990874E-2</v>
      </c>
      <c r="L2744" s="10" t="str">
        <f t="shared" si="1706"/>
        <v>RSDELC</v>
      </c>
      <c r="M2744" s="10" t="s">
        <v>75</v>
      </c>
    </row>
    <row r="2745" spans="3:13" s="2" customFormat="1" x14ac:dyDescent="0.25">
      <c r="C2745" s="10"/>
      <c r="D2745" s="10">
        <v>3</v>
      </c>
      <c r="F2745" s="2" t="str">
        <f t="shared" si="1800"/>
        <v>FLO_FR</v>
      </c>
      <c r="G2745" s="2" t="str">
        <f t="shared" ref="G2745:G2752" si="1801">G2744</f>
        <v>RSD_APA1_DW</v>
      </c>
      <c r="H2745" s="2" t="str">
        <f>IF(HLOOKUP($D2745,Fractions!$C$1:$Z$2,2,0)=0,"na",HLOOKUP($D2745,Fractions!$C$1:$Z$2,2,0))</f>
        <v>RM</v>
      </c>
      <c r="I2745" s="2" t="s">
        <v>34</v>
      </c>
      <c r="K2745" s="17">
        <f>VLOOKUP(VLOOKUP(C2743,Demands!$B$27:$E$125,4,0),Fractions!$A$3:$Z$43,INS_FRs!D2745+2,0)</f>
        <v>4.5262557077625568E-2</v>
      </c>
      <c r="L2745" s="10" t="str">
        <f t="shared" si="1706"/>
        <v>RSDELC</v>
      </c>
      <c r="M2745" s="10" t="s">
        <v>75</v>
      </c>
    </row>
    <row r="2746" spans="3:13" s="2" customFormat="1" x14ac:dyDescent="0.25">
      <c r="C2746" s="10"/>
      <c r="D2746" s="10">
        <v>4</v>
      </c>
      <c r="F2746" s="2" t="str">
        <f t="shared" si="1800"/>
        <v>FLO_FR</v>
      </c>
      <c r="G2746" s="2" t="str">
        <f t="shared" si="1801"/>
        <v>RSD_APA1_DW</v>
      </c>
      <c r="H2746" s="2" t="str">
        <f>IF(HLOOKUP($D2746,Fractions!$C$1:$Z$2,2,0)=0,"na",HLOOKUP($D2746,Fractions!$C$1:$Z$2,2,0))</f>
        <v>RD</v>
      </c>
      <c r="I2746" s="2" t="s">
        <v>34</v>
      </c>
      <c r="K2746" s="17">
        <f>VLOOKUP(VLOOKUP(C2743,Demands!$B$27:$E$125,4,0),Fractions!$A$3:$Z$43,INS_FRs!D2746+2,0)</f>
        <v>4.8744292237442928E-2</v>
      </c>
      <c r="L2746" s="10" t="str">
        <f t="shared" si="1706"/>
        <v>RSDELC</v>
      </c>
      <c r="M2746" s="10" t="s">
        <v>75</v>
      </c>
    </row>
    <row r="2747" spans="3:13" s="2" customFormat="1" x14ac:dyDescent="0.25">
      <c r="C2747" s="10"/>
      <c r="D2747" s="10">
        <v>5</v>
      </c>
      <c r="F2747" s="2" t="str">
        <f t="shared" ref="F2747:F2754" si="1802">IF(H2747="NA","\I: Ignore","FLO_FR")</f>
        <v>FLO_FR</v>
      </c>
      <c r="G2747" s="2" t="str">
        <f t="shared" si="1801"/>
        <v>RSD_APA1_DW</v>
      </c>
      <c r="H2747" s="2" t="str">
        <f>IF(HLOOKUP($D2747,Fractions!$C$1:$Z$2,2,0)=0,"na",HLOOKUP($D2747,Fractions!$C$1:$Z$2,2,0))</f>
        <v>RA</v>
      </c>
      <c r="I2747" s="2" t="s">
        <v>34</v>
      </c>
      <c r="K2747" s="17">
        <f>VLOOKUP(VLOOKUP(C2743,Demands!$B$27:$E$125,4,0),Fractions!$A$3:$Z$43,INS_FRs!D2747+2,0)</f>
        <v>3.4817351598173514E-2</v>
      </c>
      <c r="L2747" s="10" t="str">
        <f t="shared" si="1706"/>
        <v>RSDELC</v>
      </c>
      <c r="M2747" s="10" t="s">
        <v>75</v>
      </c>
    </row>
    <row r="2748" spans="3:13" s="2" customFormat="1" x14ac:dyDescent="0.25">
      <c r="C2748" s="10"/>
      <c r="D2748" s="10">
        <v>6</v>
      </c>
      <c r="F2748" s="2" t="str">
        <f t="shared" si="1802"/>
        <v>FLO_FR</v>
      </c>
      <c r="G2748" s="2" t="str">
        <f t="shared" si="1801"/>
        <v>RSD_APA1_DW</v>
      </c>
      <c r="H2748" s="2" t="str">
        <f>IF(HLOOKUP($D2748,Fractions!$C$1:$Z$2,2,0)=0,"na",HLOOKUP($D2748,Fractions!$C$1:$Z$2,2,0))</f>
        <v>RE</v>
      </c>
      <c r="I2748" s="2" t="s">
        <v>34</v>
      </c>
      <c r="K2748" s="17">
        <f>VLOOKUP(VLOOKUP(C2743,Demands!$B$27:$E$125,4,0),Fractions!$A$3:$Z$43,INS_FRs!D2748+2,0)</f>
        <v>0</v>
      </c>
      <c r="L2748" s="10" t="str">
        <f t="shared" si="1706"/>
        <v>RSDELC</v>
      </c>
      <c r="M2748" s="10" t="s">
        <v>75</v>
      </c>
    </row>
    <row r="2749" spans="3:13" s="2" customFormat="1" x14ac:dyDescent="0.25">
      <c r="C2749" s="10"/>
      <c r="D2749" s="10">
        <v>7</v>
      </c>
      <c r="F2749" s="2" t="str">
        <f t="shared" si="1802"/>
        <v>FLO_FR</v>
      </c>
      <c r="G2749" s="2" t="str">
        <f t="shared" si="1801"/>
        <v>RSD_APA1_DW</v>
      </c>
      <c r="H2749" s="2" t="str">
        <f>IF(HLOOKUP($D2749,Fractions!$C$1:$Z$2,2,0)=0,"na",HLOOKUP($D2749,Fractions!$C$1:$Z$2,2,0))</f>
        <v>SN</v>
      </c>
      <c r="I2749" s="2" t="s">
        <v>34</v>
      </c>
      <c r="K2749" s="17">
        <f>VLOOKUP(VLOOKUP(C2743,Demands!$B$27:$E$125,4,0),Fractions!$A$3:$Z$43,INS_FRs!D2749+2,0)</f>
        <v>0</v>
      </c>
      <c r="L2749" s="10" t="str">
        <f t="shared" si="1706"/>
        <v>RSDELC</v>
      </c>
      <c r="M2749" s="10" t="s">
        <v>75</v>
      </c>
    </row>
    <row r="2750" spans="3:13" s="2" customFormat="1" x14ac:dyDescent="0.25">
      <c r="C2750" s="10"/>
      <c r="D2750" s="10">
        <v>8</v>
      </c>
      <c r="F2750" s="2" t="str">
        <f t="shared" si="1802"/>
        <v>FLO_FR</v>
      </c>
      <c r="G2750" s="2" t="str">
        <f t="shared" si="1801"/>
        <v>RSD_APA1_DW</v>
      </c>
      <c r="H2750" s="2" t="str">
        <f>IF(HLOOKUP($D2750,Fractions!$C$1:$Z$2,2,0)=0,"na",HLOOKUP($D2750,Fractions!$C$1:$Z$2,2,0))</f>
        <v>SL</v>
      </c>
      <c r="I2750" s="2" t="s">
        <v>34</v>
      </c>
      <c r="K2750" s="17">
        <f>VLOOKUP(VLOOKUP(C2743,Demands!$B$27:$E$125,4,0),Fractions!$A$3:$Z$43,INS_FRs!D2750+2,0)</f>
        <v>5.7762557077625579E-2</v>
      </c>
      <c r="L2750" s="10" t="str">
        <f t="shared" si="1706"/>
        <v>RSDELC</v>
      </c>
      <c r="M2750" s="10" t="s">
        <v>75</v>
      </c>
    </row>
    <row r="2751" spans="3:13" s="2" customFormat="1" x14ac:dyDescent="0.25">
      <c r="C2751" s="10"/>
      <c r="D2751" s="10">
        <v>9</v>
      </c>
      <c r="F2751" s="2" t="str">
        <f t="shared" si="1802"/>
        <v>FLO_FR</v>
      </c>
      <c r="G2751" s="2" t="str">
        <f t="shared" si="1801"/>
        <v>RSD_APA1_DW</v>
      </c>
      <c r="H2751" s="2" t="str">
        <f>IF(HLOOKUP($D2751,Fractions!$C$1:$Z$2,2,0)=0,"na",HLOOKUP($D2751,Fractions!$C$1:$Z$2,2,0))</f>
        <v>SM</v>
      </c>
      <c r="I2751" s="2" t="s">
        <v>34</v>
      </c>
      <c r="K2751" s="17">
        <f>VLOOKUP(VLOOKUP(C2743,Demands!$B$27:$E$125,4,0),Fractions!$A$3:$Z$43,INS_FRs!D2751+2,0)</f>
        <v>6.8264840182648404E-2</v>
      </c>
      <c r="L2751" s="10" t="str">
        <f t="shared" si="1706"/>
        <v>RSDELC</v>
      </c>
      <c r="M2751" s="10" t="s">
        <v>75</v>
      </c>
    </row>
    <row r="2752" spans="3:13" s="2" customFormat="1" x14ac:dyDescent="0.25">
      <c r="C2752" s="10"/>
      <c r="D2752" s="10">
        <v>10</v>
      </c>
      <c r="F2752" s="2" t="str">
        <f t="shared" si="1802"/>
        <v>FLO_FR</v>
      </c>
      <c r="G2752" s="2" t="str">
        <f t="shared" si="1801"/>
        <v>RSD_APA1_DW</v>
      </c>
      <c r="H2752" s="2" t="str">
        <f>IF(HLOOKUP($D2752,Fractions!$C$1:$Z$2,2,0)=0,"na",HLOOKUP($D2752,Fractions!$C$1:$Z$2,2,0))</f>
        <v>SD</v>
      </c>
      <c r="I2752" s="2" t="s">
        <v>34</v>
      </c>
      <c r="K2752" s="17">
        <f>VLOOKUP(VLOOKUP(C2743,Demands!$B$27:$E$125,4,0),Fractions!$A$3:$Z$43,INS_FRs!D2752+2,0)</f>
        <v>7.351598173515983E-2</v>
      </c>
      <c r="L2752" s="10" t="str">
        <f t="shared" si="1706"/>
        <v>RSDELC</v>
      </c>
      <c r="M2752" s="10" t="s">
        <v>75</v>
      </c>
    </row>
    <row r="2753" spans="3:13" s="2" customFormat="1" x14ac:dyDescent="0.25">
      <c r="C2753" s="10"/>
      <c r="D2753" s="10">
        <v>11</v>
      </c>
      <c r="F2753" s="2" t="str">
        <f t="shared" si="1802"/>
        <v>FLO_FR</v>
      </c>
      <c r="G2753" s="2" t="str">
        <f t="shared" ref="G2753" si="1803">G2752</f>
        <v>RSD_APA1_DW</v>
      </c>
      <c r="H2753" s="2" t="str">
        <f>IF(HLOOKUP($D2753,Fractions!$C$1:$Z$2,2,0)=0,"na",HLOOKUP($D2753,Fractions!$C$1:$Z$2,2,0))</f>
        <v>SA</v>
      </c>
      <c r="I2753" s="2" t="s">
        <v>34</v>
      </c>
      <c r="K2753" s="17">
        <f>VLOOKUP(VLOOKUP(C2743,Demands!$B$27:$E$125,4,0),Fractions!$A$3:$Z$43,INS_FRs!D2753+2,0)</f>
        <v>5.2511415525114152E-2</v>
      </c>
      <c r="L2753" s="10" t="str">
        <f t="shared" si="1706"/>
        <v>RSDELC</v>
      </c>
      <c r="M2753" s="10" t="s">
        <v>75</v>
      </c>
    </row>
    <row r="2754" spans="3:13" s="2" customFormat="1" x14ac:dyDescent="0.25">
      <c r="C2754" s="10"/>
      <c r="D2754" s="10">
        <v>12</v>
      </c>
      <c r="F2754" s="2" t="str">
        <f t="shared" si="1802"/>
        <v>FLO_FR</v>
      </c>
      <c r="G2754" s="2" t="str">
        <f t="shared" ref="G2754" si="1804">G2753</f>
        <v>RSD_APA1_DW</v>
      </c>
      <c r="H2754" s="2" t="str">
        <f>IF(HLOOKUP($D2754,Fractions!$C$1:$Z$2,2,0)=0,"na",HLOOKUP($D2754,Fractions!$C$1:$Z$2,2,0))</f>
        <v>SE</v>
      </c>
      <c r="I2754" s="2" t="s">
        <v>34</v>
      </c>
      <c r="K2754" s="17">
        <f>VLOOKUP(VLOOKUP(C2743,Demands!$B$27:$E$125,4,0),Fractions!$A$3:$Z$43,INS_FRs!D2754+2,0)</f>
        <v>0</v>
      </c>
      <c r="L2754" s="10" t="str">
        <f t="shared" si="1706"/>
        <v>RSDELC</v>
      </c>
      <c r="M2754" s="10" t="s">
        <v>75</v>
      </c>
    </row>
    <row r="2755" spans="3:13" s="2" customFormat="1" x14ac:dyDescent="0.25">
      <c r="C2755" s="10"/>
      <c r="D2755" s="10">
        <v>13</v>
      </c>
      <c r="F2755" s="2" t="str">
        <f t="shared" ref="F2755" si="1805">IF(H2755="NA","\I: Ignore","FLO_FR")</f>
        <v>FLO_FR</v>
      </c>
      <c r="G2755" s="2" t="str">
        <f t="shared" ref="G2755" si="1806">G2754</f>
        <v>RSD_APA1_DW</v>
      </c>
      <c r="H2755" s="2" t="str">
        <f>IF(HLOOKUP($D2755,Fractions!$C$1:$Z$2,2,0)=0,"na",HLOOKUP($D2755,Fractions!$C$1:$Z$2,2,0))</f>
        <v>FN</v>
      </c>
      <c r="I2755" s="2" t="s">
        <v>34</v>
      </c>
      <c r="K2755" s="17">
        <f>VLOOKUP(VLOOKUP(C2743,Demands!$B$27:$E$125,4,0),Fractions!$A$3:$Z$43,INS_FRs!D2755+2,0)</f>
        <v>0</v>
      </c>
      <c r="L2755" s="10" t="str">
        <f t="shared" si="1706"/>
        <v>RSDELC</v>
      </c>
      <c r="M2755" s="10" t="s">
        <v>75</v>
      </c>
    </row>
    <row r="2756" spans="3:13" s="2" customFormat="1" x14ac:dyDescent="0.25">
      <c r="C2756" s="10"/>
      <c r="D2756" s="10">
        <v>14</v>
      </c>
      <c r="F2756" s="2" t="str">
        <f t="shared" ref="F2756" si="1807">IF(H2756="NA","\I: Ignore","FLO_FR")</f>
        <v>FLO_FR</v>
      </c>
      <c r="G2756" s="2" t="str">
        <f t="shared" ref="G2756" si="1808">G2755</f>
        <v>RSD_APA1_DW</v>
      </c>
      <c r="H2756" s="2" t="str">
        <f>IF(HLOOKUP($D2756,Fractions!$C$1:$Z$2,2,0)=0,"na",HLOOKUP($D2756,Fractions!$C$1:$Z$2,2,0))</f>
        <v>FL</v>
      </c>
      <c r="I2756" s="2" t="s">
        <v>34</v>
      </c>
      <c r="K2756" s="17">
        <f>VLOOKUP(VLOOKUP(C2743,Demands!$B$27:$E$125,4,0),Fractions!$A$3:$Z$43,INS_FRs!D2756+2,0)</f>
        <v>3.8299086757990874E-2</v>
      </c>
      <c r="L2756" s="10" t="str">
        <f t="shared" si="1706"/>
        <v>RSDELC</v>
      </c>
      <c r="M2756" s="10" t="s">
        <v>75</v>
      </c>
    </row>
    <row r="2757" spans="3:13" s="2" customFormat="1" x14ac:dyDescent="0.25">
      <c r="C2757" s="10"/>
      <c r="D2757" s="10">
        <v>15</v>
      </c>
      <c r="F2757" s="2" t="str">
        <f t="shared" ref="F2757" si="1809">IF(H2757="NA","\I: Ignore","FLO_FR")</f>
        <v>FLO_FR</v>
      </c>
      <c r="G2757" s="2" t="str">
        <f t="shared" ref="G2757" si="1810">G2756</f>
        <v>RSD_APA1_DW</v>
      </c>
      <c r="H2757" s="2" t="str">
        <f>IF(HLOOKUP($D2757,Fractions!$C$1:$Z$2,2,0)=0,"na",HLOOKUP($D2757,Fractions!$C$1:$Z$2,2,0))</f>
        <v>FM</v>
      </c>
      <c r="I2757" s="2" t="s">
        <v>34</v>
      </c>
      <c r="K2757" s="17">
        <f>VLOOKUP(VLOOKUP(C2743,Demands!$B$27:$E$125,4,0),Fractions!$A$3:$Z$43,INS_FRs!D2757+2,0)</f>
        <v>4.5262557077625568E-2</v>
      </c>
      <c r="L2757" s="10" t="str">
        <f t="shared" si="1706"/>
        <v>RSDELC</v>
      </c>
      <c r="M2757" s="10" t="s">
        <v>75</v>
      </c>
    </row>
    <row r="2758" spans="3:13" s="2" customFormat="1" x14ac:dyDescent="0.25">
      <c r="C2758" s="10"/>
      <c r="D2758" s="10">
        <v>16</v>
      </c>
      <c r="F2758" s="2" t="str">
        <f t="shared" ref="F2758" si="1811">IF(H2758="NA","\I: Ignore","FLO_FR")</f>
        <v>FLO_FR</v>
      </c>
      <c r="G2758" s="2" t="str">
        <f t="shared" ref="G2758" si="1812">G2757</f>
        <v>RSD_APA1_DW</v>
      </c>
      <c r="H2758" s="2" t="str">
        <f>IF(HLOOKUP($D2758,Fractions!$C$1:$Z$2,2,0)=0,"na",HLOOKUP($D2758,Fractions!$C$1:$Z$2,2,0))</f>
        <v>FD</v>
      </c>
      <c r="I2758" s="2" t="s">
        <v>34</v>
      </c>
      <c r="K2758" s="17">
        <f>VLOOKUP(VLOOKUP(C2743,Demands!$B$27:$E$125,4,0),Fractions!$A$3:$Z$43,INS_FRs!D2758+2,0)</f>
        <v>4.8744292237442928E-2</v>
      </c>
      <c r="L2758" s="10" t="str">
        <f t="shared" si="1706"/>
        <v>RSDELC</v>
      </c>
      <c r="M2758" s="10" t="s">
        <v>75</v>
      </c>
    </row>
    <row r="2759" spans="3:13" s="2" customFormat="1" x14ac:dyDescent="0.25">
      <c r="C2759" s="10"/>
      <c r="D2759" s="10">
        <v>17</v>
      </c>
      <c r="F2759" s="2" t="str">
        <f t="shared" ref="F2759" si="1813">IF(H2759="NA","\I: Ignore","FLO_FR")</f>
        <v>FLO_FR</v>
      </c>
      <c r="G2759" s="2" t="str">
        <f t="shared" ref="G2759" si="1814">G2758</f>
        <v>RSD_APA1_DW</v>
      </c>
      <c r="H2759" s="2" t="str">
        <f>IF(HLOOKUP($D2759,Fractions!$C$1:$Z$2,2,0)=0,"na",HLOOKUP($D2759,Fractions!$C$1:$Z$2,2,0))</f>
        <v>FA</v>
      </c>
      <c r="I2759" s="2" t="s">
        <v>34</v>
      </c>
      <c r="K2759" s="17">
        <f>VLOOKUP(VLOOKUP(C2743,Demands!$B$27:$E$125,4,0),Fractions!$A$3:$Z$43,INS_FRs!D2759+2,0)</f>
        <v>3.4817351598173514E-2</v>
      </c>
      <c r="L2759" s="10" t="str">
        <f t="shared" si="1706"/>
        <v>RSDELC</v>
      </c>
      <c r="M2759" s="10" t="s">
        <v>75</v>
      </c>
    </row>
    <row r="2760" spans="3:13" s="2" customFormat="1" x14ac:dyDescent="0.25">
      <c r="C2760" s="10"/>
      <c r="D2760" s="10">
        <v>18</v>
      </c>
      <c r="F2760" s="2" t="str">
        <f t="shared" ref="F2760" si="1815">IF(H2760="NA","\I: Ignore","FLO_FR")</f>
        <v>FLO_FR</v>
      </c>
      <c r="G2760" s="2" t="str">
        <f t="shared" ref="G2760" si="1816">G2759</f>
        <v>RSD_APA1_DW</v>
      </c>
      <c r="H2760" s="2" t="str">
        <f>IF(HLOOKUP($D2760,Fractions!$C$1:$Z$2,2,0)=0,"na",HLOOKUP($D2760,Fractions!$C$1:$Z$2,2,0))</f>
        <v>FE</v>
      </c>
      <c r="I2760" s="2" t="s">
        <v>34</v>
      </c>
      <c r="K2760" s="17">
        <f>VLOOKUP(VLOOKUP(C2743,Demands!$B$27:$E$125,4,0),Fractions!$A$3:$Z$43,INS_FRs!D2760+2,0)</f>
        <v>0</v>
      </c>
      <c r="L2760" s="10" t="str">
        <f t="shared" ref="L2760:L2823" si="1817">LEFT(G2760,3)&amp;"ELC"</f>
        <v>RSDELC</v>
      </c>
      <c r="M2760" s="10" t="s">
        <v>75</v>
      </c>
    </row>
    <row r="2761" spans="3:13" s="2" customFormat="1" x14ac:dyDescent="0.25">
      <c r="C2761" s="10"/>
      <c r="D2761" s="10">
        <v>19</v>
      </c>
      <c r="F2761" s="2" t="str">
        <f t="shared" ref="F2761" si="1818">IF(H2761="NA","\I: Ignore","FLO_FR")</f>
        <v>FLO_FR</v>
      </c>
      <c r="G2761" s="2" t="str">
        <f t="shared" ref="G2761" si="1819">G2760</f>
        <v>RSD_APA1_DW</v>
      </c>
      <c r="H2761" s="2" t="str">
        <f>IF(HLOOKUP($D2761,Fractions!$C$1:$Z$2,2,0)=0,"na",HLOOKUP($D2761,Fractions!$C$1:$Z$2,2,0))</f>
        <v>WN</v>
      </c>
      <c r="I2761" s="2" t="s">
        <v>34</v>
      </c>
      <c r="K2761" s="17">
        <f>VLOOKUP(VLOOKUP(C2743,Demands!$B$27:$E$125,4,0),Fractions!$A$3:$Z$43,INS_FRs!D2761+2,0)</f>
        <v>0</v>
      </c>
      <c r="L2761" s="10" t="str">
        <f t="shared" si="1817"/>
        <v>RSDELC</v>
      </c>
      <c r="M2761" s="10" t="s">
        <v>75</v>
      </c>
    </row>
    <row r="2762" spans="3:13" s="2" customFormat="1" x14ac:dyDescent="0.25">
      <c r="C2762" s="10"/>
      <c r="D2762" s="10">
        <v>20</v>
      </c>
      <c r="F2762" s="2" t="str">
        <f t="shared" ref="F2762" si="1820">IF(H2762="NA","\I: Ignore","FLO_FR")</f>
        <v>FLO_FR</v>
      </c>
      <c r="G2762" s="2" t="str">
        <f t="shared" ref="G2762" si="1821">G2761</f>
        <v>RSD_APA1_DW</v>
      </c>
      <c r="H2762" s="2" t="str">
        <f>IF(HLOOKUP($D2762,Fractions!$C$1:$Z$2,2,0)=0,"na",HLOOKUP($D2762,Fractions!$C$1:$Z$2,2,0))</f>
        <v>WL</v>
      </c>
      <c r="I2762" s="2" t="s">
        <v>34</v>
      </c>
      <c r="K2762" s="17">
        <f>VLOOKUP(VLOOKUP(C2743,Demands!$B$27:$E$125,4,0),Fractions!$A$3:$Z$43,INS_FRs!D2762+2,0)</f>
        <v>9.4805936073059371E-2</v>
      </c>
      <c r="L2762" s="10" t="str">
        <f t="shared" si="1817"/>
        <v>RSDELC</v>
      </c>
      <c r="M2762" s="10" t="s">
        <v>75</v>
      </c>
    </row>
    <row r="2763" spans="3:13" s="2" customFormat="1" x14ac:dyDescent="0.25">
      <c r="C2763" s="10"/>
      <c r="D2763" s="10">
        <v>21</v>
      </c>
      <c r="F2763" s="2" t="str">
        <f t="shared" ref="F2763" si="1822">IF(H2763="NA","\I: Ignore","FLO_FR")</f>
        <v>FLO_FR</v>
      </c>
      <c r="G2763" s="2" t="str">
        <f t="shared" ref="G2763" si="1823">G2762</f>
        <v>RSD_APA1_DW</v>
      </c>
      <c r="H2763" s="2" t="str">
        <f>IF(HLOOKUP($D2763,Fractions!$C$1:$Z$2,2,0)=0,"na",HLOOKUP($D2763,Fractions!$C$1:$Z$2,2,0))</f>
        <v>WM</v>
      </c>
      <c r="I2763" s="2" t="s">
        <v>34</v>
      </c>
      <c r="K2763" s="17">
        <f>VLOOKUP(VLOOKUP(C2743,Demands!$B$27:$E$125,4,0),Fractions!$A$3:$Z$43,INS_FRs!D2763+2,0)</f>
        <v>0.11204337899543379</v>
      </c>
      <c r="L2763" s="10" t="str">
        <f t="shared" si="1817"/>
        <v>RSDELC</v>
      </c>
      <c r="M2763" s="10" t="s">
        <v>75</v>
      </c>
    </row>
    <row r="2764" spans="3:13" s="2" customFormat="1" x14ac:dyDescent="0.25">
      <c r="C2764" s="10"/>
      <c r="D2764" s="10">
        <v>22</v>
      </c>
      <c r="F2764" s="2" t="str">
        <f t="shared" ref="F2764" si="1824">IF(H2764="NA","\I: Ignore","FLO_FR")</f>
        <v>FLO_FR</v>
      </c>
      <c r="G2764" s="2" t="str">
        <f t="shared" ref="G2764" si="1825">G2763</f>
        <v>RSD_APA1_DW</v>
      </c>
      <c r="H2764" s="2" t="str">
        <f>IF(HLOOKUP($D2764,Fractions!$C$1:$Z$2,2,0)=0,"na",HLOOKUP($D2764,Fractions!$C$1:$Z$2,2,0))</f>
        <v>WD</v>
      </c>
      <c r="I2764" s="2" t="s">
        <v>34</v>
      </c>
      <c r="K2764" s="17">
        <f>VLOOKUP(VLOOKUP(C2743,Demands!$B$27:$E$125,4,0),Fractions!$A$3:$Z$43,INS_FRs!D2764+2,0)</f>
        <v>0.12066210045662101</v>
      </c>
      <c r="L2764" s="10" t="str">
        <f t="shared" si="1817"/>
        <v>RSDELC</v>
      </c>
      <c r="M2764" s="10" t="s">
        <v>75</v>
      </c>
    </row>
    <row r="2765" spans="3:13" s="2" customFormat="1" x14ac:dyDescent="0.25">
      <c r="C2765" s="10"/>
      <c r="D2765" s="10">
        <v>23</v>
      </c>
      <c r="F2765" s="12" t="str">
        <f t="shared" ref="F2765" si="1826">IF(H2765="NA","\I: Ignore","FLO_FR")</f>
        <v>FLO_FR</v>
      </c>
      <c r="G2765" s="12" t="str">
        <f t="shared" ref="G2765" si="1827">G2764</f>
        <v>RSD_APA1_DW</v>
      </c>
      <c r="H2765" s="12" t="str">
        <f>IF(HLOOKUP($D2765,Fractions!$C$1:$Z$2,2,0)=0,"na",HLOOKUP($D2765,Fractions!$C$1:$Z$2,2,0))</f>
        <v>WA</v>
      </c>
      <c r="I2765" s="12" t="s">
        <v>34</v>
      </c>
      <c r="J2765" s="12"/>
      <c r="K2765" s="18">
        <f>VLOOKUP(VLOOKUP(C2743,Demands!$B$27:$E$125,4,0),Fractions!$A$3:$Z$43,INS_FRs!D2765+2,0)</f>
        <v>8.6187214611872148E-2</v>
      </c>
      <c r="L2765" s="10" t="str">
        <f t="shared" si="1817"/>
        <v>RSDELC</v>
      </c>
      <c r="M2765" s="10" t="s">
        <v>75</v>
      </c>
    </row>
    <row r="2766" spans="3:13" s="2" customFormat="1" x14ac:dyDescent="0.25">
      <c r="C2766" s="10"/>
      <c r="D2766" s="10">
        <v>24</v>
      </c>
      <c r="F2766" s="19" t="str">
        <f t="shared" ref="F2766" si="1828">IF(H2766="NA","\I: Ignore","FLO_FR")</f>
        <v>FLO_FR</v>
      </c>
      <c r="G2766" s="19" t="str">
        <f t="shared" ref="G2766" si="1829">G2765</f>
        <v>RSD_APA1_DW</v>
      </c>
      <c r="H2766" s="19" t="str">
        <f>IF(HLOOKUP($D2766,Fractions!$C$1:$Z$2,2,0)=0,"na",HLOOKUP($D2766,Fractions!$C$1:$Z$2,2,0))</f>
        <v>WE</v>
      </c>
      <c r="I2766" s="19" t="s">
        <v>34</v>
      </c>
      <c r="J2766" s="19"/>
      <c r="K2766" s="20">
        <f>VLOOKUP(VLOOKUP(C2743,Demands!$B$27:$E$125,4,0),Fractions!$A$3:$Z$43,INS_FRs!D2766+2,0)</f>
        <v>0</v>
      </c>
      <c r="L2766" s="21" t="str">
        <f t="shared" si="1817"/>
        <v>RSDELC</v>
      </c>
      <c r="M2766" s="21" t="s">
        <v>75</v>
      </c>
    </row>
    <row r="2767" spans="3:13" s="2" customFormat="1" x14ac:dyDescent="0.25">
      <c r="C2767" s="10"/>
      <c r="D2767" s="10">
        <v>1</v>
      </c>
      <c r="F2767" s="2" t="str">
        <f t="shared" ref="F2767" si="1830">IF(H2767="NA","\I: Ignore","FLO_FR")</f>
        <v>FLO_FR</v>
      </c>
      <c r="G2767" s="2" t="str">
        <f t="shared" ref="G2767" si="1831">G2766</f>
        <v>RSD_APA1_DW</v>
      </c>
      <c r="H2767" s="2" t="str">
        <f t="shared" ref="H2767:J2775" si="1832">H2743</f>
        <v>RN</v>
      </c>
      <c r="I2767" s="2" t="str">
        <f t="shared" si="1832"/>
        <v>UP</v>
      </c>
      <c r="J2767" s="10">
        <f t="shared" si="1832"/>
        <v>0</v>
      </c>
      <c r="K2767" s="10">
        <v>3</v>
      </c>
      <c r="L2767" s="10" t="str">
        <f t="shared" si="1817"/>
        <v>RSDELC</v>
      </c>
      <c r="M2767" s="10" t="s">
        <v>75</v>
      </c>
    </row>
    <row r="2768" spans="3:13" s="2" customFormat="1" x14ac:dyDescent="0.25">
      <c r="C2768" s="10"/>
      <c r="D2768" s="10">
        <v>2</v>
      </c>
      <c r="F2768" s="2" t="str">
        <f t="shared" ref="F2768" si="1833">IF(H2768="NA","\I: Ignore","FLO_FR")</f>
        <v>FLO_FR</v>
      </c>
      <c r="G2768" s="2" t="str">
        <f t="shared" ref="G2768" si="1834">G2767</f>
        <v>RSD_APA1_DW</v>
      </c>
      <c r="H2768" s="2" t="str">
        <f t="shared" si="1832"/>
        <v>RL</v>
      </c>
      <c r="I2768" s="2" t="str">
        <f t="shared" si="1832"/>
        <v>UP</v>
      </c>
      <c r="J2768" s="10">
        <f t="shared" si="1832"/>
        <v>0</v>
      </c>
      <c r="K2768" s="10">
        <f>K2767</f>
        <v>3</v>
      </c>
      <c r="L2768" s="10" t="str">
        <f t="shared" si="1817"/>
        <v>RSDELC</v>
      </c>
      <c r="M2768" s="10" t="s">
        <v>75</v>
      </c>
    </row>
    <row r="2769" spans="3:13" s="2" customFormat="1" x14ac:dyDescent="0.25">
      <c r="C2769" s="10"/>
      <c r="D2769" s="10">
        <v>3</v>
      </c>
      <c r="F2769" s="2" t="str">
        <f t="shared" ref="F2769" si="1835">IF(H2769="NA","\I: Ignore","FLO_FR")</f>
        <v>FLO_FR</v>
      </c>
      <c r="G2769" s="2" t="str">
        <f t="shared" ref="G2769" si="1836">G2768</f>
        <v>RSD_APA1_DW</v>
      </c>
      <c r="H2769" s="2" t="str">
        <f t="shared" si="1832"/>
        <v>RM</v>
      </c>
      <c r="I2769" s="2" t="str">
        <f t="shared" si="1832"/>
        <v>UP</v>
      </c>
      <c r="J2769" s="10">
        <f t="shared" si="1832"/>
        <v>0</v>
      </c>
      <c r="K2769" s="10">
        <f t="shared" ref="K2769:K2790" si="1837">K2768</f>
        <v>3</v>
      </c>
      <c r="L2769" s="10" t="str">
        <f t="shared" si="1817"/>
        <v>RSDELC</v>
      </c>
      <c r="M2769" s="10" t="s">
        <v>75</v>
      </c>
    </row>
    <row r="2770" spans="3:13" s="2" customFormat="1" x14ac:dyDescent="0.25">
      <c r="C2770" s="10"/>
      <c r="D2770" s="10">
        <v>4</v>
      </c>
      <c r="F2770" s="2" t="str">
        <f t="shared" ref="F2770" si="1838">IF(H2770="NA","\I: Ignore","FLO_FR")</f>
        <v>FLO_FR</v>
      </c>
      <c r="G2770" s="2" t="str">
        <f t="shared" ref="G2770" si="1839">G2769</f>
        <v>RSD_APA1_DW</v>
      </c>
      <c r="H2770" s="2" t="str">
        <f t="shared" si="1832"/>
        <v>RD</v>
      </c>
      <c r="I2770" s="2" t="str">
        <f t="shared" si="1832"/>
        <v>UP</v>
      </c>
      <c r="J2770" s="10">
        <f t="shared" si="1832"/>
        <v>0</v>
      </c>
      <c r="K2770" s="10">
        <f t="shared" si="1837"/>
        <v>3</v>
      </c>
      <c r="L2770" s="10" t="str">
        <f t="shared" si="1817"/>
        <v>RSDELC</v>
      </c>
      <c r="M2770" s="10" t="s">
        <v>75</v>
      </c>
    </row>
    <row r="2771" spans="3:13" s="2" customFormat="1" x14ac:dyDescent="0.25">
      <c r="C2771" s="10"/>
      <c r="D2771" s="10">
        <v>5</v>
      </c>
      <c r="F2771" s="2" t="str">
        <f t="shared" ref="F2771" si="1840">IF(H2771="NA","\I: Ignore","FLO_FR")</f>
        <v>FLO_FR</v>
      </c>
      <c r="G2771" s="2" t="str">
        <f t="shared" ref="G2771" si="1841">G2770</f>
        <v>RSD_APA1_DW</v>
      </c>
      <c r="H2771" s="2" t="str">
        <f t="shared" si="1832"/>
        <v>RA</v>
      </c>
      <c r="I2771" s="2" t="str">
        <f t="shared" si="1832"/>
        <v>UP</v>
      </c>
      <c r="J2771" s="10">
        <f t="shared" si="1832"/>
        <v>0</v>
      </c>
      <c r="K2771" s="10">
        <f t="shared" si="1837"/>
        <v>3</v>
      </c>
      <c r="L2771" s="10" t="str">
        <f t="shared" si="1817"/>
        <v>RSDELC</v>
      </c>
      <c r="M2771" s="10" t="s">
        <v>75</v>
      </c>
    </row>
    <row r="2772" spans="3:13" s="2" customFormat="1" x14ac:dyDescent="0.25">
      <c r="C2772" s="10"/>
      <c r="D2772" s="10">
        <v>6</v>
      </c>
      <c r="F2772" s="2" t="str">
        <f t="shared" ref="F2772" si="1842">IF(H2772="NA","\I: Ignore","FLO_FR")</f>
        <v>FLO_FR</v>
      </c>
      <c r="G2772" s="2" t="str">
        <f t="shared" ref="G2772" si="1843">G2771</f>
        <v>RSD_APA1_DW</v>
      </c>
      <c r="H2772" s="2" t="str">
        <f t="shared" si="1832"/>
        <v>RE</v>
      </c>
      <c r="I2772" s="2" t="str">
        <f t="shared" si="1832"/>
        <v>UP</v>
      </c>
      <c r="J2772" s="10">
        <f t="shared" si="1832"/>
        <v>0</v>
      </c>
      <c r="K2772" s="10">
        <f t="shared" si="1837"/>
        <v>3</v>
      </c>
      <c r="L2772" s="10" t="str">
        <f t="shared" si="1817"/>
        <v>RSDELC</v>
      </c>
      <c r="M2772" s="10" t="s">
        <v>75</v>
      </c>
    </row>
    <row r="2773" spans="3:13" s="2" customFormat="1" x14ac:dyDescent="0.25">
      <c r="C2773" s="10"/>
      <c r="D2773" s="10">
        <v>7</v>
      </c>
      <c r="F2773" s="2" t="str">
        <f t="shared" ref="F2773" si="1844">IF(H2773="NA","\I: Ignore","FLO_FR")</f>
        <v>FLO_FR</v>
      </c>
      <c r="G2773" s="2" t="str">
        <f t="shared" ref="G2773" si="1845">G2772</f>
        <v>RSD_APA1_DW</v>
      </c>
      <c r="H2773" s="2" t="str">
        <f t="shared" si="1832"/>
        <v>SN</v>
      </c>
      <c r="I2773" s="2" t="str">
        <f t="shared" si="1832"/>
        <v>UP</v>
      </c>
      <c r="J2773" s="10">
        <f t="shared" si="1832"/>
        <v>0</v>
      </c>
      <c r="K2773" s="10">
        <f t="shared" si="1837"/>
        <v>3</v>
      </c>
      <c r="L2773" s="10" t="str">
        <f t="shared" si="1817"/>
        <v>RSDELC</v>
      </c>
      <c r="M2773" s="10" t="s">
        <v>75</v>
      </c>
    </row>
    <row r="2774" spans="3:13" s="2" customFormat="1" x14ac:dyDescent="0.25">
      <c r="C2774" s="10"/>
      <c r="D2774" s="10">
        <v>8</v>
      </c>
      <c r="F2774" s="2" t="str">
        <f t="shared" ref="F2774" si="1846">IF(H2774="NA","\I: Ignore","FLO_FR")</f>
        <v>FLO_FR</v>
      </c>
      <c r="G2774" s="2" t="str">
        <f t="shared" ref="G2774" si="1847">G2773</f>
        <v>RSD_APA1_DW</v>
      </c>
      <c r="H2774" s="2" t="str">
        <f t="shared" si="1832"/>
        <v>SL</v>
      </c>
      <c r="I2774" s="2" t="str">
        <f t="shared" si="1832"/>
        <v>UP</v>
      </c>
      <c r="J2774" s="10">
        <f t="shared" si="1832"/>
        <v>0</v>
      </c>
      <c r="K2774" s="10">
        <f t="shared" si="1837"/>
        <v>3</v>
      </c>
      <c r="L2774" s="10" t="str">
        <f t="shared" si="1817"/>
        <v>RSDELC</v>
      </c>
      <c r="M2774" s="10" t="s">
        <v>75</v>
      </c>
    </row>
    <row r="2775" spans="3:13" s="2" customFormat="1" x14ac:dyDescent="0.25">
      <c r="C2775" s="10"/>
      <c r="D2775" s="10">
        <v>9</v>
      </c>
      <c r="F2775" s="2" t="str">
        <f t="shared" ref="F2775" si="1848">IF(H2775="NA","\I: Ignore","FLO_FR")</f>
        <v>FLO_FR</v>
      </c>
      <c r="G2775" s="2" t="str">
        <f t="shared" ref="G2775" si="1849">G2774</f>
        <v>RSD_APA1_DW</v>
      </c>
      <c r="H2775" s="2" t="str">
        <f t="shared" si="1832"/>
        <v>SM</v>
      </c>
      <c r="I2775" s="2" t="str">
        <f t="shared" si="1832"/>
        <v>UP</v>
      </c>
      <c r="J2775" s="10">
        <f t="shared" si="1832"/>
        <v>0</v>
      </c>
      <c r="K2775" s="10">
        <f t="shared" si="1837"/>
        <v>3</v>
      </c>
      <c r="L2775" s="10" t="str">
        <f t="shared" si="1817"/>
        <v>RSDELC</v>
      </c>
      <c r="M2775" s="10" t="s">
        <v>75</v>
      </c>
    </row>
    <row r="2776" spans="3:13" s="2" customFormat="1" x14ac:dyDescent="0.25">
      <c r="C2776" s="10"/>
      <c r="D2776" s="10">
        <v>10</v>
      </c>
      <c r="F2776" s="2" t="str">
        <f t="shared" ref="F2776" si="1850">IF(H2776="NA","\I: Ignore","FLO_FR")</f>
        <v>FLO_FR</v>
      </c>
      <c r="G2776" s="2" t="str">
        <f t="shared" ref="G2776" si="1851">G2775</f>
        <v>RSD_APA1_DW</v>
      </c>
      <c r="H2776" s="2" t="str">
        <f t="shared" ref="H2776" si="1852">H2752</f>
        <v>SD</v>
      </c>
      <c r="I2776" s="2" t="str">
        <f>I2752</f>
        <v>UP</v>
      </c>
      <c r="J2776" s="10">
        <f>J2752</f>
        <v>0</v>
      </c>
      <c r="K2776" s="10">
        <f t="shared" si="1837"/>
        <v>3</v>
      </c>
      <c r="L2776" s="10" t="str">
        <f t="shared" si="1817"/>
        <v>RSDELC</v>
      </c>
      <c r="M2776" s="10" t="s">
        <v>75</v>
      </c>
    </row>
    <row r="2777" spans="3:13" s="2" customFormat="1" x14ac:dyDescent="0.25">
      <c r="C2777" s="10"/>
      <c r="D2777" s="10">
        <v>11</v>
      </c>
      <c r="F2777" s="2" t="str">
        <f t="shared" ref="F2777" si="1853">IF(H2777="NA","\I: Ignore","FLO_FR")</f>
        <v>FLO_FR</v>
      </c>
      <c r="G2777" s="2" t="str">
        <f t="shared" ref="G2777" si="1854">G2776</f>
        <v>RSD_APA1_DW</v>
      </c>
      <c r="H2777" s="2" t="str">
        <f t="shared" ref="H2777" si="1855">H2753</f>
        <v>SA</v>
      </c>
      <c r="I2777" s="2" t="str">
        <f>I2753</f>
        <v>UP</v>
      </c>
      <c r="J2777" s="10">
        <f>J2753</f>
        <v>0</v>
      </c>
      <c r="K2777" s="10">
        <f t="shared" si="1837"/>
        <v>3</v>
      </c>
      <c r="L2777" s="10" t="str">
        <f t="shared" si="1817"/>
        <v>RSDELC</v>
      </c>
      <c r="M2777" s="10" t="s">
        <v>75</v>
      </c>
    </row>
    <row r="2778" spans="3:13" s="2" customFormat="1" x14ac:dyDescent="0.25">
      <c r="C2778" s="10"/>
      <c r="D2778" s="10">
        <v>12</v>
      </c>
      <c r="F2778" s="2" t="str">
        <f t="shared" ref="F2778" si="1856">IF(H2778="NA","\I: Ignore","FLO_FR")</f>
        <v>FLO_FR</v>
      </c>
      <c r="G2778" s="2" t="str">
        <f t="shared" ref="G2778" si="1857">G2777</f>
        <v>RSD_APA1_DW</v>
      </c>
      <c r="H2778" s="2" t="str">
        <f t="shared" ref="H2778:I2778" si="1858">H2754</f>
        <v>SE</v>
      </c>
      <c r="I2778" s="2" t="str">
        <f t="shared" si="1858"/>
        <v>UP</v>
      </c>
      <c r="J2778" s="10">
        <f>J2754</f>
        <v>0</v>
      </c>
      <c r="K2778" s="10">
        <f t="shared" si="1837"/>
        <v>3</v>
      </c>
      <c r="L2778" s="10" t="str">
        <f t="shared" si="1817"/>
        <v>RSDELC</v>
      </c>
      <c r="M2778" s="10" t="s">
        <v>75</v>
      </c>
    </row>
    <row r="2779" spans="3:13" s="2" customFormat="1" x14ac:dyDescent="0.25">
      <c r="C2779" s="10"/>
      <c r="D2779" s="10">
        <v>13</v>
      </c>
      <c r="F2779" s="2" t="str">
        <f t="shared" ref="F2779" si="1859">IF(H2779="NA","\I: Ignore","FLO_FR")</f>
        <v>FLO_FR</v>
      </c>
      <c r="G2779" s="2" t="str">
        <f t="shared" ref="G2779" si="1860">G2778</f>
        <v>RSD_APA1_DW</v>
      </c>
      <c r="H2779" s="2" t="str">
        <f t="shared" ref="H2779:J2779" si="1861">H2755</f>
        <v>FN</v>
      </c>
      <c r="I2779" s="2" t="str">
        <f t="shared" si="1861"/>
        <v>UP</v>
      </c>
      <c r="J2779" s="10">
        <f t="shared" si="1861"/>
        <v>0</v>
      </c>
      <c r="K2779" s="10">
        <f t="shared" si="1837"/>
        <v>3</v>
      </c>
      <c r="L2779" s="10" t="str">
        <f t="shared" si="1817"/>
        <v>RSDELC</v>
      </c>
      <c r="M2779" s="10" t="s">
        <v>75</v>
      </c>
    </row>
    <row r="2780" spans="3:13" s="2" customFormat="1" x14ac:dyDescent="0.25">
      <c r="C2780" s="10"/>
      <c r="D2780" s="10">
        <v>14</v>
      </c>
      <c r="F2780" s="2" t="str">
        <f t="shared" ref="F2780" si="1862">IF(H2780="NA","\I: Ignore","FLO_FR")</f>
        <v>FLO_FR</v>
      </c>
      <c r="G2780" s="2" t="str">
        <f t="shared" ref="G2780" si="1863">G2779</f>
        <v>RSD_APA1_DW</v>
      </c>
      <c r="H2780" s="2" t="str">
        <f t="shared" ref="H2780:J2780" si="1864">H2756</f>
        <v>FL</v>
      </c>
      <c r="I2780" s="2" t="str">
        <f t="shared" si="1864"/>
        <v>UP</v>
      </c>
      <c r="J2780" s="10">
        <f t="shared" si="1864"/>
        <v>0</v>
      </c>
      <c r="K2780" s="10">
        <f t="shared" si="1837"/>
        <v>3</v>
      </c>
      <c r="L2780" s="10" t="str">
        <f t="shared" si="1817"/>
        <v>RSDELC</v>
      </c>
      <c r="M2780" s="10" t="s">
        <v>75</v>
      </c>
    </row>
    <row r="2781" spans="3:13" s="2" customFormat="1" x14ac:dyDescent="0.25">
      <c r="C2781" s="10"/>
      <c r="D2781" s="10">
        <v>15</v>
      </c>
      <c r="F2781" s="2" t="str">
        <f t="shared" ref="F2781" si="1865">IF(H2781="NA","\I: Ignore","FLO_FR")</f>
        <v>FLO_FR</v>
      </c>
      <c r="G2781" s="2" t="str">
        <f t="shared" ref="G2781" si="1866">G2780</f>
        <v>RSD_APA1_DW</v>
      </c>
      <c r="H2781" s="2" t="str">
        <f t="shared" ref="H2781:J2781" si="1867">H2757</f>
        <v>FM</v>
      </c>
      <c r="I2781" s="2" t="str">
        <f t="shared" si="1867"/>
        <v>UP</v>
      </c>
      <c r="J2781" s="10">
        <f t="shared" si="1867"/>
        <v>0</v>
      </c>
      <c r="K2781" s="10">
        <f t="shared" si="1837"/>
        <v>3</v>
      </c>
      <c r="L2781" s="10" t="str">
        <f t="shared" si="1817"/>
        <v>RSDELC</v>
      </c>
      <c r="M2781" s="10" t="s">
        <v>75</v>
      </c>
    </row>
    <row r="2782" spans="3:13" s="2" customFormat="1" x14ac:dyDescent="0.25">
      <c r="C2782" s="10"/>
      <c r="D2782" s="10">
        <v>16</v>
      </c>
      <c r="F2782" s="2" t="str">
        <f t="shared" ref="F2782" si="1868">IF(H2782="NA","\I: Ignore","FLO_FR")</f>
        <v>FLO_FR</v>
      </c>
      <c r="G2782" s="2" t="str">
        <f t="shared" ref="G2782" si="1869">G2781</f>
        <v>RSD_APA1_DW</v>
      </c>
      <c r="H2782" s="2" t="str">
        <f t="shared" ref="H2782:J2782" si="1870">H2758</f>
        <v>FD</v>
      </c>
      <c r="I2782" s="2" t="str">
        <f t="shared" si="1870"/>
        <v>UP</v>
      </c>
      <c r="J2782" s="10">
        <f t="shared" si="1870"/>
        <v>0</v>
      </c>
      <c r="K2782" s="10">
        <f t="shared" si="1837"/>
        <v>3</v>
      </c>
      <c r="L2782" s="10" t="str">
        <f t="shared" si="1817"/>
        <v>RSDELC</v>
      </c>
      <c r="M2782" s="10" t="s">
        <v>75</v>
      </c>
    </row>
    <row r="2783" spans="3:13" s="2" customFormat="1" x14ac:dyDescent="0.25">
      <c r="C2783" s="10"/>
      <c r="D2783" s="10">
        <v>17</v>
      </c>
      <c r="F2783" s="2" t="str">
        <f t="shared" ref="F2783" si="1871">IF(H2783="NA","\I: Ignore","FLO_FR")</f>
        <v>FLO_FR</v>
      </c>
      <c r="G2783" s="2" t="str">
        <f t="shared" ref="G2783" si="1872">G2782</f>
        <v>RSD_APA1_DW</v>
      </c>
      <c r="H2783" s="2" t="str">
        <f t="shared" ref="H2783:J2783" si="1873">H2759</f>
        <v>FA</v>
      </c>
      <c r="I2783" s="2" t="str">
        <f t="shared" si="1873"/>
        <v>UP</v>
      </c>
      <c r="J2783" s="10">
        <f t="shared" si="1873"/>
        <v>0</v>
      </c>
      <c r="K2783" s="10">
        <f t="shared" si="1837"/>
        <v>3</v>
      </c>
      <c r="L2783" s="10" t="str">
        <f t="shared" si="1817"/>
        <v>RSDELC</v>
      </c>
      <c r="M2783" s="10" t="s">
        <v>75</v>
      </c>
    </row>
    <row r="2784" spans="3:13" s="2" customFormat="1" x14ac:dyDescent="0.25">
      <c r="C2784" s="10"/>
      <c r="D2784" s="10">
        <v>18</v>
      </c>
      <c r="F2784" s="2" t="str">
        <f t="shared" ref="F2784" si="1874">IF(H2784="NA","\I: Ignore","FLO_FR")</f>
        <v>FLO_FR</v>
      </c>
      <c r="G2784" s="2" t="str">
        <f t="shared" ref="G2784" si="1875">G2783</f>
        <v>RSD_APA1_DW</v>
      </c>
      <c r="H2784" s="2" t="str">
        <f t="shared" ref="H2784:J2784" si="1876">H2760</f>
        <v>FE</v>
      </c>
      <c r="I2784" s="2" t="str">
        <f t="shared" si="1876"/>
        <v>UP</v>
      </c>
      <c r="J2784" s="10">
        <f t="shared" si="1876"/>
        <v>0</v>
      </c>
      <c r="K2784" s="10">
        <f t="shared" si="1837"/>
        <v>3</v>
      </c>
      <c r="L2784" s="10" t="str">
        <f t="shared" si="1817"/>
        <v>RSDELC</v>
      </c>
      <c r="M2784" s="10" t="s">
        <v>75</v>
      </c>
    </row>
    <row r="2785" spans="3:13" s="2" customFormat="1" x14ac:dyDescent="0.25">
      <c r="C2785" s="10"/>
      <c r="D2785" s="10">
        <v>19</v>
      </c>
      <c r="F2785" s="2" t="str">
        <f t="shared" ref="F2785" si="1877">IF(H2785="NA","\I: Ignore","FLO_FR")</f>
        <v>FLO_FR</v>
      </c>
      <c r="G2785" s="2" t="str">
        <f t="shared" ref="G2785" si="1878">G2784</f>
        <v>RSD_APA1_DW</v>
      </c>
      <c r="H2785" s="2" t="str">
        <f t="shared" ref="H2785:J2785" si="1879">H2761</f>
        <v>WN</v>
      </c>
      <c r="I2785" s="2" t="str">
        <f t="shared" si="1879"/>
        <v>UP</v>
      </c>
      <c r="J2785" s="10">
        <f t="shared" si="1879"/>
        <v>0</v>
      </c>
      <c r="K2785" s="10">
        <f t="shared" si="1837"/>
        <v>3</v>
      </c>
      <c r="L2785" s="10" t="str">
        <f t="shared" si="1817"/>
        <v>RSDELC</v>
      </c>
      <c r="M2785" s="10" t="s">
        <v>75</v>
      </c>
    </row>
    <row r="2786" spans="3:13" s="2" customFormat="1" x14ac:dyDescent="0.25">
      <c r="C2786" s="10"/>
      <c r="D2786" s="10">
        <v>20</v>
      </c>
      <c r="F2786" s="2" t="str">
        <f t="shared" ref="F2786" si="1880">IF(H2786="NA","\I: Ignore","FLO_FR")</f>
        <v>FLO_FR</v>
      </c>
      <c r="G2786" s="2" t="str">
        <f t="shared" ref="G2786" si="1881">G2785</f>
        <v>RSD_APA1_DW</v>
      </c>
      <c r="H2786" s="2" t="str">
        <f t="shared" ref="H2786:J2786" si="1882">H2762</f>
        <v>WL</v>
      </c>
      <c r="I2786" s="2" t="str">
        <f t="shared" si="1882"/>
        <v>UP</v>
      </c>
      <c r="J2786" s="10">
        <f t="shared" si="1882"/>
        <v>0</v>
      </c>
      <c r="K2786" s="10">
        <f t="shared" si="1837"/>
        <v>3</v>
      </c>
      <c r="L2786" s="10" t="str">
        <f t="shared" si="1817"/>
        <v>RSDELC</v>
      </c>
      <c r="M2786" s="10" t="s">
        <v>75</v>
      </c>
    </row>
    <row r="2787" spans="3:13" s="2" customFormat="1" x14ac:dyDescent="0.25">
      <c r="C2787" s="10"/>
      <c r="D2787" s="10">
        <v>21</v>
      </c>
      <c r="F2787" s="2" t="str">
        <f t="shared" ref="F2787" si="1883">IF(H2787="NA","\I: Ignore","FLO_FR")</f>
        <v>FLO_FR</v>
      </c>
      <c r="G2787" s="2" t="str">
        <f t="shared" ref="G2787" si="1884">G2786</f>
        <v>RSD_APA1_DW</v>
      </c>
      <c r="H2787" s="2" t="str">
        <f t="shared" ref="H2787:J2787" si="1885">H2763</f>
        <v>WM</v>
      </c>
      <c r="I2787" s="2" t="str">
        <f t="shared" si="1885"/>
        <v>UP</v>
      </c>
      <c r="J2787" s="10">
        <f t="shared" si="1885"/>
        <v>0</v>
      </c>
      <c r="K2787" s="10">
        <f t="shared" si="1837"/>
        <v>3</v>
      </c>
      <c r="L2787" s="10" t="str">
        <f t="shared" si="1817"/>
        <v>RSDELC</v>
      </c>
      <c r="M2787" s="10" t="s">
        <v>75</v>
      </c>
    </row>
    <row r="2788" spans="3:13" s="2" customFormat="1" x14ac:dyDescent="0.25">
      <c r="C2788" s="10"/>
      <c r="D2788" s="10">
        <v>22</v>
      </c>
      <c r="F2788" s="2" t="str">
        <f t="shared" ref="F2788" si="1886">IF(H2788="NA","\I: Ignore","FLO_FR")</f>
        <v>FLO_FR</v>
      </c>
      <c r="G2788" s="2" t="str">
        <f t="shared" ref="G2788" si="1887">G2787</f>
        <v>RSD_APA1_DW</v>
      </c>
      <c r="H2788" s="2" t="str">
        <f t="shared" ref="H2788:J2788" si="1888">H2764</f>
        <v>WD</v>
      </c>
      <c r="I2788" s="2" t="str">
        <f t="shared" si="1888"/>
        <v>UP</v>
      </c>
      <c r="J2788" s="10">
        <f t="shared" si="1888"/>
        <v>0</v>
      </c>
      <c r="K2788" s="10">
        <f t="shared" si="1837"/>
        <v>3</v>
      </c>
      <c r="L2788" s="10" t="str">
        <f t="shared" si="1817"/>
        <v>RSDELC</v>
      </c>
      <c r="M2788" s="10" t="s">
        <v>75</v>
      </c>
    </row>
    <row r="2789" spans="3:13" s="2" customFormat="1" x14ac:dyDescent="0.25">
      <c r="C2789" s="10"/>
      <c r="D2789" s="10">
        <v>23</v>
      </c>
      <c r="F2789" s="12" t="str">
        <f t="shared" ref="F2789" si="1889">IF(H2789="NA","\I: Ignore","FLO_FR")</f>
        <v>FLO_FR</v>
      </c>
      <c r="G2789" s="12" t="str">
        <f t="shared" ref="G2789" si="1890">G2788</f>
        <v>RSD_APA1_DW</v>
      </c>
      <c r="H2789" s="12" t="str">
        <f t="shared" ref="H2789:J2789" si="1891">H2765</f>
        <v>WA</v>
      </c>
      <c r="I2789" s="12" t="str">
        <f t="shared" si="1891"/>
        <v>UP</v>
      </c>
      <c r="J2789" s="4">
        <f t="shared" si="1891"/>
        <v>0</v>
      </c>
      <c r="K2789" s="4">
        <f t="shared" si="1837"/>
        <v>3</v>
      </c>
      <c r="L2789" s="10" t="str">
        <f t="shared" si="1817"/>
        <v>RSDELC</v>
      </c>
      <c r="M2789" s="10" t="s">
        <v>75</v>
      </c>
    </row>
    <row r="2790" spans="3:13" s="2" customFormat="1" x14ac:dyDescent="0.25">
      <c r="C2790" s="10"/>
      <c r="D2790" s="10">
        <v>24</v>
      </c>
      <c r="F2790" s="19" t="str">
        <f t="shared" ref="F2790" si="1892">IF(H2790="NA","\I: Ignore","FLO_FR")</f>
        <v>FLO_FR</v>
      </c>
      <c r="G2790" s="19" t="str">
        <f t="shared" ref="G2790" si="1893">G2789</f>
        <v>RSD_APA1_DW</v>
      </c>
      <c r="H2790" s="19" t="str">
        <f t="shared" ref="H2790:J2790" si="1894">H2766</f>
        <v>WE</v>
      </c>
      <c r="I2790" s="19" t="str">
        <f t="shared" si="1894"/>
        <v>UP</v>
      </c>
      <c r="J2790" s="21">
        <f t="shared" si="1894"/>
        <v>0</v>
      </c>
      <c r="K2790" s="21">
        <f t="shared" si="1837"/>
        <v>3</v>
      </c>
      <c r="L2790" s="21" t="str">
        <f t="shared" si="1817"/>
        <v>RSDELC</v>
      </c>
      <c r="M2790" s="21" t="s">
        <v>75</v>
      </c>
    </row>
    <row r="2791" spans="3:13" s="2" customFormat="1" x14ac:dyDescent="0.25">
      <c r="C2791" s="10">
        <f>C2743+1</f>
        <v>59</v>
      </c>
      <c r="D2791" s="10">
        <v>1</v>
      </c>
      <c r="F2791" s="2" t="str">
        <f>IF(H2791="NA","\I: Ignore","FLO_FR")</f>
        <v>FLO_FR</v>
      </c>
      <c r="G2791" s="9" t="str">
        <f>VLOOKUP(C2791,Demands!$B$27:$C$125,2,0)</f>
        <v>RSD_DTA2_DW</v>
      </c>
      <c r="H2791" s="2" t="str">
        <f>IF(HLOOKUP($D2791,Fractions!$C$1:$Z$2,2,0)=0,"na",HLOOKUP($D2791,Fractions!$C$1:$Z$2,2,0))</f>
        <v>RN</v>
      </c>
      <c r="I2791" s="2" t="s">
        <v>34</v>
      </c>
      <c r="K2791" s="17">
        <f>VLOOKUP(VLOOKUP(C2791,Demands!$B$27:$E$125,4,0),Fractions!$A$3:$Z$43,INS_FRs!D2791+2,0)</f>
        <v>0</v>
      </c>
      <c r="L2791" s="10" t="str">
        <f t="shared" si="1817"/>
        <v>RSDELC</v>
      </c>
      <c r="M2791" s="10" t="s">
        <v>75</v>
      </c>
    </row>
    <row r="2792" spans="3:13" s="2" customFormat="1" x14ac:dyDescent="0.25">
      <c r="C2792" s="10"/>
      <c r="D2792" s="10">
        <v>2</v>
      </c>
      <c r="F2792" s="2" t="str">
        <f t="shared" ref="F2792:F2794" si="1895">IF(H2792="NA","\I: Ignore","FLO_FR")</f>
        <v>FLO_FR</v>
      </c>
      <c r="G2792" s="2" t="str">
        <f>G2791</f>
        <v>RSD_DTA2_DW</v>
      </c>
      <c r="H2792" s="2" t="str">
        <f>IF(HLOOKUP($D2792,Fractions!$C$1:$Z$2,2,0)=0,"na",HLOOKUP($D2792,Fractions!$C$1:$Z$2,2,0))</f>
        <v>RL</v>
      </c>
      <c r="I2792" s="2" t="s">
        <v>34</v>
      </c>
      <c r="K2792" s="17">
        <f>VLOOKUP(VLOOKUP(C2791,Demands!$B$27:$E$125,4,0),Fractions!$A$3:$Z$43,INS_FRs!D2792+2,0)</f>
        <v>3.8299086757990874E-2</v>
      </c>
      <c r="L2792" s="10" t="str">
        <f t="shared" si="1817"/>
        <v>RSDELC</v>
      </c>
      <c r="M2792" s="10" t="s">
        <v>75</v>
      </c>
    </row>
    <row r="2793" spans="3:13" s="2" customFormat="1" x14ac:dyDescent="0.25">
      <c r="C2793" s="10"/>
      <c r="D2793" s="10">
        <v>3</v>
      </c>
      <c r="F2793" s="2" t="str">
        <f t="shared" si="1895"/>
        <v>FLO_FR</v>
      </c>
      <c r="G2793" s="2" t="str">
        <f t="shared" ref="G2793:G2800" si="1896">G2792</f>
        <v>RSD_DTA2_DW</v>
      </c>
      <c r="H2793" s="2" t="str">
        <f>IF(HLOOKUP($D2793,Fractions!$C$1:$Z$2,2,0)=0,"na",HLOOKUP($D2793,Fractions!$C$1:$Z$2,2,0))</f>
        <v>RM</v>
      </c>
      <c r="I2793" s="2" t="s">
        <v>34</v>
      </c>
      <c r="K2793" s="17">
        <f>VLOOKUP(VLOOKUP(C2791,Demands!$B$27:$E$125,4,0),Fractions!$A$3:$Z$43,INS_FRs!D2793+2,0)</f>
        <v>4.5262557077625568E-2</v>
      </c>
      <c r="L2793" s="10" t="str">
        <f t="shared" si="1817"/>
        <v>RSDELC</v>
      </c>
      <c r="M2793" s="10" t="s">
        <v>75</v>
      </c>
    </row>
    <row r="2794" spans="3:13" s="2" customFormat="1" x14ac:dyDescent="0.25">
      <c r="C2794" s="10"/>
      <c r="D2794" s="10">
        <v>4</v>
      </c>
      <c r="F2794" s="2" t="str">
        <f t="shared" si="1895"/>
        <v>FLO_FR</v>
      </c>
      <c r="G2794" s="2" t="str">
        <f t="shared" si="1896"/>
        <v>RSD_DTA2_DW</v>
      </c>
      <c r="H2794" s="2" t="str">
        <f>IF(HLOOKUP($D2794,Fractions!$C$1:$Z$2,2,0)=0,"na",HLOOKUP($D2794,Fractions!$C$1:$Z$2,2,0))</f>
        <v>RD</v>
      </c>
      <c r="I2794" s="2" t="s">
        <v>34</v>
      </c>
      <c r="K2794" s="17">
        <f>VLOOKUP(VLOOKUP(C2791,Demands!$B$27:$E$125,4,0),Fractions!$A$3:$Z$43,INS_FRs!D2794+2,0)</f>
        <v>4.8744292237442928E-2</v>
      </c>
      <c r="L2794" s="10" t="str">
        <f t="shared" si="1817"/>
        <v>RSDELC</v>
      </c>
      <c r="M2794" s="10" t="s">
        <v>75</v>
      </c>
    </row>
    <row r="2795" spans="3:13" s="2" customFormat="1" x14ac:dyDescent="0.25">
      <c r="C2795" s="10"/>
      <c r="D2795" s="10">
        <v>5</v>
      </c>
      <c r="F2795" s="2" t="str">
        <f t="shared" ref="F2795:F2802" si="1897">IF(H2795="NA","\I: Ignore","FLO_FR")</f>
        <v>FLO_FR</v>
      </c>
      <c r="G2795" s="2" t="str">
        <f t="shared" si="1896"/>
        <v>RSD_DTA2_DW</v>
      </c>
      <c r="H2795" s="2" t="str">
        <f>IF(HLOOKUP($D2795,Fractions!$C$1:$Z$2,2,0)=0,"na",HLOOKUP($D2795,Fractions!$C$1:$Z$2,2,0))</f>
        <v>RA</v>
      </c>
      <c r="I2795" s="2" t="s">
        <v>34</v>
      </c>
      <c r="K2795" s="17">
        <f>VLOOKUP(VLOOKUP(C2791,Demands!$B$27:$E$125,4,0),Fractions!$A$3:$Z$43,INS_FRs!D2795+2,0)</f>
        <v>3.4817351598173514E-2</v>
      </c>
      <c r="L2795" s="10" t="str">
        <f t="shared" si="1817"/>
        <v>RSDELC</v>
      </c>
      <c r="M2795" s="10" t="s">
        <v>75</v>
      </c>
    </row>
    <row r="2796" spans="3:13" s="2" customFormat="1" x14ac:dyDescent="0.25">
      <c r="C2796" s="10"/>
      <c r="D2796" s="10">
        <v>6</v>
      </c>
      <c r="F2796" s="2" t="str">
        <f t="shared" si="1897"/>
        <v>FLO_FR</v>
      </c>
      <c r="G2796" s="2" t="str">
        <f t="shared" si="1896"/>
        <v>RSD_DTA2_DW</v>
      </c>
      <c r="H2796" s="2" t="str">
        <f>IF(HLOOKUP($D2796,Fractions!$C$1:$Z$2,2,0)=0,"na",HLOOKUP($D2796,Fractions!$C$1:$Z$2,2,0))</f>
        <v>RE</v>
      </c>
      <c r="I2796" s="2" t="s">
        <v>34</v>
      </c>
      <c r="K2796" s="17">
        <f>VLOOKUP(VLOOKUP(C2791,Demands!$B$27:$E$125,4,0),Fractions!$A$3:$Z$43,INS_FRs!D2796+2,0)</f>
        <v>0</v>
      </c>
      <c r="L2796" s="10" t="str">
        <f t="shared" si="1817"/>
        <v>RSDELC</v>
      </c>
      <c r="M2796" s="10" t="s">
        <v>75</v>
      </c>
    </row>
    <row r="2797" spans="3:13" s="2" customFormat="1" x14ac:dyDescent="0.25">
      <c r="C2797" s="10"/>
      <c r="D2797" s="10">
        <v>7</v>
      </c>
      <c r="F2797" s="2" t="str">
        <f t="shared" si="1897"/>
        <v>FLO_FR</v>
      </c>
      <c r="G2797" s="2" t="str">
        <f t="shared" si="1896"/>
        <v>RSD_DTA2_DW</v>
      </c>
      <c r="H2797" s="2" t="str">
        <f>IF(HLOOKUP($D2797,Fractions!$C$1:$Z$2,2,0)=0,"na",HLOOKUP($D2797,Fractions!$C$1:$Z$2,2,0))</f>
        <v>SN</v>
      </c>
      <c r="I2797" s="2" t="s">
        <v>34</v>
      </c>
      <c r="K2797" s="17">
        <f>VLOOKUP(VLOOKUP(C2791,Demands!$B$27:$E$125,4,0),Fractions!$A$3:$Z$43,INS_FRs!D2797+2,0)</f>
        <v>0</v>
      </c>
      <c r="L2797" s="10" t="str">
        <f t="shared" si="1817"/>
        <v>RSDELC</v>
      </c>
      <c r="M2797" s="10" t="s">
        <v>75</v>
      </c>
    </row>
    <row r="2798" spans="3:13" s="2" customFormat="1" x14ac:dyDescent="0.25">
      <c r="C2798" s="10"/>
      <c r="D2798" s="10">
        <v>8</v>
      </c>
      <c r="F2798" s="2" t="str">
        <f t="shared" si="1897"/>
        <v>FLO_FR</v>
      </c>
      <c r="G2798" s="2" t="str">
        <f t="shared" si="1896"/>
        <v>RSD_DTA2_DW</v>
      </c>
      <c r="H2798" s="2" t="str">
        <f>IF(HLOOKUP($D2798,Fractions!$C$1:$Z$2,2,0)=0,"na",HLOOKUP($D2798,Fractions!$C$1:$Z$2,2,0))</f>
        <v>SL</v>
      </c>
      <c r="I2798" s="2" t="s">
        <v>34</v>
      </c>
      <c r="K2798" s="17">
        <f>VLOOKUP(VLOOKUP(C2791,Demands!$B$27:$E$125,4,0),Fractions!$A$3:$Z$43,INS_FRs!D2798+2,0)</f>
        <v>5.7762557077625579E-2</v>
      </c>
      <c r="L2798" s="10" t="str">
        <f t="shared" si="1817"/>
        <v>RSDELC</v>
      </c>
      <c r="M2798" s="10" t="s">
        <v>75</v>
      </c>
    </row>
    <row r="2799" spans="3:13" s="2" customFormat="1" x14ac:dyDescent="0.25">
      <c r="C2799" s="10"/>
      <c r="D2799" s="10">
        <v>9</v>
      </c>
      <c r="F2799" s="2" t="str">
        <f t="shared" si="1897"/>
        <v>FLO_FR</v>
      </c>
      <c r="G2799" s="2" t="str">
        <f t="shared" si="1896"/>
        <v>RSD_DTA2_DW</v>
      </c>
      <c r="H2799" s="2" t="str">
        <f>IF(HLOOKUP($D2799,Fractions!$C$1:$Z$2,2,0)=0,"na",HLOOKUP($D2799,Fractions!$C$1:$Z$2,2,0))</f>
        <v>SM</v>
      </c>
      <c r="I2799" s="2" t="s">
        <v>34</v>
      </c>
      <c r="K2799" s="17">
        <f>VLOOKUP(VLOOKUP(C2791,Demands!$B$27:$E$125,4,0),Fractions!$A$3:$Z$43,INS_FRs!D2799+2,0)</f>
        <v>6.8264840182648404E-2</v>
      </c>
      <c r="L2799" s="10" t="str">
        <f t="shared" si="1817"/>
        <v>RSDELC</v>
      </c>
      <c r="M2799" s="10" t="s">
        <v>75</v>
      </c>
    </row>
    <row r="2800" spans="3:13" s="2" customFormat="1" x14ac:dyDescent="0.25">
      <c r="C2800" s="10"/>
      <c r="D2800" s="10">
        <v>10</v>
      </c>
      <c r="F2800" s="2" t="str">
        <f t="shared" si="1897"/>
        <v>FLO_FR</v>
      </c>
      <c r="G2800" s="2" t="str">
        <f t="shared" si="1896"/>
        <v>RSD_DTA2_DW</v>
      </c>
      <c r="H2800" s="2" t="str">
        <f>IF(HLOOKUP($D2800,Fractions!$C$1:$Z$2,2,0)=0,"na",HLOOKUP($D2800,Fractions!$C$1:$Z$2,2,0))</f>
        <v>SD</v>
      </c>
      <c r="I2800" s="2" t="s">
        <v>34</v>
      </c>
      <c r="K2800" s="17">
        <f>VLOOKUP(VLOOKUP(C2791,Demands!$B$27:$E$125,4,0),Fractions!$A$3:$Z$43,INS_FRs!D2800+2,0)</f>
        <v>7.351598173515983E-2</v>
      </c>
      <c r="L2800" s="10" t="str">
        <f t="shared" si="1817"/>
        <v>RSDELC</v>
      </c>
      <c r="M2800" s="10" t="s">
        <v>75</v>
      </c>
    </row>
    <row r="2801" spans="3:13" s="2" customFormat="1" x14ac:dyDescent="0.25">
      <c r="C2801" s="10"/>
      <c r="D2801" s="10">
        <v>11</v>
      </c>
      <c r="F2801" s="2" t="str">
        <f t="shared" si="1897"/>
        <v>FLO_FR</v>
      </c>
      <c r="G2801" s="2" t="str">
        <f t="shared" ref="G2801" si="1898">G2800</f>
        <v>RSD_DTA2_DW</v>
      </c>
      <c r="H2801" s="2" t="str">
        <f>IF(HLOOKUP($D2801,Fractions!$C$1:$Z$2,2,0)=0,"na",HLOOKUP($D2801,Fractions!$C$1:$Z$2,2,0))</f>
        <v>SA</v>
      </c>
      <c r="I2801" s="2" t="s">
        <v>34</v>
      </c>
      <c r="K2801" s="17">
        <f>VLOOKUP(VLOOKUP(C2791,Demands!$B$27:$E$125,4,0),Fractions!$A$3:$Z$43,INS_FRs!D2801+2,0)</f>
        <v>5.2511415525114152E-2</v>
      </c>
      <c r="L2801" s="10" t="str">
        <f t="shared" si="1817"/>
        <v>RSDELC</v>
      </c>
      <c r="M2801" s="10" t="s">
        <v>75</v>
      </c>
    </row>
    <row r="2802" spans="3:13" s="2" customFormat="1" x14ac:dyDescent="0.25">
      <c r="C2802" s="10"/>
      <c r="D2802" s="10">
        <v>12</v>
      </c>
      <c r="F2802" s="2" t="str">
        <f t="shared" si="1897"/>
        <v>FLO_FR</v>
      </c>
      <c r="G2802" s="2" t="str">
        <f t="shared" ref="G2802" si="1899">G2801</f>
        <v>RSD_DTA2_DW</v>
      </c>
      <c r="H2802" s="2" t="str">
        <f>IF(HLOOKUP($D2802,Fractions!$C$1:$Z$2,2,0)=0,"na",HLOOKUP($D2802,Fractions!$C$1:$Z$2,2,0))</f>
        <v>SE</v>
      </c>
      <c r="I2802" s="2" t="s">
        <v>34</v>
      </c>
      <c r="K2802" s="17">
        <f>VLOOKUP(VLOOKUP(C2791,Demands!$B$27:$E$125,4,0),Fractions!$A$3:$Z$43,INS_FRs!D2802+2,0)</f>
        <v>0</v>
      </c>
      <c r="L2802" s="10" t="str">
        <f t="shared" si="1817"/>
        <v>RSDELC</v>
      </c>
      <c r="M2802" s="10" t="s">
        <v>75</v>
      </c>
    </row>
    <row r="2803" spans="3:13" s="2" customFormat="1" x14ac:dyDescent="0.25">
      <c r="C2803" s="10"/>
      <c r="D2803" s="10">
        <v>13</v>
      </c>
      <c r="F2803" s="2" t="str">
        <f t="shared" ref="F2803" si="1900">IF(H2803="NA","\I: Ignore","FLO_FR")</f>
        <v>FLO_FR</v>
      </c>
      <c r="G2803" s="2" t="str">
        <f t="shared" ref="G2803" si="1901">G2802</f>
        <v>RSD_DTA2_DW</v>
      </c>
      <c r="H2803" s="2" t="str">
        <f>IF(HLOOKUP($D2803,Fractions!$C$1:$Z$2,2,0)=0,"na",HLOOKUP($D2803,Fractions!$C$1:$Z$2,2,0))</f>
        <v>FN</v>
      </c>
      <c r="I2803" s="2" t="s">
        <v>34</v>
      </c>
      <c r="K2803" s="17">
        <f>VLOOKUP(VLOOKUP(C2791,Demands!$B$27:$E$125,4,0),Fractions!$A$3:$Z$43,INS_FRs!D2803+2,0)</f>
        <v>0</v>
      </c>
      <c r="L2803" s="10" t="str">
        <f t="shared" si="1817"/>
        <v>RSDELC</v>
      </c>
      <c r="M2803" s="10" t="s">
        <v>75</v>
      </c>
    </row>
    <row r="2804" spans="3:13" s="2" customFormat="1" x14ac:dyDescent="0.25">
      <c r="C2804" s="10"/>
      <c r="D2804" s="10">
        <v>14</v>
      </c>
      <c r="F2804" s="2" t="str">
        <f t="shared" ref="F2804" si="1902">IF(H2804="NA","\I: Ignore","FLO_FR")</f>
        <v>FLO_FR</v>
      </c>
      <c r="G2804" s="2" t="str">
        <f t="shared" ref="G2804" si="1903">G2803</f>
        <v>RSD_DTA2_DW</v>
      </c>
      <c r="H2804" s="2" t="str">
        <f>IF(HLOOKUP($D2804,Fractions!$C$1:$Z$2,2,0)=0,"na",HLOOKUP($D2804,Fractions!$C$1:$Z$2,2,0))</f>
        <v>FL</v>
      </c>
      <c r="I2804" s="2" t="s">
        <v>34</v>
      </c>
      <c r="K2804" s="17">
        <f>VLOOKUP(VLOOKUP(C2791,Demands!$B$27:$E$125,4,0),Fractions!$A$3:$Z$43,INS_FRs!D2804+2,0)</f>
        <v>3.8299086757990874E-2</v>
      </c>
      <c r="L2804" s="10" t="str">
        <f t="shared" si="1817"/>
        <v>RSDELC</v>
      </c>
      <c r="M2804" s="10" t="s">
        <v>75</v>
      </c>
    </row>
    <row r="2805" spans="3:13" s="2" customFormat="1" x14ac:dyDescent="0.25">
      <c r="C2805" s="10"/>
      <c r="D2805" s="10">
        <v>15</v>
      </c>
      <c r="F2805" s="2" t="str">
        <f t="shared" ref="F2805" si="1904">IF(H2805="NA","\I: Ignore","FLO_FR")</f>
        <v>FLO_FR</v>
      </c>
      <c r="G2805" s="2" t="str">
        <f t="shared" ref="G2805" si="1905">G2804</f>
        <v>RSD_DTA2_DW</v>
      </c>
      <c r="H2805" s="2" t="str">
        <f>IF(HLOOKUP($D2805,Fractions!$C$1:$Z$2,2,0)=0,"na",HLOOKUP($D2805,Fractions!$C$1:$Z$2,2,0))</f>
        <v>FM</v>
      </c>
      <c r="I2805" s="2" t="s">
        <v>34</v>
      </c>
      <c r="K2805" s="17">
        <f>VLOOKUP(VLOOKUP(C2791,Demands!$B$27:$E$125,4,0),Fractions!$A$3:$Z$43,INS_FRs!D2805+2,0)</f>
        <v>4.5262557077625568E-2</v>
      </c>
      <c r="L2805" s="10" t="str">
        <f t="shared" si="1817"/>
        <v>RSDELC</v>
      </c>
      <c r="M2805" s="10" t="s">
        <v>75</v>
      </c>
    </row>
    <row r="2806" spans="3:13" s="2" customFormat="1" x14ac:dyDescent="0.25">
      <c r="C2806" s="10"/>
      <c r="D2806" s="10">
        <v>16</v>
      </c>
      <c r="F2806" s="2" t="str">
        <f t="shared" ref="F2806" si="1906">IF(H2806="NA","\I: Ignore","FLO_FR")</f>
        <v>FLO_FR</v>
      </c>
      <c r="G2806" s="2" t="str">
        <f t="shared" ref="G2806" si="1907">G2805</f>
        <v>RSD_DTA2_DW</v>
      </c>
      <c r="H2806" s="2" t="str">
        <f>IF(HLOOKUP($D2806,Fractions!$C$1:$Z$2,2,0)=0,"na",HLOOKUP($D2806,Fractions!$C$1:$Z$2,2,0))</f>
        <v>FD</v>
      </c>
      <c r="I2806" s="2" t="s">
        <v>34</v>
      </c>
      <c r="K2806" s="17">
        <f>VLOOKUP(VLOOKUP(C2791,Demands!$B$27:$E$125,4,0),Fractions!$A$3:$Z$43,INS_FRs!D2806+2,0)</f>
        <v>4.8744292237442928E-2</v>
      </c>
      <c r="L2806" s="10" t="str">
        <f t="shared" si="1817"/>
        <v>RSDELC</v>
      </c>
      <c r="M2806" s="10" t="s">
        <v>75</v>
      </c>
    </row>
    <row r="2807" spans="3:13" s="2" customFormat="1" x14ac:dyDescent="0.25">
      <c r="C2807" s="10"/>
      <c r="D2807" s="10">
        <v>17</v>
      </c>
      <c r="F2807" s="2" t="str">
        <f t="shared" ref="F2807" si="1908">IF(H2807="NA","\I: Ignore","FLO_FR")</f>
        <v>FLO_FR</v>
      </c>
      <c r="G2807" s="2" t="str">
        <f t="shared" ref="G2807" si="1909">G2806</f>
        <v>RSD_DTA2_DW</v>
      </c>
      <c r="H2807" s="2" t="str">
        <f>IF(HLOOKUP($D2807,Fractions!$C$1:$Z$2,2,0)=0,"na",HLOOKUP($D2807,Fractions!$C$1:$Z$2,2,0))</f>
        <v>FA</v>
      </c>
      <c r="I2807" s="2" t="s">
        <v>34</v>
      </c>
      <c r="K2807" s="17">
        <f>VLOOKUP(VLOOKUP(C2791,Demands!$B$27:$E$125,4,0),Fractions!$A$3:$Z$43,INS_FRs!D2807+2,0)</f>
        <v>3.4817351598173514E-2</v>
      </c>
      <c r="L2807" s="10" t="str">
        <f t="shared" si="1817"/>
        <v>RSDELC</v>
      </c>
      <c r="M2807" s="10" t="s">
        <v>75</v>
      </c>
    </row>
    <row r="2808" spans="3:13" s="2" customFormat="1" x14ac:dyDescent="0.25">
      <c r="C2808" s="10"/>
      <c r="D2808" s="10">
        <v>18</v>
      </c>
      <c r="F2808" s="2" t="str">
        <f t="shared" ref="F2808" si="1910">IF(H2808="NA","\I: Ignore","FLO_FR")</f>
        <v>FLO_FR</v>
      </c>
      <c r="G2808" s="2" t="str">
        <f t="shared" ref="G2808" si="1911">G2807</f>
        <v>RSD_DTA2_DW</v>
      </c>
      <c r="H2808" s="2" t="str">
        <f>IF(HLOOKUP($D2808,Fractions!$C$1:$Z$2,2,0)=0,"na",HLOOKUP($D2808,Fractions!$C$1:$Z$2,2,0))</f>
        <v>FE</v>
      </c>
      <c r="I2808" s="2" t="s">
        <v>34</v>
      </c>
      <c r="K2808" s="17">
        <f>VLOOKUP(VLOOKUP(C2791,Demands!$B$27:$E$125,4,0),Fractions!$A$3:$Z$43,INS_FRs!D2808+2,0)</f>
        <v>0</v>
      </c>
      <c r="L2808" s="10" t="str">
        <f t="shared" si="1817"/>
        <v>RSDELC</v>
      </c>
      <c r="M2808" s="10" t="s">
        <v>75</v>
      </c>
    </row>
    <row r="2809" spans="3:13" s="2" customFormat="1" x14ac:dyDescent="0.25">
      <c r="C2809" s="10"/>
      <c r="D2809" s="10">
        <v>19</v>
      </c>
      <c r="F2809" s="2" t="str">
        <f t="shared" ref="F2809" si="1912">IF(H2809="NA","\I: Ignore","FLO_FR")</f>
        <v>FLO_FR</v>
      </c>
      <c r="G2809" s="2" t="str">
        <f t="shared" ref="G2809" si="1913">G2808</f>
        <v>RSD_DTA2_DW</v>
      </c>
      <c r="H2809" s="2" t="str">
        <f>IF(HLOOKUP($D2809,Fractions!$C$1:$Z$2,2,0)=0,"na",HLOOKUP($D2809,Fractions!$C$1:$Z$2,2,0))</f>
        <v>WN</v>
      </c>
      <c r="I2809" s="2" t="s">
        <v>34</v>
      </c>
      <c r="K2809" s="17">
        <f>VLOOKUP(VLOOKUP(C2791,Demands!$B$27:$E$125,4,0),Fractions!$A$3:$Z$43,INS_FRs!D2809+2,0)</f>
        <v>0</v>
      </c>
      <c r="L2809" s="10" t="str">
        <f t="shared" si="1817"/>
        <v>RSDELC</v>
      </c>
      <c r="M2809" s="10" t="s">
        <v>75</v>
      </c>
    </row>
    <row r="2810" spans="3:13" s="2" customFormat="1" x14ac:dyDescent="0.25">
      <c r="C2810" s="10"/>
      <c r="D2810" s="10">
        <v>20</v>
      </c>
      <c r="F2810" s="2" t="str">
        <f t="shared" ref="F2810" si="1914">IF(H2810="NA","\I: Ignore","FLO_FR")</f>
        <v>FLO_FR</v>
      </c>
      <c r="G2810" s="2" t="str">
        <f t="shared" ref="G2810" si="1915">G2809</f>
        <v>RSD_DTA2_DW</v>
      </c>
      <c r="H2810" s="2" t="str">
        <f>IF(HLOOKUP($D2810,Fractions!$C$1:$Z$2,2,0)=0,"na",HLOOKUP($D2810,Fractions!$C$1:$Z$2,2,0))</f>
        <v>WL</v>
      </c>
      <c r="I2810" s="2" t="s">
        <v>34</v>
      </c>
      <c r="K2810" s="17">
        <f>VLOOKUP(VLOOKUP(C2791,Demands!$B$27:$E$125,4,0),Fractions!$A$3:$Z$43,INS_FRs!D2810+2,0)</f>
        <v>9.4805936073059371E-2</v>
      </c>
      <c r="L2810" s="10" t="str">
        <f t="shared" si="1817"/>
        <v>RSDELC</v>
      </c>
      <c r="M2810" s="10" t="s">
        <v>75</v>
      </c>
    </row>
    <row r="2811" spans="3:13" s="2" customFormat="1" x14ac:dyDescent="0.25">
      <c r="C2811" s="10"/>
      <c r="D2811" s="10">
        <v>21</v>
      </c>
      <c r="F2811" s="2" t="str">
        <f t="shared" ref="F2811" si="1916">IF(H2811="NA","\I: Ignore","FLO_FR")</f>
        <v>FLO_FR</v>
      </c>
      <c r="G2811" s="2" t="str">
        <f t="shared" ref="G2811" si="1917">G2810</f>
        <v>RSD_DTA2_DW</v>
      </c>
      <c r="H2811" s="2" t="str">
        <f>IF(HLOOKUP($D2811,Fractions!$C$1:$Z$2,2,0)=0,"na",HLOOKUP($D2811,Fractions!$C$1:$Z$2,2,0))</f>
        <v>WM</v>
      </c>
      <c r="I2811" s="2" t="s">
        <v>34</v>
      </c>
      <c r="K2811" s="17">
        <f>VLOOKUP(VLOOKUP(C2791,Demands!$B$27:$E$125,4,0),Fractions!$A$3:$Z$43,INS_FRs!D2811+2,0)</f>
        <v>0.11204337899543379</v>
      </c>
      <c r="L2811" s="10" t="str">
        <f t="shared" si="1817"/>
        <v>RSDELC</v>
      </c>
      <c r="M2811" s="10" t="s">
        <v>75</v>
      </c>
    </row>
    <row r="2812" spans="3:13" s="2" customFormat="1" x14ac:dyDescent="0.25">
      <c r="C2812" s="10"/>
      <c r="D2812" s="10">
        <v>22</v>
      </c>
      <c r="F2812" s="2" t="str">
        <f t="shared" ref="F2812" si="1918">IF(H2812="NA","\I: Ignore","FLO_FR")</f>
        <v>FLO_FR</v>
      </c>
      <c r="G2812" s="2" t="str">
        <f t="shared" ref="G2812" si="1919">G2811</f>
        <v>RSD_DTA2_DW</v>
      </c>
      <c r="H2812" s="2" t="str">
        <f>IF(HLOOKUP($D2812,Fractions!$C$1:$Z$2,2,0)=0,"na",HLOOKUP($D2812,Fractions!$C$1:$Z$2,2,0))</f>
        <v>WD</v>
      </c>
      <c r="I2812" s="2" t="s">
        <v>34</v>
      </c>
      <c r="K2812" s="17">
        <f>VLOOKUP(VLOOKUP(C2791,Demands!$B$27:$E$125,4,0),Fractions!$A$3:$Z$43,INS_FRs!D2812+2,0)</f>
        <v>0.12066210045662101</v>
      </c>
      <c r="L2812" s="10" t="str">
        <f t="shared" si="1817"/>
        <v>RSDELC</v>
      </c>
      <c r="M2812" s="10" t="s">
        <v>75</v>
      </c>
    </row>
    <row r="2813" spans="3:13" s="2" customFormat="1" x14ac:dyDescent="0.25">
      <c r="C2813" s="10"/>
      <c r="D2813" s="10">
        <v>23</v>
      </c>
      <c r="F2813" s="12" t="str">
        <f t="shared" ref="F2813" si="1920">IF(H2813="NA","\I: Ignore","FLO_FR")</f>
        <v>FLO_FR</v>
      </c>
      <c r="G2813" s="12" t="str">
        <f t="shared" ref="G2813" si="1921">G2812</f>
        <v>RSD_DTA2_DW</v>
      </c>
      <c r="H2813" s="12" t="str">
        <f>IF(HLOOKUP($D2813,Fractions!$C$1:$Z$2,2,0)=0,"na",HLOOKUP($D2813,Fractions!$C$1:$Z$2,2,0))</f>
        <v>WA</v>
      </c>
      <c r="I2813" s="12" t="s">
        <v>34</v>
      </c>
      <c r="J2813" s="12"/>
      <c r="K2813" s="18">
        <f>VLOOKUP(VLOOKUP(C2791,Demands!$B$27:$E$125,4,0),Fractions!$A$3:$Z$43,INS_FRs!D2813+2,0)</f>
        <v>8.6187214611872148E-2</v>
      </c>
      <c r="L2813" s="10" t="str">
        <f t="shared" si="1817"/>
        <v>RSDELC</v>
      </c>
      <c r="M2813" s="10" t="s">
        <v>75</v>
      </c>
    </row>
    <row r="2814" spans="3:13" s="2" customFormat="1" x14ac:dyDescent="0.25">
      <c r="C2814" s="10"/>
      <c r="D2814" s="10">
        <v>24</v>
      </c>
      <c r="F2814" s="19" t="str">
        <f t="shared" ref="F2814" si="1922">IF(H2814="NA","\I: Ignore","FLO_FR")</f>
        <v>FLO_FR</v>
      </c>
      <c r="G2814" s="19" t="str">
        <f t="shared" ref="G2814" si="1923">G2813</f>
        <v>RSD_DTA2_DW</v>
      </c>
      <c r="H2814" s="19" t="str">
        <f>IF(HLOOKUP($D2814,Fractions!$C$1:$Z$2,2,0)=0,"na",HLOOKUP($D2814,Fractions!$C$1:$Z$2,2,0))</f>
        <v>WE</v>
      </c>
      <c r="I2814" s="19" t="s">
        <v>34</v>
      </c>
      <c r="J2814" s="19"/>
      <c r="K2814" s="20">
        <f>VLOOKUP(VLOOKUP(C2791,Demands!$B$27:$E$125,4,0),Fractions!$A$3:$Z$43,INS_FRs!D2814+2,0)</f>
        <v>0</v>
      </c>
      <c r="L2814" s="21" t="str">
        <f t="shared" si="1817"/>
        <v>RSDELC</v>
      </c>
      <c r="M2814" s="21" t="s">
        <v>75</v>
      </c>
    </row>
    <row r="2815" spans="3:13" s="2" customFormat="1" x14ac:dyDescent="0.25">
      <c r="C2815" s="10"/>
      <c r="D2815" s="10">
        <v>1</v>
      </c>
      <c r="F2815" s="2" t="str">
        <f t="shared" ref="F2815" si="1924">IF(H2815="NA","\I: Ignore","FLO_FR")</f>
        <v>FLO_FR</v>
      </c>
      <c r="G2815" s="2" t="str">
        <f t="shared" ref="G2815" si="1925">G2814</f>
        <v>RSD_DTA2_DW</v>
      </c>
      <c r="H2815" s="2" t="str">
        <f t="shared" ref="H2815:J2823" si="1926">H2791</f>
        <v>RN</v>
      </c>
      <c r="I2815" s="2" t="str">
        <f t="shared" si="1926"/>
        <v>UP</v>
      </c>
      <c r="J2815" s="10">
        <f t="shared" si="1926"/>
        <v>0</v>
      </c>
      <c r="K2815" s="10">
        <v>3</v>
      </c>
      <c r="L2815" s="10" t="str">
        <f t="shared" si="1817"/>
        <v>RSDELC</v>
      </c>
      <c r="M2815" s="10" t="s">
        <v>75</v>
      </c>
    </row>
    <row r="2816" spans="3:13" s="2" customFormat="1" x14ac:dyDescent="0.25">
      <c r="C2816" s="10"/>
      <c r="D2816" s="10">
        <v>2</v>
      </c>
      <c r="F2816" s="2" t="str">
        <f t="shared" ref="F2816" si="1927">IF(H2816="NA","\I: Ignore","FLO_FR")</f>
        <v>FLO_FR</v>
      </c>
      <c r="G2816" s="2" t="str">
        <f t="shared" ref="G2816" si="1928">G2815</f>
        <v>RSD_DTA2_DW</v>
      </c>
      <c r="H2816" s="2" t="str">
        <f t="shared" si="1926"/>
        <v>RL</v>
      </c>
      <c r="I2816" s="2" t="str">
        <f t="shared" si="1926"/>
        <v>UP</v>
      </c>
      <c r="J2816" s="10">
        <f t="shared" si="1926"/>
        <v>0</v>
      </c>
      <c r="K2816" s="10">
        <f>K2815</f>
        <v>3</v>
      </c>
      <c r="L2816" s="10" t="str">
        <f t="shared" si="1817"/>
        <v>RSDELC</v>
      </c>
      <c r="M2816" s="10" t="s">
        <v>75</v>
      </c>
    </row>
    <row r="2817" spans="3:13" s="2" customFormat="1" x14ac:dyDescent="0.25">
      <c r="C2817" s="10"/>
      <c r="D2817" s="10">
        <v>3</v>
      </c>
      <c r="F2817" s="2" t="str">
        <f t="shared" ref="F2817" si="1929">IF(H2817="NA","\I: Ignore","FLO_FR")</f>
        <v>FLO_FR</v>
      </c>
      <c r="G2817" s="2" t="str">
        <f t="shared" ref="G2817" si="1930">G2816</f>
        <v>RSD_DTA2_DW</v>
      </c>
      <c r="H2817" s="2" t="str">
        <f t="shared" si="1926"/>
        <v>RM</v>
      </c>
      <c r="I2817" s="2" t="str">
        <f t="shared" si="1926"/>
        <v>UP</v>
      </c>
      <c r="J2817" s="10">
        <f t="shared" si="1926"/>
        <v>0</v>
      </c>
      <c r="K2817" s="10">
        <f t="shared" ref="K2817:K2838" si="1931">K2816</f>
        <v>3</v>
      </c>
      <c r="L2817" s="10" t="str">
        <f t="shared" si="1817"/>
        <v>RSDELC</v>
      </c>
      <c r="M2817" s="10" t="s">
        <v>75</v>
      </c>
    </row>
    <row r="2818" spans="3:13" s="2" customFormat="1" x14ac:dyDescent="0.25">
      <c r="C2818" s="10"/>
      <c r="D2818" s="10">
        <v>4</v>
      </c>
      <c r="F2818" s="2" t="str">
        <f t="shared" ref="F2818" si="1932">IF(H2818="NA","\I: Ignore","FLO_FR")</f>
        <v>FLO_FR</v>
      </c>
      <c r="G2818" s="2" t="str">
        <f t="shared" ref="G2818" si="1933">G2817</f>
        <v>RSD_DTA2_DW</v>
      </c>
      <c r="H2818" s="2" t="str">
        <f t="shared" si="1926"/>
        <v>RD</v>
      </c>
      <c r="I2818" s="2" t="str">
        <f t="shared" si="1926"/>
        <v>UP</v>
      </c>
      <c r="J2818" s="10">
        <f t="shared" si="1926"/>
        <v>0</v>
      </c>
      <c r="K2818" s="10">
        <f t="shared" si="1931"/>
        <v>3</v>
      </c>
      <c r="L2818" s="10" t="str">
        <f t="shared" si="1817"/>
        <v>RSDELC</v>
      </c>
      <c r="M2818" s="10" t="s">
        <v>75</v>
      </c>
    </row>
    <row r="2819" spans="3:13" s="2" customFormat="1" x14ac:dyDescent="0.25">
      <c r="C2819" s="10"/>
      <c r="D2819" s="10">
        <v>5</v>
      </c>
      <c r="F2819" s="2" t="str">
        <f t="shared" ref="F2819" si="1934">IF(H2819="NA","\I: Ignore","FLO_FR")</f>
        <v>FLO_FR</v>
      </c>
      <c r="G2819" s="2" t="str">
        <f t="shared" ref="G2819" si="1935">G2818</f>
        <v>RSD_DTA2_DW</v>
      </c>
      <c r="H2819" s="2" t="str">
        <f t="shared" si="1926"/>
        <v>RA</v>
      </c>
      <c r="I2819" s="2" t="str">
        <f t="shared" si="1926"/>
        <v>UP</v>
      </c>
      <c r="J2819" s="10">
        <f t="shared" si="1926"/>
        <v>0</v>
      </c>
      <c r="K2819" s="10">
        <f t="shared" si="1931"/>
        <v>3</v>
      </c>
      <c r="L2819" s="10" t="str">
        <f t="shared" si="1817"/>
        <v>RSDELC</v>
      </c>
      <c r="M2819" s="10" t="s">
        <v>75</v>
      </c>
    </row>
    <row r="2820" spans="3:13" s="2" customFormat="1" x14ac:dyDescent="0.25">
      <c r="C2820" s="10"/>
      <c r="D2820" s="10">
        <v>6</v>
      </c>
      <c r="F2820" s="2" t="str">
        <f t="shared" ref="F2820" si="1936">IF(H2820="NA","\I: Ignore","FLO_FR")</f>
        <v>FLO_FR</v>
      </c>
      <c r="G2820" s="2" t="str">
        <f t="shared" ref="G2820" si="1937">G2819</f>
        <v>RSD_DTA2_DW</v>
      </c>
      <c r="H2820" s="2" t="str">
        <f t="shared" si="1926"/>
        <v>RE</v>
      </c>
      <c r="I2820" s="2" t="str">
        <f t="shared" si="1926"/>
        <v>UP</v>
      </c>
      <c r="J2820" s="10">
        <f t="shared" si="1926"/>
        <v>0</v>
      </c>
      <c r="K2820" s="10">
        <f t="shared" si="1931"/>
        <v>3</v>
      </c>
      <c r="L2820" s="10" t="str">
        <f t="shared" si="1817"/>
        <v>RSDELC</v>
      </c>
      <c r="M2820" s="10" t="s">
        <v>75</v>
      </c>
    </row>
    <row r="2821" spans="3:13" s="2" customFormat="1" x14ac:dyDescent="0.25">
      <c r="C2821" s="10"/>
      <c r="D2821" s="10">
        <v>7</v>
      </c>
      <c r="F2821" s="2" t="str">
        <f t="shared" ref="F2821" si="1938">IF(H2821="NA","\I: Ignore","FLO_FR")</f>
        <v>FLO_FR</v>
      </c>
      <c r="G2821" s="2" t="str">
        <f t="shared" ref="G2821" si="1939">G2820</f>
        <v>RSD_DTA2_DW</v>
      </c>
      <c r="H2821" s="2" t="str">
        <f t="shared" si="1926"/>
        <v>SN</v>
      </c>
      <c r="I2821" s="2" t="str">
        <f t="shared" si="1926"/>
        <v>UP</v>
      </c>
      <c r="J2821" s="10">
        <f t="shared" si="1926"/>
        <v>0</v>
      </c>
      <c r="K2821" s="10">
        <f t="shared" si="1931"/>
        <v>3</v>
      </c>
      <c r="L2821" s="10" t="str">
        <f t="shared" si="1817"/>
        <v>RSDELC</v>
      </c>
      <c r="M2821" s="10" t="s">
        <v>75</v>
      </c>
    </row>
    <row r="2822" spans="3:13" s="2" customFormat="1" x14ac:dyDescent="0.25">
      <c r="C2822" s="10"/>
      <c r="D2822" s="10">
        <v>8</v>
      </c>
      <c r="F2822" s="2" t="str">
        <f t="shared" ref="F2822" si="1940">IF(H2822="NA","\I: Ignore","FLO_FR")</f>
        <v>FLO_FR</v>
      </c>
      <c r="G2822" s="2" t="str">
        <f t="shared" ref="G2822" si="1941">G2821</f>
        <v>RSD_DTA2_DW</v>
      </c>
      <c r="H2822" s="2" t="str">
        <f t="shared" si="1926"/>
        <v>SL</v>
      </c>
      <c r="I2822" s="2" t="str">
        <f t="shared" si="1926"/>
        <v>UP</v>
      </c>
      <c r="J2822" s="10">
        <f t="shared" si="1926"/>
        <v>0</v>
      </c>
      <c r="K2822" s="10">
        <f t="shared" si="1931"/>
        <v>3</v>
      </c>
      <c r="L2822" s="10" t="str">
        <f t="shared" si="1817"/>
        <v>RSDELC</v>
      </c>
      <c r="M2822" s="10" t="s">
        <v>75</v>
      </c>
    </row>
    <row r="2823" spans="3:13" s="2" customFormat="1" x14ac:dyDescent="0.25">
      <c r="C2823" s="10"/>
      <c r="D2823" s="10">
        <v>9</v>
      </c>
      <c r="F2823" s="2" t="str">
        <f t="shared" ref="F2823" si="1942">IF(H2823="NA","\I: Ignore","FLO_FR")</f>
        <v>FLO_FR</v>
      </c>
      <c r="G2823" s="2" t="str">
        <f t="shared" ref="G2823" si="1943">G2822</f>
        <v>RSD_DTA2_DW</v>
      </c>
      <c r="H2823" s="2" t="str">
        <f t="shared" si="1926"/>
        <v>SM</v>
      </c>
      <c r="I2823" s="2" t="str">
        <f t="shared" si="1926"/>
        <v>UP</v>
      </c>
      <c r="J2823" s="10">
        <f t="shared" si="1926"/>
        <v>0</v>
      </c>
      <c r="K2823" s="10">
        <f t="shared" si="1931"/>
        <v>3</v>
      </c>
      <c r="L2823" s="10" t="str">
        <f t="shared" si="1817"/>
        <v>RSDELC</v>
      </c>
      <c r="M2823" s="10" t="s">
        <v>75</v>
      </c>
    </row>
    <row r="2824" spans="3:13" s="2" customFormat="1" x14ac:dyDescent="0.25">
      <c r="C2824" s="10"/>
      <c r="D2824" s="10">
        <v>10</v>
      </c>
      <c r="F2824" s="2" t="str">
        <f t="shared" ref="F2824" si="1944">IF(H2824="NA","\I: Ignore","FLO_FR")</f>
        <v>FLO_FR</v>
      </c>
      <c r="G2824" s="2" t="str">
        <f t="shared" ref="G2824" si="1945">G2823</f>
        <v>RSD_DTA2_DW</v>
      </c>
      <c r="H2824" s="2" t="str">
        <f t="shared" ref="H2824" si="1946">H2800</f>
        <v>SD</v>
      </c>
      <c r="I2824" s="2" t="str">
        <f>I2800</f>
        <v>UP</v>
      </c>
      <c r="J2824" s="10">
        <f>J2800</f>
        <v>0</v>
      </c>
      <c r="K2824" s="10">
        <f t="shared" si="1931"/>
        <v>3</v>
      </c>
      <c r="L2824" s="10" t="str">
        <f t="shared" ref="L2824:L2887" si="1947">LEFT(G2824,3)&amp;"ELC"</f>
        <v>RSDELC</v>
      </c>
      <c r="M2824" s="10" t="s">
        <v>75</v>
      </c>
    </row>
    <row r="2825" spans="3:13" s="2" customFormat="1" x14ac:dyDescent="0.25">
      <c r="C2825" s="10"/>
      <c r="D2825" s="10">
        <v>11</v>
      </c>
      <c r="F2825" s="2" t="str">
        <f t="shared" ref="F2825" si="1948">IF(H2825="NA","\I: Ignore","FLO_FR")</f>
        <v>FLO_FR</v>
      </c>
      <c r="G2825" s="2" t="str">
        <f t="shared" ref="G2825" si="1949">G2824</f>
        <v>RSD_DTA2_DW</v>
      </c>
      <c r="H2825" s="2" t="str">
        <f t="shared" ref="H2825" si="1950">H2801</f>
        <v>SA</v>
      </c>
      <c r="I2825" s="2" t="str">
        <f>I2801</f>
        <v>UP</v>
      </c>
      <c r="J2825" s="10">
        <f>J2801</f>
        <v>0</v>
      </c>
      <c r="K2825" s="10">
        <f t="shared" si="1931"/>
        <v>3</v>
      </c>
      <c r="L2825" s="10" t="str">
        <f t="shared" si="1947"/>
        <v>RSDELC</v>
      </c>
      <c r="M2825" s="10" t="s">
        <v>75</v>
      </c>
    </row>
    <row r="2826" spans="3:13" s="2" customFormat="1" x14ac:dyDescent="0.25">
      <c r="C2826" s="10"/>
      <c r="D2826" s="10">
        <v>12</v>
      </c>
      <c r="F2826" s="2" t="str">
        <f t="shared" ref="F2826" si="1951">IF(H2826="NA","\I: Ignore","FLO_FR")</f>
        <v>FLO_FR</v>
      </c>
      <c r="G2826" s="2" t="str">
        <f t="shared" ref="G2826" si="1952">G2825</f>
        <v>RSD_DTA2_DW</v>
      </c>
      <c r="H2826" s="2" t="str">
        <f t="shared" ref="H2826:I2826" si="1953">H2802</f>
        <v>SE</v>
      </c>
      <c r="I2826" s="2" t="str">
        <f t="shared" si="1953"/>
        <v>UP</v>
      </c>
      <c r="J2826" s="10">
        <f>J2802</f>
        <v>0</v>
      </c>
      <c r="K2826" s="10">
        <f t="shared" si="1931"/>
        <v>3</v>
      </c>
      <c r="L2826" s="10" t="str">
        <f t="shared" si="1947"/>
        <v>RSDELC</v>
      </c>
      <c r="M2826" s="10" t="s">
        <v>75</v>
      </c>
    </row>
    <row r="2827" spans="3:13" s="2" customFormat="1" x14ac:dyDescent="0.25">
      <c r="C2827" s="10"/>
      <c r="D2827" s="10">
        <v>13</v>
      </c>
      <c r="F2827" s="2" t="str">
        <f t="shared" ref="F2827" si="1954">IF(H2827="NA","\I: Ignore","FLO_FR")</f>
        <v>FLO_FR</v>
      </c>
      <c r="G2827" s="2" t="str">
        <f t="shared" ref="G2827" si="1955">G2826</f>
        <v>RSD_DTA2_DW</v>
      </c>
      <c r="H2827" s="2" t="str">
        <f t="shared" ref="H2827:J2827" si="1956">H2803</f>
        <v>FN</v>
      </c>
      <c r="I2827" s="2" t="str">
        <f t="shared" si="1956"/>
        <v>UP</v>
      </c>
      <c r="J2827" s="10">
        <f t="shared" si="1956"/>
        <v>0</v>
      </c>
      <c r="K2827" s="10">
        <f t="shared" si="1931"/>
        <v>3</v>
      </c>
      <c r="L2827" s="10" t="str">
        <f t="shared" si="1947"/>
        <v>RSDELC</v>
      </c>
      <c r="M2827" s="10" t="s">
        <v>75</v>
      </c>
    </row>
    <row r="2828" spans="3:13" s="2" customFormat="1" x14ac:dyDescent="0.25">
      <c r="C2828" s="10"/>
      <c r="D2828" s="10">
        <v>14</v>
      </c>
      <c r="F2828" s="2" t="str">
        <f t="shared" ref="F2828" si="1957">IF(H2828="NA","\I: Ignore","FLO_FR")</f>
        <v>FLO_FR</v>
      </c>
      <c r="G2828" s="2" t="str">
        <f t="shared" ref="G2828" si="1958">G2827</f>
        <v>RSD_DTA2_DW</v>
      </c>
      <c r="H2828" s="2" t="str">
        <f t="shared" ref="H2828:J2828" si="1959">H2804</f>
        <v>FL</v>
      </c>
      <c r="I2828" s="2" t="str">
        <f t="shared" si="1959"/>
        <v>UP</v>
      </c>
      <c r="J2828" s="10">
        <f t="shared" si="1959"/>
        <v>0</v>
      </c>
      <c r="K2828" s="10">
        <f t="shared" si="1931"/>
        <v>3</v>
      </c>
      <c r="L2828" s="10" t="str">
        <f t="shared" si="1947"/>
        <v>RSDELC</v>
      </c>
      <c r="M2828" s="10" t="s">
        <v>75</v>
      </c>
    </row>
    <row r="2829" spans="3:13" s="2" customFormat="1" x14ac:dyDescent="0.25">
      <c r="C2829" s="10"/>
      <c r="D2829" s="10">
        <v>15</v>
      </c>
      <c r="F2829" s="2" t="str">
        <f t="shared" ref="F2829" si="1960">IF(H2829="NA","\I: Ignore","FLO_FR")</f>
        <v>FLO_FR</v>
      </c>
      <c r="G2829" s="2" t="str">
        <f t="shared" ref="G2829" si="1961">G2828</f>
        <v>RSD_DTA2_DW</v>
      </c>
      <c r="H2829" s="2" t="str">
        <f t="shared" ref="H2829:J2829" si="1962">H2805</f>
        <v>FM</v>
      </c>
      <c r="I2829" s="2" t="str">
        <f t="shared" si="1962"/>
        <v>UP</v>
      </c>
      <c r="J2829" s="10">
        <f t="shared" si="1962"/>
        <v>0</v>
      </c>
      <c r="K2829" s="10">
        <f t="shared" si="1931"/>
        <v>3</v>
      </c>
      <c r="L2829" s="10" t="str">
        <f t="shared" si="1947"/>
        <v>RSDELC</v>
      </c>
      <c r="M2829" s="10" t="s">
        <v>75</v>
      </c>
    </row>
    <row r="2830" spans="3:13" s="2" customFormat="1" x14ac:dyDescent="0.25">
      <c r="C2830" s="10"/>
      <c r="D2830" s="10">
        <v>16</v>
      </c>
      <c r="F2830" s="2" t="str">
        <f t="shared" ref="F2830" si="1963">IF(H2830="NA","\I: Ignore","FLO_FR")</f>
        <v>FLO_FR</v>
      </c>
      <c r="G2830" s="2" t="str">
        <f t="shared" ref="G2830" si="1964">G2829</f>
        <v>RSD_DTA2_DW</v>
      </c>
      <c r="H2830" s="2" t="str">
        <f t="shared" ref="H2830:J2830" si="1965">H2806</f>
        <v>FD</v>
      </c>
      <c r="I2830" s="2" t="str">
        <f t="shared" si="1965"/>
        <v>UP</v>
      </c>
      <c r="J2830" s="10">
        <f t="shared" si="1965"/>
        <v>0</v>
      </c>
      <c r="K2830" s="10">
        <f t="shared" si="1931"/>
        <v>3</v>
      </c>
      <c r="L2830" s="10" t="str">
        <f t="shared" si="1947"/>
        <v>RSDELC</v>
      </c>
      <c r="M2830" s="10" t="s">
        <v>75</v>
      </c>
    </row>
    <row r="2831" spans="3:13" s="2" customFormat="1" x14ac:dyDescent="0.25">
      <c r="C2831" s="10"/>
      <c r="D2831" s="10">
        <v>17</v>
      </c>
      <c r="F2831" s="2" t="str">
        <f t="shared" ref="F2831" si="1966">IF(H2831="NA","\I: Ignore","FLO_FR")</f>
        <v>FLO_FR</v>
      </c>
      <c r="G2831" s="2" t="str">
        <f t="shared" ref="G2831" si="1967">G2830</f>
        <v>RSD_DTA2_DW</v>
      </c>
      <c r="H2831" s="2" t="str">
        <f t="shared" ref="H2831:J2831" si="1968">H2807</f>
        <v>FA</v>
      </c>
      <c r="I2831" s="2" t="str">
        <f t="shared" si="1968"/>
        <v>UP</v>
      </c>
      <c r="J2831" s="10">
        <f t="shared" si="1968"/>
        <v>0</v>
      </c>
      <c r="K2831" s="10">
        <f t="shared" si="1931"/>
        <v>3</v>
      </c>
      <c r="L2831" s="10" t="str">
        <f t="shared" si="1947"/>
        <v>RSDELC</v>
      </c>
      <c r="M2831" s="10" t="s">
        <v>75</v>
      </c>
    </row>
    <row r="2832" spans="3:13" s="2" customFormat="1" x14ac:dyDescent="0.25">
      <c r="C2832" s="10"/>
      <c r="D2832" s="10">
        <v>18</v>
      </c>
      <c r="F2832" s="2" t="str">
        <f t="shared" ref="F2832" si="1969">IF(H2832="NA","\I: Ignore","FLO_FR")</f>
        <v>FLO_FR</v>
      </c>
      <c r="G2832" s="2" t="str">
        <f t="shared" ref="G2832" si="1970">G2831</f>
        <v>RSD_DTA2_DW</v>
      </c>
      <c r="H2832" s="2" t="str">
        <f t="shared" ref="H2832:J2832" si="1971">H2808</f>
        <v>FE</v>
      </c>
      <c r="I2832" s="2" t="str">
        <f t="shared" si="1971"/>
        <v>UP</v>
      </c>
      <c r="J2832" s="10">
        <f t="shared" si="1971"/>
        <v>0</v>
      </c>
      <c r="K2832" s="10">
        <f t="shared" si="1931"/>
        <v>3</v>
      </c>
      <c r="L2832" s="10" t="str">
        <f t="shared" si="1947"/>
        <v>RSDELC</v>
      </c>
      <c r="M2832" s="10" t="s">
        <v>75</v>
      </c>
    </row>
    <row r="2833" spans="3:13" s="2" customFormat="1" x14ac:dyDescent="0.25">
      <c r="C2833" s="10"/>
      <c r="D2833" s="10">
        <v>19</v>
      </c>
      <c r="F2833" s="2" t="str">
        <f t="shared" ref="F2833" si="1972">IF(H2833="NA","\I: Ignore","FLO_FR")</f>
        <v>FLO_FR</v>
      </c>
      <c r="G2833" s="2" t="str">
        <f t="shared" ref="G2833" si="1973">G2832</f>
        <v>RSD_DTA2_DW</v>
      </c>
      <c r="H2833" s="2" t="str">
        <f t="shared" ref="H2833:J2833" si="1974">H2809</f>
        <v>WN</v>
      </c>
      <c r="I2833" s="2" t="str">
        <f t="shared" si="1974"/>
        <v>UP</v>
      </c>
      <c r="J2833" s="10">
        <f t="shared" si="1974"/>
        <v>0</v>
      </c>
      <c r="K2833" s="10">
        <f t="shared" si="1931"/>
        <v>3</v>
      </c>
      <c r="L2833" s="10" t="str">
        <f t="shared" si="1947"/>
        <v>RSDELC</v>
      </c>
      <c r="M2833" s="10" t="s">
        <v>75</v>
      </c>
    </row>
    <row r="2834" spans="3:13" s="2" customFormat="1" x14ac:dyDescent="0.25">
      <c r="C2834" s="10"/>
      <c r="D2834" s="10">
        <v>20</v>
      </c>
      <c r="F2834" s="2" t="str">
        <f t="shared" ref="F2834" si="1975">IF(H2834="NA","\I: Ignore","FLO_FR")</f>
        <v>FLO_FR</v>
      </c>
      <c r="G2834" s="2" t="str">
        <f t="shared" ref="G2834" si="1976">G2833</f>
        <v>RSD_DTA2_DW</v>
      </c>
      <c r="H2834" s="2" t="str">
        <f t="shared" ref="H2834:J2834" si="1977">H2810</f>
        <v>WL</v>
      </c>
      <c r="I2834" s="2" t="str">
        <f t="shared" si="1977"/>
        <v>UP</v>
      </c>
      <c r="J2834" s="10">
        <f t="shared" si="1977"/>
        <v>0</v>
      </c>
      <c r="K2834" s="10">
        <f t="shared" si="1931"/>
        <v>3</v>
      </c>
      <c r="L2834" s="10" t="str">
        <f t="shared" si="1947"/>
        <v>RSDELC</v>
      </c>
      <c r="M2834" s="10" t="s">
        <v>75</v>
      </c>
    </row>
    <row r="2835" spans="3:13" s="2" customFormat="1" x14ac:dyDescent="0.25">
      <c r="C2835" s="10"/>
      <c r="D2835" s="10">
        <v>21</v>
      </c>
      <c r="F2835" s="2" t="str">
        <f t="shared" ref="F2835" si="1978">IF(H2835="NA","\I: Ignore","FLO_FR")</f>
        <v>FLO_FR</v>
      </c>
      <c r="G2835" s="2" t="str">
        <f t="shared" ref="G2835" si="1979">G2834</f>
        <v>RSD_DTA2_DW</v>
      </c>
      <c r="H2835" s="2" t="str">
        <f t="shared" ref="H2835:J2835" si="1980">H2811</f>
        <v>WM</v>
      </c>
      <c r="I2835" s="2" t="str">
        <f t="shared" si="1980"/>
        <v>UP</v>
      </c>
      <c r="J2835" s="10">
        <f t="shared" si="1980"/>
        <v>0</v>
      </c>
      <c r="K2835" s="10">
        <f t="shared" si="1931"/>
        <v>3</v>
      </c>
      <c r="L2835" s="10" t="str">
        <f t="shared" si="1947"/>
        <v>RSDELC</v>
      </c>
      <c r="M2835" s="10" t="s">
        <v>75</v>
      </c>
    </row>
    <row r="2836" spans="3:13" s="2" customFormat="1" x14ac:dyDescent="0.25">
      <c r="C2836" s="10"/>
      <c r="D2836" s="10">
        <v>22</v>
      </c>
      <c r="F2836" s="2" t="str">
        <f t="shared" ref="F2836" si="1981">IF(H2836="NA","\I: Ignore","FLO_FR")</f>
        <v>FLO_FR</v>
      </c>
      <c r="G2836" s="2" t="str">
        <f t="shared" ref="G2836" si="1982">G2835</f>
        <v>RSD_DTA2_DW</v>
      </c>
      <c r="H2836" s="2" t="str">
        <f t="shared" ref="H2836:J2836" si="1983">H2812</f>
        <v>WD</v>
      </c>
      <c r="I2836" s="2" t="str">
        <f t="shared" si="1983"/>
        <v>UP</v>
      </c>
      <c r="J2836" s="10">
        <f t="shared" si="1983"/>
        <v>0</v>
      </c>
      <c r="K2836" s="10">
        <f t="shared" si="1931"/>
        <v>3</v>
      </c>
      <c r="L2836" s="10" t="str">
        <f t="shared" si="1947"/>
        <v>RSDELC</v>
      </c>
      <c r="M2836" s="10" t="s">
        <v>75</v>
      </c>
    </row>
    <row r="2837" spans="3:13" s="2" customFormat="1" x14ac:dyDescent="0.25">
      <c r="C2837" s="10"/>
      <c r="D2837" s="10">
        <v>23</v>
      </c>
      <c r="F2837" s="12" t="str">
        <f t="shared" ref="F2837" si="1984">IF(H2837="NA","\I: Ignore","FLO_FR")</f>
        <v>FLO_FR</v>
      </c>
      <c r="G2837" s="12" t="str">
        <f t="shared" ref="G2837" si="1985">G2836</f>
        <v>RSD_DTA2_DW</v>
      </c>
      <c r="H2837" s="12" t="str">
        <f t="shared" ref="H2837:J2837" si="1986">H2813</f>
        <v>WA</v>
      </c>
      <c r="I2837" s="12" t="str">
        <f t="shared" si="1986"/>
        <v>UP</v>
      </c>
      <c r="J2837" s="4">
        <f t="shared" si="1986"/>
        <v>0</v>
      </c>
      <c r="K2837" s="4">
        <f t="shared" si="1931"/>
        <v>3</v>
      </c>
      <c r="L2837" s="10" t="str">
        <f t="shared" si="1947"/>
        <v>RSDELC</v>
      </c>
      <c r="M2837" s="10" t="s">
        <v>75</v>
      </c>
    </row>
    <row r="2838" spans="3:13" s="2" customFormat="1" x14ac:dyDescent="0.25">
      <c r="C2838" s="10"/>
      <c r="D2838" s="10">
        <v>24</v>
      </c>
      <c r="F2838" s="19" t="str">
        <f t="shared" ref="F2838" si="1987">IF(H2838="NA","\I: Ignore","FLO_FR")</f>
        <v>FLO_FR</v>
      </c>
      <c r="G2838" s="19" t="str">
        <f t="shared" ref="G2838" si="1988">G2837</f>
        <v>RSD_DTA2_DW</v>
      </c>
      <c r="H2838" s="19" t="str">
        <f t="shared" ref="H2838:J2838" si="1989">H2814</f>
        <v>WE</v>
      </c>
      <c r="I2838" s="19" t="str">
        <f t="shared" si="1989"/>
        <v>UP</v>
      </c>
      <c r="J2838" s="21">
        <f t="shared" si="1989"/>
        <v>0</v>
      </c>
      <c r="K2838" s="21">
        <f t="shared" si="1931"/>
        <v>3</v>
      </c>
      <c r="L2838" s="21" t="str">
        <f t="shared" si="1947"/>
        <v>RSDELC</v>
      </c>
      <c r="M2838" s="21" t="s">
        <v>75</v>
      </c>
    </row>
    <row r="2839" spans="3:13" s="2" customFormat="1" x14ac:dyDescent="0.25">
      <c r="C2839" s="10">
        <f>C2791+1</f>
        <v>60</v>
      </c>
      <c r="D2839" s="10">
        <v>1</v>
      </c>
      <c r="F2839" s="2" t="str">
        <f>IF(H2839="NA","\I: Ignore","FLO_FR")</f>
        <v>FLO_FR</v>
      </c>
      <c r="G2839" s="9" t="str">
        <f>VLOOKUP(C2839,Demands!$B$27:$C$125,2,0)</f>
        <v>RSD_APA2_DW</v>
      </c>
      <c r="H2839" s="2" t="str">
        <f>IF(HLOOKUP($D2839,Fractions!$C$1:$Z$2,2,0)=0,"na",HLOOKUP($D2839,Fractions!$C$1:$Z$2,2,0))</f>
        <v>RN</v>
      </c>
      <c r="I2839" s="2" t="s">
        <v>34</v>
      </c>
      <c r="K2839" s="17">
        <f>VLOOKUP(VLOOKUP(C2839,Demands!$B$27:$E$125,4,0),Fractions!$A$3:$Z$43,INS_FRs!D2839+2,0)</f>
        <v>0</v>
      </c>
      <c r="L2839" s="10" t="str">
        <f t="shared" si="1947"/>
        <v>RSDELC</v>
      </c>
      <c r="M2839" s="10" t="s">
        <v>75</v>
      </c>
    </row>
    <row r="2840" spans="3:13" s="2" customFormat="1" x14ac:dyDescent="0.25">
      <c r="C2840" s="10"/>
      <c r="D2840" s="10">
        <v>2</v>
      </c>
      <c r="F2840" s="2" t="str">
        <f t="shared" ref="F2840:F2842" si="1990">IF(H2840="NA","\I: Ignore","FLO_FR")</f>
        <v>FLO_FR</v>
      </c>
      <c r="G2840" s="2" t="str">
        <f>G2839</f>
        <v>RSD_APA2_DW</v>
      </c>
      <c r="H2840" s="2" t="str">
        <f>IF(HLOOKUP($D2840,Fractions!$C$1:$Z$2,2,0)=0,"na",HLOOKUP($D2840,Fractions!$C$1:$Z$2,2,0))</f>
        <v>RL</v>
      </c>
      <c r="I2840" s="2" t="s">
        <v>34</v>
      </c>
      <c r="K2840" s="17">
        <f>VLOOKUP(VLOOKUP(C2839,Demands!$B$27:$E$125,4,0),Fractions!$A$3:$Z$43,INS_FRs!D2840+2,0)</f>
        <v>3.8299086757990874E-2</v>
      </c>
      <c r="L2840" s="10" t="str">
        <f t="shared" si="1947"/>
        <v>RSDELC</v>
      </c>
      <c r="M2840" s="10" t="s">
        <v>75</v>
      </c>
    </row>
    <row r="2841" spans="3:13" s="2" customFormat="1" x14ac:dyDescent="0.25">
      <c r="C2841" s="10"/>
      <c r="D2841" s="10">
        <v>3</v>
      </c>
      <c r="F2841" s="2" t="str">
        <f t="shared" si="1990"/>
        <v>FLO_FR</v>
      </c>
      <c r="G2841" s="2" t="str">
        <f t="shared" ref="G2841:G2848" si="1991">G2840</f>
        <v>RSD_APA2_DW</v>
      </c>
      <c r="H2841" s="2" t="str">
        <f>IF(HLOOKUP($D2841,Fractions!$C$1:$Z$2,2,0)=0,"na",HLOOKUP($D2841,Fractions!$C$1:$Z$2,2,0))</f>
        <v>RM</v>
      </c>
      <c r="I2841" s="2" t="s">
        <v>34</v>
      </c>
      <c r="K2841" s="17">
        <f>VLOOKUP(VLOOKUP(C2839,Demands!$B$27:$E$125,4,0),Fractions!$A$3:$Z$43,INS_FRs!D2841+2,0)</f>
        <v>4.5262557077625568E-2</v>
      </c>
      <c r="L2841" s="10" t="str">
        <f t="shared" si="1947"/>
        <v>RSDELC</v>
      </c>
      <c r="M2841" s="10" t="s">
        <v>75</v>
      </c>
    </row>
    <row r="2842" spans="3:13" s="2" customFormat="1" x14ac:dyDescent="0.25">
      <c r="C2842" s="10"/>
      <c r="D2842" s="10">
        <v>4</v>
      </c>
      <c r="F2842" s="2" t="str">
        <f t="shared" si="1990"/>
        <v>FLO_FR</v>
      </c>
      <c r="G2842" s="2" t="str">
        <f t="shared" si="1991"/>
        <v>RSD_APA2_DW</v>
      </c>
      <c r="H2842" s="2" t="str">
        <f>IF(HLOOKUP($D2842,Fractions!$C$1:$Z$2,2,0)=0,"na",HLOOKUP($D2842,Fractions!$C$1:$Z$2,2,0))</f>
        <v>RD</v>
      </c>
      <c r="I2842" s="2" t="s">
        <v>34</v>
      </c>
      <c r="K2842" s="17">
        <f>VLOOKUP(VLOOKUP(C2839,Demands!$B$27:$E$125,4,0),Fractions!$A$3:$Z$43,INS_FRs!D2842+2,0)</f>
        <v>4.8744292237442928E-2</v>
      </c>
      <c r="L2842" s="10" t="str">
        <f t="shared" si="1947"/>
        <v>RSDELC</v>
      </c>
      <c r="M2842" s="10" t="s">
        <v>75</v>
      </c>
    </row>
    <row r="2843" spans="3:13" s="2" customFormat="1" x14ac:dyDescent="0.25">
      <c r="C2843" s="10"/>
      <c r="D2843" s="10">
        <v>5</v>
      </c>
      <c r="F2843" s="2" t="str">
        <f t="shared" ref="F2843:F2850" si="1992">IF(H2843="NA","\I: Ignore","FLO_FR")</f>
        <v>FLO_FR</v>
      </c>
      <c r="G2843" s="2" t="str">
        <f t="shared" si="1991"/>
        <v>RSD_APA2_DW</v>
      </c>
      <c r="H2843" s="2" t="str">
        <f>IF(HLOOKUP($D2843,Fractions!$C$1:$Z$2,2,0)=0,"na",HLOOKUP($D2843,Fractions!$C$1:$Z$2,2,0))</f>
        <v>RA</v>
      </c>
      <c r="I2843" s="2" t="s">
        <v>34</v>
      </c>
      <c r="K2843" s="17">
        <f>VLOOKUP(VLOOKUP(C2839,Demands!$B$27:$E$125,4,0),Fractions!$A$3:$Z$43,INS_FRs!D2843+2,0)</f>
        <v>3.4817351598173514E-2</v>
      </c>
      <c r="L2843" s="10" t="str">
        <f t="shared" si="1947"/>
        <v>RSDELC</v>
      </c>
      <c r="M2843" s="10" t="s">
        <v>75</v>
      </c>
    </row>
    <row r="2844" spans="3:13" s="2" customFormat="1" x14ac:dyDescent="0.25">
      <c r="C2844" s="10"/>
      <c r="D2844" s="10">
        <v>6</v>
      </c>
      <c r="F2844" s="2" t="str">
        <f t="shared" si="1992"/>
        <v>FLO_FR</v>
      </c>
      <c r="G2844" s="2" t="str">
        <f t="shared" si="1991"/>
        <v>RSD_APA2_DW</v>
      </c>
      <c r="H2844" s="2" t="str">
        <f>IF(HLOOKUP($D2844,Fractions!$C$1:$Z$2,2,0)=0,"na",HLOOKUP($D2844,Fractions!$C$1:$Z$2,2,0))</f>
        <v>RE</v>
      </c>
      <c r="I2844" s="2" t="s">
        <v>34</v>
      </c>
      <c r="K2844" s="17">
        <f>VLOOKUP(VLOOKUP(C2839,Demands!$B$27:$E$125,4,0),Fractions!$A$3:$Z$43,INS_FRs!D2844+2,0)</f>
        <v>0</v>
      </c>
      <c r="L2844" s="10" t="str">
        <f t="shared" si="1947"/>
        <v>RSDELC</v>
      </c>
      <c r="M2844" s="10" t="s">
        <v>75</v>
      </c>
    </row>
    <row r="2845" spans="3:13" s="2" customFormat="1" x14ac:dyDescent="0.25">
      <c r="C2845" s="10"/>
      <c r="D2845" s="10">
        <v>7</v>
      </c>
      <c r="F2845" s="2" t="str">
        <f t="shared" si="1992"/>
        <v>FLO_FR</v>
      </c>
      <c r="G2845" s="2" t="str">
        <f t="shared" si="1991"/>
        <v>RSD_APA2_DW</v>
      </c>
      <c r="H2845" s="2" t="str">
        <f>IF(HLOOKUP($D2845,Fractions!$C$1:$Z$2,2,0)=0,"na",HLOOKUP($D2845,Fractions!$C$1:$Z$2,2,0))</f>
        <v>SN</v>
      </c>
      <c r="I2845" s="2" t="s">
        <v>34</v>
      </c>
      <c r="K2845" s="17">
        <f>VLOOKUP(VLOOKUP(C2839,Demands!$B$27:$E$125,4,0),Fractions!$A$3:$Z$43,INS_FRs!D2845+2,0)</f>
        <v>0</v>
      </c>
      <c r="L2845" s="10" t="str">
        <f t="shared" si="1947"/>
        <v>RSDELC</v>
      </c>
      <c r="M2845" s="10" t="s">
        <v>75</v>
      </c>
    </row>
    <row r="2846" spans="3:13" s="2" customFormat="1" x14ac:dyDescent="0.25">
      <c r="C2846" s="10"/>
      <c r="D2846" s="10">
        <v>8</v>
      </c>
      <c r="F2846" s="2" t="str">
        <f t="shared" si="1992"/>
        <v>FLO_FR</v>
      </c>
      <c r="G2846" s="2" t="str">
        <f t="shared" si="1991"/>
        <v>RSD_APA2_DW</v>
      </c>
      <c r="H2846" s="2" t="str">
        <f>IF(HLOOKUP($D2846,Fractions!$C$1:$Z$2,2,0)=0,"na",HLOOKUP($D2846,Fractions!$C$1:$Z$2,2,0))</f>
        <v>SL</v>
      </c>
      <c r="I2846" s="2" t="s">
        <v>34</v>
      </c>
      <c r="K2846" s="17">
        <f>VLOOKUP(VLOOKUP(C2839,Demands!$B$27:$E$125,4,0),Fractions!$A$3:$Z$43,INS_FRs!D2846+2,0)</f>
        <v>5.7762557077625579E-2</v>
      </c>
      <c r="L2846" s="10" t="str">
        <f t="shared" si="1947"/>
        <v>RSDELC</v>
      </c>
      <c r="M2846" s="10" t="s">
        <v>75</v>
      </c>
    </row>
    <row r="2847" spans="3:13" s="2" customFormat="1" x14ac:dyDescent="0.25">
      <c r="C2847" s="10"/>
      <c r="D2847" s="10">
        <v>9</v>
      </c>
      <c r="F2847" s="2" t="str">
        <f t="shared" si="1992"/>
        <v>FLO_FR</v>
      </c>
      <c r="G2847" s="2" t="str">
        <f t="shared" si="1991"/>
        <v>RSD_APA2_DW</v>
      </c>
      <c r="H2847" s="2" t="str">
        <f>IF(HLOOKUP($D2847,Fractions!$C$1:$Z$2,2,0)=0,"na",HLOOKUP($D2847,Fractions!$C$1:$Z$2,2,0))</f>
        <v>SM</v>
      </c>
      <c r="I2847" s="2" t="s">
        <v>34</v>
      </c>
      <c r="K2847" s="17">
        <f>VLOOKUP(VLOOKUP(C2839,Demands!$B$27:$E$125,4,0),Fractions!$A$3:$Z$43,INS_FRs!D2847+2,0)</f>
        <v>6.8264840182648404E-2</v>
      </c>
      <c r="L2847" s="10" t="str">
        <f t="shared" si="1947"/>
        <v>RSDELC</v>
      </c>
      <c r="M2847" s="10" t="s">
        <v>75</v>
      </c>
    </row>
    <row r="2848" spans="3:13" s="2" customFormat="1" x14ac:dyDescent="0.25">
      <c r="C2848" s="10"/>
      <c r="D2848" s="10">
        <v>10</v>
      </c>
      <c r="F2848" s="2" t="str">
        <f t="shared" si="1992"/>
        <v>FLO_FR</v>
      </c>
      <c r="G2848" s="2" t="str">
        <f t="shared" si="1991"/>
        <v>RSD_APA2_DW</v>
      </c>
      <c r="H2848" s="2" t="str">
        <f>IF(HLOOKUP($D2848,Fractions!$C$1:$Z$2,2,0)=0,"na",HLOOKUP($D2848,Fractions!$C$1:$Z$2,2,0))</f>
        <v>SD</v>
      </c>
      <c r="I2848" s="2" t="s">
        <v>34</v>
      </c>
      <c r="K2848" s="17">
        <f>VLOOKUP(VLOOKUP(C2839,Demands!$B$27:$E$125,4,0),Fractions!$A$3:$Z$43,INS_FRs!D2848+2,0)</f>
        <v>7.351598173515983E-2</v>
      </c>
      <c r="L2848" s="10" t="str">
        <f t="shared" si="1947"/>
        <v>RSDELC</v>
      </c>
      <c r="M2848" s="10" t="s">
        <v>75</v>
      </c>
    </row>
    <row r="2849" spans="3:13" s="2" customFormat="1" x14ac:dyDescent="0.25">
      <c r="C2849" s="10"/>
      <c r="D2849" s="10">
        <v>11</v>
      </c>
      <c r="F2849" s="2" t="str">
        <f t="shared" si="1992"/>
        <v>FLO_FR</v>
      </c>
      <c r="G2849" s="2" t="str">
        <f t="shared" ref="G2849" si="1993">G2848</f>
        <v>RSD_APA2_DW</v>
      </c>
      <c r="H2849" s="2" t="str">
        <f>IF(HLOOKUP($D2849,Fractions!$C$1:$Z$2,2,0)=0,"na",HLOOKUP($D2849,Fractions!$C$1:$Z$2,2,0))</f>
        <v>SA</v>
      </c>
      <c r="I2849" s="2" t="s">
        <v>34</v>
      </c>
      <c r="K2849" s="17">
        <f>VLOOKUP(VLOOKUP(C2839,Demands!$B$27:$E$125,4,0),Fractions!$A$3:$Z$43,INS_FRs!D2849+2,0)</f>
        <v>5.2511415525114152E-2</v>
      </c>
      <c r="L2849" s="10" t="str">
        <f t="shared" si="1947"/>
        <v>RSDELC</v>
      </c>
      <c r="M2849" s="10" t="s">
        <v>75</v>
      </c>
    </row>
    <row r="2850" spans="3:13" s="2" customFormat="1" x14ac:dyDescent="0.25">
      <c r="C2850" s="10"/>
      <c r="D2850" s="10">
        <v>12</v>
      </c>
      <c r="F2850" s="2" t="str">
        <f t="shared" si="1992"/>
        <v>FLO_FR</v>
      </c>
      <c r="G2850" s="2" t="str">
        <f t="shared" ref="G2850" si="1994">G2849</f>
        <v>RSD_APA2_DW</v>
      </c>
      <c r="H2850" s="2" t="str">
        <f>IF(HLOOKUP($D2850,Fractions!$C$1:$Z$2,2,0)=0,"na",HLOOKUP($D2850,Fractions!$C$1:$Z$2,2,0))</f>
        <v>SE</v>
      </c>
      <c r="I2850" s="2" t="s">
        <v>34</v>
      </c>
      <c r="K2850" s="17">
        <f>VLOOKUP(VLOOKUP(C2839,Demands!$B$27:$E$125,4,0),Fractions!$A$3:$Z$43,INS_FRs!D2850+2,0)</f>
        <v>0</v>
      </c>
      <c r="L2850" s="10" t="str">
        <f t="shared" si="1947"/>
        <v>RSDELC</v>
      </c>
      <c r="M2850" s="10" t="s">
        <v>75</v>
      </c>
    </row>
    <row r="2851" spans="3:13" s="2" customFormat="1" x14ac:dyDescent="0.25">
      <c r="C2851" s="10"/>
      <c r="D2851" s="10">
        <v>13</v>
      </c>
      <c r="F2851" s="2" t="str">
        <f t="shared" ref="F2851" si="1995">IF(H2851="NA","\I: Ignore","FLO_FR")</f>
        <v>FLO_FR</v>
      </c>
      <c r="G2851" s="2" t="str">
        <f t="shared" ref="G2851" si="1996">G2850</f>
        <v>RSD_APA2_DW</v>
      </c>
      <c r="H2851" s="2" t="str">
        <f>IF(HLOOKUP($D2851,Fractions!$C$1:$Z$2,2,0)=0,"na",HLOOKUP($D2851,Fractions!$C$1:$Z$2,2,0))</f>
        <v>FN</v>
      </c>
      <c r="I2851" s="2" t="s">
        <v>34</v>
      </c>
      <c r="K2851" s="17">
        <f>VLOOKUP(VLOOKUP(C2839,Demands!$B$27:$E$125,4,0),Fractions!$A$3:$Z$43,INS_FRs!D2851+2,0)</f>
        <v>0</v>
      </c>
      <c r="L2851" s="10" t="str">
        <f t="shared" si="1947"/>
        <v>RSDELC</v>
      </c>
      <c r="M2851" s="10" t="s">
        <v>75</v>
      </c>
    </row>
    <row r="2852" spans="3:13" s="2" customFormat="1" x14ac:dyDescent="0.25">
      <c r="C2852" s="10"/>
      <c r="D2852" s="10">
        <v>14</v>
      </c>
      <c r="F2852" s="2" t="str">
        <f t="shared" ref="F2852" si="1997">IF(H2852="NA","\I: Ignore","FLO_FR")</f>
        <v>FLO_FR</v>
      </c>
      <c r="G2852" s="2" t="str">
        <f t="shared" ref="G2852" si="1998">G2851</f>
        <v>RSD_APA2_DW</v>
      </c>
      <c r="H2852" s="2" t="str">
        <f>IF(HLOOKUP($D2852,Fractions!$C$1:$Z$2,2,0)=0,"na",HLOOKUP($D2852,Fractions!$C$1:$Z$2,2,0))</f>
        <v>FL</v>
      </c>
      <c r="I2852" s="2" t="s">
        <v>34</v>
      </c>
      <c r="K2852" s="17">
        <f>VLOOKUP(VLOOKUP(C2839,Demands!$B$27:$E$125,4,0),Fractions!$A$3:$Z$43,INS_FRs!D2852+2,0)</f>
        <v>3.8299086757990874E-2</v>
      </c>
      <c r="L2852" s="10" t="str">
        <f t="shared" si="1947"/>
        <v>RSDELC</v>
      </c>
      <c r="M2852" s="10" t="s">
        <v>75</v>
      </c>
    </row>
    <row r="2853" spans="3:13" s="2" customFormat="1" x14ac:dyDescent="0.25">
      <c r="C2853" s="10"/>
      <c r="D2853" s="10">
        <v>15</v>
      </c>
      <c r="F2853" s="2" t="str">
        <f t="shared" ref="F2853" si="1999">IF(H2853="NA","\I: Ignore","FLO_FR")</f>
        <v>FLO_FR</v>
      </c>
      <c r="G2853" s="2" t="str">
        <f t="shared" ref="G2853" si="2000">G2852</f>
        <v>RSD_APA2_DW</v>
      </c>
      <c r="H2853" s="2" t="str">
        <f>IF(HLOOKUP($D2853,Fractions!$C$1:$Z$2,2,0)=0,"na",HLOOKUP($D2853,Fractions!$C$1:$Z$2,2,0))</f>
        <v>FM</v>
      </c>
      <c r="I2853" s="2" t="s">
        <v>34</v>
      </c>
      <c r="K2853" s="17">
        <f>VLOOKUP(VLOOKUP(C2839,Demands!$B$27:$E$125,4,0),Fractions!$A$3:$Z$43,INS_FRs!D2853+2,0)</f>
        <v>4.5262557077625568E-2</v>
      </c>
      <c r="L2853" s="10" t="str">
        <f t="shared" si="1947"/>
        <v>RSDELC</v>
      </c>
      <c r="M2853" s="10" t="s">
        <v>75</v>
      </c>
    </row>
    <row r="2854" spans="3:13" s="2" customFormat="1" x14ac:dyDescent="0.25">
      <c r="C2854" s="10"/>
      <c r="D2854" s="10">
        <v>16</v>
      </c>
      <c r="F2854" s="2" t="str">
        <f t="shared" ref="F2854" si="2001">IF(H2854="NA","\I: Ignore","FLO_FR")</f>
        <v>FLO_FR</v>
      </c>
      <c r="G2854" s="2" t="str">
        <f t="shared" ref="G2854" si="2002">G2853</f>
        <v>RSD_APA2_DW</v>
      </c>
      <c r="H2854" s="2" t="str">
        <f>IF(HLOOKUP($D2854,Fractions!$C$1:$Z$2,2,0)=0,"na",HLOOKUP($D2854,Fractions!$C$1:$Z$2,2,0))</f>
        <v>FD</v>
      </c>
      <c r="I2854" s="2" t="s">
        <v>34</v>
      </c>
      <c r="K2854" s="17">
        <f>VLOOKUP(VLOOKUP(C2839,Demands!$B$27:$E$125,4,0),Fractions!$A$3:$Z$43,INS_FRs!D2854+2,0)</f>
        <v>4.8744292237442928E-2</v>
      </c>
      <c r="L2854" s="10" t="str">
        <f t="shared" si="1947"/>
        <v>RSDELC</v>
      </c>
      <c r="M2854" s="10" t="s">
        <v>75</v>
      </c>
    </row>
    <row r="2855" spans="3:13" s="2" customFormat="1" x14ac:dyDescent="0.25">
      <c r="C2855" s="10"/>
      <c r="D2855" s="10">
        <v>17</v>
      </c>
      <c r="F2855" s="2" t="str">
        <f t="shared" ref="F2855" si="2003">IF(H2855="NA","\I: Ignore","FLO_FR")</f>
        <v>FLO_FR</v>
      </c>
      <c r="G2855" s="2" t="str">
        <f t="shared" ref="G2855" si="2004">G2854</f>
        <v>RSD_APA2_DW</v>
      </c>
      <c r="H2855" s="2" t="str">
        <f>IF(HLOOKUP($D2855,Fractions!$C$1:$Z$2,2,0)=0,"na",HLOOKUP($D2855,Fractions!$C$1:$Z$2,2,0))</f>
        <v>FA</v>
      </c>
      <c r="I2855" s="2" t="s">
        <v>34</v>
      </c>
      <c r="K2855" s="17">
        <f>VLOOKUP(VLOOKUP(C2839,Demands!$B$27:$E$125,4,0),Fractions!$A$3:$Z$43,INS_FRs!D2855+2,0)</f>
        <v>3.4817351598173514E-2</v>
      </c>
      <c r="L2855" s="10" t="str">
        <f t="shared" si="1947"/>
        <v>RSDELC</v>
      </c>
      <c r="M2855" s="10" t="s">
        <v>75</v>
      </c>
    </row>
    <row r="2856" spans="3:13" s="2" customFormat="1" x14ac:dyDescent="0.25">
      <c r="C2856" s="10"/>
      <c r="D2856" s="10">
        <v>18</v>
      </c>
      <c r="F2856" s="2" t="str">
        <f t="shared" ref="F2856" si="2005">IF(H2856="NA","\I: Ignore","FLO_FR")</f>
        <v>FLO_FR</v>
      </c>
      <c r="G2856" s="2" t="str">
        <f t="shared" ref="G2856" si="2006">G2855</f>
        <v>RSD_APA2_DW</v>
      </c>
      <c r="H2856" s="2" t="str">
        <f>IF(HLOOKUP($D2856,Fractions!$C$1:$Z$2,2,0)=0,"na",HLOOKUP($D2856,Fractions!$C$1:$Z$2,2,0))</f>
        <v>FE</v>
      </c>
      <c r="I2856" s="2" t="s">
        <v>34</v>
      </c>
      <c r="K2856" s="17">
        <f>VLOOKUP(VLOOKUP(C2839,Demands!$B$27:$E$125,4,0),Fractions!$A$3:$Z$43,INS_FRs!D2856+2,0)</f>
        <v>0</v>
      </c>
      <c r="L2856" s="10" t="str">
        <f t="shared" si="1947"/>
        <v>RSDELC</v>
      </c>
      <c r="M2856" s="10" t="s">
        <v>75</v>
      </c>
    </row>
    <row r="2857" spans="3:13" s="2" customFormat="1" x14ac:dyDescent="0.25">
      <c r="C2857" s="10"/>
      <c r="D2857" s="10">
        <v>19</v>
      </c>
      <c r="F2857" s="2" t="str">
        <f t="shared" ref="F2857" si="2007">IF(H2857="NA","\I: Ignore","FLO_FR")</f>
        <v>FLO_FR</v>
      </c>
      <c r="G2857" s="2" t="str">
        <f t="shared" ref="G2857" si="2008">G2856</f>
        <v>RSD_APA2_DW</v>
      </c>
      <c r="H2857" s="2" t="str">
        <f>IF(HLOOKUP($D2857,Fractions!$C$1:$Z$2,2,0)=0,"na",HLOOKUP($D2857,Fractions!$C$1:$Z$2,2,0))</f>
        <v>WN</v>
      </c>
      <c r="I2857" s="2" t="s">
        <v>34</v>
      </c>
      <c r="K2857" s="17">
        <f>VLOOKUP(VLOOKUP(C2839,Demands!$B$27:$E$125,4,0),Fractions!$A$3:$Z$43,INS_FRs!D2857+2,0)</f>
        <v>0</v>
      </c>
      <c r="L2857" s="10" t="str">
        <f t="shared" si="1947"/>
        <v>RSDELC</v>
      </c>
      <c r="M2857" s="10" t="s">
        <v>75</v>
      </c>
    </row>
    <row r="2858" spans="3:13" s="2" customFormat="1" x14ac:dyDescent="0.25">
      <c r="C2858" s="10"/>
      <c r="D2858" s="10">
        <v>20</v>
      </c>
      <c r="F2858" s="2" t="str">
        <f t="shared" ref="F2858" si="2009">IF(H2858="NA","\I: Ignore","FLO_FR")</f>
        <v>FLO_FR</v>
      </c>
      <c r="G2858" s="2" t="str">
        <f t="shared" ref="G2858" si="2010">G2857</f>
        <v>RSD_APA2_DW</v>
      </c>
      <c r="H2858" s="2" t="str">
        <f>IF(HLOOKUP($D2858,Fractions!$C$1:$Z$2,2,0)=0,"na",HLOOKUP($D2858,Fractions!$C$1:$Z$2,2,0))</f>
        <v>WL</v>
      </c>
      <c r="I2858" s="2" t="s">
        <v>34</v>
      </c>
      <c r="K2858" s="17">
        <f>VLOOKUP(VLOOKUP(C2839,Demands!$B$27:$E$125,4,0),Fractions!$A$3:$Z$43,INS_FRs!D2858+2,0)</f>
        <v>9.4805936073059371E-2</v>
      </c>
      <c r="L2858" s="10" t="str">
        <f t="shared" si="1947"/>
        <v>RSDELC</v>
      </c>
      <c r="M2858" s="10" t="s">
        <v>75</v>
      </c>
    </row>
    <row r="2859" spans="3:13" s="2" customFormat="1" x14ac:dyDescent="0.25">
      <c r="C2859" s="10"/>
      <c r="D2859" s="10">
        <v>21</v>
      </c>
      <c r="F2859" s="2" t="str">
        <f t="shared" ref="F2859" si="2011">IF(H2859="NA","\I: Ignore","FLO_FR")</f>
        <v>FLO_FR</v>
      </c>
      <c r="G2859" s="2" t="str">
        <f t="shared" ref="G2859" si="2012">G2858</f>
        <v>RSD_APA2_DW</v>
      </c>
      <c r="H2859" s="2" t="str">
        <f>IF(HLOOKUP($D2859,Fractions!$C$1:$Z$2,2,0)=0,"na",HLOOKUP($D2859,Fractions!$C$1:$Z$2,2,0))</f>
        <v>WM</v>
      </c>
      <c r="I2859" s="2" t="s">
        <v>34</v>
      </c>
      <c r="K2859" s="17">
        <f>VLOOKUP(VLOOKUP(C2839,Demands!$B$27:$E$125,4,0),Fractions!$A$3:$Z$43,INS_FRs!D2859+2,0)</f>
        <v>0.11204337899543379</v>
      </c>
      <c r="L2859" s="10" t="str">
        <f t="shared" si="1947"/>
        <v>RSDELC</v>
      </c>
      <c r="M2859" s="10" t="s">
        <v>75</v>
      </c>
    </row>
    <row r="2860" spans="3:13" s="2" customFormat="1" x14ac:dyDescent="0.25">
      <c r="C2860" s="10"/>
      <c r="D2860" s="10">
        <v>22</v>
      </c>
      <c r="F2860" s="2" t="str">
        <f t="shared" ref="F2860" si="2013">IF(H2860="NA","\I: Ignore","FLO_FR")</f>
        <v>FLO_FR</v>
      </c>
      <c r="G2860" s="2" t="str">
        <f t="shared" ref="G2860" si="2014">G2859</f>
        <v>RSD_APA2_DW</v>
      </c>
      <c r="H2860" s="2" t="str">
        <f>IF(HLOOKUP($D2860,Fractions!$C$1:$Z$2,2,0)=0,"na",HLOOKUP($D2860,Fractions!$C$1:$Z$2,2,0))</f>
        <v>WD</v>
      </c>
      <c r="I2860" s="2" t="s">
        <v>34</v>
      </c>
      <c r="K2860" s="17">
        <f>VLOOKUP(VLOOKUP(C2839,Demands!$B$27:$E$125,4,0),Fractions!$A$3:$Z$43,INS_FRs!D2860+2,0)</f>
        <v>0.12066210045662101</v>
      </c>
      <c r="L2860" s="10" t="str">
        <f t="shared" si="1947"/>
        <v>RSDELC</v>
      </c>
      <c r="M2860" s="10" t="s">
        <v>75</v>
      </c>
    </row>
    <row r="2861" spans="3:13" s="2" customFormat="1" x14ac:dyDescent="0.25">
      <c r="C2861" s="10"/>
      <c r="D2861" s="10">
        <v>23</v>
      </c>
      <c r="F2861" s="12" t="str">
        <f t="shared" ref="F2861" si="2015">IF(H2861="NA","\I: Ignore","FLO_FR")</f>
        <v>FLO_FR</v>
      </c>
      <c r="G2861" s="12" t="str">
        <f t="shared" ref="G2861" si="2016">G2860</f>
        <v>RSD_APA2_DW</v>
      </c>
      <c r="H2861" s="12" t="str">
        <f>IF(HLOOKUP($D2861,Fractions!$C$1:$Z$2,2,0)=0,"na",HLOOKUP($D2861,Fractions!$C$1:$Z$2,2,0))</f>
        <v>WA</v>
      </c>
      <c r="I2861" s="12" t="s">
        <v>34</v>
      </c>
      <c r="J2861" s="12"/>
      <c r="K2861" s="18">
        <f>VLOOKUP(VLOOKUP(C2839,Demands!$B$27:$E$125,4,0),Fractions!$A$3:$Z$43,INS_FRs!D2861+2,0)</f>
        <v>8.6187214611872148E-2</v>
      </c>
      <c r="L2861" s="10" t="str">
        <f t="shared" si="1947"/>
        <v>RSDELC</v>
      </c>
      <c r="M2861" s="10" t="s">
        <v>75</v>
      </c>
    </row>
    <row r="2862" spans="3:13" s="2" customFormat="1" x14ac:dyDescent="0.25">
      <c r="C2862" s="10"/>
      <c r="D2862" s="10">
        <v>24</v>
      </c>
      <c r="F2862" s="19" t="str">
        <f t="shared" ref="F2862" si="2017">IF(H2862="NA","\I: Ignore","FLO_FR")</f>
        <v>FLO_FR</v>
      </c>
      <c r="G2862" s="19" t="str">
        <f t="shared" ref="G2862" si="2018">G2861</f>
        <v>RSD_APA2_DW</v>
      </c>
      <c r="H2862" s="19" t="str">
        <f>IF(HLOOKUP($D2862,Fractions!$C$1:$Z$2,2,0)=0,"na",HLOOKUP($D2862,Fractions!$C$1:$Z$2,2,0))</f>
        <v>WE</v>
      </c>
      <c r="I2862" s="19" t="s">
        <v>34</v>
      </c>
      <c r="J2862" s="19"/>
      <c r="K2862" s="20">
        <f>VLOOKUP(VLOOKUP(C2839,Demands!$B$27:$E$125,4,0),Fractions!$A$3:$Z$43,INS_FRs!D2862+2,0)</f>
        <v>0</v>
      </c>
      <c r="L2862" s="21" t="str">
        <f t="shared" si="1947"/>
        <v>RSDELC</v>
      </c>
      <c r="M2862" s="21" t="s">
        <v>75</v>
      </c>
    </row>
    <row r="2863" spans="3:13" s="2" customFormat="1" x14ac:dyDescent="0.25">
      <c r="C2863" s="10"/>
      <c r="D2863" s="10">
        <v>1</v>
      </c>
      <c r="F2863" s="2" t="str">
        <f t="shared" ref="F2863" si="2019">IF(H2863="NA","\I: Ignore","FLO_FR")</f>
        <v>FLO_FR</v>
      </c>
      <c r="G2863" s="2" t="str">
        <f t="shared" ref="G2863" si="2020">G2862</f>
        <v>RSD_APA2_DW</v>
      </c>
      <c r="H2863" s="2" t="str">
        <f t="shared" ref="H2863:J2871" si="2021">H2839</f>
        <v>RN</v>
      </c>
      <c r="I2863" s="2" t="str">
        <f t="shared" si="2021"/>
        <v>UP</v>
      </c>
      <c r="J2863" s="10">
        <f t="shared" si="2021"/>
        <v>0</v>
      </c>
      <c r="K2863" s="10">
        <v>3</v>
      </c>
      <c r="L2863" s="10" t="str">
        <f t="shared" si="1947"/>
        <v>RSDELC</v>
      </c>
      <c r="M2863" s="10" t="s">
        <v>75</v>
      </c>
    </row>
    <row r="2864" spans="3:13" s="2" customFormat="1" x14ac:dyDescent="0.25">
      <c r="C2864" s="10"/>
      <c r="D2864" s="10">
        <v>2</v>
      </c>
      <c r="F2864" s="2" t="str">
        <f t="shared" ref="F2864" si="2022">IF(H2864="NA","\I: Ignore","FLO_FR")</f>
        <v>FLO_FR</v>
      </c>
      <c r="G2864" s="2" t="str">
        <f t="shared" ref="G2864" si="2023">G2863</f>
        <v>RSD_APA2_DW</v>
      </c>
      <c r="H2864" s="2" t="str">
        <f t="shared" si="2021"/>
        <v>RL</v>
      </c>
      <c r="I2864" s="2" t="str">
        <f t="shared" si="2021"/>
        <v>UP</v>
      </c>
      <c r="J2864" s="10">
        <f t="shared" si="2021"/>
        <v>0</v>
      </c>
      <c r="K2864" s="10">
        <f>K2863</f>
        <v>3</v>
      </c>
      <c r="L2864" s="10" t="str">
        <f t="shared" si="1947"/>
        <v>RSDELC</v>
      </c>
      <c r="M2864" s="10" t="s">
        <v>75</v>
      </c>
    </row>
    <row r="2865" spans="3:13" s="2" customFormat="1" x14ac:dyDescent="0.25">
      <c r="C2865" s="10"/>
      <c r="D2865" s="10">
        <v>3</v>
      </c>
      <c r="F2865" s="2" t="str">
        <f t="shared" ref="F2865" si="2024">IF(H2865="NA","\I: Ignore","FLO_FR")</f>
        <v>FLO_FR</v>
      </c>
      <c r="G2865" s="2" t="str">
        <f t="shared" ref="G2865" si="2025">G2864</f>
        <v>RSD_APA2_DW</v>
      </c>
      <c r="H2865" s="2" t="str">
        <f t="shared" si="2021"/>
        <v>RM</v>
      </c>
      <c r="I2865" s="2" t="str">
        <f t="shared" si="2021"/>
        <v>UP</v>
      </c>
      <c r="J2865" s="10">
        <f t="shared" si="2021"/>
        <v>0</v>
      </c>
      <c r="K2865" s="10">
        <f t="shared" ref="K2865:K2886" si="2026">K2864</f>
        <v>3</v>
      </c>
      <c r="L2865" s="10" t="str">
        <f t="shared" si="1947"/>
        <v>RSDELC</v>
      </c>
      <c r="M2865" s="10" t="s">
        <v>75</v>
      </c>
    </row>
    <row r="2866" spans="3:13" s="2" customFormat="1" x14ac:dyDescent="0.25">
      <c r="C2866" s="10"/>
      <c r="D2866" s="10">
        <v>4</v>
      </c>
      <c r="F2866" s="2" t="str">
        <f t="shared" ref="F2866" si="2027">IF(H2866="NA","\I: Ignore","FLO_FR")</f>
        <v>FLO_FR</v>
      </c>
      <c r="G2866" s="2" t="str">
        <f t="shared" ref="G2866" si="2028">G2865</f>
        <v>RSD_APA2_DW</v>
      </c>
      <c r="H2866" s="2" t="str">
        <f t="shared" si="2021"/>
        <v>RD</v>
      </c>
      <c r="I2866" s="2" t="str">
        <f t="shared" si="2021"/>
        <v>UP</v>
      </c>
      <c r="J2866" s="10">
        <f t="shared" si="2021"/>
        <v>0</v>
      </c>
      <c r="K2866" s="10">
        <f t="shared" si="2026"/>
        <v>3</v>
      </c>
      <c r="L2866" s="10" t="str">
        <f t="shared" si="1947"/>
        <v>RSDELC</v>
      </c>
      <c r="M2866" s="10" t="s">
        <v>75</v>
      </c>
    </row>
    <row r="2867" spans="3:13" s="2" customFormat="1" x14ac:dyDescent="0.25">
      <c r="C2867" s="10"/>
      <c r="D2867" s="10">
        <v>5</v>
      </c>
      <c r="F2867" s="2" t="str">
        <f t="shared" ref="F2867" si="2029">IF(H2867="NA","\I: Ignore","FLO_FR")</f>
        <v>FLO_FR</v>
      </c>
      <c r="G2867" s="2" t="str">
        <f t="shared" ref="G2867" si="2030">G2866</f>
        <v>RSD_APA2_DW</v>
      </c>
      <c r="H2867" s="2" t="str">
        <f t="shared" si="2021"/>
        <v>RA</v>
      </c>
      <c r="I2867" s="2" t="str">
        <f t="shared" si="2021"/>
        <v>UP</v>
      </c>
      <c r="J2867" s="10">
        <f t="shared" si="2021"/>
        <v>0</v>
      </c>
      <c r="K2867" s="10">
        <f t="shared" si="2026"/>
        <v>3</v>
      </c>
      <c r="L2867" s="10" t="str">
        <f t="shared" si="1947"/>
        <v>RSDELC</v>
      </c>
      <c r="M2867" s="10" t="s">
        <v>75</v>
      </c>
    </row>
    <row r="2868" spans="3:13" s="2" customFormat="1" x14ac:dyDescent="0.25">
      <c r="C2868" s="10"/>
      <c r="D2868" s="10">
        <v>6</v>
      </c>
      <c r="F2868" s="2" t="str">
        <f t="shared" ref="F2868" si="2031">IF(H2868="NA","\I: Ignore","FLO_FR")</f>
        <v>FLO_FR</v>
      </c>
      <c r="G2868" s="2" t="str">
        <f t="shared" ref="G2868" si="2032">G2867</f>
        <v>RSD_APA2_DW</v>
      </c>
      <c r="H2868" s="2" t="str">
        <f t="shared" si="2021"/>
        <v>RE</v>
      </c>
      <c r="I2868" s="2" t="str">
        <f t="shared" si="2021"/>
        <v>UP</v>
      </c>
      <c r="J2868" s="10">
        <f t="shared" si="2021"/>
        <v>0</v>
      </c>
      <c r="K2868" s="10">
        <f t="shared" si="2026"/>
        <v>3</v>
      </c>
      <c r="L2868" s="10" t="str">
        <f t="shared" si="1947"/>
        <v>RSDELC</v>
      </c>
      <c r="M2868" s="10" t="s">
        <v>75</v>
      </c>
    </row>
    <row r="2869" spans="3:13" s="2" customFormat="1" x14ac:dyDescent="0.25">
      <c r="C2869" s="10"/>
      <c r="D2869" s="10">
        <v>7</v>
      </c>
      <c r="F2869" s="2" t="str">
        <f t="shared" ref="F2869" si="2033">IF(H2869="NA","\I: Ignore","FLO_FR")</f>
        <v>FLO_FR</v>
      </c>
      <c r="G2869" s="2" t="str">
        <f t="shared" ref="G2869" si="2034">G2868</f>
        <v>RSD_APA2_DW</v>
      </c>
      <c r="H2869" s="2" t="str">
        <f t="shared" si="2021"/>
        <v>SN</v>
      </c>
      <c r="I2869" s="2" t="str">
        <f t="shared" si="2021"/>
        <v>UP</v>
      </c>
      <c r="J2869" s="10">
        <f t="shared" si="2021"/>
        <v>0</v>
      </c>
      <c r="K2869" s="10">
        <f t="shared" si="2026"/>
        <v>3</v>
      </c>
      <c r="L2869" s="10" t="str">
        <f t="shared" si="1947"/>
        <v>RSDELC</v>
      </c>
      <c r="M2869" s="10" t="s">
        <v>75</v>
      </c>
    </row>
    <row r="2870" spans="3:13" s="2" customFormat="1" x14ac:dyDescent="0.25">
      <c r="C2870" s="10"/>
      <c r="D2870" s="10">
        <v>8</v>
      </c>
      <c r="F2870" s="2" t="str">
        <f t="shared" ref="F2870" si="2035">IF(H2870="NA","\I: Ignore","FLO_FR")</f>
        <v>FLO_FR</v>
      </c>
      <c r="G2870" s="2" t="str">
        <f t="shared" ref="G2870" si="2036">G2869</f>
        <v>RSD_APA2_DW</v>
      </c>
      <c r="H2870" s="2" t="str">
        <f t="shared" si="2021"/>
        <v>SL</v>
      </c>
      <c r="I2870" s="2" t="str">
        <f t="shared" si="2021"/>
        <v>UP</v>
      </c>
      <c r="J2870" s="10">
        <f t="shared" si="2021"/>
        <v>0</v>
      </c>
      <c r="K2870" s="10">
        <f t="shared" si="2026"/>
        <v>3</v>
      </c>
      <c r="L2870" s="10" t="str">
        <f t="shared" si="1947"/>
        <v>RSDELC</v>
      </c>
      <c r="M2870" s="10" t="s">
        <v>75</v>
      </c>
    </row>
    <row r="2871" spans="3:13" s="2" customFormat="1" x14ac:dyDescent="0.25">
      <c r="C2871" s="10"/>
      <c r="D2871" s="10">
        <v>9</v>
      </c>
      <c r="F2871" s="2" t="str">
        <f t="shared" ref="F2871" si="2037">IF(H2871="NA","\I: Ignore","FLO_FR")</f>
        <v>FLO_FR</v>
      </c>
      <c r="G2871" s="2" t="str">
        <f t="shared" ref="G2871" si="2038">G2870</f>
        <v>RSD_APA2_DW</v>
      </c>
      <c r="H2871" s="2" t="str">
        <f t="shared" si="2021"/>
        <v>SM</v>
      </c>
      <c r="I2871" s="2" t="str">
        <f t="shared" si="2021"/>
        <v>UP</v>
      </c>
      <c r="J2871" s="10">
        <f t="shared" si="2021"/>
        <v>0</v>
      </c>
      <c r="K2871" s="10">
        <f t="shared" si="2026"/>
        <v>3</v>
      </c>
      <c r="L2871" s="10" t="str">
        <f t="shared" si="1947"/>
        <v>RSDELC</v>
      </c>
      <c r="M2871" s="10" t="s">
        <v>75</v>
      </c>
    </row>
    <row r="2872" spans="3:13" s="2" customFormat="1" x14ac:dyDescent="0.25">
      <c r="C2872" s="10"/>
      <c r="D2872" s="10">
        <v>10</v>
      </c>
      <c r="F2872" s="2" t="str">
        <f t="shared" ref="F2872" si="2039">IF(H2872="NA","\I: Ignore","FLO_FR")</f>
        <v>FLO_FR</v>
      </c>
      <c r="G2872" s="2" t="str">
        <f t="shared" ref="G2872" si="2040">G2871</f>
        <v>RSD_APA2_DW</v>
      </c>
      <c r="H2872" s="2" t="str">
        <f t="shared" ref="H2872" si="2041">H2848</f>
        <v>SD</v>
      </c>
      <c r="I2872" s="2" t="str">
        <f>I2848</f>
        <v>UP</v>
      </c>
      <c r="J2872" s="10">
        <f>J2848</f>
        <v>0</v>
      </c>
      <c r="K2872" s="10">
        <f t="shared" si="2026"/>
        <v>3</v>
      </c>
      <c r="L2872" s="10" t="str">
        <f t="shared" si="1947"/>
        <v>RSDELC</v>
      </c>
      <c r="M2872" s="10" t="s">
        <v>75</v>
      </c>
    </row>
    <row r="2873" spans="3:13" s="2" customFormat="1" x14ac:dyDescent="0.25">
      <c r="C2873" s="10"/>
      <c r="D2873" s="10">
        <v>11</v>
      </c>
      <c r="F2873" s="2" t="str">
        <f t="shared" ref="F2873" si="2042">IF(H2873="NA","\I: Ignore","FLO_FR")</f>
        <v>FLO_FR</v>
      </c>
      <c r="G2873" s="2" t="str">
        <f t="shared" ref="G2873" si="2043">G2872</f>
        <v>RSD_APA2_DW</v>
      </c>
      <c r="H2873" s="2" t="str">
        <f t="shared" ref="H2873" si="2044">H2849</f>
        <v>SA</v>
      </c>
      <c r="I2873" s="2" t="str">
        <f>I2849</f>
        <v>UP</v>
      </c>
      <c r="J2873" s="10">
        <f>J2849</f>
        <v>0</v>
      </c>
      <c r="K2873" s="10">
        <f t="shared" si="2026"/>
        <v>3</v>
      </c>
      <c r="L2873" s="10" t="str">
        <f t="shared" si="1947"/>
        <v>RSDELC</v>
      </c>
      <c r="M2873" s="10" t="s">
        <v>75</v>
      </c>
    </row>
    <row r="2874" spans="3:13" s="2" customFormat="1" x14ac:dyDescent="0.25">
      <c r="C2874" s="10"/>
      <c r="D2874" s="10">
        <v>12</v>
      </c>
      <c r="F2874" s="2" t="str">
        <f t="shared" ref="F2874" si="2045">IF(H2874="NA","\I: Ignore","FLO_FR")</f>
        <v>FLO_FR</v>
      </c>
      <c r="G2874" s="2" t="str">
        <f t="shared" ref="G2874" si="2046">G2873</f>
        <v>RSD_APA2_DW</v>
      </c>
      <c r="H2874" s="2" t="str">
        <f t="shared" ref="H2874:I2874" si="2047">H2850</f>
        <v>SE</v>
      </c>
      <c r="I2874" s="2" t="str">
        <f t="shared" si="2047"/>
        <v>UP</v>
      </c>
      <c r="J2874" s="10">
        <f>J2850</f>
        <v>0</v>
      </c>
      <c r="K2874" s="10">
        <f t="shared" si="2026"/>
        <v>3</v>
      </c>
      <c r="L2874" s="10" t="str">
        <f t="shared" si="1947"/>
        <v>RSDELC</v>
      </c>
      <c r="M2874" s="10" t="s">
        <v>75</v>
      </c>
    </row>
    <row r="2875" spans="3:13" s="2" customFormat="1" x14ac:dyDescent="0.25">
      <c r="C2875" s="10"/>
      <c r="D2875" s="10">
        <v>13</v>
      </c>
      <c r="F2875" s="2" t="str">
        <f t="shared" ref="F2875" si="2048">IF(H2875="NA","\I: Ignore","FLO_FR")</f>
        <v>FLO_FR</v>
      </c>
      <c r="G2875" s="2" t="str">
        <f t="shared" ref="G2875" si="2049">G2874</f>
        <v>RSD_APA2_DW</v>
      </c>
      <c r="H2875" s="2" t="str">
        <f t="shared" ref="H2875:J2875" si="2050">H2851</f>
        <v>FN</v>
      </c>
      <c r="I2875" s="2" t="str">
        <f t="shared" si="2050"/>
        <v>UP</v>
      </c>
      <c r="J2875" s="10">
        <f t="shared" si="2050"/>
        <v>0</v>
      </c>
      <c r="K2875" s="10">
        <f t="shared" si="2026"/>
        <v>3</v>
      </c>
      <c r="L2875" s="10" t="str">
        <f t="shared" si="1947"/>
        <v>RSDELC</v>
      </c>
      <c r="M2875" s="10" t="s">
        <v>75</v>
      </c>
    </row>
    <row r="2876" spans="3:13" s="2" customFormat="1" x14ac:dyDescent="0.25">
      <c r="C2876" s="10"/>
      <c r="D2876" s="10">
        <v>14</v>
      </c>
      <c r="F2876" s="2" t="str">
        <f t="shared" ref="F2876" si="2051">IF(H2876="NA","\I: Ignore","FLO_FR")</f>
        <v>FLO_FR</v>
      </c>
      <c r="G2876" s="2" t="str">
        <f t="shared" ref="G2876" si="2052">G2875</f>
        <v>RSD_APA2_DW</v>
      </c>
      <c r="H2876" s="2" t="str">
        <f t="shared" ref="H2876:J2876" si="2053">H2852</f>
        <v>FL</v>
      </c>
      <c r="I2876" s="2" t="str">
        <f t="shared" si="2053"/>
        <v>UP</v>
      </c>
      <c r="J2876" s="10">
        <f t="shared" si="2053"/>
        <v>0</v>
      </c>
      <c r="K2876" s="10">
        <f t="shared" si="2026"/>
        <v>3</v>
      </c>
      <c r="L2876" s="10" t="str">
        <f t="shared" si="1947"/>
        <v>RSDELC</v>
      </c>
      <c r="M2876" s="10" t="s">
        <v>75</v>
      </c>
    </row>
    <row r="2877" spans="3:13" s="2" customFormat="1" x14ac:dyDescent="0.25">
      <c r="C2877" s="10"/>
      <c r="D2877" s="10">
        <v>15</v>
      </c>
      <c r="F2877" s="2" t="str">
        <f t="shared" ref="F2877" si="2054">IF(H2877="NA","\I: Ignore","FLO_FR")</f>
        <v>FLO_FR</v>
      </c>
      <c r="G2877" s="2" t="str">
        <f t="shared" ref="G2877" si="2055">G2876</f>
        <v>RSD_APA2_DW</v>
      </c>
      <c r="H2877" s="2" t="str">
        <f t="shared" ref="H2877:J2877" si="2056">H2853</f>
        <v>FM</v>
      </c>
      <c r="I2877" s="2" t="str">
        <f t="shared" si="2056"/>
        <v>UP</v>
      </c>
      <c r="J2877" s="10">
        <f t="shared" si="2056"/>
        <v>0</v>
      </c>
      <c r="K2877" s="10">
        <f t="shared" si="2026"/>
        <v>3</v>
      </c>
      <c r="L2877" s="10" t="str">
        <f t="shared" si="1947"/>
        <v>RSDELC</v>
      </c>
      <c r="M2877" s="10" t="s">
        <v>75</v>
      </c>
    </row>
    <row r="2878" spans="3:13" s="2" customFormat="1" x14ac:dyDescent="0.25">
      <c r="C2878" s="10"/>
      <c r="D2878" s="10">
        <v>16</v>
      </c>
      <c r="F2878" s="2" t="str">
        <f t="shared" ref="F2878" si="2057">IF(H2878="NA","\I: Ignore","FLO_FR")</f>
        <v>FLO_FR</v>
      </c>
      <c r="G2878" s="2" t="str">
        <f t="shared" ref="G2878" si="2058">G2877</f>
        <v>RSD_APA2_DW</v>
      </c>
      <c r="H2878" s="2" t="str">
        <f t="shared" ref="H2878:J2878" si="2059">H2854</f>
        <v>FD</v>
      </c>
      <c r="I2878" s="2" t="str">
        <f t="shared" si="2059"/>
        <v>UP</v>
      </c>
      <c r="J2878" s="10">
        <f t="shared" si="2059"/>
        <v>0</v>
      </c>
      <c r="K2878" s="10">
        <f t="shared" si="2026"/>
        <v>3</v>
      </c>
      <c r="L2878" s="10" t="str">
        <f t="shared" si="1947"/>
        <v>RSDELC</v>
      </c>
      <c r="M2878" s="10" t="s">
        <v>75</v>
      </c>
    </row>
    <row r="2879" spans="3:13" s="2" customFormat="1" x14ac:dyDescent="0.25">
      <c r="C2879" s="10"/>
      <c r="D2879" s="10">
        <v>17</v>
      </c>
      <c r="F2879" s="2" t="str">
        <f t="shared" ref="F2879" si="2060">IF(H2879="NA","\I: Ignore","FLO_FR")</f>
        <v>FLO_FR</v>
      </c>
      <c r="G2879" s="2" t="str">
        <f t="shared" ref="G2879" si="2061">G2878</f>
        <v>RSD_APA2_DW</v>
      </c>
      <c r="H2879" s="2" t="str">
        <f t="shared" ref="H2879:J2879" si="2062">H2855</f>
        <v>FA</v>
      </c>
      <c r="I2879" s="2" t="str">
        <f t="shared" si="2062"/>
        <v>UP</v>
      </c>
      <c r="J2879" s="10">
        <f t="shared" si="2062"/>
        <v>0</v>
      </c>
      <c r="K2879" s="10">
        <f t="shared" si="2026"/>
        <v>3</v>
      </c>
      <c r="L2879" s="10" t="str">
        <f t="shared" si="1947"/>
        <v>RSDELC</v>
      </c>
      <c r="M2879" s="10" t="s">
        <v>75</v>
      </c>
    </row>
    <row r="2880" spans="3:13" s="2" customFormat="1" x14ac:dyDescent="0.25">
      <c r="C2880" s="10"/>
      <c r="D2880" s="10">
        <v>18</v>
      </c>
      <c r="F2880" s="2" t="str">
        <f t="shared" ref="F2880" si="2063">IF(H2880="NA","\I: Ignore","FLO_FR")</f>
        <v>FLO_FR</v>
      </c>
      <c r="G2880" s="2" t="str">
        <f t="shared" ref="G2880" si="2064">G2879</f>
        <v>RSD_APA2_DW</v>
      </c>
      <c r="H2880" s="2" t="str">
        <f t="shared" ref="H2880:J2880" si="2065">H2856</f>
        <v>FE</v>
      </c>
      <c r="I2880" s="2" t="str">
        <f t="shared" si="2065"/>
        <v>UP</v>
      </c>
      <c r="J2880" s="10">
        <f t="shared" si="2065"/>
        <v>0</v>
      </c>
      <c r="K2880" s="10">
        <f t="shared" si="2026"/>
        <v>3</v>
      </c>
      <c r="L2880" s="10" t="str">
        <f t="shared" si="1947"/>
        <v>RSDELC</v>
      </c>
      <c r="M2880" s="10" t="s">
        <v>75</v>
      </c>
    </row>
    <row r="2881" spans="3:13" s="2" customFormat="1" x14ac:dyDescent="0.25">
      <c r="C2881" s="10"/>
      <c r="D2881" s="10">
        <v>19</v>
      </c>
      <c r="F2881" s="2" t="str">
        <f t="shared" ref="F2881" si="2066">IF(H2881="NA","\I: Ignore","FLO_FR")</f>
        <v>FLO_FR</v>
      </c>
      <c r="G2881" s="2" t="str">
        <f t="shared" ref="G2881" si="2067">G2880</f>
        <v>RSD_APA2_DW</v>
      </c>
      <c r="H2881" s="2" t="str">
        <f t="shared" ref="H2881:J2881" si="2068">H2857</f>
        <v>WN</v>
      </c>
      <c r="I2881" s="2" t="str">
        <f t="shared" si="2068"/>
        <v>UP</v>
      </c>
      <c r="J2881" s="10">
        <f t="shared" si="2068"/>
        <v>0</v>
      </c>
      <c r="K2881" s="10">
        <f t="shared" si="2026"/>
        <v>3</v>
      </c>
      <c r="L2881" s="10" t="str">
        <f t="shared" si="1947"/>
        <v>RSDELC</v>
      </c>
      <c r="M2881" s="10" t="s">
        <v>75</v>
      </c>
    </row>
    <row r="2882" spans="3:13" s="2" customFormat="1" x14ac:dyDescent="0.25">
      <c r="C2882" s="10"/>
      <c r="D2882" s="10">
        <v>20</v>
      </c>
      <c r="F2882" s="2" t="str">
        <f t="shared" ref="F2882" si="2069">IF(H2882="NA","\I: Ignore","FLO_FR")</f>
        <v>FLO_FR</v>
      </c>
      <c r="G2882" s="2" t="str">
        <f t="shared" ref="G2882" si="2070">G2881</f>
        <v>RSD_APA2_DW</v>
      </c>
      <c r="H2882" s="2" t="str">
        <f t="shared" ref="H2882:J2882" si="2071">H2858</f>
        <v>WL</v>
      </c>
      <c r="I2882" s="2" t="str">
        <f t="shared" si="2071"/>
        <v>UP</v>
      </c>
      <c r="J2882" s="10">
        <f t="shared" si="2071"/>
        <v>0</v>
      </c>
      <c r="K2882" s="10">
        <f t="shared" si="2026"/>
        <v>3</v>
      </c>
      <c r="L2882" s="10" t="str">
        <f t="shared" si="1947"/>
        <v>RSDELC</v>
      </c>
      <c r="M2882" s="10" t="s">
        <v>75</v>
      </c>
    </row>
    <row r="2883" spans="3:13" s="2" customFormat="1" x14ac:dyDescent="0.25">
      <c r="C2883" s="10"/>
      <c r="D2883" s="10">
        <v>21</v>
      </c>
      <c r="F2883" s="2" t="str">
        <f t="shared" ref="F2883" si="2072">IF(H2883="NA","\I: Ignore","FLO_FR")</f>
        <v>FLO_FR</v>
      </c>
      <c r="G2883" s="2" t="str">
        <f t="shared" ref="G2883" si="2073">G2882</f>
        <v>RSD_APA2_DW</v>
      </c>
      <c r="H2883" s="2" t="str">
        <f t="shared" ref="H2883:J2883" si="2074">H2859</f>
        <v>WM</v>
      </c>
      <c r="I2883" s="2" t="str">
        <f t="shared" si="2074"/>
        <v>UP</v>
      </c>
      <c r="J2883" s="10">
        <f t="shared" si="2074"/>
        <v>0</v>
      </c>
      <c r="K2883" s="10">
        <f t="shared" si="2026"/>
        <v>3</v>
      </c>
      <c r="L2883" s="10" t="str">
        <f t="shared" si="1947"/>
        <v>RSDELC</v>
      </c>
      <c r="M2883" s="10" t="s">
        <v>75</v>
      </c>
    </row>
    <row r="2884" spans="3:13" s="2" customFormat="1" x14ac:dyDescent="0.25">
      <c r="C2884" s="10"/>
      <c r="D2884" s="10">
        <v>22</v>
      </c>
      <c r="F2884" s="2" t="str">
        <f t="shared" ref="F2884" si="2075">IF(H2884="NA","\I: Ignore","FLO_FR")</f>
        <v>FLO_FR</v>
      </c>
      <c r="G2884" s="2" t="str">
        <f t="shared" ref="G2884" si="2076">G2883</f>
        <v>RSD_APA2_DW</v>
      </c>
      <c r="H2884" s="2" t="str">
        <f t="shared" ref="H2884:J2884" si="2077">H2860</f>
        <v>WD</v>
      </c>
      <c r="I2884" s="2" t="str">
        <f t="shared" si="2077"/>
        <v>UP</v>
      </c>
      <c r="J2884" s="10">
        <f t="shared" si="2077"/>
        <v>0</v>
      </c>
      <c r="K2884" s="10">
        <f t="shared" si="2026"/>
        <v>3</v>
      </c>
      <c r="L2884" s="10" t="str">
        <f t="shared" si="1947"/>
        <v>RSDELC</v>
      </c>
      <c r="M2884" s="10" t="s">
        <v>75</v>
      </c>
    </row>
    <row r="2885" spans="3:13" s="2" customFormat="1" x14ac:dyDescent="0.25">
      <c r="C2885" s="10"/>
      <c r="D2885" s="10">
        <v>23</v>
      </c>
      <c r="F2885" s="12" t="str">
        <f t="shared" ref="F2885" si="2078">IF(H2885="NA","\I: Ignore","FLO_FR")</f>
        <v>FLO_FR</v>
      </c>
      <c r="G2885" s="12" t="str">
        <f t="shared" ref="G2885" si="2079">G2884</f>
        <v>RSD_APA2_DW</v>
      </c>
      <c r="H2885" s="12" t="str">
        <f t="shared" ref="H2885:J2885" si="2080">H2861</f>
        <v>WA</v>
      </c>
      <c r="I2885" s="12" t="str">
        <f t="shared" si="2080"/>
        <v>UP</v>
      </c>
      <c r="J2885" s="4">
        <f t="shared" si="2080"/>
        <v>0</v>
      </c>
      <c r="K2885" s="4">
        <f t="shared" si="2026"/>
        <v>3</v>
      </c>
      <c r="L2885" s="10" t="str">
        <f t="shared" si="1947"/>
        <v>RSDELC</v>
      </c>
      <c r="M2885" s="10" t="s">
        <v>75</v>
      </c>
    </row>
    <row r="2886" spans="3:13" s="2" customFormat="1" x14ac:dyDescent="0.25">
      <c r="C2886" s="10"/>
      <c r="D2886" s="10">
        <v>24</v>
      </c>
      <c r="F2886" s="19" t="str">
        <f t="shared" ref="F2886" si="2081">IF(H2886="NA","\I: Ignore","FLO_FR")</f>
        <v>FLO_FR</v>
      </c>
      <c r="G2886" s="19" t="str">
        <f t="shared" ref="G2886" si="2082">G2885</f>
        <v>RSD_APA2_DW</v>
      </c>
      <c r="H2886" s="19" t="str">
        <f t="shared" ref="H2886:J2886" si="2083">H2862</f>
        <v>WE</v>
      </c>
      <c r="I2886" s="19" t="str">
        <f t="shared" si="2083"/>
        <v>UP</v>
      </c>
      <c r="J2886" s="21">
        <f t="shared" si="2083"/>
        <v>0</v>
      </c>
      <c r="K2886" s="21">
        <f t="shared" si="2026"/>
        <v>3</v>
      </c>
      <c r="L2886" s="21" t="str">
        <f t="shared" si="1947"/>
        <v>RSDELC</v>
      </c>
      <c r="M2886" s="21" t="s">
        <v>75</v>
      </c>
    </row>
    <row r="2887" spans="3:13" s="2" customFormat="1" x14ac:dyDescent="0.25">
      <c r="C2887" s="10">
        <f>C2839+1</f>
        <v>61</v>
      </c>
      <c r="D2887" s="10">
        <v>1</v>
      </c>
      <c r="F2887" s="2" t="str">
        <f>IF(H2887="NA","\I: Ignore","FLO_FR")</f>
        <v>FLO_FR</v>
      </c>
      <c r="G2887" s="9" t="str">
        <f>VLOOKUP(C2887,Demands!$B$27:$C$125,2,0)</f>
        <v>RSD_DTA3_DW</v>
      </c>
      <c r="H2887" s="2" t="str">
        <f>IF(HLOOKUP($D2887,Fractions!$C$1:$Z$2,2,0)=0,"na",HLOOKUP($D2887,Fractions!$C$1:$Z$2,2,0))</f>
        <v>RN</v>
      </c>
      <c r="I2887" s="2" t="s">
        <v>34</v>
      </c>
      <c r="K2887" s="17">
        <f>VLOOKUP(VLOOKUP(C2887,Demands!$B$27:$E$125,4,0),Fractions!$A$3:$Z$43,INS_FRs!D2887+2,0)</f>
        <v>0</v>
      </c>
      <c r="L2887" s="10" t="str">
        <f t="shared" si="1947"/>
        <v>RSDELC</v>
      </c>
      <c r="M2887" s="10" t="s">
        <v>75</v>
      </c>
    </row>
    <row r="2888" spans="3:13" s="2" customFormat="1" x14ac:dyDescent="0.25">
      <c r="C2888" s="10"/>
      <c r="D2888" s="10">
        <v>2</v>
      </c>
      <c r="F2888" s="2" t="str">
        <f t="shared" ref="F2888:F2890" si="2084">IF(H2888="NA","\I: Ignore","FLO_FR")</f>
        <v>FLO_FR</v>
      </c>
      <c r="G2888" s="2" t="str">
        <f>G2887</f>
        <v>RSD_DTA3_DW</v>
      </c>
      <c r="H2888" s="2" t="str">
        <f>IF(HLOOKUP($D2888,Fractions!$C$1:$Z$2,2,0)=0,"na",HLOOKUP($D2888,Fractions!$C$1:$Z$2,2,0))</f>
        <v>RL</v>
      </c>
      <c r="I2888" s="2" t="s">
        <v>34</v>
      </c>
      <c r="K2888" s="17">
        <f>VLOOKUP(VLOOKUP(C2887,Demands!$B$27:$E$125,4,0),Fractions!$A$3:$Z$43,INS_FRs!D2888+2,0)</f>
        <v>3.8299086757990874E-2</v>
      </c>
      <c r="L2888" s="10" t="str">
        <f t="shared" ref="L2888:L2951" si="2085">LEFT(G2888,3)&amp;"ELC"</f>
        <v>RSDELC</v>
      </c>
      <c r="M2888" s="10" t="s">
        <v>75</v>
      </c>
    </row>
    <row r="2889" spans="3:13" s="2" customFormat="1" x14ac:dyDescent="0.25">
      <c r="C2889" s="10"/>
      <c r="D2889" s="10">
        <v>3</v>
      </c>
      <c r="F2889" s="2" t="str">
        <f t="shared" si="2084"/>
        <v>FLO_FR</v>
      </c>
      <c r="G2889" s="2" t="str">
        <f t="shared" ref="G2889:G2896" si="2086">G2888</f>
        <v>RSD_DTA3_DW</v>
      </c>
      <c r="H2889" s="2" t="str">
        <f>IF(HLOOKUP($D2889,Fractions!$C$1:$Z$2,2,0)=0,"na",HLOOKUP($D2889,Fractions!$C$1:$Z$2,2,0))</f>
        <v>RM</v>
      </c>
      <c r="I2889" s="2" t="s">
        <v>34</v>
      </c>
      <c r="K2889" s="17">
        <f>VLOOKUP(VLOOKUP(C2887,Demands!$B$27:$E$125,4,0),Fractions!$A$3:$Z$43,INS_FRs!D2889+2,0)</f>
        <v>4.5262557077625568E-2</v>
      </c>
      <c r="L2889" s="10" t="str">
        <f t="shared" si="2085"/>
        <v>RSDELC</v>
      </c>
      <c r="M2889" s="10" t="s">
        <v>75</v>
      </c>
    </row>
    <row r="2890" spans="3:13" s="2" customFormat="1" x14ac:dyDescent="0.25">
      <c r="C2890" s="10"/>
      <c r="D2890" s="10">
        <v>4</v>
      </c>
      <c r="F2890" s="2" t="str">
        <f t="shared" si="2084"/>
        <v>FLO_FR</v>
      </c>
      <c r="G2890" s="2" t="str">
        <f t="shared" si="2086"/>
        <v>RSD_DTA3_DW</v>
      </c>
      <c r="H2890" s="2" t="str">
        <f>IF(HLOOKUP($D2890,Fractions!$C$1:$Z$2,2,0)=0,"na",HLOOKUP($D2890,Fractions!$C$1:$Z$2,2,0))</f>
        <v>RD</v>
      </c>
      <c r="I2890" s="2" t="s">
        <v>34</v>
      </c>
      <c r="K2890" s="17">
        <f>VLOOKUP(VLOOKUP(C2887,Demands!$B$27:$E$125,4,0),Fractions!$A$3:$Z$43,INS_FRs!D2890+2,0)</f>
        <v>4.8744292237442928E-2</v>
      </c>
      <c r="L2890" s="10" t="str">
        <f t="shared" si="2085"/>
        <v>RSDELC</v>
      </c>
      <c r="M2890" s="10" t="s">
        <v>75</v>
      </c>
    </row>
    <row r="2891" spans="3:13" s="2" customFormat="1" x14ac:dyDescent="0.25">
      <c r="C2891" s="10"/>
      <c r="D2891" s="10">
        <v>5</v>
      </c>
      <c r="F2891" s="2" t="str">
        <f t="shared" ref="F2891:F2898" si="2087">IF(H2891="NA","\I: Ignore","FLO_FR")</f>
        <v>FLO_FR</v>
      </c>
      <c r="G2891" s="2" t="str">
        <f t="shared" si="2086"/>
        <v>RSD_DTA3_DW</v>
      </c>
      <c r="H2891" s="2" t="str">
        <f>IF(HLOOKUP($D2891,Fractions!$C$1:$Z$2,2,0)=0,"na",HLOOKUP($D2891,Fractions!$C$1:$Z$2,2,0))</f>
        <v>RA</v>
      </c>
      <c r="I2891" s="2" t="s">
        <v>34</v>
      </c>
      <c r="K2891" s="17">
        <f>VLOOKUP(VLOOKUP(C2887,Demands!$B$27:$E$125,4,0),Fractions!$A$3:$Z$43,INS_FRs!D2891+2,0)</f>
        <v>3.4817351598173514E-2</v>
      </c>
      <c r="L2891" s="10" t="str">
        <f t="shared" si="2085"/>
        <v>RSDELC</v>
      </c>
      <c r="M2891" s="10" t="s">
        <v>75</v>
      </c>
    </row>
    <row r="2892" spans="3:13" s="2" customFormat="1" x14ac:dyDescent="0.25">
      <c r="C2892" s="10"/>
      <c r="D2892" s="10">
        <v>6</v>
      </c>
      <c r="F2892" s="2" t="str">
        <f t="shared" si="2087"/>
        <v>FLO_FR</v>
      </c>
      <c r="G2892" s="2" t="str">
        <f t="shared" si="2086"/>
        <v>RSD_DTA3_DW</v>
      </c>
      <c r="H2892" s="2" t="str">
        <f>IF(HLOOKUP($D2892,Fractions!$C$1:$Z$2,2,0)=0,"na",HLOOKUP($D2892,Fractions!$C$1:$Z$2,2,0))</f>
        <v>RE</v>
      </c>
      <c r="I2892" s="2" t="s">
        <v>34</v>
      </c>
      <c r="K2892" s="17">
        <f>VLOOKUP(VLOOKUP(C2887,Demands!$B$27:$E$125,4,0),Fractions!$A$3:$Z$43,INS_FRs!D2892+2,0)</f>
        <v>0</v>
      </c>
      <c r="L2892" s="10" t="str">
        <f t="shared" si="2085"/>
        <v>RSDELC</v>
      </c>
      <c r="M2892" s="10" t="s">
        <v>75</v>
      </c>
    </row>
    <row r="2893" spans="3:13" s="2" customFormat="1" x14ac:dyDescent="0.25">
      <c r="C2893" s="10"/>
      <c r="D2893" s="10">
        <v>7</v>
      </c>
      <c r="F2893" s="2" t="str">
        <f t="shared" si="2087"/>
        <v>FLO_FR</v>
      </c>
      <c r="G2893" s="2" t="str">
        <f t="shared" si="2086"/>
        <v>RSD_DTA3_DW</v>
      </c>
      <c r="H2893" s="2" t="str">
        <f>IF(HLOOKUP($D2893,Fractions!$C$1:$Z$2,2,0)=0,"na",HLOOKUP($D2893,Fractions!$C$1:$Z$2,2,0))</f>
        <v>SN</v>
      </c>
      <c r="I2893" s="2" t="s">
        <v>34</v>
      </c>
      <c r="K2893" s="17">
        <f>VLOOKUP(VLOOKUP(C2887,Demands!$B$27:$E$125,4,0),Fractions!$A$3:$Z$43,INS_FRs!D2893+2,0)</f>
        <v>0</v>
      </c>
      <c r="L2893" s="10" t="str">
        <f t="shared" si="2085"/>
        <v>RSDELC</v>
      </c>
      <c r="M2893" s="10" t="s">
        <v>75</v>
      </c>
    </row>
    <row r="2894" spans="3:13" s="2" customFormat="1" x14ac:dyDescent="0.25">
      <c r="C2894" s="10"/>
      <c r="D2894" s="10">
        <v>8</v>
      </c>
      <c r="F2894" s="2" t="str">
        <f t="shared" si="2087"/>
        <v>FLO_FR</v>
      </c>
      <c r="G2894" s="2" t="str">
        <f t="shared" si="2086"/>
        <v>RSD_DTA3_DW</v>
      </c>
      <c r="H2894" s="2" t="str">
        <f>IF(HLOOKUP($D2894,Fractions!$C$1:$Z$2,2,0)=0,"na",HLOOKUP($D2894,Fractions!$C$1:$Z$2,2,0))</f>
        <v>SL</v>
      </c>
      <c r="I2894" s="2" t="s">
        <v>34</v>
      </c>
      <c r="K2894" s="17">
        <f>VLOOKUP(VLOOKUP(C2887,Demands!$B$27:$E$125,4,0),Fractions!$A$3:$Z$43,INS_FRs!D2894+2,0)</f>
        <v>5.7762557077625579E-2</v>
      </c>
      <c r="L2894" s="10" t="str">
        <f t="shared" si="2085"/>
        <v>RSDELC</v>
      </c>
      <c r="M2894" s="10" t="s">
        <v>75</v>
      </c>
    </row>
    <row r="2895" spans="3:13" s="2" customFormat="1" x14ac:dyDescent="0.25">
      <c r="C2895" s="10"/>
      <c r="D2895" s="10">
        <v>9</v>
      </c>
      <c r="F2895" s="2" t="str">
        <f t="shared" si="2087"/>
        <v>FLO_FR</v>
      </c>
      <c r="G2895" s="2" t="str">
        <f t="shared" si="2086"/>
        <v>RSD_DTA3_DW</v>
      </c>
      <c r="H2895" s="2" t="str">
        <f>IF(HLOOKUP($D2895,Fractions!$C$1:$Z$2,2,0)=0,"na",HLOOKUP($D2895,Fractions!$C$1:$Z$2,2,0))</f>
        <v>SM</v>
      </c>
      <c r="I2895" s="2" t="s">
        <v>34</v>
      </c>
      <c r="K2895" s="17">
        <f>VLOOKUP(VLOOKUP(C2887,Demands!$B$27:$E$125,4,0),Fractions!$A$3:$Z$43,INS_FRs!D2895+2,0)</f>
        <v>6.8264840182648404E-2</v>
      </c>
      <c r="L2895" s="10" t="str">
        <f t="shared" si="2085"/>
        <v>RSDELC</v>
      </c>
      <c r="M2895" s="10" t="s">
        <v>75</v>
      </c>
    </row>
    <row r="2896" spans="3:13" s="2" customFormat="1" x14ac:dyDescent="0.25">
      <c r="C2896" s="10"/>
      <c r="D2896" s="10">
        <v>10</v>
      </c>
      <c r="F2896" s="2" t="str">
        <f t="shared" si="2087"/>
        <v>FLO_FR</v>
      </c>
      <c r="G2896" s="2" t="str">
        <f t="shared" si="2086"/>
        <v>RSD_DTA3_DW</v>
      </c>
      <c r="H2896" s="2" t="str">
        <f>IF(HLOOKUP($D2896,Fractions!$C$1:$Z$2,2,0)=0,"na",HLOOKUP($D2896,Fractions!$C$1:$Z$2,2,0))</f>
        <v>SD</v>
      </c>
      <c r="I2896" s="2" t="s">
        <v>34</v>
      </c>
      <c r="K2896" s="17">
        <f>VLOOKUP(VLOOKUP(C2887,Demands!$B$27:$E$125,4,0),Fractions!$A$3:$Z$43,INS_FRs!D2896+2,0)</f>
        <v>7.351598173515983E-2</v>
      </c>
      <c r="L2896" s="10" t="str">
        <f t="shared" si="2085"/>
        <v>RSDELC</v>
      </c>
      <c r="M2896" s="10" t="s">
        <v>75</v>
      </c>
    </row>
    <row r="2897" spans="3:13" s="2" customFormat="1" x14ac:dyDescent="0.25">
      <c r="C2897" s="10"/>
      <c r="D2897" s="10">
        <v>11</v>
      </c>
      <c r="F2897" s="2" t="str">
        <f t="shared" si="2087"/>
        <v>FLO_FR</v>
      </c>
      <c r="G2897" s="2" t="str">
        <f t="shared" ref="G2897" si="2088">G2896</f>
        <v>RSD_DTA3_DW</v>
      </c>
      <c r="H2897" s="2" t="str">
        <f>IF(HLOOKUP($D2897,Fractions!$C$1:$Z$2,2,0)=0,"na",HLOOKUP($D2897,Fractions!$C$1:$Z$2,2,0))</f>
        <v>SA</v>
      </c>
      <c r="I2897" s="2" t="s">
        <v>34</v>
      </c>
      <c r="K2897" s="17">
        <f>VLOOKUP(VLOOKUP(C2887,Demands!$B$27:$E$125,4,0),Fractions!$A$3:$Z$43,INS_FRs!D2897+2,0)</f>
        <v>5.2511415525114152E-2</v>
      </c>
      <c r="L2897" s="10" t="str">
        <f t="shared" si="2085"/>
        <v>RSDELC</v>
      </c>
      <c r="M2897" s="10" t="s">
        <v>75</v>
      </c>
    </row>
    <row r="2898" spans="3:13" s="2" customFormat="1" x14ac:dyDescent="0.25">
      <c r="C2898" s="10"/>
      <c r="D2898" s="10">
        <v>12</v>
      </c>
      <c r="F2898" s="2" t="str">
        <f t="shared" si="2087"/>
        <v>FLO_FR</v>
      </c>
      <c r="G2898" s="2" t="str">
        <f t="shared" ref="G2898" si="2089">G2897</f>
        <v>RSD_DTA3_DW</v>
      </c>
      <c r="H2898" s="2" t="str">
        <f>IF(HLOOKUP($D2898,Fractions!$C$1:$Z$2,2,0)=0,"na",HLOOKUP($D2898,Fractions!$C$1:$Z$2,2,0))</f>
        <v>SE</v>
      </c>
      <c r="I2898" s="2" t="s">
        <v>34</v>
      </c>
      <c r="K2898" s="17">
        <f>VLOOKUP(VLOOKUP(C2887,Demands!$B$27:$E$125,4,0),Fractions!$A$3:$Z$43,INS_FRs!D2898+2,0)</f>
        <v>0</v>
      </c>
      <c r="L2898" s="10" t="str">
        <f t="shared" si="2085"/>
        <v>RSDELC</v>
      </c>
      <c r="M2898" s="10" t="s">
        <v>75</v>
      </c>
    </row>
    <row r="2899" spans="3:13" s="2" customFormat="1" x14ac:dyDescent="0.25">
      <c r="C2899" s="10"/>
      <c r="D2899" s="10">
        <v>13</v>
      </c>
      <c r="F2899" s="2" t="str">
        <f t="shared" ref="F2899" si="2090">IF(H2899="NA","\I: Ignore","FLO_FR")</f>
        <v>FLO_FR</v>
      </c>
      <c r="G2899" s="2" t="str">
        <f t="shared" ref="G2899" si="2091">G2898</f>
        <v>RSD_DTA3_DW</v>
      </c>
      <c r="H2899" s="2" t="str">
        <f>IF(HLOOKUP($D2899,Fractions!$C$1:$Z$2,2,0)=0,"na",HLOOKUP($D2899,Fractions!$C$1:$Z$2,2,0))</f>
        <v>FN</v>
      </c>
      <c r="I2899" s="2" t="s">
        <v>34</v>
      </c>
      <c r="K2899" s="17">
        <f>VLOOKUP(VLOOKUP(C2887,Demands!$B$27:$E$125,4,0),Fractions!$A$3:$Z$43,INS_FRs!D2899+2,0)</f>
        <v>0</v>
      </c>
      <c r="L2899" s="10" t="str">
        <f t="shared" si="2085"/>
        <v>RSDELC</v>
      </c>
      <c r="M2899" s="10" t="s">
        <v>75</v>
      </c>
    </row>
    <row r="2900" spans="3:13" s="2" customFormat="1" x14ac:dyDescent="0.25">
      <c r="C2900" s="10"/>
      <c r="D2900" s="10">
        <v>14</v>
      </c>
      <c r="F2900" s="2" t="str">
        <f t="shared" ref="F2900" si="2092">IF(H2900="NA","\I: Ignore","FLO_FR")</f>
        <v>FLO_FR</v>
      </c>
      <c r="G2900" s="2" t="str">
        <f t="shared" ref="G2900" si="2093">G2899</f>
        <v>RSD_DTA3_DW</v>
      </c>
      <c r="H2900" s="2" t="str">
        <f>IF(HLOOKUP($D2900,Fractions!$C$1:$Z$2,2,0)=0,"na",HLOOKUP($D2900,Fractions!$C$1:$Z$2,2,0))</f>
        <v>FL</v>
      </c>
      <c r="I2900" s="2" t="s">
        <v>34</v>
      </c>
      <c r="K2900" s="17">
        <f>VLOOKUP(VLOOKUP(C2887,Demands!$B$27:$E$125,4,0),Fractions!$A$3:$Z$43,INS_FRs!D2900+2,0)</f>
        <v>3.8299086757990874E-2</v>
      </c>
      <c r="L2900" s="10" t="str">
        <f t="shared" si="2085"/>
        <v>RSDELC</v>
      </c>
      <c r="M2900" s="10" t="s">
        <v>75</v>
      </c>
    </row>
    <row r="2901" spans="3:13" s="2" customFormat="1" x14ac:dyDescent="0.25">
      <c r="C2901" s="10"/>
      <c r="D2901" s="10">
        <v>15</v>
      </c>
      <c r="F2901" s="2" t="str">
        <f t="shared" ref="F2901" si="2094">IF(H2901="NA","\I: Ignore","FLO_FR")</f>
        <v>FLO_FR</v>
      </c>
      <c r="G2901" s="2" t="str">
        <f t="shared" ref="G2901" si="2095">G2900</f>
        <v>RSD_DTA3_DW</v>
      </c>
      <c r="H2901" s="2" t="str">
        <f>IF(HLOOKUP($D2901,Fractions!$C$1:$Z$2,2,0)=0,"na",HLOOKUP($D2901,Fractions!$C$1:$Z$2,2,0))</f>
        <v>FM</v>
      </c>
      <c r="I2901" s="2" t="s">
        <v>34</v>
      </c>
      <c r="K2901" s="17">
        <f>VLOOKUP(VLOOKUP(C2887,Demands!$B$27:$E$125,4,0),Fractions!$A$3:$Z$43,INS_FRs!D2901+2,0)</f>
        <v>4.5262557077625568E-2</v>
      </c>
      <c r="L2901" s="10" t="str">
        <f t="shared" si="2085"/>
        <v>RSDELC</v>
      </c>
      <c r="M2901" s="10" t="s">
        <v>75</v>
      </c>
    </row>
    <row r="2902" spans="3:13" s="2" customFormat="1" x14ac:dyDescent="0.25">
      <c r="C2902" s="10"/>
      <c r="D2902" s="10">
        <v>16</v>
      </c>
      <c r="F2902" s="2" t="str">
        <f t="shared" ref="F2902" si="2096">IF(H2902="NA","\I: Ignore","FLO_FR")</f>
        <v>FLO_FR</v>
      </c>
      <c r="G2902" s="2" t="str">
        <f t="shared" ref="G2902" si="2097">G2901</f>
        <v>RSD_DTA3_DW</v>
      </c>
      <c r="H2902" s="2" t="str">
        <f>IF(HLOOKUP($D2902,Fractions!$C$1:$Z$2,2,0)=0,"na",HLOOKUP($D2902,Fractions!$C$1:$Z$2,2,0))</f>
        <v>FD</v>
      </c>
      <c r="I2902" s="2" t="s">
        <v>34</v>
      </c>
      <c r="K2902" s="17">
        <f>VLOOKUP(VLOOKUP(C2887,Demands!$B$27:$E$125,4,0),Fractions!$A$3:$Z$43,INS_FRs!D2902+2,0)</f>
        <v>4.8744292237442928E-2</v>
      </c>
      <c r="L2902" s="10" t="str">
        <f t="shared" si="2085"/>
        <v>RSDELC</v>
      </c>
      <c r="M2902" s="10" t="s">
        <v>75</v>
      </c>
    </row>
    <row r="2903" spans="3:13" s="2" customFormat="1" x14ac:dyDescent="0.25">
      <c r="C2903" s="10"/>
      <c r="D2903" s="10">
        <v>17</v>
      </c>
      <c r="F2903" s="2" t="str">
        <f t="shared" ref="F2903" si="2098">IF(H2903="NA","\I: Ignore","FLO_FR")</f>
        <v>FLO_FR</v>
      </c>
      <c r="G2903" s="2" t="str">
        <f t="shared" ref="G2903" si="2099">G2902</f>
        <v>RSD_DTA3_DW</v>
      </c>
      <c r="H2903" s="2" t="str">
        <f>IF(HLOOKUP($D2903,Fractions!$C$1:$Z$2,2,0)=0,"na",HLOOKUP($D2903,Fractions!$C$1:$Z$2,2,0))</f>
        <v>FA</v>
      </c>
      <c r="I2903" s="2" t="s">
        <v>34</v>
      </c>
      <c r="K2903" s="17">
        <f>VLOOKUP(VLOOKUP(C2887,Demands!$B$27:$E$125,4,0),Fractions!$A$3:$Z$43,INS_FRs!D2903+2,0)</f>
        <v>3.4817351598173514E-2</v>
      </c>
      <c r="L2903" s="10" t="str">
        <f t="shared" si="2085"/>
        <v>RSDELC</v>
      </c>
      <c r="M2903" s="10" t="s">
        <v>75</v>
      </c>
    </row>
    <row r="2904" spans="3:13" s="2" customFormat="1" x14ac:dyDescent="0.25">
      <c r="C2904" s="10"/>
      <c r="D2904" s="10">
        <v>18</v>
      </c>
      <c r="F2904" s="2" t="str">
        <f t="shared" ref="F2904" si="2100">IF(H2904="NA","\I: Ignore","FLO_FR")</f>
        <v>FLO_FR</v>
      </c>
      <c r="G2904" s="2" t="str">
        <f t="shared" ref="G2904" si="2101">G2903</f>
        <v>RSD_DTA3_DW</v>
      </c>
      <c r="H2904" s="2" t="str">
        <f>IF(HLOOKUP($D2904,Fractions!$C$1:$Z$2,2,0)=0,"na",HLOOKUP($D2904,Fractions!$C$1:$Z$2,2,0))</f>
        <v>FE</v>
      </c>
      <c r="I2904" s="2" t="s">
        <v>34</v>
      </c>
      <c r="K2904" s="17">
        <f>VLOOKUP(VLOOKUP(C2887,Demands!$B$27:$E$125,4,0),Fractions!$A$3:$Z$43,INS_FRs!D2904+2,0)</f>
        <v>0</v>
      </c>
      <c r="L2904" s="10" t="str">
        <f t="shared" si="2085"/>
        <v>RSDELC</v>
      </c>
      <c r="M2904" s="10" t="s">
        <v>75</v>
      </c>
    </row>
    <row r="2905" spans="3:13" s="2" customFormat="1" x14ac:dyDescent="0.25">
      <c r="C2905" s="10"/>
      <c r="D2905" s="10">
        <v>19</v>
      </c>
      <c r="F2905" s="2" t="str">
        <f t="shared" ref="F2905" si="2102">IF(H2905="NA","\I: Ignore","FLO_FR")</f>
        <v>FLO_FR</v>
      </c>
      <c r="G2905" s="2" t="str">
        <f t="shared" ref="G2905" si="2103">G2904</f>
        <v>RSD_DTA3_DW</v>
      </c>
      <c r="H2905" s="2" t="str">
        <f>IF(HLOOKUP($D2905,Fractions!$C$1:$Z$2,2,0)=0,"na",HLOOKUP($D2905,Fractions!$C$1:$Z$2,2,0))</f>
        <v>WN</v>
      </c>
      <c r="I2905" s="2" t="s">
        <v>34</v>
      </c>
      <c r="K2905" s="17">
        <f>VLOOKUP(VLOOKUP(C2887,Demands!$B$27:$E$125,4,0),Fractions!$A$3:$Z$43,INS_FRs!D2905+2,0)</f>
        <v>0</v>
      </c>
      <c r="L2905" s="10" t="str">
        <f t="shared" si="2085"/>
        <v>RSDELC</v>
      </c>
      <c r="M2905" s="10" t="s">
        <v>75</v>
      </c>
    </row>
    <row r="2906" spans="3:13" s="2" customFormat="1" x14ac:dyDescent="0.25">
      <c r="C2906" s="10"/>
      <c r="D2906" s="10">
        <v>20</v>
      </c>
      <c r="F2906" s="2" t="str">
        <f t="shared" ref="F2906" si="2104">IF(H2906="NA","\I: Ignore","FLO_FR")</f>
        <v>FLO_FR</v>
      </c>
      <c r="G2906" s="2" t="str">
        <f t="shared" ref="G2906" si="2105">G2905</f>
        <v>RSD_DTA3_DW</v>
      </c>
      <c r="H2906" s="2" t="str">
        <f>IF(HLOOKUP($D2906,Fractions!$C$1:$Z$2,2,0)=0,"na",HLOOKUP($D2906,Fractions!$C$1:$Z$2,2,0))</f>
        <v>WL</v>
      </c>
      <c r="I2906" s="2" t="s">
        <v>34</v>
      </c>
      <c r="K2906" s="17">
        <f>VLOOKUP(VLOOKUP(C2887,Demands!$B$27:$E$125,4,0),Fractions!$A$3:$Z$43,INS_FRs!D2906+2,0)</f>
        <v>9.4805936073059371E-2</v>
      </c>
      <c r="L2906" s="10" t="str">
        <f t="shared" si="2085"/>
        <v>RSDELC</v>
      </c>
      <c r="M2906" s="10" t="s">
        <v>75</v>
      </c>
    </row>
    <row r="2907" spans="3:13" s="2" customFormat="1" x14ac:dyDescent="0.25">
      <c r="C2907" s="10"/>
      <c r="D2907" s="10">
        <v>21</v>
      </c>
      <c r="F2907" s="2" t="str">
        <f t="shared" ref="F2907" si="2106">IF(H2907="NA","\I: Ignore","FLO_FR")</f>
        <v>FLO_FR</v>
      </c>
      <c r="G2907" s="2" t="str">
        <f t="shared" ref="G2907" si="2107">G2906</f>
        <v>RSD_DTA3_DW</v>
      </c>
      <c r="H2907" s="2" t="str">
        <f>IF(HLOOKUP($D2907,Fractions!$C$1:$Z$2,2,0)=0,"na",HLOOKUP($D2907,Fractions!$C$1:$Z$2,2,0))</f>
        <v>WM</v>
      </c>
      <c r="I2907" s="2" t="s">
        <v>34</v>
      </c>
      <c r="K2907" s="17">
        <f>VLOOKUP(VLOOKUP(C2887,Demands!$B$27:$E$125,4,0),Fractions!$A$3:$Z$43,INS_FRs!D2907+2,0)</f>
        <v>0.11204337899543379</v>
      </c>
      <c r="L2907" s="10" t="str">
        <f t="shared" si="2085"/>
        <v>RSDELC</v>
      </c>
      <c r="M2907" s="10" t="s">
        <v>75</v>
      </c>
    </row>
    <row r="2908" spans="3:13" s="2" customFormat="1" x14ac:dyDescent="0.25">
      <c r="C2908" s="10"/>
      <c r="D2908" s="10">
        <v>22</v>
      </c>
      <c r="F2908" s="2" t="str">
        <f t="shared" ref="F2908" si="2108">IF(H2908="NA","\I: Ignore","FLO_FR")</f>
        <v>FLO_FR</v>
      </c>
      <c r="G2908" s="2" t="str">
        <f t="shared" ref="G2908" si="2109">G2907</f>
        <v>RSD_DTA3_DW</v>
      </c>
      <c r="H2908" s="2" t="str">
        <f>IF(HLOOKUP($D2908,Fractions!$C$1:$Z$2,2,0)=0,"na",HLOOKUP($D2908,Fractions!$C$1:$Z$2,2,0))</f>
        <v>WD</v>
      </c>
      <c r="I2908" s="2" t="s">
        <v>34</v>
      </c>
      <c r="K2908" s="17">
        <f>VLOOKUP(VLOOKUP(C2887,Demands!$B$27:$E$125,4,0),Fractions!$A$3:$Z$43,INS_FRs!D2908+2,0)</f>
        <v>0.12066210045662101</v>
      </c>
      <c r="L2908" s="10" t="str">
        <f t="shared" si="2085"/>
        <v>RSDELC</v>
      </c>
      <c r="M2908" s="10" t="s">
        <v>75</v>
      </c>
    </row>
    <row r="2909" spans="3:13" s="2" customFormat="1" x14ac:dyDescent="0.25">
      <c r="C2909" s="10"/>
      <c r="D2909" s="10">
        <v>23</v>
      </c>
      <c r="F2909" s="12" t="str">
        <f t="shared" ref="F2909" si="2110">IF(H2909="NA","\I: Ignore","FLO_FR")</f>
        <v>FLO_FR</v>
      </c>
      <c r="G2909" s="12" t="str">
        <f t="shared" ref="G2909" si="2111">G2908</f>
        <v>RSD_DTA3_DW</v>
      </c>
      <c r="H2909" s="12" t="str">
        <f>IF(HLOOKUP($D2909,Fractions!$C$1:$Z$2,2,0)=0,"na",HLOOKUP($D2909,Fractions!$C$1:$Z$2,2,0))</f>
        <v>WA</v>
      </c>
      <c r="I2909" s="12" t="s">
        <v>34</v>
      </c>
      <c r="J2909" s="12"/>
      <c r="K2909" s="18">
        <f>VLOOKUP(VLOOKUP(C2887,Demands!$B$27:$E$125,4,0),Fractions!$A$3:$Z$43,INS_FRs!D2909+2,0)</f>
        <v>8.6187214611872148E-2</v>
      </c>
      <c r="L2909" s="10" t="str">
        <f t="shared" si="2085"/>
        <v>RSDELC</v>
      </c>
      <c r="M2909" s="10" t="s">
        <v>75</v>
      </c>
    </row>
    <row r="2910" spans="3:13" s="2" customFormat="1" x14ac:dyDescent="0.25">
      <c r="C2910" s="10"/>
      <c r="D2910" s="10">
        <v>24</v>
      </c>
      <c r="F2910" s="19" t="str">
        <f t="shared" ref="F2910" si="2112">IF(H2910="NA","\I: Ignore","FLO_FR")</f>
        <v>FLO_FR</v>
      </c>
      <c r="G2910" s="19" t="str">
        <f t="shared" ref="G2910" si="2113">G2909</f>
        <v>RSD_DTA3_DW</v>
      </c>
      <c r="H2910" s="19" t="str">
        <f>IF(HLOOKUP($D2910,Fractions!$C$1:$Z$2,2,0)=0,"na",HLOOKUP($D2910,Fractions!$C$1:$Z$2,2,0))</f>
        <v>WE</v>
      </c>
      <c r="I2910" s="19" t="s">
        <v>34</v>
      </c>
      <c r="J2910" s="19"/>
      <c r="K2910" s="20">
        <f>VLOOKUP(VLOOKUP(C2887,Demands!$B$27:$E$125,4,0),Fractions!$A$3:$Z$43,INS_FRs!D2910+2,0)</f>
        <v>0</v>
      </c>
      <c r="L2910" s="21" t="str">
        <f t="shared" si="2085"/>
        <v>RSDELC</v>
      </c>
      <c r="M2910" s="21" t="s">
        <v>75</v>
      </c>
    </row>
    <row r="2911" spans="3:13" s="2" customFormat="1" x14ac:dyDescent="0.25">
      <c r="C2911" s="10"/>
      <c r="D2911" s="10">
        <v>1</v>
      </c>
      <c r="F2911" s="2" t="str">
        <f t="shared" ref="F2911" si="2114">IF(H2911="NA","\I: Ignore","FLO_FR")</f>
        <v>FLO_FR</v>
      </c>
      <c r="G2911" s="2" t="str">
        <f t="shared" ref="G2911" si="2115">G2910</f>
        <v>RSD_DTA3_DW</v>
      </c>
      <c r="H2911" s="2" t="str">
        <f t="shared" ref="H2911:J2919" si="2116">H2887</f>
        <v>RN</v>
      </c>
      <c r="I2911" s="2" t="str">
        <f t="shared" si="2116"/>
        <v>UP</v>
      </c>
      <c r="J2911" s="10">
        <f t="shared" si="2116"/>
        <v>0</v>
      </c>
      <c r="K2911" s="10">
        <v>3</v>
      </c>
      <c r="L2911" s="10" t="str">
        <f t="shared" si="2085"/>
        <v>RSDELC</v>
      </c>
      <c r="M2911" s="10" t="s">
        <v>75</v>
      </c>
    </row>
    <row r="2912" spans="3:13" s="2" customFormat="1" x14ac:dyDescent="0.25">
      <c r="C2912" s="10"/>
      <c r="D2912" s="10">
        <v>2</v>
      </c>
      <c r="F2912" s="2" t="str">
        <f t="shared" ref="F2912" si="2117">IF(H2912="NA","\I: Ignore","FLO_FR")</f>
        <v>FLO_FR</v>
      </c>
      <c r="G2912" s="2" t="str">
        <f t="shared" ref="G2912" si="2118">G2911</f>
        <v>RSD_DTA3_DW</v>
      </c>
      <c r="H2912" s="2" t="str">
        <f t="shared" si="2116"/>
        <v>RL</v>
      </c>
      <c r="I2912" s="2" t="str">
        <f t="shared" si="2116"/>
        <v>UP</v>
      </c>
      <c r="J2912" s="10">
        <f t="shared" si="2116"/>
        <v>0</v>
      </c>
      <c r="K2912" s="10">
        <f>K2911</f>
        <v>3</v>
      </c>
      <c r="L2912" s="10" t="str">
        <f t="shared" si="2085"/>
        <v>RSDELC</v>
      </c>
      <c r="M2912" s="10" t="s">
        <v>75</v>
      </c>
    </row>
    <row r="2913" spans="3:13" s="2" customFormat="1" x14ac:dyDescent="0.25">
      <c r="C2913" s="10"/>
      <c r="D2913" s="10">
        <v>3</v>
      </c>
      <c r="F2913" s="2" t="str">
        <f t="shared" ref="F2913" si="2119">IF(H2913="NA","\I: Ignore","FLO_FR")</f>
        <v>FLO_FR</v>
      </c>
      <c r="G2913" s="2" t="str">
        <f t="shared" ref="G2913" si="2120">G2912</f>
        <v>RSD_DTA3_DW</v>
      </c>
      <c r="H2913" s="2" t="str">
        <f t="shared" si="2116"/>
        <v>RM</v>
      </c>
      <c r="I2913" s="2" t="str">
        <f t="shared" si="2116"/>
        <v>UP</v>
      </c>
      <c r="J2913" s="10">
        <f t="shared" si="2116"/>
        <v>0</v>
      </c>
      <c r="K2913" s="10">
        <f t="shared" ref="K2913:K2934" si="2121">K2912</f>
        <v>3</v>
      </c>
      <c r="L2913" s="10" t="str">
        <f t="shared" si="2085"/>
        <v>RSDELC</v>
      </c>
      <c r="M2913" s="10" t="s">
        <v>75</v>
      </c>
    </row>
    <row r="2914" spans="3:13" s="2" customFormat="1" x14ac:dyDescent="0.25">
      <c r="C2914" s="10"/>
      <c r="D2914" s="10">
        <v>4</v>
      </c>
      <c r="F2914" s="2" t="str">
        <f t="shared" ref="F2914" si="2122">IF(H2914="NA","\I: Ignore","FLO_FR")</f>
        <v>FLO_FR</v>
      </c>
      <c r="G2914" s="2" t="str">
        <f t="shared" ref="G2914" si="2123">G2913</f>
        <v>RSD_DTA3_DW</v>
      </c>
      <c r="H2914" s="2" t="str">
        <f t="shared" si="2116"/>
        <v>RD</v>
      </c>
      <c r="I2914" s="2" t="str">
        <f t="shared" si="2116"/>
        <v>UP</v>
      </c>
      <c r="J2914" s="10">
        <f t="shared" si="2116"/>
        <v>0</v>
      </c>
      <c r="K2914" s="10">
        <f t="shared" si="2121"/>
        <v>3</v>
      </c>
      <c r="L2914" s="10" t="str">
        <f t="shared" si="2085"/>
        <v>RSDELC</v>
      </c>
      <c r="M2914" s="10" t="s">
        <v>75</v>
      </c>
    </row>
    <row r="2915" spans="3:13" s="2" customFormat="1" x14ac:dyDescent="0.25">
      <c r="C2915" s="10"/>
      <c r="D2915" s="10">
        <v>5</v>
      </c>
      <c r="F2915" s="2" t="str">
        <f t="shared" ref="F2915" si="2124">IF(H2915="NA","\I: Ignore","FLO_FR")</f>
        <v>FLO_FR</v>
      </c>
      <c r="G2915" s="2" t="str">
        <f t="shared" ref="G2915" si="2125">G2914</f>
        <v>RSD_DTA3_DW</v>
      </c>
      <c r="H2915" s="2" t="str">
        <f t="shared" si="2116"/>
        <v>RA</v>
      </c>
      <c r="I2915" s="2" t="str">
        <f t="shared" si="2116"/>
        <v>UP</v>
      </c>
      <c r="J2915" s="10">
        <f t="shared" si="2116"/>
        <v>0</v>
      </c>
      <c r="K2915" s="10">
        <f t="shared" si="2121"/>
        <v>3</v>
      </c>
      <c r="L2915" s="10" t="str">
        <f t="shared" si="2085"/>
        <v>RSDELC</v>
      </c>
      <c r="M2915" s="10" t="s">
        <v>75</v>
      </c>
    </row>
    <row r="2916" spans="3:13" s="2" customFormat="1" x14ac:dyDescent="0.25">
      <c r="C2916" s="10"/>
      <c r="D2916" s="10">
        <v>6</v>
      </c>
      <c r="F2916" s="2" t="str">
        <f t="shared" ref="F2916" si="2126">IF(H2916="NA","\I: Ignore","FLO_FR")</f>
        <v>FLO_FR</v>
      </c>
      <c r="G2916" s="2" t="str">
        <f t="shared" ref="G2916" si="2127">G2915</f>
        <v>RSD_DTA3_DW</v>
      </c>
      <c r="H2916" s="2" t="str">
        <f t="shared" si="2116"/>
        <v>RE</v>
      </c>
      <c r="I2916" s="2" t="str">
        <f t="shared" si="2116"/>
        <v>UP</v>
      </c>
      <c r="J2916" s="10">
        <f t="shared" si="2116"/>
        <v>0</v>
      </c>
      <c r="K2916" s="10">
        <f t="shared" si="2121"/>
        <v>3</v>
      </c>
      <c r="L2916" s="10" t="str">
        <f t="shared" si="2085"/>
        <v>RSDELC</v>
      </c>
      <c r="M2916" s="10" t="s">
        <v>75</v>
      </c>
    </row>
    <row r="2917" spans="3:13" s="2" customFormat="1" x14ac:dyDescent="0.25">
      <c r="C2917" s="10"/>
      <c r="D2917" s="10">
        <v>7</v>
      </c>
      <c r="F2917" s="2" t="str">
        <f t="shared" ref="F2917" si="2128">IF(H2917="NA","\I: Ignore","FLO_FR")</f>
        <v>FLO_FR</v>
      </c>
      <c r="G2917" s="2" t="str">
        <f t="shared" ref="G2917" si="2129">G2916</f>
        <v>RSD_DTA3_DW</v>
      </c>
      <c r="H2917" s="2" t="str">
        <f t="shared" si="2116"/>
        <v>SN</v>
      </c>
      <c r="I2917" s="2" t="str">
        <f t="shared" si="2116"/>
        <v>UP</v>
      </c>
      <c r="J2917" s="10">
        <f t="shared" si="2116"/>
        <v>0</v>
      </c>
      <c r="K2917" s="10">
        <f t="shared" si="2121"/>
        <v>3</v>
      </c>
      <c r="L2917" s="10" t="str">
        <f t="shared" si="2085"/>
        <v>RSDELC</v>
      </c>
      <c r="M2917" s="10" t="s">
        <v>75</v>
      </c>
    </row>
    <row r="2918" spans="3:13" s="2" customFormat="1" x14ac:dyDescent="0.25">
      <c r="C2918" s="10"/>
      <c r="D2918" s="10">
        <v>8</v>
      </c>
      <c r="F2918" s="2" t="str">
        <f t="shared" ref="F2918" si="2130">IF(H2918="NA","\I: Ignore","FLO_FR")</f>
        <v>FLO_FR</v>
      </c>
      <c r="G2918" s="2" t="str">
        <f t="shared" ref="G2918" si="2131">G2917</f>
        <v>RSD_DTA3_DW</v>
      </c>
      <c r="H2918" s="2" t="str">
        <f t="shared" si="2116"/>
        <v>SL</v>
      </c>
      <c r="I2918" s="2" t="str">
        <f t="shared" si="2116"/>
        <v>UP</v>
      </c>
      <c r="J2918" s="10">
        <f t="shared" si="2116"/>
        <v>0</v>
      </c>
      <c r="K2918" s="10">
        <f t="shared" si="2121"/>
        <v>3</v>
      </c>
      <c r="L2918" s="10" t="str">
        <f t="shared" si="2085"/>
        <v>RSDELC</v>
      </c>
      <c r="M2918" s="10" t="s">
        <v>75</v>
      </c>
    </row>
    <row r="2919" spans="3:13" s="2" customFormat="1" x14ac:dyDescent="0.25">
      <c r="C2919" s="10"/>
      <c r="D2919" s="10">
        <v>9</v>
      </c>
      <c r="F2919" s="2" t="str">
        <f t="shared" ref="F2919" si="2132">IF(H2919="NA","\I: Ignore","FLO_FR")</f>
        <v>FLO_FR</v>
      </c>
      <c r="G2919" s="2" t="str">
        <f t="shared" ref="G2919" si="2133">G2918</f>
        <v>RSD_DTA3_DW</v>
      </c>
      <c r="H2919" s="2" t="str">
        <f t="shared" si="2116"/>
        <v>SM</v>
      </c>
      <c r="I2919" s="2" t="str">
        <f t="shared" si="2116"/>
        <v>UP</v>
      </c>
      <c r="J2919" s="10">
        <f t="shared" si="2116"/>
        <v>0</v>
      </c>
      <c r="K2919" s="10">
        <f t="shared" si="2121"/>
        <v>3</v>
      </c>
      <c r="L2919" s="10" t="str">
        <f t="shared" si="2085"/>
        <v>RSDELC</v>
      </c>
      <c r="M2919" s="10" t="s">
        <v>75</v>
      </c>
    </row>
    <row r="2920" spans="3:13" s="2" customFormat="1" x14ac:dyDescent="0.25">
      <c r="C2920" s="10"/>
      <c r="D2920" s="10">
        <v>10</v>
      </c>
      <c r="F2920" s="2" t="str">
        <f t="shared" ref="F2920" si="2134">IF(H2920="NA","\I: Ignore","FLO_FR")</f>
        <v>FLO_FR</v>
      </c>
      <c r="G2920" s="2" t="str">
        <f t="shared" ref="G2920" si="2135">G2919</f>
        <v>RSD_DTA3_DW</v>
      </c>
      <c r="H2920" s="2" t="str">
        <f t="shared" ref="H2920" si="2136">H2896</f>
        <v>SD</v>
      </c>
      <c r="I2920" s="2" t="str">
        <f>I2896</f>
        <v>UP</v>
      </c>
      <c r="J2920" s="10">
        <f>J2896</f>
        <v>0</v>
      </c>
      <c r="K2920" s="10">
        <f t="shared" si="2121"/>
        <v>3</v>
      </c>
      <c r="L2920" s="10" t="str">
        <f t="shared" si="2085"/>
        <v>RSDELC</v>
      </c>
      <c r="M2920" s="10" t="s">
        <v>75</v>
      </c>
    </row>
    <row r="2921" spans="3:13" s="2" customFormat="1" x14ac:dyDescent="0.25">
      <c r="C2921" s="10"/>
      <c r="D2921" s="10">
        <v>11</v>
      </c>
      <c r="F2921" s="2" t="str">
        <f t="shared" ref="F2921" si="2137">IF(H2921="NA","\I: Ignore","FLO_FR")</f>
        <v>FLO_FR</v>
      </c>
      <c r="G2921" s="2" t="str">
        <f t="shared" ref="G2921" si="2138">G2920</f>
        <v>RSD_DTA3_DW</v>
      </c>
      <c r="H2921" s="2" t="str">
        <f t="shared" ref="H2921" si="2139">H2897</f>
        <v>SA</v>
      </c>
      <c r="I2921" s="2" t="str">
        <f>I2897</f>
        <v>UP</v>
      </c>
      <c r="J2921" s="10">
        <f>J2897</f>
        <v>0</v>
      </c>
      <c r="K2921" s="10">
        <f t="shared" si="2121"/>
        <v>3</v>
      </c>
      <c r="L2921" s="10" t="str">
        <f t="shared" si="2085"/>
        <v>RSDELC</v>
      </c>
      <c r="M2921" s="10" t="s">
        <v>75</v>
      </c>
    </row>
    <row r="2922" spans="3:13" s="2" customFormat="1" x14ac:dyDescent="0.25">
      <c r="C2922" s="10"/>
      <c r="D2922" s="10">
        <v>12</v>
      </c>
      <c r="F2922" s="2" t="str">
        <f t="shared" ref="F2922" si="2140">IF(H2922="NA","\I: Ignore","FLO_FR")</f>
        <v>FLO_FR</v>
      </c>
      <c r="G2922" s="2" t="str">
        <f t="shared" ref="G2922" si="2141">G2921</f>
        <v>RSD_DTA3_DW</v>
      </c>
      <c r="H2922" s="2" t="str">
        <f t="shared" ref="H2922:I2922" si="2142">H2898</f>
        <v>SE</v>
      </c>
      <c r="I2922" s="2" t="str">
        <f t="shared" si="2142"/>
        <v>UP</v>
      </c>
      <c r="J2922" s="10">
        <f>J2898</f>
        <v>0</v>
      </c>
      <c r="K2922" s="10">
        <f t="shared" si="2121"/>
        <v>3</v>
      </c>
      <c r="L2922" s="10" t="str">
        <f t="shared" si="2085"/>
        <v>RSDELC</v>
      </c>
      <c r="M2922" s="10" t="s">
        <v>75</v>
      </c>
    </row>
    <row r="2923" spans="3:13" s="2" customFormat="1" x14ac:dyDescent="0.25">
      <c r="C2923" s="10"/>
      <c r="D2923" s="10">
        <v>13</v>
      </c>
      <c r="F2923" s="2" t="str">
        <f t="shared" ref="F2923" si="2143">IF(H2923="NA","\I: Ignore","FLO_FR")</f>
        <v>FLO_FR</v>
      </c>
      <c r="G2923" s="2" t="str">
        <f t="shared" ref="G2923" si="2144">G2922</f>
        <v>RSD_DTA3_DW</v>
      </c>
      <c r="H2923" s="2" t="str">
        <f t="shared" ref="H2923:J2923" si="2145">H2899</f>
        <v>FN</v>
      </c>
      <c r="I2923" s="2" t="str">
        <f t="shared" si="2145"/>
        <v>UP</v>
      </c>
      <c r="J2923" s="10">
        <f t="shared" si="2145"/>
        <v>0</v>
      </c>
      <c r="K2923" s="10">
        <f t="shared" si="2121"/>
        <v>3</v>
      </c>
      <c r="L2923" s="10" t="str">
        <f t="shared" si="2085"/>
        <v>RSDELC</v>
      </c>
      <c r="M2923" s="10" t="s">
        <v>75</v>
      </c>
    </row>
    <row r="2924" spans="3:13" s="2" customFormat="1" x14ac:dyDescent="0.25">
      <c r="C2924" s="10"/>
      <c r="D2924" s="10">
        <v>14</v>
      </c>
      <c r="F2924" s="2" t="str">
        <f t="shared" ref="F2924" si="2146">IF(H2924="NA","\I: Ignore","FLO_FR")</f>
        <v>FLO_FR</v>
      </c>
      <c r="G2924" s="2" t="str">
        <f t="shared" ref="G2924" si="2147">G2923</f>
        <v>RSD_DTA3_DW</v>
      </c>
      <c r="H2924" s="2" t="str">
        <f t="shared" ref="H2924:J2924" si="2148">H2900</f>
        <v>FL</v>
      </c>
      <c r="I2924" s="2" t="str">
        <f t="shared" si="2148"/>
        <v>UP</v>
      </c>
      <c r="J2924" s="10">
        <f t="shared" si="2148"/>
        <v>0</v>
      </c>
      <c r="K2924" s="10">
        <f t="shared" si="2121"/>
        <v>3</v>
      </c>
      <c r="L2924" s="10" t="str">
        <f t="shared" si="2085"/>
        <v>RSDELC</v>
      </c>
      <c r="M2924" s="10" t="s">
        <v>75</v>
      </c>
    </row>
    <row r="2925" spans="3:13" s="2" customFormat="1" x14ac:dyDescent="0.25">
      <c r="C2925" s="10"/>
      <c r="D2925" s="10">
        <v>15</v>
      </c>
      <c r="F2925" s="2" t="str">
        <f t="shared" ref="F2925" si="2149">IF(H2925="NA","\I: Ignore","FLO_FR")</f>
        <v>FLO_FR</v>
      </c>
      <c r="G2925" s="2" t="str">
        <f t="shared" ref="G2925" si="2150">G2924</f>
        <v>RSD_DTA3_DW</v>
      </c>
      <c r="H2925" s="2" t="str">
        <f t="shared" ref="H2925:J2925" si="2151">H2901</f>
        <v>FM</v>
      </c>
      <c r="I2925" s="2" t="str">
        <f t="shared" si="2151"/>
        <v>UP</v>
      </c>
      <c r="J2925" s="10">
        <f t="shared" si="2151"/>
        <v>0</v>
      </c>
      <c r="K2925" s="10">
        <f t="shared" si="2121"/>
        <v>3</v>
      </c>
      <c r="L2925" s="10" t="str">
        <f t="shared" si="2085"/>
        <v>RSDELC</v>
      </c>
      <c r="M2925" s="10" t="s">
        <v>75</v>
      </c>
    </row>
    <row r="2926" spans="3:13" s="2" customFormat="1" x14ac:dyDescent="0.25">
      <c r="C2926" s="10"/>
      <c r="D2926" s="10">
        <v>16</v>
      </c>
      <c r="F2926" s="2" t="str">
        <f t="shared" ref="F2926" si="2152">IF(H2926="NA","\I: Ignore","FLO_FR")</f>
        <v>FLO_FR</v>
      </c>
      <c r="G2926" s="2" t="str">
        <f t="shared" ref="G2926" si="2153">G2925</f>
        <v>RSD_DTA3_DW</v>
      </c>
      <c r="H2926" s="2" t="str">
        <f t="shared" ref="H2926:J2926" si="2154">H2902</f>
        <v>FD</v>
      </c>
      <c r="I2926" s="2" t="str">
        <f t="shared" si="2154"/>
        <v>UP</v>
      </c>
      <c r="J2926" s="10">
        <f t="shared" si="2154"/>
        <v>0</v>
      </c>
      <c r="K2926" s="10">
        <f t="shared" si="2121"/>
        <v>3</v>
      </c>
      <c r="L2926" s="10" t="str">
        <f t="shared" si="2085"/>
        <v>RSDELC</v>
      </c>
      <c r="M2926" s="10" t="s">
        <v>75</v>
      </c>
    </row>
    <row r="2927" spans="3:13" s="2" customFormat="1" x14ac:dyDescent="0.25">
      <c r="C2927" s="10"/>
      <c r="D2927" s="10">
        <v>17</v>
      </c>
      <c r="F2927" s="2" t="str">
        <f t="shared" ref="F2927" si="2155">IF(H2927="NA","\I: Ignore","FLO_FR")</f>
        <v>FLO_FR</v>
      </c>
      <c r="G2927" s="2" t="str">
        <f t="shared" ref="G2927" si="2156">G2926</f>
        <v>RSD_DTA3_DW</v>
      </c>
      <c r="H2927" s="2" t="str">
        <f t="shared" ref="H2927:J2927" si="2157">H2903</f>
        <v>FA</v>
      </c>
      <c r="I2927" s="2" t="str">
        <f t="shared" si="2157"/>
        <v>UP</v>
      </c>
      <c r="J2927" s="10">
        <f t="shared" si="2157"/>
        <v>0</v>
      </c>
      <c r="K2927" s="10">
        <f t="shared" si="2121"/>
        <v>3</v>
      </c>
      <c r="L2927" s="10" t="str">
        <f t="shared" si="2085"/>
        <v>RSDELC</v>
      </c>
      <c r="M2927" s="10" t="s">
        <v>75</v>
      </c>
    </row>
    <row r="2928" spans="3:13" s="2" customFormat="1" x14ac:dyDescent="0.25">
      <c r="C2928" s="10"/>
      <c r="D2928" s="10">
        <v>18</v>
      </c>
      <c r="F2928" s="2" t="str">
        <f t="shared" ref="F2928" si="2158">IF(H2928="NA","\I: Ignore","FLO_FR")</f>
        <v>FLO_FR</v>
      </c>
      <c r="G2928" s="2" t="str">
        <f t="shared" ref="G2928" si="2159">G2927</f>
        <v>RSD_DTA3_DW</v>
      </c>
      <c r="H2928" s="2" t="str">
        <f t="shared" ref="H2928:J2928" si="2160">H2904</f>
        <v>FE</v>
      </c>
      <c r="I2928" s="2" t="str">
        <f t="shared" si="2160"/>
        <v>UP</v>
      </c>
      <c r="J2928" s="10">
        <f t="shared" si="2160"/>
        <v>0</v>
      </c>
      <c r="K2928" s="10">
        <f t="shared" si="2121"/>
        <v>3</v>
      </c>
      <c r="L2928" s="10" t="str">
        <f t="shared" si="2085"/>
        <v>RSDELC</v>
      </c>
      <c r="M2928" s="10" t="s">
        <v>75</v>
      </c>
    </row>
    <row r="2929" spans="3:13" s="2" customFormat="1" x14ac:dyDescent="0.25">
      <c r="C2929" s="10"/>
      <c r="D2929" s="10">
        <v>19</v>
      </c>
      <c r="F2929" s="2" t="str">
        <f t="shared" ref="F2929" si="2161">IF(H2929="NA","\I: Ignore","FLO_FR")</f>
        <v>FLO_FR</v>
      </c>
      <c r="G2929" s="2" t="str">
        <f t="shared" ref="G2929" si="2162">G2928</f>
        <v>RSD_DTA3_DW</v>
      </c>
      <c r="H2929" s="2" t="str">
        <f t="shared" ref="H2929:J2929" si="2163">H2905</f>
        <v>WN</v>
      </c>
      <c r="I2929" s="2" t="str">
        <f t="shared" si="2163"/>
        <v>UP</v>
      </c>
      <c r="J2929" s="10">
        <f t="shared" si="2163"/>
        <v>0</v>
      </c>
      <c r="K2929" s="10">
        <f t="shared" si="2121"/>
        <v>3</v>
      </c>
      <c r="L2929" s="10" t="str">
        <f t="shared" si="2085"/>
        <v>RSDELC</v>
      </c>
      <c r="M2929" s="10" t="s">
        <v>75</v>
      </c>
    </row>
    <row r="2930" spans="3:13" s="2" customFormat="1" x14ac:dyDescent="0.25">
      <c r="C2930" s="10"/>
      <c r="D2930" s="10">
        <v>20</v>
      </c>
      <c r="F2930" s="2" t="str">
        <f t="shared" ref="F2930" si="2164">IF(H2930="NA","\I: Ignore","FLO_FR")</f>
        <v>FLO_FR</v>
      </c>
      <c r="G2930" s="2" t="str">
        <f t="shared" ref="G2930" si="2165">G2929</f>
        <v>RSD_DTA3_DW</v>
      </c>
      <c r="H2930" s="2" t="str">
        <f t="shared" ref="H2930:J2930" si="2166">H2906</f>
        <v>WL</v>
      </c>
      <c r="I2930" s="2" t="str">
        <f t="shared" si="2166"/>
        <v>UP</v>
      </c>
      <c r="J2930" s="10">
        <f t="shared" si="2166"/>
        <v>0</v>
      </c>
      <c r="K2930" s="10">
        <f t="shared" si="2121"/>
        <v>3</v>
      </c>
      <c r="L2930" s="10" t="str">
        <f t="shared" si="2085"/>
        <v>RSDELC</v>
      </c>
      <c r="M2930" s="10" t="s">
        <v>75</v>
      </c>
    </row>
    <row r="2931" spans="3:13" s="2" customFormat="1" x14ac:dyDescent="0.25">
      <c r="C2931" s="10"/>
      <c r="D2931" s="10">
        <v>21</v>
      </c>
      <c r="F2931" s="2" t="str">
        <f t="shared" ref="F2931" si="2167">IF(H2931="NA","\I: Ignore","FLO_FR")</f>
        <v>FLO_FR</v>
      </c>
      <c r="G2931" s="2" t="str">
        <f t="shared" ref="G2931" si="2168">G2930</f>
        <v>RSD_DTA3_DW</v>
      </c>
      <c r="H2931" s="2" t="str">
        <f t="shared" ref="H2931:J2931" si="2169">H2907</f>
        <v>WM</v>
      </c>
      <c r="I2931" s="2" t="str">
        <f t="shared" si="2169"/>
        <v>UP</v>
      </c>
      <c r="J2931" s="10">
        <f t="shared" si="2169"/>
        <v>0</v>
      </c>
      <c r="K2931" s="10">
        <f t="shared" si="2121"/>
        <v>3</v>
      </c>
      <c r="L2931" s="10" t="str">
        <f t="shared" si="2085"/>
        <v>RSDELC</v>
      </c>
      <c r="M2931" s="10" t="s">
        <v>75</v>
      </c>
    </row>
    <row r="2932" spans="3:13" s="2" customFormat="1" x14ac:dyDescent="0.25">
      <c r="C2932" s="10"/>
      <c r="D2932" s="10">
        <v>22</v>
      </c>
      <c r="F2932" s="2" t="str">
        <f t="shared" ref="F2932" si="2170">IF(H2932="NA","\I: Ignore","FLO_FR")</f>
        <v>FLO_FR</v>
      </c>
      <c r="G2932" s="2" t="str">
        <f t="shared" ref="G2932" si="2171">G2931</f>
        <v>RSD_DTA3_DW</v>
      </c>
      <c r="H2932" s="2" t="str">
        <f t="shared" ref="H2932:J2932" si="2172">H2908</f>
        <v>WD</v>
      </c>
      <c r="I2932" s="2" t="str">
        <f t="shared" si="2172"/>
        <v>UP</v>
      </c>
      <c r="J2932" s="10">
        <f t="shared" si="2172"/>
        <v>0</v>
      </c>
      <c r="K2932" s="10">
        <f t="shared" si="2121"/>
        <v>3</v>
      </c>
      <c r="L2932" s="10" t="str">
        <f t="shared" si="2085"/>
        <v>RSDELC</v>
      </c>
      <c r="M2932" s="10" t="s">
        <v>75</v>
      </c>
    </row>
    <row r="2933" spans="3:13" s="2" customFormat="1" x14ac:dyDescent="0.25">
      <c r="C2933" s="10"/>
      <c r="D2933" s="10">
        <v>23</v>
      </c>
      <c r="F2933" s="12" t="str">
        <f t="shared" ref="F2933" si="2173">IF(H2933="NA","\I: Ignore","FLO_FR")</f>
        <v>FLO_FR</v>
      </c>
      <c r="G2933" s="12" t="str">
        <f t="shared" ref="G2933" si="2174">G2932</f>
        <v>RSD_DTA3_DW</v>
      </c>
      <c r="H2933" s="12" t="str">
        <f t="shared" ref="H2933:J2933" si="2175">H2909</f>
        <v>WA</v>
      </c>
      <c r="I2933" s="12" t="str">
        <f t="shared" si="2175"/>
        <v>UP</v>
      </c>
      <c r="J2933" s="4">
        <f t="shared" si="2175"/>
        <v>0</v>
      </c>
      <c r="K2933" s="4">
        <f t="shared" si="2121"/>
        <v>3</v>
      </c>
      <c r="L2933" s="10" t="str">
        <f t="shared" si="2085"/>
        <v>RSDELC</v>
      </c>
      <c r="M2933" s="10" t="s">
        <v>75</v>
      </c>
    </row>
    <row r="2934" spans="3:13" s="2" customFormat="1" x14ac:dyDescent="0.25">
      <c r="C2934" s="10"/>
      <c r="D2934" s="10">
        <v>24</v>
      </c>
      <c r="F2934" s="19" t="str">
        <f t="shared" ref="F2934" si="2176">IF(H2934="NA","\I: Ignore","FLO_FR")</f>
        <v>FLO_FR</v>
      </c>
      <c r="G2934" s="19" t="str">
        <f t="shared" ref="G2934" si="2177">G2933</f>
        <v>RSD_DTA3_DW</v>
      </c>
      <c r="H2934" s="19" t="str">
        <f t="shared" ref="H2934:J2934" si="2178">H2910</f>
        <v>WE</v>
      </c>
      <c r="I2934" s="19" t="str">
        <f t="shared" si="2178"/>
        <v>UP</v>
      </c>
      <c r="J2934" s="21">
        <f t="shared" si="2178"/>
        <v>0</v>
      </c>
      <c r="K2934" s="21">
        <f t="shared" si="2121"/>
        <v>3</v>
      </c>
      <c r="L2934" s="21" t="str">
        <f t="shared" si="2085"/>
        <v>RSDELC</v>
      </c>
      <c r="M2934" s="21" t="s">
        <v>75</v>
      </c>
    </row>
    <row r="2935" spans="3:13" s="2" customFormat="1" x14ac:dyDescent="0.25">
      <c r="C2935" s="10">
        <f>C2887+1</f>
        <v>62</v>
      </c>
      <c r="D2935" s="10">
        <v>1</v>
      </c>
      <c r="F2935" s="2" t="str">
        <f>IF(H2935="NA","\I: Ignore","FLO_FR")</f>
        <v>FLO_FR</v>
      </c>
      <c r="G2935" s="9" t="str">
        <f>VLOOKUP(C2935,Demands!$B$27:$C$125,2,0)</f>
        <v>RSD_APA3_DW</v>
      </c>
      <c r="H2935" s="2" t="str">
        <f>IF(HLOOKUP($D2935,Fractions!$C$1:$Z$2,2,0)=0,"na",HLOOKUP($D2935,Fractions!$C$1:$Z$2,2,0))</f>
        <v>RN</v>
      </c>
      <c r="I2935" s="2" t="s">
        <v>34</v>
      </c>
      <c r="K2935" s="17">
        <f>VLOOKUP(VLOOKUP(C2935,Demands!$B$27:$E$125,4,0),Fractions!$A$3:$Z$43,INS_FRs!D2935+2,0)</f>
        <v>0</v>
      </c>
      <c r="L2935" s="10" t="str">
        <f t="shared" si="2085"/>
        <v>RSDELC</v>
      </c>
      <c r="M2935" s="10" t="s">
        <v>75</v>
      </c>
    </row>
    <row r="2936" spans="3:13" s="2" customFormat="1" x14ac:dyDescent="0.25">
      <c r="C2936" s="10"/>
      <c r="D2936" s="10">
        <v>2</v>
      </c>
      <c r="F2936" s="2" t="str">
        <f t="shared" ref="F2936:F2938" si="2179">IF(H2936="NA","\I: Ignore","FLO_FR")</f>
        <v>FLO_FR</v>
      </c>
      <c r="G2936" s="2" t="str">
        <f>G2935</f>
        <v>RSD_APA3_DW</v>
      </c>
      <c r="H2936" s="2" t="str">
        <f>IF(HLOOKUP($D2936,Fractions!$C$1:$Z$2,2,0)=0,"na",HLOOKUP($D2936,Fractions!$C$1:$Z$2,2,0))</f>
        <v>RL</v>
      </c>
      <c r="I2936" s="2" t="s">
        <v>34</v>
      </c>
      <c r="K2936" s="17">
        <f>VLOOKUP(VLOOKUP(C2935,Demands!$B$27:$E$125,4,0),Fractions!$A$3:$Z$43,INS_FRs!D2936+2,0)</f>
        <v>3.8299086757990874E-2</v>
      </c>
      <c r="L2936" s="10" t="str">
        <f t="shared" si="2085"/>
        <v>RSDELC</v>
      </c>
      <c r="M2936" s="10" t="s">
        <v>75</v>
      </c>
    </row>
    <row r="2937" spans="3:13" s="2" customFormat="1" x14ac:dyDescent="0.25">
      <c r="C2937" s="10"/>
      <c r="D2937" s="10">
        <v>3</v>
      </c>
      <c r="F2937" s="2" t="str">
        <f t="shared" si="2179"/>
        <v>FLO_FR</v>
      </c>
      <c r="G2937" s="2" t="str">
        <f t="shared" ref="G2937:G2944" si="2180">G2936</f>
        <v>RSD_APA3_DW</v>
      </c>
      <c r="H2937" s="2" t="str">
        <f>IF(HLOOKUP($D2937,Fractions!$C$1:$Z$2,2,0)=0,"na",HLOOKUP($D2937,Fractions!$C$1:$Z$2,2,0))</f>
        <v>RM</v>
      </c>
      <c r="I2937" s="2" t="s">
        <v>34</v>
      </c>
      <c r="K2937" s="17">
        <f>VLOOKUP(VLOOKUP(C2935,Demands!$B$27:$E$125,4,0),Fractions!$A$3:$Z$43,INS_FRs!D2937+2,0)</f>
        <v>4.5262557077625568E-2</v>
      </c>
      <c r="L2937" s="10" t="str">
        <f t="shared" si="2085"/>
        <v>RSDELC</v>
      </c>
      <c r="M2937" s="10" t="s">
        <v>75</v>
      </c>
    </row>
    <row r="2938" spans="3:13" s="2" customFormat="1" x14ac:dyDescent="0.25">
      <c r="C2938" s="10"/>
      <c r="D2938" s="10">
        <v>4</v>
      </c>
      <c r="F2938" s="2" t="str">
        <f t="shared" si="2179"/>
        <v>FLO_FR</v>
      </c>
      <c r="G2938" s="2" t="str">
        <f t="shared" si="2180"/>
        <v>RSD_APA3_DW</v>
      </c>
      <c r="H2938" s="2" t="str">
        <f>IF(HLOOKUP($D2938,Fractions!$C$1:$Z$2,2,0)=0,"na",HLOOKUP($D2938,Fractions!$C$1:$Z$2,2,0))</f>
        <v>RD</v>
      </c>
      <c r="I2938" s="2" t="s">
        <v>34</v>
      </c>
      <c r="K2938" s="17">
        <f>VLOOKUP(VLOOKUP(C2935,Demands!$B$27:$E$125,4,0),Fractions!$A$3:$Z$43,INS_FRs!D2938+2,0)</f>
        <v>4.8744292237442928E-2</v>
      </c>
      <c r="L2938" s="10" t="str">
        <f t="shared" si="2085"/>
        <v>RSDELC</v>
      </c>
      <c r="M2938" s="10" t="s">
        <v>75</v>
      </c>
    </row>
    <row r="2939" spans="3:13" s="2" customFormat="1" x14ac:dyDescent="0.25">
      <c r="C2939" s="10"/>
      <c r="D2939" s="10">
        <v>5</v>
      </c>
      <c r="F2939" s="2" t="str">
        <f t="shared" ref="F2939:F2946" si="2181">IF(H2939="NA","\I: Ignore","FLO_FR")</f>
        <v>FLO_FR</v>
      </c>
      <c r="G2939" s="2" t="str">
        <f t="shared" si="2180"/>
        <v>RSD_APA3_DW</v>
      </c>
      <c r="H2939" s="2" t="str">
        <f>IF(HLOOKUP($D2939,Fractions!$C$1:$Z$2,2,0)=0,"na",HLOOKUP($D2939,Fractions!$C$1:$Z$2,2,0))</f>
        <v>RA</v>
      </c>
      <c r="I2939" s="2" t="s">
        <v>34</v>
      </c>
      <c r="K2939" s="17">
        <f>VLOOKUP(VLOOKUP(C2935,Demands!$B$27:$E$125,4,0),Fractions!$A$3:$Z$43,INS_FRs!D2939+2,0)</f>
        <v>3.4817351598173514E-2</v>
      </c>
      <c r="L2939" s="10" t="str">
        <f t="shared" si="2085"/>
        <v>RSDELC</v>
      </c>
      <c r="M2939" s="10" t="s">
        <v>75</v>
      </c>
    </row>
    <row r="2940" spans="3:13" s="2" customFormat="1" x14ac:dyDescent="0.25">
      <c r="C2940" s="10"/>
      <c r="D2940" s="10">
        <v>6</v>
      </c>
      <c r="F2940" s="2" t="str">
        <f t="shared" si="2181"/>
        <v>FLO_FR</v>
      </c>
      <c r="G2940" s="2" t="str">
        <f t="shared" si="2180"/>
        <v>RSD_APA3_DW</v>
      </c>
      <c r="H2940" s="2" t="str">
        <f>IF(HLOOKUP($D2940,Fractions!$C$1:$Z$2,2,0)=0,"na",HLOOKUP($D2940,Fractions!$C$1:$Z$2,2,0))</f>
        <v>RE</v>
      </c>
      <c r="I2940" s="2" t="s">
        <v>34</v>
      </c>
      <c r="K2940" s="17">
        <f>VLOOKUP(VLOOKUP(C2935,Demands!$B$27:$E$125,4,0),Fractions!$A$3:$Z$43,INS_FRs!D2940+2,0)</f>
        <v>0</v>
      </c>
      <c r="L2940" s="10" t="str">
        <f t="shared" si="2085"/>
        <v>RSDELC</v>
      </c>
      <c r="M2940" s="10" t="s">
        <v>75</v>
      </c>
    </row>
    <row r="2941" spans="3:13" s="2" customFormat="1" x14ac:dyDescent="0.25">
      <c r="C2941" s="10"/>
      <c r="D2941" s="10">
        <v>7</v>
      </c>
      <c r="F2941" s="2" t="str">
        <f t="shared" si="2181"/>
        <v>FLO_FR</v>
      </c>
      <c r="G2941" s="2" t="str">
        <f t="shared" si="2180"/>
        <v>RSD_APA3_DW</v>
      </c>
      <c r="H2941" s="2" t="str">
        <f>IF(HLOOKUP($D2941,Fractions!$C$1:$Z$2,2,0)=0,"na",HLOOKUP($D2941,Fractions!$C$1:$Z$2,2,0))</f>
        <v>SN</v>
      </c>
      <c r="I2941" s="2" t="s">
        <v>34</v>
      </c>
      <c r="K2941" s="17">
        <f>VLOOKUP(VLOOKUP(C2935,Demands!$B$27:$E$125,4,0),Fractions!$A$3:$Z$43,INS_FRs!D2941+2,0)</f>
        <v>0</v>
      </c>
      <c r="L2941" s="10" t="str">
        <f t="shared" si="2085"/>
        <v>RSDELC</v>
      </c>
      <c r="M2941" s="10" t="s">
        <v>75</v>
      </c>
    </row>
    <row r="2942" spans="3:13" s="2" customFormat="1" x14ac:dyDescent="0.25">
      <c r="C2942" s="10"/>
      <c r="D2942" s="10">
        <v>8</v>
      </c>
      <c r="F2942" s="2" t="str">
        <f t="shared" si="2181"/>
        <v>FLO_FR</v>
      </c>
      <c r="G2942" s="2" t="str">
        <f t="shared" si="2180"/>
        <v>RSD_APA3_DW</v>
      </c>
      <c r="H2942" s="2" t="str">
        <f>IF(HLOOKUP($D2942,Fractions!$C$1:$Z$2,2,0)=0,"na",HLOOKUP($D2942,Fractions!$C$1:$Z$2,2,0))</f>
        <v>SL</v>
      </c>
      <c r="I2942" s="2" t="s">
        <v>34</v>
      </c>
      <c r="K2942" s="17">
        <f>VLOOKUP(VLOOKUP(C2935,Demands!$B$27:$E$125,4,0),Fractions!$A$3:$Z$43,INS_FRs!D2942+2,0)</f>
        <v>5.7762557077625579E-2</v>
      </c>
      <c r="L2942" s="10" t="str">
        <f t="shared" si="2085"/>
        <v>RSDELC</v>
      </c>
      <c r="M2942" s="10" t="s">
        <v>75</v>
      </c>
    </row>
    <row r="2943" spans="3:13" s="2" customFormat="1" x14ac:dyDescent="0.25">
      <c r="C2943" s="10"/>
      <c r="D2943" s="10">
        <v>9</v>
      </c>
      <c r="F2943" s="2" t="str">
        <f t="shared" si="2181"/>
        <v>FLO_FR</v>
      </c>
      <c r="G2943" s="2" t="str">
        <f t="shared" si="2180"/>
        <v>RSD_APA3_DW</v>
      </c>
      <c r="H2943" s="2" t="str">
        <f>IF(HLOOKUP($D2943,Fractions!$C$1:$Z$2,2,0)=0,"na",HLOOKUP($D2943,Fractions!$C$1:$Z$2,2,0))</f>
        <v>SM</v>
      </c>
      <c r="I2943" s="2" t="s">
        <v>34</v>
      </c>
      <c r="K2943" s="17">
        <f>VLOOKUP(VLOOKUP(C2935,Demands!$B$27:$E$125,4,0),Fractions!$A$3:$Z$43,INS_FRs!D2943+2,0)</f>
        <v>6.8264840182648404E-2</v>
      </c>
      <c r="L2943" s="10" t="str">
        <f t="shared" si="2085"/>
        <v>RSDELC</v>
      </c>
      <c r="M2943" s="10" t="s">
        <v>75</v>
      </c>
    </row>
    <row r="2944" spans="3:13" s="2" customFormat="1" x14ac:dyDescent="0.25">
      <c r="C2944" s="10"/>
      <c r="D2944" s="10">
        <v>10</v>
      </c>
      <c r="F2944" s="2" t="str">
        <f t="shared" si="2181"/>
        <v>FLO_FR</v>
      </c>
      <c r="G2944" s="2" t="str">
        <f t="shared" si="2180"/>
        <v>RSD_APA3_DW</v>
      </c>
      <c r="H2944" s="2" t="str">
        <f>IF(HLOOKUP($D2944,Fractions!$C$1:$Z$2,2,0)=0,"na",HLOOKUP($D2944,Fractions!$C$1:$Z$2,2,0))</f>
        <v>SD</v>
      </c>
      <c r="I2944" s="2" t="s">
        <v>34</v>
      </c>
      <c r="K2944" s="17">
        <f>VLOOKUP(VLOOKUP(C2935,Demands!$B$27:$E$125,4,0),Fractions!$A$3:$Z$43,INS_FRs!D2944+2,0)</f>
        <v>7.351598173515983E-2</v>
      </c>
      <c r="L2944" s="10" t="str">
        <f t="shared" si="2085"/>
        <v>RSDELC</v>
      </c>
      <c r="M2944" s="10" t="s">
        <v>75</v>
      </c>
    </row>
    <row r="2945" spans="3:13" s="2" customFormat="1" x14ac:dyDescent="0.25">
      <c r="C2945" s="10"/>
      <c r="D2945" s="10">
        <v>11</v>
      </c>
      <c r="F2945" s="2" t="str">
        <f t="shared" si="2181"/>
        <v>FLO_FR</v>
      </c>
      <c r="G2945" s="2" t="str">
        <f t="shared" ref="G2945" si="2182">G2944</f>
        <v>RSD_APA3_DW</v>
      </c>
      <c r="H2945" s="2" t="str">
        <f>IF(HLOOKUP($D2945,Fractions!$C$1:$Z$2,2,0)=0,"na",HLOOKUP($D2945,Fractions!$C$1:$Z$2,2,0))</f>
        <v>SA</v>
      </c>
      <c r="I2945" s="2" t="s">
        <v>34</v>
      </c>
      <c r="K2945" s="17">
        <f>VLOOKUP(VLOOKUP(C2935,Demands!$B$27:$E$125,4,0),Fractions!$A$3:$Z$43,INS_FRs!D2945+2,0)</f>
        <v>5.2511415525114152E-2</v>
      </c>
      <c r="L2945" s="10" t="str">
        <f t="shared" si="2085"/>
        <v>RSDELC</v>
      </c>
      <c r="M2945" s="10" t="s">
        <v>75</v>
      </c>
    </row>
    <row r="2946" spans="3:13" s="2" customFormat="1" x14ac:dyDescent="0.25">
      <c r="C2946" s="10"/>
      <c r="D2946" s="10">
        <v>12</v>
      </c>
      <c r="F2946" s="2" t="str">
        <f t="shared" si="2181"/>
        <v>FLO_FR</v>
      </c>
      <c r="G2946" s="2" t="str">
        <f t="shared" ref="G2946" si="2183">G2945</f>
        <v>RSD_APA3_DW</v>
      </c>
      <c r="H2946" s="2" t="str">
        <f>IF(HLOOKUP($D2946,Fractions!$C$1:$Z$2,2,0)=0,"na",HLOOKUP($D2946,Fractions!$C$1:$Z$2,2,0))</f>
        <v>SE</v>
      </c>
      <c r="I2946" s="2" t="s">
        <v>34</v>
      </c>
      <c r="K2946" s="17">
        <f>VLOOKUP(VLOOKUP(C2935,Demands!$B$27:$E$125,4,0),Fractions!$A$3:$Z$43,INS_FRs!D2946+2,0)</f>
        <v>0</v>
      </c>
      <c r="L2946" s="10" t="str">
        <f t="shared" si="2085"/>
        <v>RSDELC</v>
      </c>
      <c r="M2946" s="10" t="s">
        <v>75</v>
      </c>
    </row>
    <row r="2947" spans="3:13" s="2" customFormat="1" x14ac:dyDescent="0.25">
      <c r="C2947" s="10"/>
      <c r="D2947" s="10">
        <v>13</v>
      </c>
      <c r="F2947" s="2" t="str">
        <f t="shared" ref="F2947" si="2184">IF(H2947="NA","\I: Ignore","FLO_FR")</f>
        <v>FLO_FR</v>
      </c>
      <c r="G2947" s="2" t="str">
        <f t="shared" ref="G2947" si="2185">G2946</f>
        <v>RSD_APA3_DW</v>
      </c>
      <c r="H2947" s="2" t="str">
        <f>IF(HLOOKUP($D2947,Fractions!$C$1:$Z$2,2,0)=0,"na",HLOOKUP($D2947,Fractions!$C$1:$Z$2,2,0))</f>
        <v>FN</v>
      </c>
      <c r="I2947" s="2" t="s">
        <v>34</v>
      </c>
      <c r="K2947" s="17">
        <f>VLOOKUP(VLOOKUP(C2935,Demands!$B$27:$E$125,4,0),Fractions!$A$3:$Z$43,INS_FRs!D2947+2,0)</f>
        <v>0</v>
      </c>
      <c r="L2947" s="10" t="str">
        <f t="shared" si="2085"/>
        <v>RSDELC</v>
      </c>
      <c r="M2947" s="10" t="s">
        <v>75</v>
      </c>
    </row>
    <row r="2948" spans="3:13" s="2" customFormat="1" x14ac:dyDescent="0.25">
      <c r="C2948" s="10"/>
      <c r="D2948" s="10">
        <v>14</v>
      </c>
      <c r="F2948" s="2" t="str">
        <f t="shared" ref="F2948" si="2186">IF(H2948="NA","\I: Ignore","FLO_FR")</f>
        <v>FLO_FR</v>
      </c>
      <c r="G2948" s="2" t="str">
        <f t="shared" ref="G2948" si="2187">G2947</f>
        <v>RSD_APA3_DW</v>
      </c>
      <c r="H2948" s="2" t="str">
        <f>IF(HLOOKUP($D2948,Fractions!$C$1:$Z$2,2,0)=0,"na",HLOOKUP($D2948,Fractions!$C$1:$Z$2,2,0))</f>
        <v>FL</v>
      </c>
      <c r="I2948" s="2" t="s">
        <v>34</v>
      </c>
      <c r="K2948" s="17">
        <f>VLOOKUP(VLOOKUP(C2935,Demands!$B$27:$E$125,4,0),Fractions!$A$3:$Z$43,INS_FRs!D2948+2,0)</f>
        <v>3.8299086757990874E-2</v>
      </c>
      <c r="L2948" s="10" t="str">
        <f t="shared" si="2085"/>
        <v>RSDELC</v>
      </c>
      <c r="M2948" s="10" t="s">
        <v>75</v>
      </c>
    </row>
    <row r="2949" spans="3:13" s="2" customFormat="1" x14ac:dyDescent="0.25">
      <c r="C2949" s="10"/>
      <c r="D2949" s="10">
        <v>15</v>
      </c>
      <c r="F2949" s="2" t="str">
        <f t="shared" ref="F2949" si="2188">IF(H2949="NA","\I: Ignore","FLO_FR")</f>
        <v>FLO_FR</v>
      </c>
      <c r="G2949" s="2" t="str">
        <f t="shared" ref="G2949" si="2189">G2948</f>
        <v>RSD_APA3_DW</v>
      </c>
      <c r="H2949" s="2" t="str">
        <f>IF(HLOOKUP($D2949,Fractions!$C$1:$Z$2,2,0)=0,"na",HLOOKUP($D2949,Fractions!$C$1:$Z$2,2,0))</f>
        <v>FM</v>
      </c>
      <c r="I2949" s="2" t="s">
        <v>34</v>
      </c>
      <c r="K2949" s="17">
        <f>VLOOKUP(VLOOKUP(C2935,Demands!$B$27:$E$125,4,0),Fractions!$A$3:$Z$43,INS_FRs!D2949+2,0)</f>
        <v>4.5262557077625568E-2</v>
      </c>
      <c r="L2949" s="10" t="str">
        <f t="shared" si="2085"/>
        <v>RSDELC</v>
      </c>
      <c r="M2949" s="10" t="s">
        <v>75</v>
      </c>
    </row>
    <row r="2950" spans="3:13" s="2" customFormat="1" x14ac:dyDescent="0.25">
      <c r="C2950" s="10"/>
      <c r="D2950" s="10">
        <v>16</v>
      </c>
      <c r="F2950" s="2" t="str">
        <f t="shared" ref="F2950" si="2190">IF(H2950="NA","\I: Ignore","FLO_FR")</f>
        <v>FLO_FR</v>
      </c>
      <c r="G2950" s="2" t="str">
        <f t="shared" ref="G2950" si="2191">G2949</f>
        <v>RSD_APA3_DW</v>
      </c>
      <c r="H2950" s="2" t="str">
        <f>IF(HLOOKUP($D2950,Fractions!$C$1:$Z$2,2,0)=0,"na",HLOOKUP($D2950,Fractions!$C$1:$Z$2,2,0))</f>
        <v>FD</v>
      </c>
      <c r="I2950" s="2" t="s">
        <v>34</v>
      </c>
      <c r="K2950" s="17">
        <f>VLOOKUP(VLOOKUP(C2935,Demands!$B$27:$E$125,4,0),Fractions!$A$3:$Z$43,INS_FRs!D2950+2,0)</f>
        <v>4.8744292237442928E-2</v>
      </c>
      <c r="L2950" s="10" t="str">
        <f t="shared" si="2085"/>
        <v>RSDELC</v>
      </c>
      <c r="M2950" s="10" t="s">
        <v>75</v>
      </c>
    </row>
    <row r="2951" spans="3:13" s="2" customFormat="1" x14ac:dyDescent="0.25">
      <c r="C2951" s="10"/>
      <c r="D2951" s="10">
        <v>17</v>
      </c>
      <c r="F2951" s="2" t="str">
        <f t="shared" ref="F2951" si="2192">IF(H2951="NA","\I: Ignore","FLO_FR")</f>
        <v>FLO_FR</v>
      </c>
      <c r="G2951" s="2" t="str">
        <f t="shared" ref="G2951" si="2193">G2950</f>
        <v>RSD_APA3_DW</v>
      </c>
      <c r="H2951" s="2" t="str">
        <f>IF(HLOOKUP($D2951,Fractions!$C$1:$Z$2,2,0)=0,"na",HLOOKUP($D2951,Fractions!$C$1:$Z$2,2,0))</f>
        <v>FA</v>
      </c>
      <c r="I2951" s="2" t="s">
        <v>34</v>
      </c>
      <c r="K2951" s="17">
        <f>VLOOKUP(VLOOKUP(C2935,Demands!$B$27:$E$125,4,0),Fractions!$A$3:$Z$43,INS_FRs!D2951+2,0)</f>
        <v>3.4817351598173514E-2</v>
      </c>
      <c r="L2951" s="10" t="str">
        <f t="shared" si="2085"/>
        <v>RSDELC</v>
      </c>
      <c r="M2951" s="10" t="s">
        <v>75</v>
      </c>
    </row>
    <row r="2952" spans="3:13" s="2" customFormat="1" x14ac:dyDescent="0.25">
      <c r="C2952" s="10"/>
      <c r="D2952" s="10">
        <v>18</v>
      </c>
      <c r="F2952" s="2" t="str">
        <f t="shared" ref="F2952" si="2194">IF(H2952="NA","\I: Ignore","FLO_FR")</f>
        <v>FLO_FR</v>
      </c>
      <c r="G2952" s="2" t="str">
        <f t="shared" ref="G2952" si="2195">G2951</f>
        <v>RSD_APA3_DW</v>
      </c>
      <c r="H2952" s="2" t="str">
        <f>IF(HLOOKUP($D2952,Fractions!$C$1:$Z$2,2,0)=0,"na",HLOOKUP($D2952,Fractions!$C$1:$Z$2,2,0))</f>
        <v>FE</v>
      </c>
      <c r="I2952" s="2" t="s">
        <v>34</v>
      </c>
      <c r="K2952" s="17">
        <f>VLOOKUP(VLOOKUP(C2935,Demands!$B$27:$E$125,4,0),Fractions!$A$3:$Z$43,INS_FRs!D2952+2,0)</f>
        <v>0</v>
      </c>
      <c r="L2952" s="10" t="str">
        <f t="shared" ref="L2952:L3015" si="2196">LEFT(G2952,3)&amp;"ELC"</f>
        <v>RSDELC</v>
      </c>
      <c r="M2952" s="10" t="s">
        <v>75</v>
      </c>
    </row>
    <row r="2953" spans="3:13" s="2" customFormat="1" x14ac:dyDescent="0.25">
      <c r="C2953" s="10"/>
      <c r="D2953" s="10">
        <v>19</v>
      </c>
      <c r="F2953" s="2" t="str">
        <f t="shared" ref="F2953" si="2197">IF(H2953="NA","\I: Ignore","FLO_FR")</f>
        <v>FLO_FR</v>
      </c>
      <c r="G2953" s="2" t="str">
        <f t="shared" ref="G2953" si="2198">G2952</f>
        <v>RSD_APA3_DW</v>
      </c>
      <c r="H2953" s="2" t="str">
        <f>IF(HLOOKUP($D2953,Fractions!$C$1:$Z$2,2,0)=0,"na",HLOOKUP($D2953,Fractions!$C$1:$Z$2,2,0))</f>
        <v>WN</v>
      </c>
      <c r="I2953" s="2" t="s">
        <v>34</v>
      </c>
      <c r="K2953" s="17">
        <f>VLOOKUP(VLOOKUP(C2935,Demands!$B$27:$E$125,4,0),Fractions!$A$3:$Z$43,INS_FRs!D2953+2,0)</f>
        <v>0</v>
      </c>
      <c r="L2953" s="10" t="str">
        <f t="shared" si="2196"/>
        <v>RSDELC</v>
      </c>
      <c r="M2953" s="10" t="s">
        <v>75</v>
      </c>
    </row>
    <row r="2954" spans="3:13" s="2" customFormat="1" x14ac:dyDescent="0.25">
      <c r="C2954" s="10"/>
      <c r="D2954" s="10">
        <v>20</v>
      </c>
      <c r="F2954" s="2" t="str">
        <f t="shared" ref="F2954" si="2199">IF(H2954="NA","\I: Ignore","FLO_FR")</f>
        <v>FLO_FR</v>
      </c>
      <c r="G2954" s="2" t="str">
        <f t="shared" ref="G2954" si="2200">G2953</f>
        <v>RSD_APA3_DW</v>
      </c>
      <c r="H2954" s="2" t="str">
        <f>IF(HLOOKUP($D2954,Fractions!$C$1:$Z$2,2,0)=0,"na",HLOOKUP($D2954,Fractions!$C$1:$Z$2,2,0))</f>
        <v>WL</v>
      </c>
      <c r="I2954" s="2" t="s">
        <v>34</v>
      </c>
      <c r="K2954" s="17">
        <f>VLOOKUP(VLOOKUP(C2935,Demands!$B$27:$E$125,4,0),Fractions!$A$3:$Z$43,INS_FRs!D2954+2,0)</f>
        <v>9.4805936073059371E-2</v>
      </c>
      <c r="L2954" s="10" t="str">
        <f t="shared" si="2196"/>
        <v>RSDELC</v>
      </c>
      <c r="M2954" s="10" t="s">
        <v>75</v>
      </c>
    </row>
    <row r="2955" spans="3:13" s="2" customFormat="1" x14ac:dyDescent="0.25">
      <c r="C2955" s="10"/>
      <c r="D2955" s="10">
        <v>21</v>
      </c>
      <c r="F2955" s="2" t="str">
        <f t="shared" ref="F2955" si="2201">IF(H2955="NA","\I: Ignore","FLO_FR")</f>
        <v>FLO_FR</v>
      </c>
      <c r="G2955" s="2" t="str">
        <f t="shared" ref="G2955" si="2202">G2954</f>
        <v>RSD_APA3_DW</v>
      </c>
      <c r="H2955" s="2" t="str">
        <f>IF(HLOOKUP($D2955,Fractions!$C$1:$Z$2,2,0)=0,"na",HLOOKUP($D2955,Fractions!$C$1:$Z$2,2,0))</f>
        <v>WM</v>
      </c>
      <c r="I2955" s="2" t="s">
        <v>34</v>
      </c>
      <c r="K2955" s="17">
        <f>VLOOKUP(VLOOKUP(C2935,Demands!$B$27:$E$125,4,0),Fractions!$A$3:$Z$43,INS_FRs!D2955+2,0)</f>
        <v>0.11204337899543379</v>
      </c>
      <c r="L2955" s="10" t="str">
        <f t="shared" si="2196"/>
        <v>RSDELC</v>
      </c>
      <c r="M2955" s="10" t="s">
        <v>75</v>
      </c>
    </row>
    <row r="2956" spans="3:13" s="2" customFormat="1" x14ac:dyDescent="0.25">
      <c r="C2956" s="10"/>
      <c r="D2956" s="10">
        <v>22</v>
      </c>
      <c r="F2956" s="2" t="str">
        <f t="shared" ref="F2956" si="2203">IF(H2956="NA","\I: Ignore","FLO_FR")</f>
        <v>FLO_FR</v>
      </c>
      <c r="G2956" s="2" t="str">
        <f t="shared" ref="G2956" si="2204">G2955</f>
        <v>RSD_APA3_DW</v>
      </c>
      <c r="H2956" s="2" t="str">
        <f>IF(HLOOKUP($D2956,Fractions!$C$1:$Z$2,2,0)=0,"na",HLOOKUP($D2956,Fractions!$C$1:$Z$2,2,0))</f>
        <v>WD</v>
      </c>
      <c r="I2956" s="2" t="s">
        <v>34</v>
      </c>
      <c r="K2956" s="17">
        <f>VLOOKUP(VLOOKUP(C2935,Demands!$B$27:$E$125,4,0),Fractions!$A$3:$Z$43,INS_FRs!D2956+2,0)</f>
        <v>0.12066210045662101</v>
      </c>
      <c r="L2956" s="10" t="str">
        <f t="shared" si="2196"/>
        <v>RSDELC</v>
      </c>
      <c r="M2956" s="10" t="s">
        <v>75</v>
      </c>
    </row>
    <row r="2957" spans="3:13" s="2" customFormat="1" x14ac:dyDescent="0.25">
      <c r="C2957" s="10"/>
      <c r="D2957" s="10">
        <v>23</v>
      </c>
      <c r="F2957" s="12" t="str">
        <f t="shared" ref="F2957" si="2205">IF(H2957="NA","\I: Ignore","FLO_FR")</f>
        <v>FLO_FR</v>
      </c>
      <c r="G2957" s="12" t="str">
        <f t="shared" ref="G2957" si="2206">G2956</f>
        <v>RSD_APA3_DW</v>
      </c>
      <c r="H2957" s="12" t="str">
        <f>IF(HLOOKUP($D2957,Fractions!$C$1:$Z$2,2,0)=0,"na",HLOOKUP($D2957,Fractions!$C$1:$Z$2,2,0))</f>
        <v>WA</v>
      </c>
      <c r="I2957" s="12" t="s">
        <v>34</v>
      </c>
      <c r="J2957" s="12"/>
      <c r="K2957" s="18">
        <f>VLOOKUP(VLOOKUP(C2935,Demands!$B$27:$E$125,4,0),Fractions!$A$3:$Z$43,INS_FRs!D2957+2,0)</f>
        <v>8.6187214611872148E-2</v>
      </c>
      <c r="L2957" s="10" t="str">
        <f t="shared" si="2196"/>
        <v>RSDELC</v>
      </c>
      <c r="M2957" s="10" t="s">
        <v>75</v>
      </c>
    </row>
    <row r="2958" spans="3:13" s="2" customFormat="1" x14ac:dyDescent="0.25">
      <c r="C2958" s="10"/>
      <c r="D2958" s="10">
        <v>24</v>
      </c>
      <c r="F2958" s="19" t="str">
        <f t="shared" ref="F2958" si="2207">IF(H2958="NA","\I: Ignore","FLO_FR")</f>
        <v>FLO_FR</v>
      </c>
      <c r="G2958" s="19" t="str">
        <f t="shared" ref="G2958" si="2208">G2957</f>
        <v>RSD_APA3_DW</v>
      </c>
      <c r="H2958" s="19" t="str">
        <f>IF(HLOOKUP($D2958,Fractions!$C$1:$Z$2,2,0)=0,"na",HLOOKUP($D2958,Fractions!$C$1:$Z$2,2,0))</f>
        <v>WE</v>
      </c>
      <c r="I2958" s="19" t="s">
        <v>34</v>
      </c>
      <c r="J2958" s="19"/>
      <c r="K2958" s="20">
        <f>VLOOKUP(VLOOKUP(C2935,Demands!$B$27:$E$125,4,0),Fractions!$A$3:$Z$43,INS_FRs!D2958+2,0)</f>
        <v>0</v>
      </c>
      <c r="L2958" s="21" t="str">
        <f t="shared" si="2196"/>
        <v>RSDELC</v>
      </c>
      <c r="M2958" s="21" t="s">
        <v>75</v>
      </c>
    </row>
    <row r="2959" spans="3:13" s="2" customFormat="1" x14ac:dyDescent="0.25">
      <c r="C2959" s="10"/>
      <c r="D2959" s="10">
        <v>1</v>
      </c>
      <c r="F2959" s="2" t="str">
        <f t="shared" ref="F2959" si="2209">IF(H2959="NA","\I: Ignore","FLO_FR")</f>
        <v>FLO_FR</v>
      </c>
      <c r="G2959" s="2" t="str">
        <f t="shared" ref="G2959" si="2210">G2958</f>
        <v>RSD_APA3_DW</v>
      </c>
      <c r="H2959" s="2" t="str">
        <f t="shared" ref="H2959:J2967" si="2211">H2935</f>
        <v>RN</v>
      </c>
      <c r="I2959" s="2" t="str">
        <f t="shared" si="2211"/>
        <v>UP</v>
      </c>
      <c r="J2959" s="10">
        <f t="shared" si="2211"/>
        <v>0</v>
      </c>
      <c r="K2959" s="10">
        <v>3</v>
      </c>
      <c r="L2959" s="10" t="str">
        <f t="shared" si="2196"/>
        <v>RSDELC</v>
      </c>
      <c r="M2959" s="10" t="s">
        <v>75</v>
      </c>
    </row>
    <row r="2960" spans="3:13" s="2" customFormat="1" x14ac:dyDescent="0.25">
      <c r="C2960" s="10"/>
      <c r="D2960" s="10">
        <v>2</v>
      </c>
      <c r="F2960" s="2" t="str">
        <f t="shared" ref="F2960" si="2212">IF(H2960="NA","\I: Ignore","FLO_FR")</f>
        <v>FLO_FR</v>
      </c>
      <c r="G2960" s="2" t="str">
        <f t="shared" ref="G2960" si="2213">G2959</f>
        <v>RSD_APA3_DW</v>
      </c>
      <c r="H2960" s="2" t="str">
        <f t="shared" si="2211"/>
        <v>RL</v>
      </c>
      <c r="I2960" s="2" t="str">
        <f t="shared" si="2211"/>
        <v>UP</v>
      </c>
      <c r="J2960" s="10">
        <f t="shared" si="2211"/>
        <v>0</v>
      </c>
      <c r="K2960" s="10">
        <f>K2959</f>
        <v>3</v>
      </c>
      <c r="L2960" s="10" t="str">
        <f t="shared" si="2196"/>
        <v>RSDELC</v>
      </c>
      <c r="M2960" s="10" t="s">
        <v>75</v>
      </c>
    </row>
    <row r="2961" spans="3:13" s="2" customFormat="1" x14ac:dyDescent="0.25">
      <c r="C2961" s="10"/>
      <c r="D2961" s="10">
        <v>3</v>
      </c>
      <c r="F2961" s="2" t="str">
        <f t="shared" ref="F2961" si="2214">IF(H2961="NA","\I: Ignore","FLO_FR")</f>
        <v>FLO_FR</v>
      </c>
      <c r="G2961" s="2" t="str">
        <f t="shared" ref="G2961" si="2215">G2960</f>
        <v>RSD_APA3_DW</v>
      </c>
      <c r="H2961" s="2" t="str">
        <f t="shared" si="2211"/>
        <v>RM</v>
      </c>
      <c r="I2961" s="2" t="str">
        <f t="shared" si="2211"/>
        <v>UP</v>
      </c>
      <c r="J2961" s="10">
        <f t="shared" si="2211"/>
        <v>0</v>
      </c>
      <c r="K2961" s="10">
        <f t="shared" ref="K2961:K2982" si="2216">K2960</f>
        <v>3</v>
      </c>
      <c r="L2961" s="10" t="str">
        <f t="shared" si="2196"/>
        <v>RSDELC</v>
      </c>
      <c r="M2961" s="10" t="s">
        <v>75</v>
      </c>
    </row>
    <row r="2962" spans="3:13" s="2" customFormat="1" x14ac:dyDescent="0.25">
      <c r="C2962" s="10"/>
      <c r="D2962" s="10">
        <v>4</v>
      </c>
      <c r="F2962" s="2" t="str">
        <f t="shared" ref="F2962" si="2217">IF(H2962="NA","\I: Ignore","FLO_FR")</f>
        <v>FLO_FR</v>
      </c>
      <c r="G2962" s="2" t="str">
        <f t="shared" ref="G2962" si="2218">G2961</f>
        <v>RSD_APA3_DW</v>
      </c>
      <c r="H2962" s="2" t="str">
        <f t="shared" si="2211"/>
        <v>RD</v>
      </c>
      <c r="I2962" s="2" t="str">
        <f t="shared" si="2211"/>
        <v>UP</v>
      </c>
      <c r="J2962" s="10">
        <f t="shared" si="2211"/>
        <v>0</v>
      </c>
      <c r="K2962" s="10">
        <f t="shared" si="2216"/>
        <v>3</v>
      </c>
      <c r="L2962" s="10" t="str">
        <f t="shared" si="2196"/>
        <v>RSDELC</v>
      </c>
      <c r="M2962" s="10" t="s">
        <v>75</v>
      </c>
    </row>
    <row r="2963" spans="3:13" s="2" customFormat="1" x14ac:dyDescent="0.25">
      <c r="C2963" s="10"/>
      <c r="D2963" s="10">
        <v>5</v>
      </c>
      <c r="F2963" s="2" t="str">
        <f t="shared" ref="F2963" si="2219">IF(H2963="NA","\I: Ignore","FLO_FR")</f>
        <v>FLO_FR</v>
      </c>
      <c r="G2963" s="2" t="str">
        <f t="shared" ref="G2963" si="2220">G2962</f>
        <v>RSD_APA3_DW</v>
      </c>
      <c r="H2963" s="2" t="str">
        <f t="shared" si="2211"/>
        <v>RA</v>
      </c>
      <c r="I2963" s="2" t="str">
        <f t="shared" si="2211"/>
        <v>UP</v>
      </c>
      <c r="J2963" s="10">
        <f t="shared" si="2211"/>
        <v>0</v>
      </c>
      <c r="K2963" s="10">
        <f t="shared" si="2216"/>
        <v>3</v>
      </c>
      <c r="L2963" s="10" t="str">
        <f t="shared" si="2196"/>
        <v>RSDELC</v>
      </c>
      <c r="M2963" s="10" t="s">
        <v>75</v>
      </c>
    </row>
    <row r="2964" spans="3:13" s="2" customFormat="1" x14ac:dyDescent="0.25">
      <c r="C2964" s="10"/>
      <c r="D2964" s="10">
        <v>6</v>
      </c>
      <c r="F2964" s="2" t="str">
        <f t="shared" ref="F2964" si="2221">IF(H2964="NA","\I: Ignore","FLO_FR")</f>
        <v>FLO_FR</v>
      </c>
      <c r="G2964" s="2" t="str">
        <f t="shared" ref="G2964" si="2222">G2963</f>
        <v>RSD_APA3_DW</v>
      </c>
      <c r="H2964" s="2" t="str">
        <f t="shared" si="2211"/>
        <v>RE</v>
      </c>
      <c r="I2964" s="2" t="str">
        <f t="shared" si="2211"/>
        <v>UP</v>
      </c>
      <c r="J2964" s="10">
        <f t="shared" si="2211"/>
        <v>0</v>
      </c>
      <c r="K2964" s="10">
        <f t="shared" si="2216"/>
        <v>3</v>
      </c>
      <c r="L2964" s="10" t="str">
        <f t="shared" si="2196"/>
        <v>RSDELC</v>
      </c>
      <c r="M2964" s="10" t="s">
        <v>75</v>
      </c>
    </row>
    <row r="2965" spans="3:13" s="2" customFormat="1" x14ac:dyDescent="0.25">
      <c r="C2965" s="10"/>
      <c r="D2965" s="10">
        <v>7</v>
      </c>
      <c r="F2965" s="2" t="str">
        <f t="shared" ref="F2965" si="2223">IF(H2965="NA","\I: Ignore","FLO_FR")</f>
        <v>FLO_FR</v>
      </c>
      <c r="G2965" s="2" t="str">
        <f t="shared" ref="G2965" si="2224">G2964</f>
        <v>RSD_APA3_DW</v>
      </c>
      <c r="H2965" s="2" t="str">
        <f t="shared" si="2211"/>
        <v>SN</v>
      </c>
      <c r="I2965" s="2" t="str">
        <f t="shared" si="2211"/>
        <v>UP</v>
      </c>
      <c r="J2965" s="10">
        <f t="shared" si="2211"/>
        <v>0</v>
      </c>
      <c r="K2965" s="10">
        <f t="shared" si="2216"/>
        <v>3</v>
      </c>
      <c r="L2965" s="10" t="str">
        <f t="shared" si="2196"/>
        <v>RSDELC</v>
      </c>
      <c r="M2965" s="10" t="s">
        <v>75</v>
      </c>
    </row>
    <row r="2966" spans="3:13" s="2" customFormat="1" x14ac:dyDescent="0.25">
      <c r="C2966" s="10"/>
      <c r="D2966" s="10">
        <v>8</v>
      </c>
      <c r="F2966" s="2" t="str">
        <f t="shared" ref="F2966" si="2225">IF(H2966="NA","\I: Ignore","FLO_FR")</f>
        <v>FLO_FR</v>
      </c>
      <c r="G2966" s="2" t="str">
        <f t="shared" ref="G2966" si="2226">G2965</f>
        <v>RSD_APA3_DW</v>
      </c>
      <c r="H2966" s="2" t="str">
        <f t="shared" si="2211"/>
        <v>SL</v>
      </c>
      <c r="I2966" s="2" t="str">
        <f t="shared" si="2211"/>
        <v>UP</v>
      </c>
      <c r="J2966" s="10">
        <f t="shared" si="2211"/>
        <v>0</v>
      </c>
      <c r="K2966" s="10">
        <f t="shared" si="2216"/>
        <v>3</v>
      </c>
      <c r="L2966" s="10" t="str">
        <f t="shared" si="2196"/>
        <v>RSDELC</v>
      </c>
      <c r="M2966" s="10" t="s">
        <v>75</v>
      </c>
    </row>
    <row r="2967" spans="3:13" s="2" customFormat="1" x14ac:dyDescent="0.25">
      <c r="C2967" s="10"/>
      <c r="D2967" s="10">
        <v>9</v>
      </c>
      <c r="F2967" s="2" t="str">
        <f t="shared" ref="F2967" si="2227">IF(H2967="NA","\I: Ignore","FLO_FR")</f>
        <v>FLO_FR</v>
      </c>
      <c r="G2967" s="2" t="str">
        <f t="shared" ref="G2967" si="2228">G2966</f>
        <v>RSD_APA3_DW</v>
      </c>
      <c r="H2967" s="2" t="str">
        <f t="shared" si="2211"/>
        <v>SM</v>
      </c>
      <c r="I2967" s="2" t="str">
        <f t="shared" si="2211"/>
        <v>UP</v>
      </c>
      <c r="J2967" s="10">
        <f t="shared" si="2211"/>
        <v>0</v>
      </c>
      <c r="K2967" s="10">
        <f t="shared" si="2216"/>
        <v>3</v>
      </c>
      <c r="L2967" s="10" t="str">
        <f t="shared" si="2196"/>
        <v>RSDELC</v>
      </c>
      <c r="M2967" s="10" t="s">
        <v>75</v>
      </c>
    </row>
    <row r="2968" spans="3:13" s="2" customFormat="1" x14ac:dyDescent="0.25">
      <c r="C2968" s="10"/>
      <c r="D2968" s="10">
        <v>10</v>
      </c>
      <c r="F2968" s="2" t="str">
        <f t="shared" ref="F2968" si="2229">IF(H2968="NA","\I: Ignore","FLO_FR")</f>
        <v>FLO_FR</v>
      </c>
      <c r="G2968" s="2" t="str">
        <f t="shared" ref="G2968" si="2230">G2967</f>
        <v>RSD_APA3_DW</v>
      </c>
      <c r="H2968" s="2" t="str">
        <f t="shared" ref="H2968" si="2231">H2944</f>
        <v>SD</v>
      </c>
      <c r="I2968" s="2" t="str">
        <f>I2944</f>
        <v>UP</v>
      </c>
      <c r="J2968" s="10">
        <f>J2944</f>
        <v>0</v>
      </c>
      <c r="K2968" s="10">
        <f t="shared" si="2216"/>
        <v>3</v>
      </c>
      <c r="L2968" s="10" t="str">
        <f t="shared" si="2196"/>
        <v>RSDELC</v>
      </c>
      <c r="M2968" s="10" t="s">
        <v>75</v>
      </c>
    </row>
    <row r="2969" spans="3:13" s="2" customFormat="1" x14ac:dyDescent="0.25">
      <c r="C2969" s="10"/>
      <c r="D2969" s="10">
        <v>11</v>
      </c>
      <c r="F2969" s="2" t="str">
        <f t="shared" ref="F2969" si="2232">IF(H2969="NA","\I: Ignore","FLO_FR")</f>
        <v>FLO_FR</v>
      </c>
      <c r="G2969" s="2" t="str">
        <f t="shared" ref="G2969" si="2233">G2968</f>
        <v>RSD_APA3_DW</v>
      </c>
      <c r="H2969" s="2" t="str">
        <f t="shared" ref="H2969" si="2234">H2945</f>
        <v>SA</v>
      </c>
      <c r="I2969" s="2" t="str">
        <f>I2945</f>
        <v>UP</v>
      </c>
      <c r="J2969" s="10">
        <f>J2945</f>
        <v>0</v>
      </c>
      <c r="K2969" s="10">
        <f t="shared" si="2216"/>
        <v>3</v>
      </c>
      <c r="L2969" s="10" t="str">
        <f t="shared" si="2196"/>
        <v>RSDELC</v>
      </c>
      <c r="M2969" s="10" t="s">
        <v>75</v>
      </c>
    </row>
    <row r="2970" spans="3:13" s="2" customFormat="1" x14ac:dyDescent="0.25">
      <c r="C2970" s="10"/>
      <c r="D2970" s="10">
        <v>12</v>
      </c>
      <c r="F2970" s="2" t="str">
        <f t="shared" ref="F2970" si="2235">IF(H2970="NA","\I: Ignore","FLO_FR")</f>
        <v>FLO_FR</v>
      </c>
      <c r="G2970" s="2" t="str">
        <f t="shared" ref="G2970" si="2236">G2969</f>
        <v>RSD_APA3_DW</v>
      </c>
      <c r="H2970" s="2" t="str">
        <f t="shared" ref="H2970:I2970" si="2237">H2946</f>
        <v>SE</v>
      </c>
      <c r="I2970" s="2" t="str">
        <f t="shared" si="2237"/>
        <v>UP</v>
      </c>
      <c r="J2970" s="10">
        <f>J2946</f>
        <v>0</v>
      </c>
      <c r="K2970" s="10">
        <f t="shared" si="2216"/>
        <v>3</v>
      </c>
      <c r="L2970" s="10" t="str">
        <f t="shared" si="2196"/>
        <v>RSDELC</v>
      </c>
      <c r="M2970" s="10" t="s">
        <v>75</v>
      </c>
    </row>
    <row r="2971" spans="3:13" s="2" customFormat="1" x14ac:dyDescent="0.25">
      <c r="C2971" s="10"/>
      <c r="D2971" s="10">
        <v>13</v>
      </c>
      <c r="F2971" s="2" t="str">
        <f t="shared" ref="F2971" si="2238">IF(H2971="NA","\I: Ignore","FLO_FR")</f>
        <v>FLO_FR</v>
      </c>
      <c r="G2971" s="2" t="str">
        <f t="shared" ref="G2971" si="2239">G2970</f>
        <v>RSD_APA3_DW</v>
      </c>
      <c r="H2971" s="2" t="str">
        <f t="shared" ref="H2971:J2971" si="2240">H2947</f>
        <v>FN</v>
      </c>
      <c r="I2971" s="2" t="str">
        <f t="shared" si="2240"/>
        <v>UP</v>
      </c>
      <c r="J2971" s="10">
        <f t="shared" si="2240"/>
        <v>0</v>
      </c>
      <c r="K2971" s="10">
        <f t="shared" si="2216"/>
        <v>3</v>
      </c>
      <c r="L2971" s="10" t="str">
        <f t="shared" si="2196"/>
        <v>RSDELC</v>
      </c>
      <c r="M2971" s="10" t="s">
        <v>75</v>
      </c>
    </row>
    <row r="2972" spans="3:13" s="2" customFormat="1" x14ac:dyDescent="0.25">
      <c r="C2972" s="10"/>
      <c r="D2972" s="10">
        <v>14</v>
      </c>
      <c r="F2972" s="2" t="str">
        <f t="shared" ref="F2972" si="2241">IF(H2972="NA","\I: Ignore","FLO_FR")</f>
        <v>FLO_FR</v>
      </c>
      <c r="G2972" s="2" t="str">
        <f t="shared" ref="G2972" si="2242">G2971</f>
        <v>RSD_APA3_DW</v>
      </c>
      <c r="H2972" s="2" t="str">
        <f t="shared" ref="H2972:J2972" si="2243">H2948</f>
        <v>FL</v>
      </c>
      <c r="I2972" s="2" t="str">
        <f t="shared" si="2243"/>
        <v>UP</v>
      </c>
      <c r="J2972" s="10">
        <f t="shared" si="2243"/>
        <v>0</v>
      </c>
      <c r="K2972" s="10">
        <f t="shared" si="2216"/>
        <v>3</v>
      </c>
      <c r="L2972" s="10" t="str">
        <f t="shared" si="2196"/>
        <v>RSDELC</v>
      </c>
      <c r="M2972" s="10" t="s">
        <v>75</v>
      </c>
    </row>
    <row r="2973" spans="3:13" s="2" customFormat="1" x14ac:dyDescent="0.25">
      <c r="C2973" s="10"/>
      <c r="D2973" s="10">
        <v>15</v>
      </c>
      <c r="F2973" s="2" t="str">
        <f t="shared" ref="F2973" si="2244">IF(H2973="NA","\I: Ignore","FLO_FR")</f>
        <v>FLO_FR</v>
      </c>
      <c r="G2973" s="2" t="str">
        <f t="shared" ref="G2973" si="2245">G2972</f>
        <v>RSD_APA3_DW</v>
      </c>
      <c r="H2973" s="2" t="str">
        <f t="shared" ref="H2973:J2973" si="2246">H2949</f>
        <v>FM</v>
      </c>
      <c r="I2973" s="2" t="str">
        <f t="shared" si="2246"/>
        <v>UP</v>
      </c>
      <c r="J2973" s="10">
        <f t="shared" si="2246"/>
        <v>0</v>
      </c>
      <c r="K2973" s="10">
        <f t="shared" si="2216"/>
        <v>3</v>
      </c>
      <c r="L2973" s="10" t="str">
        <f t="shared" si="2196"/>
        <v>RSDELC</v>
      </c>
      <c r="M2973" s="10" t="s">
        <v>75</v>
      </c>
    </row>
    <row r="2974" spans="3:13" s="2" customFormat="1" x14ac:dyDescent="0.25">
      <c r="C2974" s="10"/>
      <c r="D2974" s="10">
        <v>16</v>
      </c>
      <c r="F2974" s="2" t="str">
        <f t="shared" ref="F2974" si="2247">IF(H2974="NA","\I: Ignore","FLO_FR")</f>
        <v>FLO_FR</v>
      </c>
      <c r="G2974" s="2" t="str">
        <f t="shared" ref="G2974" si="2248">G2973</f>
        <v>RSD_APA3_DW</v>
      </c>
      <c r="H2974" s="2" t="str">
        <f t="shared" ref="H2974:J2974" si="2249">H2950</f>
        <v>FD</v>
      </c>
      <c r="I2974" s="2" t="str">
        <f t="shared" si="2249"/>
        <v>UP</v>
      </c>
      <c r="J2974" s="10">
        <f t="shared" si="2249"/>
        <v>0</v>
      </c>
      <c r="K2974" s="10">
        <f t="shared" si="2216"/>
        <v>3</v>
      </c>
      <c r="L2974" s="10" t="str">
        <f t="shared" si="2196"/>
        <v>RSDELC</v>
      </c>
      <c r="M2974" s="10" t="s">
        <v>75</v>
      </c>
    </row>
    <row r="2975" spans="3:13" s="2" customFormat="1" x14ac:dyDescent="0.25">
      <c r="C2975" s="10"/>
      <c r="D2975" s="10">
        <v>17</v>
      </c>
      <c r="F2975" s="2" t="str">
        <f t="shared" ref="F2975" si="2250">IF(H2975="NA","\I: Ignore","FLO_FR")</f>
        <v>FLO_FR</v>
      </c>
      <c r="G2975" s="2" t="str">
        <f t="shared" ref="G2975" si="2251">G2974</f>
        <v>RSD_APA3_DW</v>
      </c>
      <c r="H2975" s="2" t="str">
        <f t="shared" ref="H2975:J2975" si="2252">H2951</f>
        <v>FA</v>
      </c>
      <c r="I2975" s="2" t="str">
        <f t="shared" si="2252"/>
        <v>UP</v>
      </c>
      <c r="J2975" s="10">
        <f t="shared" si="2252"/>
        <v>0</v>
      </c>
      <c r="K2975" s="10">
        <f t="shared" si="2216"/>
        <v>3</v>
      </c>
      <c r="L2975" s="10" t="str">
        <f t="shared" si="2196"/>
        <v>RSDELC</v>
      </c>
      <c r="M2975" s="10" t="s">
        <v>75</v>
      </c>
    </row>
    <row r="2976" spans="3:13" s="2" customFormat="1" x14ac:dyDescent="0.25">
      <c r="C2976" s="10"/>
      <c r="D2976" s="10">
        <v>18</v>
      </c>
      <c r="F2976" s="2" t="str">
        <f t="shared" ref="F2976" si="2253">IF(H2976="NA","\I: Ignore","FLO_FR")</f>
        <v>FLO_FR</v>
      </c>
      <c r="G2976" s="2" t="str">
        <f t="shared" ref="G2976" si="2254">G2975</f>
        <v>RSD_APA3_DW</v>
      </c>
      <c r="H2976" s="2" t="str">
        <f t="shared" ref="H2976:J2976" si="2255">H2952</f>
        <v>FE</v>
      </c>
      <c r="I2976" s="2" t="str">
        <f t="shared" si="2255"/>
        <v>UP</v>
      </c>
      <c r="J2976" s="10">
        <f t="shared" si="2255"/>
        <v>0</v>
      </c>
      <c r="K2976" s="10">
        <f t="shared" si="2216"/>
        <v>3</v>
      </c>
      <c r="L2976" s="10" t="str">
        <f t="shared" si="2196"/>
        <v>RSDELC</v>
      </c>
      <c r="M2976" s="10" t="s">
        <v>75</v>
      </c>
    </row>
    <row r="2977" spans="3:13" s="2" customFormat="1" x14ac:dyDescent="0.25">
      <c r="C2977" s="10"/>
      <c r="D2977" s="10">
        <v>19</v>
      </c>
      <c r="F2977" s="2" t="str">
        <f t="shared" ref="F2977" si="2256">IF(H2977="NA","\I: Ignore","FLO_FR")</f>
        <v>FLO_FR</v>
      </c>
      <c r="G2977" s="2" t="str">
        <f t="shared" ref="G2977" si="2257">G2976</f>
        <v>RSD_APA3_DW</v>
      </c>
      <c r="H2977" s="2" t="str">
        <f t="shared" ref="H2977:J2977" si="2258">H2953</f>
        <v>WN</v>
      </c>
      <c r="I2977" s="2" t="str">
        <f t="shared" si="2258"/>
        <v>UP</v>
      </c>
      <c r="J2977" s="10">
        <f t="shared" si="2258"/>
        <v>0</v>
      </c>
      <c r="K2977" s="10">
        <f t="shared" si="2216"/>
        <v>3</v>
      </c>
      <c r="L2977" s="10" t="str">
        <f t="shared" si="2196"/>
        <v>RSDELC</v>
      </c>
      <c r="M2977" s="10" t="s">
        <v>75</v>
      </c>
    </row>
    <row r="2978" spans="3:13" s="2" customFormat="1" x14ac:dyDescent="0.25">
      <c r="C2978" s="10"/>
      <c r="D2978" s="10">
        <v>20</v>
      </c>
      <c r="F2978" s="2" t="str">
        <f t="shared" ref="F2978" si="2259">IF(H2978="NA","\I: Ignore","FLO_FR")</f>
        <v>FLO_FR</v>
      </c>
      <c r="G2978" s="2" t="str">
        <f t="shared" ref="G2978" si="2260">G2977</f>
        <v>RSD_APA3_DW</v>
      </c>
      <c r="H2978" s="2" t="str">
        <f t="shared" ref="H2978:J2978" si="2261">H2954</f>
        <v>WL</v>
      </c>
      <c r="I2978" s="2" t="str">
        <f t="shared" si="2261"/>
        <v>UP</v>
      </c>
      <c r="J2978" s="10">
        <f t="shared" si="2261"/>
        <v>0</v>
      </c>
      <c r="K2978" s="10">
        <f t="shared" si="2216"/>
        <v>3</v>
      </c>
      <c r="L2978" s="10" t="str">
        <f t="shared" si="2196"/>
        <v>RSDELC</v>
      </c>
      <c r="M2978" s="10" t="s">
        <v>75</v>
      </c>
    </row>
    <row r="2979" spans="3:13" s="2" customFormat="1" x14ac:dyDescent="0.25">
      <c r="C2979" s="10"/>
      <c r="D2979" s="10">
        <v>21</v>
      </c>
      <c r="F2979" s="2" t="str">
        <f t="shared" ref="F2979" si="2262">IF(H2979="NA","\I: Ignore","FLO_FR")</f>
        <v>FLO_FR</v>
      </c>
      <c r="G2979" s="2" t="str">
        <f t="shared" ref="G2979" si="2263">G2978</f>
        <v>RSD_APA3_DW</v>
      </c>
      <c r="H2979" s="2" t="str">
        <f t="shared" ref="H2979:J2979" si="2264">H2955</f>
        <v>WM</v>
      </c>
      <c r="I2979" s="2" t="str">
        <f t="shared" si="2264"/>
        <v>UP</v>
      </c>
      <c r="J2979" s="10">
        <f t="shared" si="2264"/>
        <v>0</v>
      </c>
      <c r="K2979" s="10">
        <f t="shared" si="2216"/>
        <v>3</v>
      </c>
      <c r="L2979" s="10" t="str">
        <f t="shared" si="2196"/>
        <v>RSDELC</v>
      </c>
      <c r="M2979" s="10" t="s">
        <v>75</v>
      </c>
    </row>
    <row r="2980" spans="3:13" s="2" customFormat="1" x14ac:dyDescent="0.25">
      <c r="C2980" s="10"/>
      <c r="D2980" s="10">
        <v>22</v>
      </c>
      <c r="F2980" s="2" t="str">
        <f t="shared" ref="F2980" si="2265">IF(H2980="NA","\I: Ignore","FLO_FR")</f>
        <v>FLO_FR</v>
      </c>
      <c r="G2980" s="2" t="str">
        <f t="shared" ref="G2980" si="2266">G2979</f>
        <v>RSD_APA3_DW</v>
      </c>
      <c r="H2980" s="2" t="str">
        <f t="shared" ref="H2980:J2980" si="2267">H2956</f>
        <v>WD</v>
      </c>
      <c r="I2980" s="2" t="str">
        <f t="shared" si="2267"/>
        <v>UP</v>
      </c>
      <c r="J2980" s="10">
        <f t="shared" si="2267"/>
        <v>0</v>
      </c>
      <c r="K2980" s="10">
        <f t="shared" si="2216"/>
        <v>3</v>
      </c>
      <c r="L2980" s="10" t="str">
        <f t="shared" si="2196"/>
        <v>RSDELC</v>
      </c>
      <c r="M2980" s="10" t="s">
        <v>75</v>
      </c>
    </row>
    <row r="2981" spans="3:13" s="2" customFormat="1" x14ac:dyDescent="0.25">
      <c r="C2981" s="10"/>
      <c r="D2981" s="10">
        <v>23</v>
      </c>
      <c r="F2981" s="12" t="str">
        <f t="shared" ref="F2981" si="2268">IF(H2981="NA","\I: Ignore","FLO_FR")</f>
        <v>FLO_FR</v>
      </c>
      <c r="G2981" s="12" t="str">
        <f t="shared" ref="G2981" si="2269">G2980</f>
        <v>RSD_APA3_DW</v>
      </c>
      <c r="H2981" s="12" t="str">
        <f t="shared" ref="H2981:J2981" si="2270">H2957</f>
        <v>WA</v>
      </c>
      <c r="I2981" s="12" t="str">
        <f t="shared" si="2270"/>
        <v>UP</v>
      </c>
      <c r="J2981" s="4">
        <f t="shared" si="2270"/>
        <v>0</v>
      </c>
      <c r="K2981" s="4">
        <f t="shared" si="2216"/>
        <v>3</v>
      </c>
      <c r="L2981" s="10" t="str">
        <f t="shared" si="2196"/>
        <v>RSDELC</v>
      </c>
      <c r="M2981" s="10" t="s">
        <v>75</v>
      </c>
    </row>
    <row r="2982" spans="3:13" s="2" customFormat="1" x14ac:dyDescent="0.25">
      <c r="C2982" s="10"/>
      <c r="D2982" s="10">
        <v>24</v>
      </c>
      <c r="F2982" s="19" t="str">
        <f t="shared" ref="F2982" si="2271">IF(H2982="NA","\I: Ignore","FLO_FR")</f>
        <v>FLO_FR</v>
      </c>
      <c r="G2982" s="19" t="str">
        <f t="shared" ref="G2982" si="2272">G2981</f>
        <v>RSD_APA3_DW</v>
      </c>
      <c r="H2982" s="19" t="str">
        <f t="shared" ref="H2982:J2982" si="2273">H2958</f>
        <v>WE</v>
      </c>
      <c r="I2982" s="19" t="str">
        <f t="shared" si="2273"/>
        <v>UP</v>
      </c>
      <c r="J2982" s="21">
        <f t="shared" si="2273"/>
        <v>0</v>
      </c>
      <c r="K2982" s="21">
        <f t="shared" si="2216"/>
        <v>3</v>
      </c>
      <c r="L2982" s="21" t="str">
        <f t="shared" si="2196"/>
        <v>RSDELC</v>
      </c>
      <c r="M2982" s="21" t="s">
        <v>75</v>
      </c>
    </row>
    <row r="2983" spans="3:13" s="2" customFormat="1" x14ac:dyDescent="0.25">
      <c r="C2983" s="10">
        <f>C2935+1</f>
        <v>63</v>
      </c>
      <c r="D2983" s="10">
        <v>1</v>
      </c>
      <c r="F2983" s="2" t="str">
        <f>IF(H2983="NA","\I: Ignore","FLO_FR")</f>
        <v>FLO_FR</v>
      </c>
      <c r="G2983" s="9" t="str">
        <f>VLOOKUP(C2983,Demands!$B$27:$C$125,2,0)</f>
        <v>RSD_DTA4_DW</v>
      </c>
      <c r="H2983" s="2" t="str">
        <f>IF(HLOOKUP($D2983,Fractions!$C$1:$Z$2,2,0)=0,"na",HLOOKUP($D2983,Fractions!$C$1:$Z$2,2,0))</f>
        <v>RN</v>
      </c>
      <c r="I2983" s="2" t="s">
        <v>34</v>
      </c>
      <c r="K2983" s="17">
        <f>VLOOKUP(VLOOKUP(C2983,Demands!$B$27:$E$125,4,0),Fractions!$A$3:$Z$43,INS_FRs!D2983+2,0)</f>
        <v>0</v>
      </c>
      <c r="L2983" s="10" t="str">
        <f t="shared" si="2196"/>
        <v>RSDELC</v>
      </c>
      <c r="M2983" s="10" t="s">
        <v>75</v>
      </c>
    </row>
    <row r="2984" spans="3:13" s="2" customFormat="1" x14ac:dyDescent="0.25">
      <c r="C2984" s="10"/>
      <c r="D2984" s="10">
        <v>2</v>
      </c>
      <c r="F2984" s="2" t="str">
        <f t="shared" ref="F2984:F2986" si="2274">IF(H2984="NA","\I: Ignore","FLO_FR")</f>
        <v>FLO_FR</v>
      </c>
      <c r="G2984" s="2" t="str">
        <f>G2983</f>
        <v>RSD_DTA4_DW</v>
      </c>
      <c r="H2984" s="2" t="str">
        <f>IF(HLOOKUP($D2984,Fractions!$C$1:$Z$2,2,0)=0,"na",HLOOKUP($D2984,Fractions!$C$1:$Z$2,2,0))</f>
        <v>RL</v>
      </c>
      <c r="I2984" s="2" t="s">
        <v>34</v>
      </c>
      <c r="K2984" s="17">
        <f>VLOOKUP(VLOOKUP(C2983,Demands!$B$27:$E$125,4,0),Fractions!$A$3:$Z$43,INS_FRs!D2984+2,0)</f>
        <v>3.8299086757990874E-2</v>
      </c>
      <c r="L2984" s="10" t="str">
        <f t="shared" si="2196"/>
        <v>RSDELC</v>
      </c>
      <c r="M2984" s="10" t="s">
        <v>75</v>
      </c>
    </row>
    <row r="2985" spans="3:13" s="2" customFormat="1" x14ac:dyDescent="0.25">
      <c r="C2985" s="10"/>
      <c r="D2985" s="10">
        <v>3</v>
      </c>
      <c r="F2985" s="2" t="str">
        <f t="shared" si="2274"/>
        <v>FLO_FR</v>
      </c>
      <c r="G2985" s="2" t="str">
        <f t="shared" ref="G2985:G2992" si="2275">G2984</f>
        <v>RSD_DTA4_DW</v>
      </c>
      <c r="H2985" s="2" t="str">
        <f>IF(HLOOKUP($D2985,Fractions!$C$1:$Z$2,2,0)=0,"na",HLOOKUP($D2985,Fractions!$C$1:$Z$2,2,0))</f>
        <v>RM</v>
      </c>
      <c r="I2985" s="2" t="s">
        <v>34</v>
      </c>
      <c r="K2985" s="17">
        <f>VLOOKUP(VLOOKUP(C2983,Demands!$B$27:$E$125,4,0),Fractions!$A$3:$Z$43,INS_FRs!D2985+2,0)</f>
        <v>4.5262557077625568E-2</v>
      </c>
      <c r="L2985" s="10" t="str">
        <f t="shared" si="2196"/>
        <v>RSDELC</v>
      </c>
      <c r="M2985" s="10" t="s">
        <v>75</v>
      </c>
    </row>
    <row r="2986" spans="3:13" s="2" customFormat="1" x14ac:dyDescent="0.25">
      <c r="C2986" s="10"/>
      <c r="D2986" s="10">
        <v>4</v>
      </c>
      <c r="F2986" s="2" t="str">
        <f t="shared" si="2274"/>
        <v>FLO_FR</v>
      </c>
      <c r="G2986" s="2" t="str">
        <f t="shared" si="2275"/>
        <v>RSD_DTA4_DW</v>
      </c>
      <c r="H2986" s="2" t="str">
        <f>IF(HLOOKUP($D2986,Fractions!$C$1:$Z$2,2,0)=0,"na",HLOOKUP($D2986,Fractions!$C$1:$Z$2,2,0))</f>
        <v>RD</v>
      </c>
      <c r="I2986" s="2" t="s">
        <v>34</v>
      </c>
      <c r="K2986" s="17">
        <f>VLOOKUP(VLOOKUP(C2983,Demands!$B$27:$E$125,4,0),Fractions!$A$3:$Z$43,INS_FRs!D2986+2,0)</f>
        <v>4.8744292237442928E-2</v>
      </c>
      <c r="L2986" s="10" t="str">
        <f t="shared" si="2196"/>
        <v>RSDELC</v>
      </c>
      <c r="M2986" s="10" t="s">
        <v>75</v>
      </c>
    </row>
    <row r="2987" spans="3:13" s="2" customFormat="1" x14ac:dyDescent="0.25">
      <c r="C2987" s="10"/>
      <c r="D2987" s="10">
        <v>5</v>
      </c>
      <c r="F2987" s="2" t="str">
        <f t="shared" ref="F2987:F2994" si="2276">IF(H2987="NA","\I: Ignore","FLO_FR")</f>
        <v>FLO_FR</v>
      </c>
      <c r="G2987" s="2" t="str">
        <f t="shared" si="2275"/>
        <v>RSD_DTA4_DW</v>
      </c>
      <c r="H2987" s="2" t="str">
        <f>IF(HLOOKUP($D2987,Fractions!$C$1:$Z$2,2,0)=0,"na",HLOOKUP($D2987,Fractions!$C$1:$Z$2,2,0))</f>
        <v>RA</v>
      </c>
      <c r="I2987" s="2" t="s">
        <v>34</v>
      </c>
      <c r="K2987" s="17">
        <f>VLOOKUP(VLOOKUP(C2983,Demands!$B$27:$E$125,4,0),Fractions!$A$3:$Z$43,INS_FRs!D2987+2,0)</f>
        <v>3.4817351598173514E-2</v>
      </c>
      <c r="L2987" s="10" t="str">
        <f t="shared" si="2196"/>
        <v>RSDELC</v>
      </c>
      <c r="M2987" s="10" t="s">
        <v>75</v>
      </c>
    </row>
    <row r="2988" spans="3:13" s="2" customFormat="1" x14ac:dyDescent="0.25">
      <c r="C2988" s="10"/>
      <c r="D2988" s="10">
        <v>6</v>
      </c>
      <c r="F2988" s="2" t="str">
        <f t="shared" si="2276"/>
        <v>FLO_FR</v>
      </c>
      <c r="G2988" s="2" t="str">
        <f t="shared" si="2275"/>
        <v>RSD_DTA4_DW</v>
      </c>
      <c r="H2988" s="2" t="str">
        <f>IF(HLOOKUP($D2988,Fractions!$C$1:$Z$2,2,0)=0,"na",HLOOKUP($D2988,Fractions!$C$1:$Z$2,2,0))</f>
        <v>RE</v>
      </c>
      <c r="I2988" s="2" t="s">
        <v>34</v>
      </c>
      <c r="K2988" s="17">
        <f>VLOOKUP(VLOOKUP(C2983,Demands!$B$27:$E$125,4,0),Fractions!$A$3:$Z$43,INS_FRs!D2988+2,0)</f>
        <v>0</v>
      </c>
      <c r="L2988" s="10" t="str">
        <f t="shared" si="2196"/>
        <v>RSDELC</v>
      </c>
      <c r="M2988" s="10" t="s">
        <v>75</v>
      </c>
    </row>
    <row r="2989" spans="3:13" s="2" customFormat="1" x14ac:dyDescent="0.25">
      <c r="C2989" s="10"/>
      <c r="D2989" s="10">
        <v>7</v>
      </c>
      <c r="F2989" s="2" t="str">
        <f t="shared" si="2276"/>
        <v>FLO_FR</v>
      </c>
      <c r="G2989" s="2" t="str">
        <f t="shared" si="2275"/>
        <v>RSD_DTA4_DW</v>
      </c>
      <c r="H2989" s="2" t="str">
        <f>IF(HLOOKUP($D2989,Fractions!$C$1:$Z$2,2,0)=0,"na",HLOOKUP($D2989,Fractions!$C$1:$Z$2,2,0))</f>
        <v>SN</v>
      </c>
      <c r="I2989" s="2" t="s">
        <v>34</v>
      </c>
      <c r="K2989" s="17">
        <f>VLOOKUP(VLOOKUP(C2983,Demands!$B$27:$E$125,4,0),Fractions!$A$3:$Z$43,INS_FRs!D2989+2,0)</f>
        <v>0</v>
      </c>
      <c r="L2989" s="10" t="str">
        <f t="shared" si="2196"/>
        <v>RSDELC</v>
      </c>
      <c r="M2989" s="10" t="s">
        <v>75</v>
      </c>
    </row>
    <row r="2990" spans="3:13" s="2" customFormat="1" x14ac:dyDescent="0.25">
      <c r="C2990" s="10"/>
      <c r="D2990" s="10">
        <v>8</v>
      </c>
      <c r="F2990" s="2" t="str">
        <f t="shared" si="2276"/>
        <v>FLO_FR</v>
      </c>
      <c r="G2990" s="2" t="str">
        <f t="shared" si="2275"/>
        <v>RSD_DTA4_DW</v>
      </c>
      <c r="H2990" s="2" t="str">
        <f>IF(HLOOKUP($D2990,Fractions!$C$1:$Z$2,2,0)=0,"na",HLOOKUP($D2990,Fractions!$C$1:$Z$2,2,0))</f>
        <v>SL</v>
      </c>
      <c r="I2990" s="2" t="s">
        <v>34</v>
      </c>
      <c r="K2990" s="17">
        <f>VLOOKUP(VLOOKUP(C2983,Demands!$B$27:$E$125,4,0),Fractions!$A$3:$Z$43,INS_FRs!D2990+2,0)</f>
        <v>5.7762557077625579E-2</v>
      </c>
      <c r="L2990" s="10" t="str">
        <f t="shared" si="2196"/>
        <v>RSDELC</v>
      </c>
      <c r="M2990" s="10" t="s">
        <v>75</v>
      </c>
    </row>
    <row r="2991" spans="3:13" s="2" customFormat="1" x14ac:dyDescent="0.25">
      <c r="C2991" s="10"/>
      <c r="D2991" s="10">
        <v>9</v>
      </c>
      <c r="F2991" s="2" t="str">
        <f t="shared" si="2276"/>
        <v>FLO_FR</v>
      </c>
      <c r="G2991" s="2" t="str">
        <f t="shared" si="2275"/>
        <v>RSD_DTA4_DW</v>
      </c>
      <c r="H2991" s="2" t="str">
        <f>IF(HLOOKUP($D2991,Fractions!$C$1:$Z$2,2,0)=0,"na",HLOOKUP($D2991,Fractions!$C$1:$Z$2,2,0))</f>
        <v>SM</v>
      </c>
      <c r="I2991" s="2" t="s">
        <v>34</v>
      </c>
      <c r="K2991" s="17">
        <f>VLOOKUP(VLOOKUP(C2983,Demands!$B$27:$E$125,4,0),Fractions!$A$3:$Z$43,INS_FRs!D2991+2,0)</f>
        <v>6.8264840182648404E-2</v>
      </c>
      <c r="L2991" s="10" t="str">
        <f t="shared" si="2196"/>
        <v>RSDELC</v>
      </c>
      <c r="M2991" s="10" t="s">
        <v>75</v>
      </c>
    </row>
    <row r="2992" spans="3:13" s="2" customFormat="1" x14ac:dyDescent="0.25">
      <c r="C2992" s="10"/>
      <c r="D2992" s="10">
        <v>10</v>
      </c>
      <c r="F2992" s="2" t="str">
        <f t="shared" si="2276"/>
        <v>FLO_FR</v>
      </c>
      <c r="G2992" s="2" t="str">
        <f t="shared" si="2275"/>
        <v>RSD_DTA4_DW</v>
      </c>
      <c r="H2992" s="2" t="str">
        <f>IF(HLOOKUP($D2992,Fractions!$C$1:$Z$2,2,0)=0,"na",HLOOKUP($D2992,Fractions!$C$1:$Z$2,2,0))</f>
        <v>SD</v>
      </c>
      <c r="I2992" s="2" t="s">
        <v>34</v>
      </c>
      <c r="K2992" s="17">
        <f>VLOOKUP(VLOOKUP(C2983,Demands!$B$27:$E$125,4,0),Fractions!$A$3:$Z$43,INS_FRs!D2992+2,0)</f>
        <v>7.351598173515983E-2</v>
      </c>
      <c r="L2992" s="10" t="str">
        <f t="shared" si="2196"/>
        <v>RSDELC</v>
      </c>
      <c r="M2992" s="10" t="s">
        <v>75</v>
      </c>
    </row>
    <row r="2993" spans="3:13" s="2" customFormat="1" x14ac:dyDescent="0.25">
      <c r="C2993" s="10"/>
      <c r="D2993" s="10">
        <v>11</v>
      </c>
      <c r="F2993" s="2" t="str">
        <f t="shared" si="2276"/>
        <v>FLO_FR</v>
      </c>
      <c r="G2993" s="2" t="str">
        <f t="shared" ref="G2993" si="2277">G2992</f>
        <v>RSD_DTA4_DW</v>
      </c>
      <c r="H2993" s="2" t="str">
        <f>IF(HLOOKUP($D2993,Fractions!$C$1:$Z$2,2,0)=0,"na",HLOOKUP($D2993,Fractions!$C$1:$Z$2,2,0))</f>
        <v>SA</v>
      </c>
      <c r="I2993" s="2" t="s">
        <v>34</v>
      </c>
      <c r="K2993" s="17">
        <f>VLOOKUP(VLOOKUP(C2983,Demands!$B$27:$E$125,4,0),Fractions!$A$3:$Z$43,INS_FRs!D2993+2,0)</f>
        <v>5.2511415525114152E-2</v>
      </c>
      <c r="L2993" s="10" t="str">
        <f t="shared" si="2196"/>
        <v>RSDELC</v>
      </c>
      <c r="M2993" s="10" t="s">
        <v>75</v>
      </c>
    </row>
    <row r="2994" spans="3:13" s="2" customFormat="1" x14ac:dyDescent="0.25">
      <c r="C2994" s="10"/>
      <c r="D2994" s="10">
        <v>12</v>
      </c>
      <c r="F2994" s="2" t="str">
        <f t="shared" si="2276"/>
        <v>FLO_FR</v>
      </c>
      <c r="G2994" s="2" t="str">
        <f t="shared" ref="G2994" si="2278">G2993</f>
        <v>RSD_DTA4_DW</v>
      </c>
      <c r="H2994" s="2" t="str">
        <f>IF(HLOOKUP($D2994,Fractions!$C$1:$Z$2,2,0)=0,"na",HLOOKUP($D2994,Fractions!$C$1:$Z$2,2,0))</f>
        <v>SE</v>
      </c>
      <c r="I2994" s="2" t="s">
        <v>34</v>
      </c>
      <c r="K2994" s="17">
        <f>VLOOKUP(VLOOKUP(C2983,Demands!$B$27:$E$125,4,0),Fractions!$A$3:$Z$43,INS_FRs!D2994+2,0)</f>
        <v>0</v>
      </c>
      <c r="L2994" s="10" t="str">
        <f t="shared" si="2196"/>
        <v>RSDELC</v>
      </c>
      <c r="M2994" s="10" t="s">
        <v>75</v>
      </c>
    </row>
    <row r="2995" spans="3:13" s="2" customFormat="1" x14ac:dyDescent="0.25">
      <c r="C2995" s="10"/>
      <c r="D2995" s="10">
        <v>13</v>
      </c>
      <c r="F2995" s="2" t="str">
        <f t="shared" ref="F2995" si="2279">IF(H2995="NA","\I: Ignore","FLO_FR")</f>
        <v>FLO_FR</v>
      </c>
      <c r="G2995" s="2" t="str">
        <f t="shared" ref="G2995" si="2280">G2994</f>
        <v>RSD_DTA4_DW</v>
      </c>
      <c r="H2995" s="2" t="str">
        <f>IF(HLOOKUP($D2995,Fractions!$C$1:$Z$2,2,0)=0,"na",HLOOKUP($D2995,Fractions!$C$1:$Z$2,2,0))</f>
        <v>FN</v>
      </c>
      <c r="I2995" s="2" t="s">
        <v>34</v>
      </c>
      <c r="K2995" s="17">
        <f>VLOOKUP(VLOOKUP(C2983,Demands!$B$27:$E$125,4,0),Fractions!$A$3:$Z$43,INS_FRs!D2995+2,0)</f>
        <v>0</v>
      </c>
      <c r="L2995" s="10" t="str">
        <f t="shared" si="2196"/>
        <v>RSDELC</v>
      </c>
      <c r="M2995" s="10" t="s">
        <v>75</v>
      </c>
    </row>
    <row r="2996" spans="3:13" s="2" customFormat="1" x14ac:dyDescent="0.25">
      <c r="C2996" s="10"/>
      <c r="D2996" s="10">
        <v>14</v>
      </c>
      <c r="F2996" s="2" t="str">
        <f t="shared" ref="F2996" si="2281">IF(H2996="NA","\I: Ignore","FLO_FR")</f>
        <v>FLO_FR</v>
      </c>
      <c r="G2996" s="2" t="str">
        <f t="shared" ref="G2996" si="2282">G2995</f>
        <v>RSD_DTA4_DW</v>
      </c>
      <c r="H2996" s="2" t="str">
        <f>IF(HLOOKUP($D2996,Fractions!$C$1:$Z$2,2,0)=0,"na",HLOOKUP($D2996,Fractions!$C$1:$Z$2,2,0))</f>
        <v>FL</v>
      </c>
      <c r="I2996" s="2" t="s">
        <v>34</v>
      </c>
      <c r="K2996" s="17">
        <f>VLOOKUP(VLOOKUP(C2983,Demands!$B$27:$E$125,4,0),Fractions!$A$3:$Z$43,INS_FRs!D2996+2,0)</f>
        <v>3.8299086757990874E-2</v>
      </c>
      <c r="L2996" s="10" t="str">
        <f t="shared" si="2196"/>
        <v>RSDELC</v>
      </c>
      <c r="M2996" s="10" t="s">
        <v>75</v>
      </c>
    </row>
    <row r="2997" spans="3:13" s="2" customFormat="1" x14ac:dyDescent="0.25">
      <c r="C2997" s="10"/>
      <c r="D2997" s="10">
        <v>15</v>
      </c>
      <c r="F2997" s="2" t="str">
        <f t="shared" ref="F2997" si="2283">IF(H2997="NA","\I: Ignore","FLO_FR")</f>
        <v>FLO_FR</v>
      </c>
      <c r="G2997" s="2" t="str">
        <f t="shared" ref="G2997" si="2284">G2996</f>
        <v>RSD_DTA4_DW</v>
      </c>
      <c r="H2997" s="2" t="str">
        <f>IF(HLOOKUP($D2997,Fractions!$C$1:$Z$2,2,0)=0,"na",HLOOKUP($D2997,Fractions!$C$1:$Z$2,2,0))</f>
        <v>FM</v>
      </c>
      <c r="I2997" s="2" t="s">
        <v>34</v>
      </c>
      <c r="K2997" s="17">
        <f>VLOOKUP(VLOOKUP(C2983,Demands!$B$27:$E$125,4,0),Fractions!$A$3:$Z$43,INS_FRs!D2997+2,0)</f>
        <v>4.5262557077625568E-2</v>
      </c>
      <c r="L2997" s="10" t="str">
        <f t="shared" si="2196"/>
        <v>RSDELC</v>
      </c>
      <c r="M2997" s="10" t="s">
        <v>75</v>
      </c>
    </row>
    <row r="2998" spans="3:13" s="2" customFormat="1" x14ac:dyDescent="0.25">
      <c r="C2998" s="10"/>
      <c r="D2998" s="10">
        <v>16</v>
      </c>
      <c r="F2998" s="2" t="str">
        <f t="shared" ref="F2998" si="2285">IF(H2998="NA","\I: Ignore","FLO_FR")</f>
        <v>FLO_FR</v>
      </c>
      <c r="G2998" s="2" t="str">
        <f t="shared" ref="G2998" si="2286">G2997</f>
        <v>RSD_DTA4_DW</v>
      </c>
      <c r="H2998" s="2" t="str">
        <f>IF(HLOOKUP($D2998,Fractions!$C$1:$Z$2,2,0)=0,"na",HLOOKUP($D2998,Fractions!$C$1:$Z$2,2,0))</f>
        <v>FD</v>
      </c>
      <c r="I2998" s="2" t="s">
        <v>34</v>
      </c>
      <c r="K2998" s="17">
        <f>VLOOKUP(VLOOKUP(C2983,Demands!$B$27:$E$125,4,0),Fractions!$A$3:$Z$43,INS_FRs!D2998+2,0)</f>
        <v>4.8744292237442928E-2</v>
      </c>
      <c r="L2998" s="10" t="str">
        <f t="shared" si="2196"/>
        <v>RSDELC</v>
      </c>
      <c r="M2998" s="10" t="s">
        <v>75</v>
      </c>
    </row>
    <row r="2999" spans="3:13" s="2" customFormat="1" x14ac:dyDescent="0.25">
      <c r="C2999" s="10"/>
      <c r="D2999" s="10">
        <v>17</v>
      </c>
      <c r="F2999" s="2" t="str">
        <f t="shared" ref="F2999" si="2287">IF(H2999="NA","\I: Ignore","FLO_FR")</f>
        <v>FLO_FR</v>
      </c>
      <c r="G2999" s="2" t="str">
        <f t="shared" ref="G2999" si="2288">G2998</f>
        <v>RSD_DTA4_DW</v>
      </c>
      <c r="H2999" s="2" t="str">
        <f>IF(HLOOKUP($D2999,Fractions!$C$1:$Z$2,2,0)=0,"na",HLOOKUP($D2999,Fractions!$C$1:$Z$2,2,0))</f>
        <v>FA</v>
      </c>
      <c r="I2999" s="2" t="s">
        <v>34</v>
      </c>
      <c r="K2999" s="17">
        <f>VLOOKUP(VLOOKUP(C2983,Demands!$B$27:$E$125,4,0),Fractions!$A$3:$Z$43,INS_FRs!D2999+2,0)</f>
        <v>3.4817351598173514E-2</v>
      </c>
      <c r="L2999" s="10" t="str">
        <f t="shared" si="2196"/>
        <v>RSDELC</v>
      </c>
      <c r="M2999" s="10" t="s">
        <v>75</v>
      </c>
    </row>
    <row r="3000" spans="3:13" s="2" customFormat="1" x14ac:dyDescent="0.25">
      <c r="C3000" s="10"/>
      <c r="D3000" s="10">
        <v>18</v>
      </c>
      <c r="F3000" s="2" t="str">
        <f t="shared" ref="F3000" si="2289">IF(H3000="NA","\I: Ignore","FLO_FR")</f>
        <v>FLO_FR</v>
      </c>
      <c r="G3000" s="2" t="str">
        <f t="shared" ref="G3000" si="2290">G2999</f>
        <v>RSD_DTA4_DW</v>
      </c>
      <c r="H3000" s="2" t="str">
        <f>IF(HLOOKUP($D3000,Fractions!$C$1:$Z$2,2,0)=0,"na",HLOOKUP($D3000,Fractions!$C$1:$Z$2,2,0))</f>
        <v>FE</v>
      </c>
      <c r="I3000" s="2" t="s">
        <v>34</v>
      </c>
      <c r="K3000" s="17">
        <f>VLOOKUP(VLOOKUP(C2983,Demands!$B$27:$E$125,4,0),Fractions!$A$3:$Z$43,INS_FRs!D3000+2,0)</f>
        <v>0</v>
      </c>
      <c r="L3000" s="10" t="str">
        <f t="shared" si="2196"/>
        <v>RSDELC</v>
      </c>
      <c r="M3000" s="10" t="s">
        <v>75</v>
      </c>
    </row>
    <row r="3001" spans="3:13" s="2" customFormat="1" x14ac:dyDescent="0.25">
      <c r="C3001" s="10"/>
      <c r="D3001" s="10">
        <v>19</v>
      </c>
      <c r="F3001" s="2" t="str">
        <f t="shared" ref="F3001" si="2291">IF(H3001="NA","\I: Ignore","FLO_FR")</f>
        <v>FLO_FR</v>
      </c>
      <c r="G3001" s="2" t="str">
        <f t="shared" ref="G3001" si="2292">G3000</f>
        <v>RSD_DTA4_DW</v>
      </c>
      <c r="H3001" s="2" t="str">
        <f>IF(HLOOKUP($D3001,Fractions!$C$1:$Z$2,2,0)=0,"na",HLOOKUP($D3001,Fractions!$C$1:$Z$2,2,0))</f>
        <v>WN</v>
      </c>
      <c r="I3001" s="2" t="s">
        <v>34</v>
      </c>
      <c r="K3001" s="17">
        <f>VLOOKUP(VLOOKUP(C2983,Demands!$B$27:$E$125,4,0),Fractions!$A$3:$Z$43,INS_FRs!D3001+2,0)</f>
        <v>0</v>
      </c>
      <c r="L3001" s="10" t="str">
        <f t="shared" si="2196"/>
        <v>RSDELC</v>
      </c>
      <c r="M3001" s="10" t="s">
        <v>75</v>
      </c>
    </row>
    <row r="3002" spans="3:13" s="2" customFormat="1" x14ac:dyDescent="0.25">
      <c r="C3002" s="10"/>
      <c r="D3002" s="10">
        <v>20</v>
      </c>
      <c r="F3002" s="2" t="str">
        <f t="shared" ref="F3002" si="2293">IF(H3002="NA","\I: Ignore","FLO_FR")</f>
        <v>FLO_FR</v>
      </c>
      <c r="G3002" s="2" t="str">
        <f t="shared" ref="G3002" si="2294">G3001</f>
        <v>RSD_DTA4_DW</v>
      </c>
      <c r="H3002" s="2" t="str">
        <f>IF(HLOOKUP($D3002,Fractions!$C$1:$Z$2,2,0)=0,"na",HLOOKUP($D3002,Fractions!$C$1:$Z$2,2,0))</f>
        <v>WL</v>
      </c>
      <c r="I3002" s="2" t="s">
        <v>34</v>
      </c>
      <c r="K3002" s="17">
        <f>VLOOKUP(VLOOKUP(C2983,Demands!$B$27:$E$125,4,0),Fractions!$A$3:$Z$43,INS_FRs!D3002+2,0)</f>
        <v>9.4805936073059371E-2</v>
      </c>
      <c r="L3002" s="10" t="str">
        <f t="shared" si="2196"/>
        <v>RSDELC</v>
      </c>
      <c r="M3002" s="10" t="s">
        <v>75</v>
      </c>
    </row>
    <row r="3003" spans="3:13" s="2" customFormat="1" x14ac:dyDescent="0.25">
      <c r="C3003" s="10"/>
      <c r="D3003" s="10">
        <v>21</v>
      </c>
      <c r="F3003" s="2" t="str">
        <f t="shared" ref="F3003" si="2295">IF(H3003="NA","\I: Ignore","FLO_FR")</f>
        <v>FLO_FR</v>
      </c>
      <c r="G3003" s="2" t="str">
        <f t="shared" ref="G3003" si="2296">G3002</f>
        <v>RSD_DTA4_DW</v>
      </c>
      <c r="H3003" s="2" t="str">
        <f>IF(HLOOKUP($D3003,Fractions!$C$1:$Z$2,2,0)=0,"na",HLOOKUP($D3003,Fractions!$C$1:$Z$2,2,0))</f>
        <v>WM</v>
      </c>
      <c r="I3003" s="2" t="s">
        <v>34</v>
      </c>
      <c r="K3003" s="17">
        <f>VLOOKUP(VLOOKUP(C2983,Demands!$B$27:$E$125,4,0),Fractions!$A$3:$Z$43,INS_FRs!D3003+2,0)</f>
        <v>0.11204337899543379</v>
      </c>
      <c r="L3003" s="10" t="str">
        <f t="shared" si="2196"/>
        <v>RSDELC</v>
      </c>
      <c r="M3003" s="10" t="s">
        <v>75</v>
      </c>
    </row>
    <row r="3004" spans="3:13" s="2" customFormat="1" x14ac:dyDescent="0.25">
      <c r="C3004" s="10"/>
      <c r="D3004" s="10">
        <v>22</v>
      </c>
      <c r="F3004" s="2" t="str">
        <f t="shared" ref="F3004" si="2297">IF(H3004="NA","\I: Ignore","FLO_FR")</f>
        <v>FLO_FR</v>
      </c>
      <c r="G3004" s="2" t="str">
        <f t="shared" ref="G3004" si="2298">G3003</f>
        <v>RSD_DTA4_DW</v>
      </c>
      <c r="H3004" s="2" t="str">
        <f>IF(HLOOKUP($D3004,Fractions!$C$1:$Z$2,2,0)=0,"na",HLOOKUP($D3004,Fractions!$C$1:$Z$2,2,0))</f>
        <v>WD</v>
      </c>
      <c r="I3004" s="2" t="s">
        <v>34</v>
      </c>
      <c r="K3004" s="17">
        <f>VLOOKUP(VLOOKUP(C2983,Demands!$B$27:$E$125,4,0),Fractions!$A$3:$Z$43,INS_FRs!D3004+2,0)</f>
        <v>0.12066210045662101</v>
      </c>
      <c r="L3004" s="10" t="str">
        <f t="shared" si="2196"/>
        <v>RSDELC</v>
      </c>
      <c r="M3004" s="10" t="s">
        <v>75</v>
      </c>
    </row>
    <row r="3005" spans="3:13" s="2" customFormat="1" x14ac:dyDescent="0.25">
      <c r="C3005" s="10"/>
      <c r="D3005" s="10">
        <v>23</v>
      </c>
      <c r="F3005" s="12" t="str">
        <f t="shared" ref="F3005" si="2299">IF(H3005="NA","\I: Ignore","FLO_FR")</f>
        <v>FLO_FR</v>
      </c>
      <c r="G3005" s="12" t="str">
        <f t="shared" ref="G3005" si="2300">G3004</f>
        <v>RSD_DTA4_DW</v>
      </c>
      <c r="H3005" s="12" t="str">
        <f>IF(HLOOKUP($D3005,Fractions!$C$1:$Z$2,2,0)=0,"na",HLOOKUP($D3005,Fractions!$C$1:$Z$2,2,0))</f>
        <v>WA</v>
      </c>
      <c r="I3005" s="12" t="s">
        <v>34</v>
      </c>
      <c r="J3005" s="12"/>
      <c r="K3005" s="18">
        <f>VLOOKUP(VLOOKUP(C2983,Demands!$B$27:$E$125,4,0),Fractions!$A$3:$Z$43,INS_FRs!D3005+2,0)</f>
        <v>8.6187214611872148E-2</v>
      </c>
      <c r="L3005" s="10" t="str">
        <f t="shared" si="2196"/>
        <v>RSDELC</v>
      </c>
      <c r="M3005" s="10" t="s">
        <v>75</v>
      </c>
    </row>
    <row r="3006" spans="3:13" s="2" customFormat="1" x14ac:dyDescent="0.25">
      <c r="C3006" s="10"/>
      <c r="D3006" s="10">
        <v>24</v>
      </c>
      <c r="F3006" s="19" t="str">
        <f t="shared" ref="F3006" si="2301">IF(H3006="NA","\I: Ignore","FLO_FR")</f>
        <v>FLO_FR</v>
      </c>
      <c r="G3006" s="19" t="str">
        <f t="shared" ref="G3006" si="2302">G3005</f>
        <v>RSD_DTA4_DW</v>
      </c>
      <c r="H3006" s="19" t="str">
        <f>IF(HLOOKUP($D3006,Fractions!$C$1:$Z$2,2,0)=0,"na",HLOOKUP($D3006,Fractions!$C$1:$Z$2,2,0))</f>
        <v>WE</v>
      </c>
      <c r="I3006" s="19" t="s">
        <v>34</v>
      </c>
      <c r="J3006" s="19"/>
      <c r="K3006" s="20">
        <f>VLOOKUP(VLOOKUP(C2983,Demands!$B$27:$E$125,4,0),Fractions!$A$3:$Z$43,INS_FRs!D3006+2,0)</f>
        <v>0</v>
      </c>
      <c r="L3006" s="21" t="str">
        <f t="shared" si="2196"/>
        <v>RSDELC</v>
      </c>
      <c r="M3006" s="21" t="s">
        <v>75</v>
      </c>
    </row>
    <row r="3007" spans="3:13" s="2" customFormat="1" x14ac:dyDescent="0.25">
      <c r="C3007" s="10"/>
      <c r="D3007" s="10">
        <v>1</v>
      </c>
      <c r="F3007" s="2" t="str">
        <f t="shared" ref="F3007" si="2303">IF(H3007="NA","\I: Ignore","FLO_FR")</f>
        <v>FLO_FR</v>
      </c>
      <c r="G3007" s="2" t="str">
        <f t="shared" ref="G3007" si="2304">G3006</f>
        <v>RSD_DTA4_DW</v>
      </c>
      <c r="H3007" s="2" t="str">
        <f t="shared" ref="H3007:J3015" si="2305">H2983</f>
        <v>RN</v>
      </c>
      <c r="I3007" s="2" t="str">
        <f t="shared" si="2305"/>
        <v>UP</v>
      </c>
      <c r="J3007" s="10">
        <f t="shared" si="2305"/>
        <v>0</v>
      </c>
      <c r="K3007" s="10">
        <v>3</v>
      </c>
      <c r="L3007" s="10" t="str">
        <f t="shared" si="2196"/>
        <v>RSDELC</v>
      </c>
      <c r="M3007" s="10" t="s">
        <v>75</v>
      </c>
    </row>
    <row r="3008" spans="3:13" s="2" customFormat="1" x14ac:dyDescent="0.25">
      <c r="C3008" s="10"/>
      <c r="D3008" s="10">
        <v>2</v>
      </c>
      <c r="F3008" s="2" t="str">
        <f t="shared" ref="F3008" si="2306">IF(H3008="NA","\I: Ignore","FLO_FR")</f>
        <v>FLO_FR</v>
      </c>
      <c r="G3008" s="2" t="str">
        <f t="shared" ref="G3008" si="2307">G3007</f>
        <v>RSD_DTA4_DW</v>
      </c>
      <c r="H3008" s="2" t="str">
        <f t="shared" si="2305"/>
        <v>RL</v>
      </c>
      <c r="I3008" s="2" t="str">
        <f t="shared" si="2305"/>
        <v>UP</v>
      </c>
      <c r="J3008" s="10">
        <f t="shared" si="2305"/>
        <v>0</v>
      </c>
      <c r="K3008" s="10">
        <f>K3007</f>
        <v>3</v>
      </c>
      <c r="L3008" s="10" t="str">
        <f t="shared" si="2196"/>
        <v>RSDELC</v>
      </c>
      <c r="M3008" s="10" t="s">
        <v>75</v>
      </c>
    </row>
    <row r="3009" spans="3:13" s="2" customFormat="1" x14ac:dyDescent="0.25">
      <c r="C3009" s="10"/>
      <c r="D3009" s="10">
        <v>3</v>
      </c>
      <c r="F3009" s="2" t="str">
        <f t="shared" ref="F3009" si="2308">IF(H3009="NA","\I: Ignore","FLO_FR")</f>
        <v>FLO_FR</v>
      </c>
      <c r="G3009" s="2" t="str">
        <f t="shared" ref="G3009" si="2309">G3008</f>
        <v>RSD_DTA4_DW</v>
      </c>
      <c r="H3009" s="2" t="str">
        <f t="shared" si="2305"/>
        <v>RM</v>
      </c>
      <c r="I3009" s="2" t="str">
        <f t="shared" si="2305"/>
        <v>UP</v>
      </c>
      <c r="J3009" s="10">
        <f t="shared" si="2305"/>
        <v>0</v>
      </c>
      <c r="K3009" s="10">
        <f t="shared" ref="K3009:K3030" si="2310">K3008</f>
        <v>3</v>
      </c>
      <c r="L3009" s="10" t="str">
        <f t="shared" si="2196"/>
        <v>RSDELC</v>
      </c>
      <c r="M3009" s="10" t="s">
        <v>75</v>
      </c>
    </row>
    <row r="3010" spans="3:13" s="2" customFormat="1" x14ac:dyDescent="0.25">
      <c r="C3010" s="10"/>
      <c r="D3010" s="10">
        <v>4</v>
      </c>
      <c r="F3010" s="2" t="str">
        <f t="shared" ref="F3010" si="2311">IF(H3010="NA","\I: Ignore","FLO_FR")</f>
        <v>FLO_FR</v>
      </c>
      <c r="G3010" s="2" t="str">
        <f t="shared" ref="G3010" si="2312">G3009</f>
        <v>RSD_DTA4_DW</v>
      </c>
      <c r="H3010" s="2" t="str">
        <f t="shared" si="2305"/>
        <v>RD</v>
      </c>
      <c r="I3010" s="2" t="str">
        <f t="shared" si="2305"/>
        <v>UP</v>
      </c>
      <c r="J3010" s="10">
        <f t="shared" si="2305"/>
        <v>0</v>
      </c>
      <c r="K3010" s="10">
        <f t="shared" si="2310"/>
        <v>3</v>
      </c>
      <c r="L3010" s="10" t="str">
        <f t="shared" si="2196"/>
        <v>RSDELC</v>
      </c>
      <c r="M3010" s="10" t="s">
        <v>75</v>
      </c>
    </row>
    <row r="3011" spans="3:13" s="2" customFormat="1" x14ac:dyDescent="0.25">
      <c r="C3011" s="10"/>
      <c r="D3011" s="10">
        <v>5</v>
      </c>
      <c r="F3011" s="2" t="str">
        <f t="shared" ref="F3011" si="2313">IF(H3011="NA","\I: Ignore","FLO_FR")</f>
        <v>FLO_FR</v>
      </c>
      <c r="G3011" s="2" t="str">
        <f t="shared" ref="G3011" si="2314">G3010</f>
        <v>RSD_DTA4_DW</v>
      </c>
      <c r="H3011" s="2" t="str">
        <f t="shared" si="2305"/>
        <v>RA</v>
      </c>
      <c r="I3011" s="2" t="str">
        <f t="shared" si="2305"/>
        <v>UP</v>
      </c>
      <c r="J3011" s="10">
        <f t="shared" si="2305"/>
        <v>0</v>
      </c>
      <c r="K3011" s="10">
        <f t="shared" si="2310"/>
        <v>3</v>
      </c>
      <c r="L3011" s="10" t="str">
        <f t="shared" si="2196"/>
        <v>RSDELC</v>
      </c>
      <c r="M3011" s="10" t="s">
        <v>75</v>
      </c>
    </row>
    <row r="3012" spans="3:13" s="2" customFormat="1" x14ac:dyDescent="0.25">
      <c r="C3012" s="10"/>
      <c r="D3012" s="10">
        <v>6</v>
      </c>
      <c r="F3012" s="2" t="str">
        <f t="shared" ref="F3012" si="2315">IF(H3012="NA","\I: Ignore","FLO_FR")</f>
        <v>FLO_FR</v>
      </c>
      <c r="G3012" s="2" t="str">
        <f t="shared" ref="G3012" si="2316">G3011</f>
        <v>RSD_DTA4_DW</v>
      </c>
      <c r="H3012" s="2" t="str">
        <f t="shared" si="2305"/>
        <v>RE</v>
      </c>
      <c r="I3012" s="2" t="str">
        <f t="shared" si="2305"/>
        <v>UP</v>
      </c>
      <c r="J3012" s="10">
        <f t="shared" si="2305"/>
        <v>0</v>
      </c>
      <c r="K3012" s="10">
        <f t="shared" si="2310"/>
        <v>3</v>
      </c>
      <c r="L3012" s="10" t="str">
        <f t="shared" si="2196"/>
        <v>RSDELC</v>
      </c>
      <c r="M3012" s="10" t="s">
        <v>75</v>
      </c>
    </row>
    <row r="3013" spans="3:13" s="2" customFormat="1" x14ac:dyDescent="0.25">
      <c r="C3013" s="10"/>
      <c r="D3013" s="10">
        <v>7</v>
      </c>
      <c r="F3013" s="2" t="str">
        <f t="shared" ref="F3013" si="2317">IF(H3013="NA","\I: Ignore","FLO_FR")</f>
        <v>FLO_FR</v>
      </c>
      <c r="G3013" s="2" t="str">
        <f t="shared" ref="G3013" si="2318">G3012</f>
        <v>RSD_DTA4_DW</v>
      </c>
      <c r="H3013" s="2" t="str">
        <f t="shared" si="2305"/>
        <v>SN</v>
      </c>
      <c r="I3013" s="2" t="str">
        <f t="shared" si="2305"/>
        <v>UP</v>
      </c>
      <c r="J3013" s="10">
        <f t="shared" si="2305"/>
        <v>0</v>
      </c>
      <c r="K3013" s="10">
        <f t="shared" si="2310"/>
        <v>3</v>
      </c>
      <c r="L3013" s="10" t="str">
        <f t="shared" si="2196"/>
        <v>RSDELC</v>
      </c>
      <c r="M3013" s="10" t="s">
        <v>75</v>
      </c>
    </row>
    <row r="3014" spans="3:13" s="2" customFormat="1" x14ac:dyDescent="0.25">
      <c r="C3014" s="10"/>
      <c r="D3014" s="10">
        <v>8</v>
      </c>
      <c r="F3014" s="2" t="str">
        <f t="shared" ref="F3014" si="2319">IF(H3014="NA","\I: Ignore","FLO_FR")</f>
        <v>FLO_FR</v>
      </c>
      <c r="G3014" s="2" t="str">
        <f t="shared" ref="G3014" si="2320">G3013</f>
        <v>RSD_DTA4_DW</v>
      </c>
      <c r="H3014" s="2" t="str">
        <f t="shared" si="2305"/>
        <v>SL</v>
      </c>
      <c r="I3014" s="2" t="str">
        <f t="shared" si="2305"/>
        <v>UP</v>
      </c>
      <c r="J3014" s="10">
        <f t="shared" si="2305"/>
        <v>0</v>
      </c>
      <c r="K3014" s="10">
        <f t="shared" si="2310"/>
        <v>3</v>
      </c>
      <c r="L3014" s="10" t="str">
        <f t="shared" si="2196"/>
        <v>RSDELC</v>
      </c>
      <c r="M3014" s="10" t="s">
        <v>75</v>
      </c>
    </row>
    <row r="3015" spans="3:13" s="2" customFormat="1" x14ac:dyDescent="0.25">
      <c r="C3015" s="10"/>
      <c r="D3015" s="10">
        <v>9</v>
      </c>
      <c r="F3015" s="2" t="str">
        <f t="shared" ref="F3015" si="2321">IF(H3015="NA","\I: Ignore","FLO_FR")</f>
        <v>FLO_FR</v>
      </c>
      <c r="G3015" s="2" t="str">
        <f t="shared" ref="G3015" si="2322">G3014</f>
        <v>RSD_DTA4_DW</v>
      </c>
      <c r="H3015" s="2" t="str">
        <f t="shared" si="2305"/>
        <v>SM</v>
      </c>
      <c r="I3015" s="2" t="str">
        <f t="shared" si="2305"/>
        <v>UP</v>
      </c>
      <c r="J3015" s="10">
        <f t="shared" si="2305"/>
        <v>0</v>
      </c>
      <c r="K3015" s="10">
        <f t="shared" si="2310"/>
        <v>3</v>
      </c>
      <c r="L3015" s="10" t="str">
        <f t="shared" si="2196"/>
        <v>RSDELC</v>
      </c>
      <c r="M3015" s="10" t="s">
        <v>75</v>
      </c>
    </row>
    <row r="3016" spans="3:13" s="2" customFormat="1" x14ac:dyDescent="0.25">
      <c r="C3016" s="10"/>
      <c r="D3016" s="10">
        <v>10</v>
      </c>
      <c r="F3016" s="2" t="str">
        <f t="shared" ref="F3016" si="2323">IF(H3016="NA","\I: Ignore","FLO_FR")</f>
        <v>FLO_FR</v>
      </c>
      <c r="G3016" s="2" t="str">
        <f t="shared" ref="G3016" si="2324">G3015</f>
        <v>RSD_DTA4_DW</v>
      </c>
      <c r="H3016" s="2" t="str">
        <f t="shared" ref="H3016" si="2325">H2992</f>
        <v>SD</v>
      </c>
      <c r="I3016" s="2" t="str">
        <f>I2992</f>
        <v>UP</v>
      </c>
      <c r="J3016" s="10">
        <f>J2992</f>
        <v>0</v>
      </c>
      <c r="K3016" s="10">
        <f t="shared" si="2310"/>
        <v>3</v>
      </c>
      <c r="L3016" s="10" t="str">
        <f t="shared" ref="L3016:L3079" si="2326">LEFT(G3016,3)&amp;"ELC"</f>
        <v>RSDELC</v>
      </c>
      <c r="M3016" s="10" t="s">
        <v>75</v>
      </c>
    </row>
    <row r="3017" spans="3:13" s="2" customFormat="1" x14ac:dyDescent="0.25">
      <c r="C3017" s="10"/>
      <c r="D3017" s="10">
        <v>11</v>
      </c>
      <c r="F3017" s="2" t="str">
        <f t="shared" ref="F3017" si="2327">IF(H3017="NA","\I: Ignore","FLO_FR")</f>
        <v>FLO_FR</v>
      </c>
      <c r="G3017" s="2" t="str">
        <f t="shared" ref="G3017" si="2328">G3016</f>
        <v>RSD_DTA4_DW</v>
      </c>
      <c r="H3017" s="2" t="str">
        <f t="shared" ref="H3017" si="2329">H2993</f>
        <v>SA</v>
      </c>
      <c r="I3017" s="2" t="str">
        <f>I2993</f>
        <v>UP</v>
      </c>
      <c r="J3017" s="10">
        <f>J2993</f>
        <v>0</v>
      </c>
      <c r="K3017" s="10">
        <f t="shared" si="2310"/>
        <v>3</v>
      </c>
      <c r="L3017" s="10" t="str">
        <f t="shared" si="2326"/>
        <v>RSDELC</v>
      </c>
      <c r="M3017" s="10" t="s">
        <v>75</v>
      </c>
    </row>
    <row r="3018" spans="3:13" s="2" customFormat="1" x14ac:dyDescent="0.25">
      <c r="C3018" s="10"/>
      <c r="D3018" s="10">
        <v>12</v>
      </c>
      <c r="F3018" s="2" t="str">
        <f t="shared" ref="F3018" si="2330">IF(H3018="NA","\I: Ignore","FLO_FR")</f>
        <v>FLO_FR</v>
      </c>
      <c r="G3018" s="2" t="str">
        <f t="shared" ref="G3018" si="2331">G3017</f>
        <v>RSD_DTA4_DW</v>
      </c>
      <c r="H3018" s="2" t="str">
        <f t="shared" ref="H3018:I3018" si="2332">H2994</f>
        <v>SE</v>
      </c>
      <c r="I3018" s="2" t="str">
        <f t="shared" si="2332"/>
        <v>UP</v>
      </c>
      <c r="J3018" s="10">
        <f>J2994</f>
        <v>0</v>
      </c>
      <c r="K3018" s="10">
        <f t="shared" si="2310"/>
        <v>3</v>
      </c>
      <c r="L3018" s="10" t="str">
        <f t="shared" si="2326"/>
        <v>RSDELC</v>
      </c>
      <c r="M3018" s="10" t="s">
        <v>75</v>
      </c>
    </row>
    <row r="3019" spans="3:13" s="2" customFormat="1" x14ac:dyDescent="0.25">
      <c r="C3019" s="10"/>
      <c r="D3019" s="10">
        <v>13</v>
      </c>
      <c r="F3019" s="2" t="str">
        <f t="shared" ref="F3019" si="2333">IF(H3019="NA","\I: Ignore","FLO_FR")</f>
        <v>FLO_FR</v>
      </c>
      <c r="G3019" s="2" t="str">
        <f t="shared" ref="G3019" si="2334">G3018</f>
        <v>RSD_DTA4_DW</v>
      </c>
      <c r="H3019" s="2" t="str">
        <f t="shared" ref="H3019:J3019" si="2335">H2995</f>
        <v>FN</v>
      </c>
      <c r="I3019" s="2" t="str">
        <f t="shared" si="2335"/>
        <v>UP</v>
      </c>
      <c r="J3019" s="10">
        <f t="shared" si="2335"/>
        <v>0</v>
      </c>
      <c r="K3019" s="10">
        <f t="shared" si="2310"/>
        <v>3</v>
      </c>
      <c r="L3019" s="10" t="str">
        <f t="shared" si="2326"/>
        <v>RSDELC</v>
      </c>
      <c r="M3019" s="10" t="s">
        <v>75</v>
      </c>
    </row>
    <row r="3020" spans="3:13" s="2" customFormat="1" x14ac:dyDescent="0.25">
      <c r="C3020" s="10"/>
      <c r="D3020" s="10">
        <v>14</v>
      </c>
      <c r="F3020" s="2" t="str">
        <f t="shared" ref="F3020" si="2336">IF(H3020="NA","\I: Ignore","FLO_FR")</f>
        <v>FLO_FR</v>
      </c>
      <c r="G3020" s="2" t="str">
        <f t="shared" ref="G3020" si="2337">G3019</f>
        <v>RSD_DTA4_DW</v>
      </c>
      <c r="H3020" s="2" t="str">
        <f t="shared" ref="H3020:J3020" si="2338">H2996</f>
        <v>FL</v>
      </c>
      <c r="I3020" s="2" t="str">
        <f t="shared" si="2338"/>
        <v>UP</v>
      </c>
      <c r="J3020" s="10">
        <f t="shared" si="2338"/>
        <v>0</v>
      </c>
      <c r="K3020" s="10">
        <f t="shared" si="2310"/>
        <v>3</v>
      </c>
      <c r="L3020" s="10" t="str">
        <f t="shared" si="2326"/>
        <v>RSDELC</v>
      </c>
      <c r="M3020" s="10" t="s">
        <v>75</v>
      </c>
    </row>
    <row r="3021" spans="3:13" s="2" customFormat="1" x14ac:dyDescent="0.25">
      <c r="C3021" s="10"/>
      <c r="D3021" s="10">
        <v>15</v>
      </c>
      <c r="F3021" s="2" t="str">
        <f t="shared" ref="F3021" si="2339">IF(H3021="NA","\I: Ignore","FLO_FR")</f>
        <v>FLO_FR</v>
      </c>
      <c r="G3021" s="2" t="str">
        <f t="shared" ref="G3021" si="2340">G3020</f>
        <v>RSD_DTA4_DW</v>
      </c>
      <c r="H3021" s="2" t="str">
        <f t="shared" ref="H3021:J3021" si="2341">H2997</f>
        <v>FM</v>
      </c>
      <c r="I3021" s="2" t="str">
        <f t="shared" si="2341"/>
        <v>UP</v>
      </c>
      <c r="J3021" s="10">
        <f t="shared" si="2341"/>
        <v>0</v>
      </c>
      <c r="K3021" s="10">
        <f t="shared" si="2310"/>
        <v>3</v>
      </c>
      <c r="L3021" s="10" t="str">
        <f t="shared" si="2326"/>
        <v>RSDELC</v>
      </c>
      <c r="M3021" s="10" t="s">
        <v>75</v>
      </c>
    </row>
    <row r="3022" spans="3:13" s="2" customFormat="1" x14ac:dyDescent="0.25">
      <c r="C3022" s="10"/>
      <c r="D3022" s="10">
        <v>16</v>
      </c>
      <c r="F3022" s="2" t="str">
        <f t="shared" ref="F3022" si="2342">IF(H3022="NA","\I: Ignore","FLO_FR")</f>
        <v>FLO_FR</v>
      </c>
      <c r="G3022" s="2" t="str">
        <f t="shared" ref="G3022" si="2343">G3021</f>
        <v>RSD_DTA4_DW</v>
      </c>
      <c r="H3022" s="2" t="str">
        <f t="shared" ref="H3022:J3022" si="2344">H2998</f>
        <v>FD</v>
      </c>
      <c r="I3022" s="2" t="str">
        <f t="shared" si="2344"/>
        <v>UP</v>
      </c>
      <c r="J3022" s="10">
        <f t="shared" si="2344"/>
        <v>0</v>
      </c>
      <c r="K3022" s="10">
        <f t="shared" si="2310"/>
        <v>3</v>
      </c>
      <c r="L3022" s="10" t="str">
        <f t="shared" si="2326"/>
        <v>RSDELC</v>
      </c>
      <c r="M3022" s="10" t="s">
        <v>75</v>
      </c>
    </row>
    <row r="3023" spans="3:13" s="2" customFormat="1" x14ac:dyDescent="0.25">
      <c r="C3023" s="10"/>
      <c r="D3023" s="10">
        <v>17</v>
      </c>
      <c r="F3023" s="2" t="str">
        <f t="shared" ref="F3023" si="2345">IF(H3023="NA","\I: Ignore","FLO_FR")</f>
        <v>FLO_FR</v>
      </c>
      <c r="G3023" s="2" t="str">
        <f t="shared" ref="G3023" si="2346">G3022</f>
        <v>RSD_DTA4_DW</v>
      </c>
      <c r="H3023" s="2" t="str">
        <f t="shared" ref="H3023:J3023" si="2347">H2999</f>
        <v>FA</v>
      </c>
      <c r="I3023" s="2" t="str">
        <f t="shared" si="2347"/>
        <v>UP</v>
      </c>
      <c r="J3023" s="10">
        <f t="shared" si="2347"/>
        <v>0</v>
      </c>
      <c r="K3023" s="10">
        <f t="shared" si="2310"/>
        <v>3</v>
      </c>
      <c r="L3023" s="10" t="str">
        <f t="shared" si="2326"/>
        <v>RSDELC</v>
      </c>
      <c r="M3023" s="10" t="s">
        <v>75</v>
      </c>
    </row>
    <row r="3024" spans="3:13" s="2" customFormat="1" x14ac:dyDescent="0.25">
      <c r="C3024" s="10"/>
      <c r="D3024" s="10">
        <v>18</v>
      </c>
      <c r="F3024" s="2" t="str">
        <f t="shared" ref="F3024" si="2348">IF(H3024="NA","\I: Ignore","FLO_FR")</f>
        <v>FLO_FR</v>
      </c>
      <c r="G3024" s="2" t="str">
        <f t="shared" ref="G3024" si="2349">G3023</f>
        <v>RSD_DTA4_DW</v>
      </c>
      <c r="H3024" s="2" t="str">
        <f t="shared" ref="H3024:J3024" si="2350">H3000</f>
        <v>FE</v>
      </c>
      <c r="I3024" s="2" t="str">
        <f t="shared" si="2350"/>
        <v>UP</v>
      </c>
      <c r="J3024" s="10">
        <f t="shared" si="2350"/>
        <v>0</v>
      </c>
      <c r="K3024" s="10">
        <f t="shared" si="2310"/>
        <v>3</v>
      </c>
      <c r="L3024" s="10" t="str">
        <f t="shared" si="2326"/>
        <v>RSDELC</v>
      </c>
      <c r="M3024" s="10" t="s">
        <v>75</v>
      </c>
    </row>
    <row r="3025" spans="3:13" s="2" customFormat="1" x14ac:dyDescent="0.25">
      <c r="C3025" s="10"/>
      <c r="D3025" s="10">
        <v>19</v>
      </c>
      <c r="F3025" s="2" t="str">
        <f t="shared" ref="F3025" si="2351">IF(H3025="NA","\I: Ignore","FLO_FR")</f>
        <v>FLO_FR</v>
      </c>
      <c r="G3025" s="2" t="str">
        <f t="shared" ref="G3025" si="2352">G3024</f>
        <v>RSD_DTA4_DW</v>
      </c>
      <c r="H3025" s="2" t="str">
        <f t="shared" ref="H3025:J3025" si="2353">H3001</f>
        <v>WN</v>
      </c>
      <c r="I3025" s="2" t="str">
        <f t="shared" si="2353"/>
        <v>UP</v>
      </c>
      <c r="J3025" s="10">
        <f t="shared" si="2353"/>
        <v>0</v>
      </c>
      <c r="K3025" s="10">
        <f t="shared" si="2310"/>
        <v>3</v>
      </c>
      <c r="L3025" s="10" t="str">
        <f t="shared" si="2326"/>
        <v>RSDELC</v>
      </c>
      <c r="M3025" s="10" t="s">
        <v>75</v>
      </c>
    </row>
    <row r="3026" spans="3:13" s="2" customFormat="1" x14ac:dyDescent="0.25">
      <c r="C3026" s="10"/>
      <c r="D3026" s="10">
        <v>20</v>
      </c>
      <c r="F3026" s="2" t="str">
        <f t="shared" ref="F3026" si="2354">IF(H3026="NA","\I: Ignore","FLO_FR")</f>
        <v>FLO_FR</v>
      </c>
      <c r="G3026" s="2" t="str">
        <f t="shared" ref="G3026" si="2355">G3025</f>
        <v>RSD_DTA4_DW</v>
      </c>
      <c r="H3026" s="2" t="str">
        <f t="shared" ref="H3026:J3026" si="2356">H3002</f>
        <v>WL</v>
      </c>
      <c r="I3026" s="2" t="str">
        <f t="shared" si="2356"/>
        <v>UP</v>
      </c>
      <c r="J3026" s="10">
        <f t="shared" si="2356"/>
        <v>0</v>
      </c>
      <c r="K3026" s="10">
        <f t="shared" si="2310"/>
        <v>3</v>
      </c>
      <c r="L3026" s="10" t="str">
        <f t="shared" si="2326"/>
        <v>RSDELC</v>
      </c>
      <c r="M3026" s="10" t="s">
        <v>75</v>
      </c>
    </row>
    <row r="3027" spans="3:13" s="2" customFormat="1" x14ac:dyDescent="0.25">
      <c r="C3027" s="10"/>
      <c r="D3027" s="10">
        <v>21</v>
      </c>
      <c r="F3027" s="2" t="str">
        <f t="shared" ref="F3027" si="2357">IF(H3027="NA","\I: Ignore","FLO_FR")</f>
        <v>FLO_FR</v>
      </c>
      <c r="G3027" s="2" t="str">
        <f t="shared" ref="G3027" si="2358">G3026</f>
        <v>RSD_DTA4_DW</v>
      </c>
      <c r="H3027" s="2" t="str">
        <f t="shared" ref="H3027:J3027" si="2359">H3003</f>
        <v>WM</v>
      </c>
      <c r="I3027" s="2" t="str">
        <f t="shared" si="2359"/>
        <v>UP</v>
      </c>
      <c r="J3027" s="10">
        <f t="shared" si="2359"/>
        <v>0</v>
      </c>
      <c r="K3027" s="10">
        <f t="shared" si="2310"/>
        <v>3</v>
      </c>
      <c r="L3027" s="10" t="str">
        <f t="shared" si="2326"/>
        <v>RSDELC</v>
      </c>
      <c r="M3027" s="10" t="s">
        <v>75</v>
      </c>
    </row>
    <row r="3028" spans="3:13" s="2" customFormat="1" x14ac:dyDescent="0.25">
      <c r="C3028" s="10"/>
      <c r="D3028" s="10">
        <v>22</v>
      </c>
      <c r="F3028" s="2" t="str">
        <f t="shared" ref="F3028" si="2360">IF(H3028="NA","\I: Ignore","FLO_FR")</f>
        <v>FLO_FR</v>
      </c>
      <c r="G3028" s="2" t="str">
        <f t="shared" ref="G3028" si="2361">G3027</f>
        <v>RSD_DTA4_DW</v>
      </c>
      <c r="H3028" s="2" t="str">
        <f t="shared" ref="H3028:J3028" si="2362">H3004</f>
        <v>WD</v>
      </c>
      <c r="I3028" s="2" t="str">
        <f t="shared" si="2362"/>
        <v>UP</v>
      </c>
      <c r="J3028" s="10">
        <f t="shared" si="2362"/>
        <v>0</v>
      </c>
      <c r="K3028" s="10">
        <f t="shared" si="2310"/>
        <v>3</v>
      </c>
      <c r="L3028" s="10" t="str">
        <f t="shared" si="2326"/>
        <v>RSDELC</v>
      </c>
      <c r="M3028" s="10" t="s">
        <v>75</v>
      </c>
    </row>
    <row r="3029" spans="3:13" s="2" customFormat="1" x14ac:dyDescent="0.25">
      <c r="C3029" s="10"/>
      <c r="D3029" s="10">
        <v>23</v>
      </c>
      <c r="F3029" s="12" t="str">
        <f t="shared" ref="F3029" si="2363">IF(H3029="NA","\I: Ignore","FLO_FR")</f>
        <v>FLO_FR</v>
      </c>
      <c r="G3029" s="12" t="str">
        <f t="shared" ref="G3029" si="2364">G3028</f>
        <v>RSD_DTA4_DW</v>
      </c>
      <c r="H3029" s="12" t="str">
        <f t="shared" ref="H3029:J3029" si="2365">H3005</f>
        <v>WA</v>
      </c>
      <c r="I3029" s="12" t="str">
        <f t="shared" si="2365"/>
        <v>UP</v>
      </c>
      <c r="J3029" s="4">
        <f t="shared" si="2365"/>
        <v>0</v>
      </c>
      <c r="K3029" s="4">
        <f t="shared" si="2310"/>
        <v>3</v>
      </c>
      <c r="L3029" s="10" t="str">
        <f t="shared" si="2326"/>
        <v>RSDELC</v>
      </c>
      <c r="M3029" s="10" t="s">
        <v>75</v>
      </c>
    </row>
    <row r="3030" spans="3:13" s="2" customFormat="1" x14ac:dyDescent="0.25">
      <c r="C3030" s="10"/>
      <c r="D3030" s="10">
        <v>24</v>
      </c>
      <c r="F3030" s="19" t="str">
        <f t="shared" ref="F3030" si="2366">IF(H3030="NA","\I: Ignore","FLO_FR")</f>
        <v>FLO_FR</v>
      </c>
      <c r="G3030" s="19" t="str">
        <f t="shared" ref="G3030" si="2367">G3029</f>
        <v>RSD_DTA4_DW</v>
      </c>
      <c r="H3030" s="19" t="str">
        <f t="shared" ref="H3030:J3030" si="2368">H3006</f>
        <v>WE</v>
      </c>
      <c r="I3030" s="19" t="str">
        <f t="shared" si="2368"/>
        <v>UP</v>
      </c>
      <c r="J3030" s="21">
        <f t="shared" si="2368"/>
        <v>0</v>
      </c>
      <c r="K3030" s="21">
        <f t="shared" si="2310"/>
        <v>3</v>
      </c>
      <c r="L3030" s="21" t="str">
        <f t="shared" si="2326"/>
        <v>RSDELC</v>
      </c>
      <c r="M3030" s="21" t="s">
        <v>75</v>
      </c>
    </row>
    <row r="3031" spans="3:13" s="2" customFormat="1" x14ac:dyDescent="0.25">
      <c r="C3031" s="10">
        <f>C2983+1</f>
        <v>64</v>
      </c>
      <c r="D3031" s="10">
        <v>1</v>
      </c>
      <c r="F3031" s="2" t="str">
        <f>IF(H3031="NA","\I: Ignore","FLO_FR")</f>
        <v>FLO_FR</v>
      </c>
      <c r="G3031" s="9" t="str">
        <f>VLOOKUP(C3031,Demands!$B$27:$C$125,2,0)</f>
        <v>RSD_APA4_DW</v>
      </c>
      <c r="H3031" s="2" t="str">
        <f>IF(HLOOKUP($D3031,Fractions!$C$1:$Z$2,2,0)=0,"na",HLOOKUP($D3031,Fractions!$C$1:$Z$2,2,0))</f>
        <v>RN</v>
      </c>
      <c r="I3031" s="2" t="s">
        <v>34</v>
      </c>
      <c r="K3031" s="17">
        <f>VLOOKUP(VLOOKUP(C3031,Demands!$B$27:$E$125,4,0),Fractions!$A$3:$Z$43,INS_FRs!D3031+2,0)</f>
        <v>0</v>
      </c>
      <c r="L3031" s="10" t="str">
        <f t="shared" si="2326"/>
        <v>RSDELC</v>
      </c>
      <c r="M3031" s="10" t="s">
        <v>75</v>
      </c>
    </row>
    <row r="3032" spans="3:13" s="2" customFormat="1" x14ac:dyDescent="0.25">
      <c r="C3032" s="10"/>
      <c r="D3032" s="10">
        <v>2</v>
      </c>
      <c r="F3032" s="2" t="str">
        <f t="shared" ref="F3032:F3034" si="2369">IF(H3032="NA","\I: Ignore","FLO_FR")</f>
        <v>FLO_FR</v>
      </c>
      <c r="G3032" s="2" t="str">
        <f>G3031</f>
        <v>RSD_APA4_DW</v>
      </c>
      <c r="H3032" s="2" t="str">
        <f>IF(HLOOKUP($D3032,Fractions!$C$1:$Z$2,2,0)=0,"na",HLOOKUP($D3032,Fractions!$C$1:$Z$2,2,0))</f>
        <v>RL</v>
      </c>
      <c r="I3032" s="2" t="s">
        <v>34</v>
      </c>
      <c r="K3032" s="17">
        <f>VLOOKUP(VLOOKUP(C3031,Demands!$B$27:$E$125,4,0),Fractions!$A$3:$Z$43,INS_FRs!D3032+2,0)</f>
        <v>3.8299086757990874E-2</v>
      </c>
      <c r="L3032" s="10" t="str">
        <f t="shared" si="2326"/>
        <v>RSDELC</v>
      </c>
      <c r="M3032" s="10" t="s">
        <v>75</v>
      </c>
    </row>
    <row r="3033" spans="3:13" s="2" customFormat="1" x14ac:dyDescent="0.25">
      <c r="C3033" s="10"/>
      <c r="D3033" s="10">
        <v>3</v>
      </c>
      <c r="F3033" s="2" t="str">
        <f t="shared" si="2369"/>
        <v>FLO_FR</v>
      </c>
      <c r="G3033" s="2" t="str">
        <f t="shared" ref="G3033:G3040" si="2370">G3032</f>
        <v>RSD_APA4_DW</v>
      </c>
      <c r="H3033" s="2" t="str">
        <f>IF(HLOOKUP($D3033,Fractions!$C$1:$Z$2,2,0)=0,"na",HLOOKUP($D3033,Fractions!$C$1:$Z$2,2,0))</f>
        <v>RM</v>
      </c>
      <c r="I3033" s="2" t="s">
        <v>34</v>
      </c>
      <c r="K3033" s="17">
        <f>VLOOKUP(VLOOKUP(C3031,Demands!$B$27:$E$125,4,0),Fractions!$A$3:$Z$43,INS_FRs!D3033+2,0)</f>
        <v>4.5262557077625568E-2</v>
      </c>
      <c r="L3033" s="10" t="str">
        <f t="shared" si="2326"/>
        <v>RSDELC</v>
      </c>
      <c r="M3033" s="10" t="s">
        <v>75</v>
      </c>
    </row>
    <row r="3034" spans="3:13" s="2" customFormat="1" x14ac:dyDescent="0.25">
      <c r="C3034" s="10"/>
      <c r="D3034" s="10">
        <v>4</v>
      </c>
      <c r="F3034" s="2" t="str">
        <f t="shared" si="2369"/>
        <v>FLO_FR</v>
      </c>
      <c r="G3034" s="2" t="str">
        <f t="shared" si="2370"/>
        <v>RSD_APA4_DW</v>
      </c>
      <c r="H3034" s="2" t="str">
        <f>IF(HLOOKUP($D3034,Fractions!$C$1:$Z$2,2,0)=0,"na",HLOOKUP($D3034,Fractions!$C$1:$Z$2,2,0))</f>
        <v>RD</v>
      </c>
      <c r="I3034" s="2" t="s">
        <v>34</v>
      </c>
      <c r="K3034" s="17">
        <f>VLOOKUP(VLOOKUP(C3031,Demands!$B$27:$E$125,4,0),Fractions!$A$3:$Z$43,INS_FRs!D3034+2,0)</f>
        <v>4.8744292237442928E-2</v>
      </c>
      <c r="L3034" s="10" t="str">
        <f t="shared" si="2326"/>
        <v>RSDELC</v>
      </c>
      <c r="M3034" s="10" t="s">
        <v>75</v>
      </c>
    </row>
    <row r="3035" spans="3:13" s="2" customFormat="1" x14ac:dyDescent="0.25">
      <c r="C3035" s="10"/>
      <c r="D3035" s="10">
        <v>5</v>
      </c>
      <c r="F3035" s="2" t="str">
        <f t="shared" ref="F3035:F3042" si="2371">IF(H3035="NA","\I: Ignore","FLO_FR")</f>
        <v>FLO_FR</v>
      </c>
      <c r="G3035" s="2" t="str">
        <f t="shared" si="2370"/>
        <v>RSD_APA4_DW</v>
      </c>
      <c r="H3035" s="2" t="str">
        <f>IF(HLOOKUP($D3035,Fractions!$C$1:$Z$2,2,0)=0,"na",HLOOKUP($D3035,Fractions!$C$1:$Z$2,2,0))</f>
        <v>RA</v>
      </c>
      <c r="I3035" s="2" t="s">
        <v>34</v>
      </c>
      <c r="K3035" s="17">
        <f>VLOOKUP(VLOOKUP(C3031,Demands!$B$27:$E$125,4,0),Fractions!$A$3:$Z$43,INS_FRs!D3035+2,0)</f>
        <v>3.4817351598173514E-2</v>
      </c>
      <c r="L3035" s="10" t="str">
        <f t="shared" si="2326"/>
        <v>RSDELC</v>
      </c>
      <c r="M3035" s="10" t="s">
        <v>75</v>
      </c>
    </row>
    <row r="3036" spans="3:13" s="2" customFormat="1" x14ac:dyDescent="0.25">
      <c r="C3036" s="10"/>
      <c r="D3036" s="10">
        <v>6</v>
      </c>
      <c r="F3036" s="2" t="str">
        <f t="shared" si="2371"/>
        <v>FLO_FR</v>
      </c>
      <c r="G3036" s="2" t="str">
        <f t="shared" si="2370"/>
        <v>RSD_APA4_DW</v>
      </c>
      <c r="H3036" s="2" t="str">
        <f>IF(HLOOKUP($D3036,Fractions!$C$1:$Z$2,2,0)=0,"na",HLOOKUP($D3036,Fractions!$C$1:$Z$2,2,0))</f>
        <v>RE</v>
      </c>
      <c r="I3036" s="2" t="s">
        <v>34</v>
      </c>
      <c r="K3036" s="17">
        <f>VLOOKUP(VLOOKUP(C3031,Demands!$B$27:$E$125,4,0),Fractions!$A$3:$Z$43,INS_FRs!D3036+2,0)</f>
        <v>0</v>
      </c>
      <c r="L3036" s="10" t="str">
        <f t="shared" si="2326"/>
        <v>RSDELC</v>
      </c>
      <c r="M3036" s="10" t="s">
        <v>75</v>
      </c>
    </row>
    <row r="3037" spans="3:13" s="2" customFormat="1" x14ac:dyDescent="0.25">
      <c r="C3037" s="10"/>
      <c r="D3037" s="10">
        <v>7</v>
      </c>
      <c r="F3037" s="2" t="str">
        <f t="shared" si="2371"/>
        <v>FLO_FR</v>
      </c>
      <c r="G3037" s="2" t="str">
        <f t="shared" si="2370"/>
        <v>RSD_APA4_DW</v>
      </c>
      <c r="H3037" s="2" t="str">
        <f>IF(HLOOKUP($D3037,Fractions!$C$1:$Z$2,2,0)=0,"na",HLOOKUP($D3037,Fractions!$C$1:$Z$2,2,0))</f>
        <v>SN</v>
      </c>
      <c r="I3037" s="2" t="s">
        <v>34</v>
      </c>
      <c r="K3037" s="17">
        <f>VLOOKUP(VLOOKUP(C3031,Demands!$B$27:$E$125,4,0),Fractions!$A$3:$Z$43,INS_FRs!D3037+2,0)</f>
        <v>0</v>
      </c>
      <c r="L3037" s="10" t="str">
        <f t="shared" si="2326"/>
        <v>RSDELC</v>
      </c>
      <c r="M3037" s="10" t="s">
        <v>75</v>
      </c>
    </row>
    <row r="3038" spans="3:13" s="2" customFormat="1" x14ac:dyDescent="0.25">
      <c r="C3038" s="10"/>
      <c r="D3038" s="10">
        <v>8</v>
      </c>
      <c r="F3038" s="2" t="str">
        <f t="shared" si="2371"/>
        <v>FLO_FR</v>
      </c>
      <c r="G3038" s="2" t="str">
        <f t="shared" si="2370"/>
        <v>RSD_APA4_DW</v>
      </c>
      <c r="H3038" s="2" t="str">
        <f>IF(HLOOKUP($D3038,Fractions!$C$1:$Z$2,2,0)=0,"na",HLOOKUP($D3038,Fractions!$C$1:$Z$2,2,0))</f>
        <v>SL</v>
      </c>
      <c r="I3038" s="2" t="s">
        <v>34</v>
      </c>
      <c r="K3038" s="17">
        <f>VLOOKUP(VLOOKUP(C3031,Demands!$B$27:$E$125,4,0),Fractions!$A$3:$Z$43,INS_FRs!D3038+2,0)</f>
        <v>5.7762557077625579E-2</v>
      </c>
      <c r="L3038" s="10" t="str">
        <f t="shared" si="2326"/>
        <v>RSDELC</v>
      </c>
      <c r="M3038" s="10" t="s">
        <v>75</v>
      </c>
    </row>
    <row r="3039" spans="3:13" s="2" customFormat="1" x14ac:dyDescent="0.25">
      <c r="C3039" s="10"/>
      <c r="D3039" s="10">
        <v>9</v>
      </c>
      <c r="F3039" s="2" t="str">
        <f t="shared" si="2371"/>
        <v>FLO_FR</v>
      </c>
      <c r="G3039" s="2" t="str">
        <f t="shared" si="2370"/>
        <v>RSD_APA4_DW</v>
      </c>
      <c r="H3039" s="2" t="str">
        <f>IF(HLOOKUP($D3039,Fractions!$C$1:$Z$2,2,0)=0,"na",HLOOKUP($D3039,Fractions!$C$1:$Z$2,2,0))</f>
        <v>SM</v>
      </c>
      <c r="I3039" s="2" t="s">
        <v>34</v>
      </c>
      <c r="K3039" s="17">
        <f>VLOOKUP(VLOOKUP(C3031,Demands!$B$27:$E$125,4,0),Fractions!$A$3:$Z$43,INS_FRs!D3039+2,0)</f>
        <v>6.8264840182648404E-2</v>
      </c>
      <c r="L3039" s="10" t="str">
        <f t="shared" si="2326"/>
        <v>RSDELC</v>
      </c>
      <c r="M3039" s="10" t="s">
        <v>75</v>
      </c>
    </row>
    <row r="3040" spans="3:13" s="2" customFormat="1" x14ac:dyDescent="0.25">
      <c r="C3040" s="10"/>
      <c r="D3040" s="10">
        <v>10</v>
      </c>
      <c r="F3040" s="2" t="str">
        <f t="shared" si="2371"/>
        <v>FLO_FR</v>
      </c>
      <c r="G3040" s="2" t="str">
        <f t="shared" si="2370"/>
        <v>RSD_APA4_DW</v>
      </c>
      <c r="H3040" s="2" t="str">
        <f>IF(HLOOKUP($D3040,Fractions!$C$1:$Z$2,2,0)=0,"na",HLOOKUP($D3040,Fractions!$C$1:$Z$2,2,0))</f>
        <v>SD</v>
      </c>
      <c r="I3040" s="2" t="s">
        <v>34</v>
      </c>
      <c r="K3040" s="17">
        <f>VLOOKUP(VLOOKUP(C3031,Demands!$B$27:$E$125,4,0),Fractions!$A$3:$Z$43,INS_FRs!D3040+2,0)</f>
        <v>7.351598173515983E-2</v>
      </c>
      <c r="L3040" s="10" t="str">
        <f t="shared" si="2326"/>
        <v>RSDELC</v>
      </c>
      <c r="M3040" s="10" t="s">
        <v>75</v>
      </c>
    </row>
    <row r="3041" spans="3:13" s="2" customFormat="1" x14ac:dyDescent="0.25">
      <c r="C3041" s="10"/>
      <c r="D3041" s="10">
        <v>11</v>
      </c>
      <c r="F3041" s="2" t="str">
        <f t="shared" si="2371"/>
        <v>FLO_FR</v>
      </c>
      <c r="G3041" s="2" t="str">
        <f t="shared" ref="G3041" si="2372">G3040</f>
        <v>RSD_APA4_DW</v>
      </c>
      <c r="H3041" s="2" t="str">
        <f>IF(HLOOKUP($D3041,Fractions!$C$1:$Z$2,2,0)=0,"na",HLOOKUP($D3041,Fractions!$C$1:$Z$2,2,0))</f>
        <v>SA</v>
      </c>
      <c r="I3041" s="2" t="s">
        <v>34</v>
      </c>
      <c r="K3041" s="17">
        <f>VLOOKUP(VLOOKUP(C3031,Demands!$B$27:$E$125,4,0),Fractions!$A$3:$Z$43,INS_FRs!D3041+2,0)</f>
        <v>5.2511415525114152E-2</v>
      </c>
      <c r="L3041" s="10" t="str">
        <f t="shared" si="2326"/>
        <v>RSDELC</v>
      </c>
      <c r="M3041" s="10" t="s">
        <v>75</v>
      </c>
    </row>
    <row r="3042" spans="3:13" s="2" customFormat="1" x14ac:dyDescent="0.25">
      <c r="C3042" s="10"/>
      <c r="D3042" s="10">
        <v>12</v>
      </c>
      <c r="F3042" s="2" t="str">
        <f t="shared" si="2371"/>
        <v>FLO_FR</v>
      </c>
      <c r="G3042" s="2" t="str">
        <f t="shared" ref="G3042" si="2373">G3041</f>
        <v>RSD_APA4_DW</v>
      </c>
      <c r="H3042" s="2" t="str">
        <f>IF(HLOOKUP($D3042,Fractions!$C$1:$Z$2,2,0)=0,"na",HLOOKUP($D3042,Fractions!$C$1:$Z$2,2,0))</f>
        <v>SE</v>
      </c>
      <c r="I3042" s="2" t="s">
        <v>34</v>
      </c>
      <c r="K3042" s="17">
        <f>VLOOKUP(VLOOKUP(C3031,Demands!$B$27:$E$125,4,0),Fractions!$A$3:$Z$43,INS_FRs!D3042+2,0)</f>
        <v>0</v>
      </c>
      <c r="L3042" s="10" t="str">
        <f t="shared" si="2326"/>
        <v>RSDELC</v>
      </c>
      <c r="M3042" s="10" t="s">
        <v>75</v>
      </c>
    </row>
    <row r="3043" spans="3:13" s="2" customFormat="1" x14ac:dyDescent="0.25">
      <c r="C3043" s="10"/>
      <c r="D3043" s="10">
        <v>13</v>
      </c>
      <c r="F3043" s="2" t="str">
        <f t="shared" ref="F3043" si="2374">IF(H3043="NA","\I: Ignore","FLO_FR")</f>
        <v>FLO_FR</v>
      </c>
      <c r="G3043" s="2" t="str">
        <f t="shared" ref="G3043" si="2375">G3042</f>
        <v>RSD_APA4_DW</v>
      </c>
      <c r="H3043" s="2" t="str">
        <f>IF(HLOOKUP($D3043,Fractions!$C$1:$Z$2,2,0)=0,"na",HLOOKUP($D3043,Fractions!$C$1:$Z$2,2,0))</f>
        <v>FN</v>
      </c>
      <c r="I3043" s="2" t="s">
        <v>34</v>
      </c>
      <c r="K3043" s="17">
        <f>VLOOKUP(VLOOKUP(C3031,Demands!$B$27:$E$125,4,0),Fractions!$A$3:$Z$43,INS_FRs!D3043+2,0)</f>
        <v>0</v>
      </c>
      <c r="L3043" s="10" t="str">
        <f t="shared" si="2326"/>
        <v>RSDELC</v>
      </c>
      <c r="M3043" s="10" t="s">
        <v>75</v>
      </c>
    </row>
    <row r="3044" spans="3:13" s="2" customFormat="1" x14ac:dyDescent="0.25">
      <c r="C3044" s="10"/>
      <c r="D3044" s="10">
        <v>14</v>
      </c>
      <c r="F3044" s="2" t="str">
        <f t="shared" ref="F3044" si="2376">IF(H3044="NA","\I: Ignore","FLO_FR")</f>
        <v>FLO_FR</v>
      </c>
      <c r="G3044" s="2" t="str">
        <f t="shared" ref="G3044" si="2377">G3043</f>
        <v>RSD_APA4_DW</v>
      </c>
      <c r="H3044" s="2" t="str">
        <f>IF(HLOOKUP($D3044,Fractions!$C$1:$Z$2,2,0)=0,"na",HLOOKUP($D3044,Fractions!$C$1:$Z$2,2,0))</f>
        <v>FL</v>
      </c>
      <c r="I3044" s="2" t="s">
        <v>34</v>
      </c>
      <c r="K3044" s="17">
        <f>VLOOKUP(VLOOKUP(C3031,Demands!$B$27:$E$125,4,0),Fractions!$A$3:$Z$43,INS_FRs!D3044+2,0)</f>
        <v>3.8299086757990874E-2</v>
      </c>
      <c r="L3044" s="10" t="str">
        <f t="shared" si="2326"/>
        <v>RSDELC</v>
      </c>
      <c r="M3044" s="10" t="s">
        <v>75</v>
      </c>
    </row>
    <row r="3045" spans="3:13" s="2" customFormat="1" x14ac:dyDescent="0.25">
      <c r="C3045" s="10"/>
      <c r="D3045" s="10">
        <v>15</v>
      </c>
      <c r="F3045" s="2" t="str">
        <f t="shared" ref="F3045" si="2378">IF(H3045="NA","\I: Ignore","FLO_FR")</f>
        <v>FLO_FR</v>
      </c>
      <c r="G3045" s="2" t="str">
        <f t="shared" ref="G3045" si="2379">G3044</f>
        <v>RSD_APA4_DW</v>
      </c>
      <c r="H3045" s="2" t="str">
        <f>IF(HLOOKUP($D3045,Fractions!$C$1:$Z$2,2,0)=0,"na",HLOOKUP($D3045,Fractions!$C$1:$Z$2,2,0))</f>
        <v>FM</v>
      </c>
      <c r="I3045" s="2" t="s">
        <v>34</v>
      </c>
      <c r="K3045" s="17">
        <f>VLOOKUP(VLOOKUP(C3031,Demands!$B$27:$E$125,4,0),Fractions!$A$3:$Z$43,INS_FRs!D3045+2,0)</f>
        <v>4.5262557077625568E-2</v>
      </c>
      <c r="L3045" s="10" t="str">
        <f t="shared" si="2326"/>
        <v>RSDELC</v>
      </c>
      <c r="M3045" s="10" t="s">
        <v>75</v>
      </c>
    </row>
    <row r="3046" spans="3:13" s="2" customFormat="1" x14ac:dyDescent="0.25">
      <c r="C3046" s="10"/>
      <c r="D3046" s="10">
        <v>16</v>
      </c>
      <c r="F3046" s="2" t="str">
        <f t="shared" ref="F3046" si="2380">IF(H3046="NA","\I: Ignore","FLO_FR")</f>
        <v>FLO_FR</v>
      </c>
      <c r="G3046" s="2" t="str">
        <f t="shared" ref="G3046" si="2381">G3045</f>
        <v>RSD_APA4_DW</v>
      </c>
      <c r="H3046" s="2" t="str">
        <f>IF(HLOOKUP($D3046,Fractions!$C$1:$Z$2,2,0)=0,"na",HLOOKUP($D3046,Fractions!$C$1:$Z$2,2,0))</f>
        <v>FD</v>
      </c>
      <c r="I3046" s="2" t="s">
        <v>34</v>
      </c>
      <c r="K3046" s="17">
        <f>VLOOKUP(VLOOKUP(C3031,Demands!$B$27:$E$125,4,0),Fractions!$A$3:$Z$43,INS_FRs!D3046+2,0)</f>
        <v>4.8744292237442928E-2</v>
      </c>
      <c r="L3046" s="10" t="str">
        <f t="shared" si="2326"/>
        <v>RSDELC</v>
      </c>
      <c r="M3046" s="10" t="s">
        <v>75</v>
      </c>
    </row>
    <row r="3047" spans="3:13" s="2" customFormat="1" x14ac:dyDescent="0.25">
      <c r="C3047" s="10"/>
      <c r="D3047" s="10">
        <v>17</v>
      </c>
      <c r="F3047" s="2" t="str">
        <f t="shared" ref="F3047" si="2382">IF(H3047="NA","\I: Ignore","FLO_FR")</f>
        <v>FLO_FR</v>
      </c>
      <c r="G3047" s="2" t="str">
        <f t="shared" ref="G3047" si="2383">G3046</f>
        <v>RSD_APA4_DW</v>
      </c>
      <c r="H3047" s="2" t="str">
        <f>IF(HLOOKUP($D3047,Fractions!$C$1:$Z$2,2,0)=0,"na",HLOOKUP($D3047,Fractions!$C$1:$Z$2,2,0))</f>
        <v>FA</v>
      </c>
      <c r="I3047" s="2" t="s">
        <v>34</v>
      </c>
      <c r="K3047" s="17">
        <f>VLOOKUP(VLOOKUP(C3031,Demands!$B$27:$E$125,4,0),Fractions!$A$3:$Z$43,INS_FRs!D3047+2,0)</f>
        <v>3.4817351598173514E-2</v>
      </c>
      <c r="L3047" s="10" t="str">
        <f t="shared" si="2326"/>
        <v>RSDELC</v>
      </c>
      <c r="M3047" s="10" t="s">
        <v>75</v>
      </c>
    </row>
    <row r="3048" spans="3:13" s="2" customFormat="1" x14ac:dyDescent="0.25">
      <c r="C3048" s="10"/>
      <c r="D3048" s="10">
        <v>18</v>
      </c>
      <c r="F3048" s="2" t="str">
        <f t="shared" ref="F3048" si="2384">IF(H3048="NA","\I: Ignore","FLO_FR")</f>
        <v>FLO_FR</v>
      </c>
      <c r="G3048" s="2" t="str">
        <f t="shared" ref="G3048" si="2385">G3047</f>
        <v>RSD_APA4_DW</v>
      </c>
      <c r="H3048" s="2" t="str">
        <f>IF(HLOOKUP($D3048,Fractions!$C$1:$Z$2,2,0)=0,"na",HLOOKUP($D3048,Fractions!$C$1:$Z$2,2,0))</f>
        <v>FE</v>
      </c>
      <c r="I3048" s="2" t="s">
        <v>34</v>
      </c>
      <c r="K3048" s="17">
        <f>VLOOKUP(VLOOKUP(C3031,Demands!$B$27:$E$125,4,0),Fractions!$A$3:$Z$43,INS_FRs!D3048+2,0)</f>
        <v>0</v>
      </c>
      <c r="L3048" s="10" t="str">
        <f t="shared" si="2326"/>
        <v>RSDELC</v>
      </c>
      <c r="M3048" s="10" t="s">
        <v>75</v>
      </c>
    </row>
    <row r="3049" spans="3:13" s="2" customFormat="1" x14ac:dyDescent="0.25">
      <c r="C3049" s="10"/>
      <c r="D3049" s="10">
        <v>19</v>
      </c>
      <c r="F3049" s="2" t="str">
        <f t="shared" ref="F3049" si="2386">IF(H3049="NA","\I: Ignore","FLO_FR")</f>
        <v>FLO_FR</v>
      </c>
      <c r="G3049" s="2" t="str">
        <f t="shared" ref="G3049" si="2387">G3048</f>
        <v>RSD_APA4_DW</v>
      </c>
      <c r="H3049" s="2" t="str">
        <f>IF(HLOOKUP($D3049,Fractions!$C$1:$Z$2,2,0)=0,"na",HLOOKUP($D3049,Fractions!$C$1:$Z$2,2,0))</f>
        <v>WN</v>
      </c>
      <c r="I3049" s="2" t="s">
        <v>34</v>
      </c>
      <c r="K3049" s="17">
        <f>VLOOKUP(VLOOKUP(C3031,Demands!$B$27:$E$125,4,0),Fractions!$A$3:$Z$43,INS_FRs!D3049+2,0)</f>
        <v>0</v>
      </c>
      <c r="L3049" s="10" t="str">
        <f t="shared" si="2326"/>
        <v>RSDELC</v>
      </c>
      <c r="M3049" s="10" t="s">
        <v>75</v>
      </c>
    </row>
    <row r="3050" spans="3:13" s="2" customFormat="1" x14ac:dyDescent="0.25">
      <c r="C3050" s="10"/>
      <c r="D3050" s="10">
        <v>20</v>
      </c>
      <c r="F3050" s="2" t="str">
        <f t="shared" ref="F3050" si="2388">IF(H3050="NA","\I: Ignore","FLO_FR")</f>
        <v>FLO_FR</v>
      </c>
      <c r="G3050" s="2" t="str">
        <f t="shared" ref="G3050" si="2389">G3049</f>
        <v>RSD_APA4_DW</v>
      </c>
      <c r="H3050" s="2" t="str">
        <f>IF(HLOOKUP($D3050,Fractions!$C$1:$Z$2,2,0)=0,"na",HLOOKUP($D3050,Fractions!$C$1:$Z$2,2,0))</f>
        <v>WL</v>
      </c>
      <c r="I3050" s="2" t="s">
        <v>34</v>
      </c>
      <c r="K3050" s="17">
        <f>VLOOKUP(VLOOKUP(C3031,Demands!$B$27:$E$125,4,0),Fractions!$A$3:$Z$43,INS_FRs!D3050+2,0)</f>
        <v>9.4805936073059371E-2</v>
      </c>
      <c r="L3050" s="10" t="str">
        <f t="shared" si="2326"/>
        <v>RSDELC</v>
      </c>
      <c r="M3050" s="10" t="s">
        <v>75</v>
      </c>
    </row>
    <row r="3051" spans="3:13" s="2" customFormat="1" x14ac:dyDescent="0.25">
      <c r="C3051" s="10"/>
      <c r="D3051" s="10">
        <v>21</v>
      </c>
      <c r="F3051" s="2" t="str">
        <f t="shared" ref="F3051" si="2390">IF(H3051="NA","\I: Ignore","FLO_FR")</f>
        <v>FLO_FR</v>
      </c>
      <c r="G3051" s="2" t="str">
        <f t="shared" ref="G3051" si="2391">G3050</f>
        <v>RSD_APA4_DW</v>
      </c>
      <c r="H3051" s="2" t="str">
        <f>IF(HLOOKUP($D3051,Fractions!$C$1:$Z$2,2,0)=0,"na",HLOOKUP($D3051,Fractions!$C$1:$Z$2,2,0))</f>
        <v>WM</v>
      </c>
      <c r="I3051" s="2" t="s">
        <v>34</v>
      </c>
      <c r="K3051" s="17">
        <f>VLOOKUP(VLOOKUP(C3031,Demands!$B$27:$E$125,4,0),Fractions!$A$3:$Z$43,INS_FRs!D3051+2,0)</f>
        <v>0.11204337899543379</v>
      </c>
      <c r="L3051" s="10" t="str">
        <f t="shared" si="2326"/>
        <v>RSDELC</v>
      </c>
      <c r="M3051" s="10" t="s">
        <v>75</v>
      </c>
    </row>
    <row r="3052" spans="3:13" s="2" customFormat="1" x14ac:dyDescent="0.25">
      <c r="C3052" s="10"/>
      <c r="D3052" s="10">
        <v>22</v>
      </c>
      <c r="F3052" s="2" t="str">
        <f t="shared" ref="F3052" si="2392">IF(H3052="NA","\I: Ignore","FLO_FR")</f>
        <v>FLO_FR</v>
      </c>
      <c r="G3052" s="2" t="str">
        <f t="shared" ref="G3052" si="2393">G3051</f>
        <v>RSD_APA4_DW</v>
      </c>
      <c r="H3052" s="2" t="str">
        <f>IF(HLOOKUP($D3052,Fractions!$C$1:$Z$2,2,0)=0,"na",HLOOKUP($D3052,Fractions!$C$1:$Z$2,2,0))</f>
        <v>WD</v>
      </c>
      <c r="I3052" s="2" t="s">
        <v>34</v>
      </c>
      <c r="K3052" s="17">
        <f>VLOOKUP(VLOOKUP(C3031,Demands!$B$27:$E$125,4,0),Fractions!$A$3:$Z$43,INS_FRs!D3052+2,0)</f>
        <v>0.12066210045662101</v>
      </c>
      <c r="L3052" s="10" t="str">
        <f t="shared" si="2326"/>
        <v>RSDELC</v>
      </c>
      <c r="M3052" s="10" t="s">
        <v>75</v>
      </c>
    </row>
    <row r="3053" spans="3:13" s="2" customFormat="1" x14ac:dyDescent="0.25">
      <c r="C3053" s="10"/>
      <c r="D3053" s="10">
        <v>23</v>
      </c>
      <c r="F3053" s="12" t="str">
        <f t="shared" ref="F3053" si="2394">IF(H3053="NA","\I: Ignore","FLO_FR")</f>
        <v>FLO_FR</v>
      </c>
      <c r="G3053" s="12" t="str">
        <f t="shared" ref="G3053" si="2395">G3052</f>
        <v>RSD_APA4_DW</v>
      </c>
      <c r="H3053" s="12" t="str">
        <f>IF(HLOOKUP($D3053,Fractions!$C$1:$Z$2,2,0)=0,"na",HLOOKUP($D3053,Fractions!$C$1:$Z$2,2,0))</f>
        <v>WA</v>
      </c>
      <c r="I3053" s="12" t="s">
        <v>34</v>
      </c>
      <c r="J3053" s="12"/>
      <c r="K3053" s="18">
        <f>VLOOKUP(VLOOKUP(C3031,Demands!$B$27:$E$125,4,0),Fractions!$A$3:$Z$43,INS_FRs!D3053+2,0)</f>
        <v>8.6187214611872148E-2</v>
      </c>
      <c r="L3053" s="10" t="str">
        <f t="shared" si="2326"/>
        <v>RSDELC</v>
      </c>
      <c r="M3053" s="10" t="s">
        <v>75</v>
      </c>
    </row>
    <row r="3054" spans="3:13" s="2" customFormat="1" x14ac:dyDescent="0.25">
      <c r="C3054" s="10"/>
      <c r="D3054" s="10">
        <v>24</v>
      </c>
      <c r="F3054" s="19" t="str">
        <f t="shared" ref="F3054" si="2396">IF(H3054="NA","\I: Ignore","FLO_FR")</f>
        <v>FLO_FR</v>
      </c>
      <c r="G3054" s="19" t="str">
        <f t="shared" ref="G3054" si="2397">G3053</f>
        <v>RSD_APA4_DW</v>
      </c>
      <c r="H3054" s="19" t="str">
        <f>IF(HLOOKUP($D3054,Fractions!$C$1:$Z$2,2,0)=0,"na",HLOOKUP($D3054,Fractions!$C$1:$Z$2,2,0))</f>
        <v>WE</v>
      </c>
      <c r="I3054" s="19" t="s">
        <v>34</v>
      </c>
      <c r="J3054" s="19"/>
      <c r="K3054" s="20">
        <f>VLOOKUP(VLOOKUP(C3031,Demands!$B$27:$E$125,4,0),Fractions!$A$3:$Z$43,INS_FRs!D3054+2,0)</f>
        <v>0</v>
      </c>
      <c r="L3054" s="21" t="str">
        <f t="shared" si="2326"/>
        <v>RSDELC</v>
      </c>
      <c r="M3054" s="21" t="s">
        <v>75</v>
      </c>
    </row>
    <row r="3055" spans="3:13" s="2" customFormat="1" x14ac:dyDescent="0.25">
      <c r="C3055" s="10"/>
      <c r="D3055" s="10">
        <v>1</v>
      </c>
      <c r="F3055" s="2" t="str">
        <f t="shared" ref="F3055" si="2398">IF(H3055="NA","\I: Ignore","FLO_FR")</f>
        <v>FLO_FR</v>
      </c>
      <c r="G3055" s="2" t="str">
        <f t="shared" ref="G3055" si="2399">G3054</f>
        <v>RSD_APA4_DW</v>
      </c>
      <c r="H3055" s="2" t="str">
        <f t="shared" ref="H3055:J3063" si="2400">H3031</f>
        <v>RN</v>
      </c>
      <c r="I3055" s="2" t="str">
        <f t="shared" si="2400"/>
        <v>UP</v>
      </c>
      <c r="J3055" s="10">
        <f t="shared" si="2400"/>
        <v>0</v>
      </c>
      <c r="K3055" s="10">
        <v>3</v>
      </c>
      <c r="L3055" s="10" t="str">
        <f t="shared" si="2326"/>
        <v>RSDELC</v>
      </c>
      <c r="M3055" s="10" t="s">
        <v>75</v>
      </c>
    </row>
    <row r="3056" spans="3:13" s="2" customFormat="1" x14ac:dyDescent="0.25">
      <c r="C3056" s="10"/>
      <c r="D3056" s="10">
        <v>2</v>
      </c>
      <c r="F3056" s="2" t="str">
        <f t="shared" ref="F3056" si="2401">IF(H3056="NA","\I: Ignore","FLO_FR")</f>
        <v>FLO_FR</v>
      </c>
      <c r="G3056" s="2" t="str">
        <f t="shared" ref="G3056" si="2402">G3055</f>
        <v>RSD_APA4_DW</v>
      </c>
      <c r="H3056" s="2" t="str">
        <f t="shared" si="2400"/>
        <v>RL</v>
      </c>
      <c r="I3056" s="2" t="str">
        <f t="shared" si="2400"/>
        <v>UP</v>
      </c>
      <c r="J3056" s="10">
        <f t="shared" si="2400"/>
        <v>0</v>
      </c>
      <c r="K3056" s="10">
        <f>K3055</f>
        <v>3</v>
      </c>
      <c r="L3056" s="10" t="str">
        <f t="shared" si="2326"/>
        <v>RSDELC</v>
      </c>
      <c r="M3056" s="10" t="s">
        <v>75</v>
      </c>
    </row>
    <row r="3057" spans="3:13" s="2" customFormat="1" x14ac:dyDescent="0.25">
      <c r="C3057" s="10"/>
      <c r="D3057" s="10">
        <v>3</v>
      </c>
      <c r="F3057" s="2" t="str">
        <f t="shared" ref="F3057" si="2403">IF(H3057="NA","\I: Ignore","FLO_FR")</f>
        <v>FLO_FR</v>
      </c>
      <c r="G3057" s="2" t="str">
        <f t="shared" ref="G3057" si="2404">G3056</f>
        <v>RSD_APA4_DW</v>
      </c>
      <c r="H3057" s="2" t="str">
        <f t="shared" si="2400"/>
        <v>RM</v>
      </c>
      <c r="I3057" s="2" t="str">
        <f t="shared" si="2400"/>
        <v>UP</v>
      </c>
      <c r="J3057" s="10">
        <f t="shared" si="2400"/>
        <v>0</v>
      </c>
      <c r="K3057" s="10">
        <f t="shared" ref="K3057:K3078" si="2405">K3056</f>
        <v>3</v>
      </c>
      <c r="L3057" s="10" t="str">
        <f t="shared" si="2326"/>
        <v>RSDELC</v>
      </c>
      <c r="M3057" s="10" t="s">
        <v>75</v>
      </c>
    </row>
    <row r="3058" spans="3:13" s="2" customFormat="1" x14ac:dyDescent="0.25">
      <c r="C3058" s="10"/>
      <c r="D3058" s="10">
        <v>4</v>
      </c>
      <c r="F3058" s="2" t="str">
        <f t="shared" ref="F3058" si="2406">IF(H3058="NA","\I: Ignore","FLO_FR")</f>
        <v>FLO_FR</v>
      </c>
      <c r="G3058" s="2" t="str">
        <f t="shared" ref="G3058" si="2407">G3057</f>
        <v>RSD_APA4_DW</v>
      </c>
      <c r="H3058" s="2" t="str">
        <f t="shared" si="2400"/>
        <v>RD</v>
      </c>
      <c r="I3058" s="2" t="str">
        <f t="shared" si="2400"/>
        <v>UP</v>
      </c>
      <c r="J3058" s="10">
        <f t="shared" si="2400"/>
        <v>0</v>
      </c>
      <c r="K3058" s="10">
        <f t="shared" si="2405"/>
        <v>3</v>
      </c>
      <c r="L3058" s="10" t="str">
        <f t="shared" si="2326"/>
        <v>RSDELC</v>
      </c>
      <c r="M3058" s="10" t="s">
        <v>75</v>
      </c>
    </row>
    <row r="3059" spans="3:13" s="2" customFormat="1" x14ac:dyDescent="0.25">
      <c r="C3059" s="10"/>
      <c r="D3059" s="10">
        <v>5</v>
      </c>
      <c r="F3059" s="2" t="str">
        <f t="shared" ref="F3059" si="2408">IF(H3059="NA","\I: Ignore","FLO_FR")</f>
        <v>FLO_FR</v>
      </c>
      <c r="G3059" s="2" t="str">
        <f t="shared" ref="G3059" si="2409">G3058</f>
        <v>RSD_APA4_DW</v>
      </c>
      <c r="H3059" s="2" t="str">
        <f t="shared" si="2400"/>
        <v>RA</v>
      </c>
      <c r="I3059" s="2" t="str">
        <f t="shared" si="2400"/>
        <v>UP</v>
      </c>
      <c r="J3059" s="10">
        <f t="shared" si="2400"/>
        <v>0</v>
      </c>
      <c r="K3059" s="10">
        <f t="shared" si="2405"/>
        <v>3</v>
      </c>
      <c r="L3059" s="10" t="str">
        <f t="shared" si="2326"/>
        <v>RSDELC</v>
      </c>
      <c r="M3059" s="10" t="s">
        <v>75</v>
      </c>
    </row>
    <row r="3060" spans="3:13" s="2" customFormat="1" x14ac:dyDescent="0.25">
      <c r="C3060" s="10"/>
      <c r="D3060" s="10">
        <v>6</v>
      </c>
      <c r="F3060" s="2" t="str">
        <f t="shared" ref="F3060" si="2410">IF(H3060="NA","\I: Ignore","FLO_FR")</f>
        <v>FLO_FR</v>
      </c>
      <c r="G3060" s="2" t="str">
        <f t="shared" ref="G3060" si="2411">G3059</f>
        <v>RSD_APA4_DW</v>
      </c>
      <c r="H3060" s="2" t="str">
        <f t="shared" si="2400"/>
        <v>RE</v>
      </c>
      <c r="I3060" s="2" t="str">
        <f t="shared" si="2400"/>
        <v>UP</v>
      </c>
      <c r="J3060" s="10">
        <f t="shared" si="2400"/>
        <v>0</v>
      </c>
      <c r="K3060" s="10">
        <f t="shared" si="2405"/>
        <v>3</v>
      </c>
      <c r="L3060" s="10" t="str">
        <f t="shared" si="2326"/>
        <v>RSDELC</v>
      </c>
      <c r="M3060" s="10" t="s">
        <v>75</v>
      </c>
    </row>
    <row r="3061" spans="3:13" s="2" customFormat="1" x14ac:dyDescent="0.25">
      <c r="C3061" s="10"/>
      <c r="D3061" s="10">
        <v>7</v>
      </c>
      <c r="F3061" s="2" t="str">
        <f t="shared" ref="F3061" si="2412">IF(H3061="NA","\I: Ignore","FLO_FR")</f>
        <v>FLO_FR</v>
      </c>
      <c r="G3061" s="2" t="str">
        <f t="shared" ref="G3061" si="2413">G3060</f>
        <v>RSD_APA4_DW</v>
      </c>
      <c r="H3061" s="2" t="str">
        <f t="shared" si="2400"/>
        <v>SN</v>
      </c>
      <c r="I3061" s="2" t="str">
        <f t="shared" si="2400"/>
        <v>UP</v>
      </c>
      <c r="J3061" s="10">
        <f t="shared" si="2400"/>
        <v>0</v>
      </c>
      <c r="K3061" s="10">
        <f t="shared" si="2405"/>
        <v>3</v>
      </c>
      <c r="L3061" s="10" t="str">
        <f t="shared" si="2326"/>
        <v>RSDELC</v>
      </c>
      <c r="M3061" s="10" t="s">
        <v>75</v>
      </c>
    </row>
    <row r="3062" spans="3:13" s="2" customFormat="1" x14ac:dyDescent="0.25">
      <c r="C3062" s="10"/>
      <c r="D3062" s="10">
        <v>8</v>
      </c>
      <c r="F3062" s="2" t="str">
        <f t="shared" ref="F3062" si="2414">IF(H3062="NA","\I: Ignore","FLO_FR")</f>
        <v>FLO_FR</v>
      </c>
      <c r="G3062" s="2" t="str">
        <f t="shared" ref="G3062" si="2415">G3061</f>
        <v>RSD_APA4_DW</v>
      </c>
      <c r="H3062" s="2" t="str">
        <f t="shared" si="2400"/>
        <v>SL</v>
      </c>
      <c r="I3062" s="2" t="str">
        <f t="shared" si="2400"/>
        <v>UP</v>
      </c>
      <c r="J3062" s="10">
        <f t="shared" si="2400"/>
        <v>0</v>
      </c>
      <c r="K3062" s="10">
        <f t="shared" si="2405"/>
        <v>3</v>
      </c>
      <c r="L3062" s="10" t="str">
        <f t="shared" si="2326"/>
        <v>RSDELC</v>
      </c>
      <c r="M3062" s="10" t="s">
        <v>75</v>
      </c>
    </row>
    <row r="3063" spans="3:13" s="2" customFormat="1" x14ac:dyDescent="0.25">
      <c r="C3063" s="10"/>
      <c r="D3063" s="10">
        <v>9</v>
      </c>
      <c r="F3063" s="2" t="str">
        <f t="shared" ref="F3063" si="2416">IF(H3063="NA","\I: Ignore","FLO_FR")</f>
        <v>FLO_FR</v>
      </c>
      <c r="G3063" s="2" t="str">
        <f t="shared" ref="G3063" si="2417">G3062</f>
        <v>RSD_APA4_DW</v>
      </c>
      <c r="H3063" s="2" t="str">
        <f t="shared" si="2400"/>
        <v>SM</v>
      </c>
      <c r="I3063" s="2" t="str">
        <f t="shared" si="2400"/>
        <v>UP</v>
      </c>
      <c r="J3063" s="10">
        <f t="shared" si="2400"/>
        <v>0</v>
      </c>
      <c r="K3063" s="10">
        <f t="shared" si="2405"/>
        <v>3</v>
      </c>
      <c r="L3063" s="10" t="str">
        <f t="shared" si="2326"/>
        <v>RSDELC</v>
      </c>
      <c r="M3063" s="10" t="s">
        <v>75</v>
      </c>
    </row>
    <row r="3064" spans="3:13" s="2" customFormat="1" x14ac:dyDescent="0.25">
      <c r="C3064" s="10"/>
      <c r="D3064" s="10">
        <v>10</v>
      </c>
      <c r="F3064" s="2" t="str">
        <f t="shared" ref="F3064" si="2418">IF(H3064="NA","\I: Ignore","FLO_FR")</f>
        <v>FLO_FR</v>
      </c>
      <c r="G3064" s="2" t="str">
        <f t="shared" ref="G3064" si="2419">G3063</f>
        <v>RSD_APA4_DW</v>
      </c>
      <c r="H3064" s="2" t="str">
        <f t="shared" ref="H3064" si="2420">H3040</f>
        <v>SD</v>
      </c>
      <c r="I3064" s="2" t="str">
        <f>I3040</f>
        <v>UP</v>
      </c>
      <c r="J3064" s="10">
        <f>J3040</f>
        <v>0</v>
      </c>
      <c r="K3064" s="10">
        <f t="shared" si="2405"/>
        <v>3</v>
      </c>
      <c r="L3064" s="10" t="str">
        <f t="shared" si="2326"/>
        <v>RSDELC</v>
      </c>
      <c r="M3064" s="10" t="s">
        <v>75</v>
      </c>
    </row>
    <row r="3065" spans="3:13" s="2" customFormat="1" x14ac:dyDescent="0.25">
      <c r="C3065" s="10"/>
      <c r="D3065" s="10">
        <v>11</v>
      </c>
      <c r="F3065" s="2" t="str">
        <f t="shared" ref="F3065" si="2421">IF(H3065="NA","\I: Ignore","FLO_FR")</f>
        <v>FLO_FR</v>
      </c>
      <c r="G3065" s="2" t="str">
        <f t="shared" ref="G3065" si="2422">G3064</f>
        <v>RSD_APA4_DW</v>
      </c>
      <c r="H3065" s="2" t="str">
        <f t="shared" ref="H3065" si="2423">H3041</f>
        <v>SA</v>
      </c>
      <c r="I3065" s="2" t="str">
        <f>I3041</f>
        <v>UP</v>
      </c>
      <c r="J3065" s="10">
        <f>J3041</f>
        <v>0</v>
      </c>
      <c r="K3065" s="10">
        <f t="shared" si="2405"/>
        <v>3</v>
      </c>
      <c r="L3065" s="10" t="str">
        <f t="shared" si="2326"/>
        <v>RSDELC</v>
      </c>
      <c r="M3065" s="10" t="s">
        <v>75</v>
      </c>
    </row>
    <row r="3066" spans="3:13" s="2" customFormat="1" x14ac:dyDescent="0.25">
      <c r="C3066" s="10"/>
      <c r="D3066" s="10">
        <v>12</v>
      </c>
      <c r="F3066" s="2" t="str">
        <f t="shared" ref="F3066" si="2424">IF(H3066="NA","\I: Ignore","FLO_FR")</f>
        <v>FLO_FR</v>
      </c>
      <c r="G3066" s="2" t="str">
        <f t="shared" ref="G3066" si="2425">G3065</f>
        <v>RSD_APA4_DW</v>
      </c>
      <c r="H3066" s="2" t="str">
        <f t="shared" ref="H3066:I3066" si="2426">H3042</f>
        <v>SE</v>
      </c>
      <c r="I3066" s="2" t="str">
        <f t="shared" si="2426"/>
        <v>UP</v>
      </c>
      <c r="J3066" s="10">
        <f>J3042</f>
        <v>0</v>
      </c>
      <c r="K3066" s="10">
        <f t="shared" si="2405"/>
        <v>3</v>
      </c>
      <c r="L3066" s="10" t="str">
        <f t="shared" si="2326"/>
        <v>RSDELC</v>
      </c>
      <c r="M3066" s="10" t="s">
        <v>75</v>
      </c>
    </row>
    <row r="3067" spans="3:13" s="2" customFormat="1" x14ac:dyDescent="0.25">
      <c r="C3067" s="10"/>
      <c r="D3067" s="10">
        <v>13</v>
      </c>
      <c r="F3067" s="2" t="str">
        <f t="shared" ref="F3067" si="2427">IF(H3067="NA","\I: Ignore","FLO_FR")</f>
        <v>FLO_FR</v>
      </c>
      <c r="G3067" s="2" t="str">
        <f t="shared" ref="G3067" si="2428">G3066</f>
        <v>RSD_APA4_DW</v>
      </c>
      <c r="H3067" s="2" t="str">
        <f t="shared" ref="H3067:J3067" si="2429">H3043</f>
        <v>FN</v>
      </c>
      <c r="I3067" s="2" t="str">
        <f t="shared" si="2429"/>
        <v>UP</v>
      </c>
      <c r="J3067" s="10">
        <f t="shared" si="2429"/>
        <v>0</v>
      </c>
      <c r="K3067" s="10">
        <f t="shared" si="2405"/>
        <v>3</v>
      </c>
      <c r="L3067" s="10" t="str">
        <f t="shared" si="2326"/>
        <v>RSDELC</v>
      </c>
      <c r="M3067" s="10" t="s">
        <v>75</v>
      </c>
    </row>
    <row r="3068" spans="3:13" s="2" customFormat="1" x14ac:dyDescent="0.25">
      <c r="C3068" s="10"/>
      <c r="D3068" s="10">
        <v>14</v>
      </c>
      <c r="F3068" s="2" t="str">
        <f t="shared" ref="F3068" si="2430">IF(H3068="NA","\I: Ignore","FLO_FR")</f>
        <v>FLO_FR</v>
      </c>
      <c r="G3068" s="2" t="str">
        <f t="shared" ref="G3068" si="2431">G3067</f>
        <v>RSD_APA4_DW</v>
      </c>
      <c r="H3068" s="2" t="str">
        <f t="shared" ref="H3068:J3068" si="2432">H3044</f>
        <v>FL</v>
      </c>
      <c r="I3068" s="2" t="str">
        <f t="shared" si="2432"/>
        <v>UP</v>
      </c>
      <c r="J3068" s="10">
        <f t="shared" si="2432"/>
        <v>0</v>
      </c>
      <c r="K3068" s="10">
        <f t="shared" si="2405"/>
        <v>3</v>
      </c>
      <c r="L3068" s="10" t="str">
        <f t="shared" si="2326"/>
        <v>RSDELC</v>
      </c>
      <c r="M3068" s="10" t="s">
        <v>75</v>
      </c>
    </row>
    <row r="3069" spans="3:13" s="2" customFormat="1" x14ac:dyDescent="0.25">
      <c r="C3069" s="10"/>
      <c r="D3069" s="10">
        <v>15</v>
      </c>
      <c r="F3069" s="2" t="str">
        <f t="shared" ref="F3069" si="2433">IF(H3069="NA","\I: Ignore","FLO_FR")</f>
        <v>FLO_FR</v>
      </c>
      <c r="G3069" s="2" t="str">
        <f t="shared" ref="G3069" si="2434">G3068</f>
        <v>RSD_APA4_DW</v>
      </c>
      <c r="H3069" s="2" t="str">
        <f t="shared" ref="H3069:J3069" si="2435">H3045</f>
        <v>FM</v>
      </c>
      <c r="I3069" s="2" t="str">
        <f t="shared" si="2435"/>
        <v>UP</v>
      </c>
      <c r="J3069" s="10">
        <f t="shared" si="2435"/>
        <v>0</v>
      </c>
      <c r="K3069" s="10">
        <f t="shared" si="2405"/>
        <v>3</v>
      </c>
      <c r="L3069" s="10" t="str">
        <f t="shared" si="2326"/>
        <v>RSDELC</v>
      </c>
      <c r="M3069" s="10" t="s">
        <v>75</v>
      </c>
    </row>
    <row r="3070" spans="3:13" s="2" customFormat="1" x14ac:dyDescent="0.25">
      <c r="C3070" s="10"/>
      <c r="D3070" s="10">
        <v>16</v>
      </c>
      <c r="F3070" s="2" t="str">
        <f t="shared" ref="F3070" si="2436">IF(H3070="NA","\I: Ignore","FLO_FR")</f>
        <v>FLO_FR</v>
      </c>
      <c r="G3070" s="2" t="str">
        <f t="shared" ref="G3070" si="2437">G3069</f>
        <v>RSD_APA4_DW</v>
      </c>
      <c r="H3070" s="2" t="str">
        <f t="shared" ref="H3070:J3070" si="2438">H3046</f>
        <v>FD</v>
      </c>
      <c r="I3070" s="2" t="str">
        <f t="shared" si="2438"/>
        <v>UP</v>
      </c>
      <c r="J3070" s="10">
        <f t="shared" si="2438"/>
        <v>0</v>
      </c>
      <c r="K3070" s="10">
        <f t="shared" si="2405"/>
        <v>3</v>
      </c>
      <c r="L3070" s="10" t="str">
        <f t="shared" si="2326"/>
        <v>RSDELC</v>
      </c>
      <c r="M3070" s="10" t="s">
        <v>75</v>
      </c>
    </row>
    <row r="3071" spans="3:13" s="2" customFormat="1" x14ac:dyDescent="0.25">
      <c r="C3071" s="10"/>
      <c r="D3071" s="10">
        <v>17</v>
      </c>
      <c r="F3071" s="2" t="str">
        <f t="shared" ref="F3071:F3078" si="2439">IF(H3071="NA","\I: Ignore","FLO_FR")</f>
        <v>FLO_FR</v>
      </c>
      <c r="G3071" s="2" t="str">
        <f t="shared" ref="G3071:G3078" si="2440">G3070</f>
        <v>RSD_APA4_DW</v>
      </c>
      <c r="H3071" s="2" t="str">
        <f t="shared" ref="H3071:J3071" si="2441">H3047</f>
        <v>FA</v>
      </c>
      <c r="I3071" s="2" t="str">
        <f t="shared" si="2441"/>
        <v>UP</v>
      </c>
      <c r="J3071" s="10">
        <f t="shared" si="2441"/>
        <v>0</v>
      </c>
      <c r="K3071" s="10">
        <f t="shared" si="2405"/>
        <v>3</v>
      </c>
      <c r="L3071" s="10" t="str">
        <f t="shared" si="2326"/>
        <v>RSDELC</v>
      </c>
      <c r="M3071" s="10" t="s">
        <v>75</v>
      </c>
    </row>
    <row r="3072" spans="3:13" s="2" customFormat="1" x14ac:dyDescent="0.25">
      <c r="C3072" s="10"/>
      <c r="D3072" s="10">
        <v>18</v>
      </c>
      <c r="F3072" s="2" t="str">
        <f t="shared" si="2439"/>
        <v>FLO_FR</v>
      </c>
      <c r="G3072" s="2" t="str">
        <f t="shared" si="2440"/>
        <v>RSD_APA4_DW</v>
      </c>
      <c r="H3072" s="2" t="str">
        <f t="shared" ref="H3072:J3072" si="2442">H3048</f>
        <v>FE</v>
      </c>
      <c r="I3072" s="2" t="str">
        <f t="shared" si="2442"/>
        <v>UP</v>
      </c>
      <c r="J3072" s="10">
        <f t="shared" si="2442"/>
        <v>0</v>
      </c>
      <c r="K3072" s="10">
        <f t="shared" si="2405"/>
        <v>3</v>
      </c>
      <c r="L3072" s="10" t="str">
        <f t="shared" si="2326"/>
        <v>RSDELC</v>
      </c>
      <c r="M3072" s="10" t="s">
        <v>75</v>
      </c>
    </row>
    <row r="3073" spans="3:13" s="2" customFormat="1" x14ac:dyDescent="0.25">
      <c r="C3073" s="10"/>
      <c r="D3073" s="10">
        <v>19</v>
      </c>
      <c r="F3073" s="2" t="str">
        <f t="shared" si="2439"/>
        <v>FLO_FR</v>
      </c>
      <c r="G3073" s="2" t="str">
        <f t="shared" si="2440"/>
        <v>RSD_APA4_DW</v>
      </c>
      <c r="H3073" s="2" t="str">
        <f t="shared" ref="H3073:J3073" si="2443">H3049</f>
        <v>WN</v>
      </c>
      <c r="I3073" s="2" t="str">
        <f t="shared" si="2443"/>
        <v>UP</v>
      </c>
      <c r="J3073" s="10">
        <f t="shared" si="2443"/>
        <v>0</v>
      </c>
      <c r="K3073" s="10">
        <f t="shared" si="2405"/>
        <v>3</v>
      </c>
      <c r="L3073" s="10" t="str">
        <f t="shared" si="2326"/>
        <v>RSDELC</v>
      </c>
      <c r="M3073" s="10" t="s">
        <v>75</v>
      </c>
    </row>
    <row r="3074" spans="3:13" s="2" customFormat="1" x14ac:dyDescent="0.25">
      <c r="C3074" s="10"/>
      <c r="D3074" s="10">
        <v>20</v>
      </c>
      <c r="F3074" s="2" t="str">
        <f t="shared" si="2439"/>
        <v>FLO_FR</v>
      </c>
      <c r="G3074" s="2" t="str">
        <f t="shared" si="2440"/>
        <v>RSD_APA4_DW</v>
      </c>
      <c r="H3074" s="2" t="str">
        <f t="shared" ref="H3074:J3074" si="2444">H3050</f>
        <v>WL</v>
      </c>
      <c r="I3074" s="2" t="str">
        <f t="shared" si="2444"/>
        <v>UP</v>
      </c>
      <c r="J3074" s="10">
        <f t="shared" si="2444"/>
        <v>0</v>
      </c>
      <c r="K3074" s="10">
        <f t="shared" si="2405"/>
        <v>3</v>
      </c>
      <c r="L3074" s="10" t="str">
        <f t="shared" si="2326"/>
        <v>RSDELC</v>
      </c>
      <c r="M3074" s="10" t="s">
        <v>75</v>
      </c>
    </row>
    <row r="3075" spans="3:13" s="2" customFormat="1" x14ac:dyDescent="0.25">
      <c r="C3075" s="10"/>
      <c r="D3075" s="10">
        <v>21</v>
      </c>
      <c r="F3075" s="2" t="str">
        <f t="shared" si="2439"/>
        <v>FLO_FR</v>
      </c>
      <c r="G3075" s="2" t="str">
        <f t="shared" si="2440"/>
        <v>RSD_APA4_DW</v>
      </c>
      <c r="H3075" s="2" t="str">
        <f t="shared" ref="H3075:J3075" si="2445">H3051</f>
        <v>WM</v>
      </c>
      <c r="I3075" s="2" t="str">
        <f t="shared" si="2445"/>
        <v>UP</v>
      </c>
      <c r="J3075" s="10">
        <f t="shared" si="2445"/>
        <v>0</v>
      </c>
      <c r="K3075" s="10">
        <f t="shared" si="2405"/>
        <v>3</v>
      </c>
      <c r="L3075" s="10" t="str">
        <f t="shared" si="2326"/>
        <v>RSDELC</v>
      </c>
      <c r="M3075" s="10" t="s">
        <v>75</v>
      </c>
    </row>
    <row r="3076" spans="3:13" s="2" customFormat="1" x14ac:dyDescent="0.25">
      <c r="C3076" s="10"/>
      <c r="D3076" s="10">
        <v>22</v>
      </c>
      <c r="F3076" s="2" t="str">
        <f t="shared" si="2439"/>
        <v>FLO_FR</v>
      </c>
      <c r="G3076" s="2" t="str">
        <f t="shared" si="2440"/>
        <v>RSD_APA4_DW</v>
      </c>
      <c r="H3076" s="2" t="str">
        <f t="shared" ref="H3076:J3076" si="2446">H3052</f>
        <v>WD</v>
      </c>
      <c r="I3076" s="2" t="str">
        <f t="shared" si="2446"/>
        <v>UP</v>
      </c>
      <c r="J3076" s="10">
        <f t="shared" si="2446"/>
        <v>0</v>
      </c>
      <c r="K3076" s="10">
        <f t="shared" si="2405"/>
        <v>3</v>
      </c>
      <c r="L3076" s="10" t="str">
        <f t="shared" si="2326"/>
        <v>RSDELC</v>
      </c>
      <c r="M3076" s="10" t="s">
        <v>75</v>
      </c>
    </row>
    <row r="3077" spans="3:13" s="2" customFormat="1" x14ac:dyDescent="0.25">
      <c r="C3077" s="10"/>
      <c r="D3077" s="10">
        <v>23</v>
      </c>
      <c r="F3077" s="12" t="str">
        <f t="shared" si="2439"/>
        <v>FLO_FR</v>
      </c>
      <c r="G3077" s="12" t="str">
        <f t="shared" si="2440"/>
        <v>RSD_APA4_DW</v>
      </c>
      <c r="H3077" s="12" t="str">
        <f t="shared" ref="H3077:J3077" si="2447">H3053</f>
        <v>WA</v>
      </c>
      <c r="I3077" s="12" t="str">
        <f t="shared" si="2447"/>
        <v>UP</v>
      </c>
      <c r="J3077" s="4">
        <f t="shared" si="2447"/>
        <v>0</v>
      </c>
      <c r="K3077" s="4">
        <f t="shared" si="2405"/>
        <v>3</v>
      </c>
      <c r="L3077" s="10" t="str">
        <f t="shared" si="2326"/>
        <v>RSDELC</v>
      </c>
      <c r="M3077" s="10" t="s">
        <v>75</v>
      </c>
    </row>
    <row r="3078" spans="3:13" s="2" customFormat="1" x14ac:dyDescent="0.25">
      <c r="C3078" s="10"/>
      <c r="D3078" s="10">
        <v>24</v>
      </c>
      <c r="F3078" s="19" t="str">
        <f t="shared" si="2439"/>
        <v>FLO_FR</v>
      </c>
      <c r="G3078" s="19" t="str">
        <f t="shared" si="2440"/>
        <v>RSD_APA4_DW</v>
      </c>
      <c r="H3078" s="19" t="str">
        <f t="shared" ref="H3078:J3078" si="2448">H3054</f>
        <v>WE</v>
      </c>
      <c r="I3078" s="19" t="str">
        <f t="shared" si="2448"/>
        <v>UP</v>
      </c>
      <c r="J3078" s="21">
        <f t="shared" si="2448"/>
        <v>0</v>
      </c>
      <c r="K3078" s="21">
        <f t="shared" si="2405"/>
        <v>3</v>
      </c>
      <c r="L3078" s="21" t="str">
        <f t="shared" si="2326"/>
        <v>RSDELC</v>
      </c>
      <c r="M3078" s="21" t="s">
        <v>75</v>
      </c>
    </row>
    <row r="3079" spans="3:13" s="2" customFormat="1" x14ac:dyDescent="0.25">
      <c r="C3079" s="10">
        <f>C3031+1</f>
        <v>65</v>
      </c>
      <c r="D3079" s="10">
        <v>1</v>
      </c>
      <c r="F3079" s="2" t="str">
        <f>IF(H3079="NA","\I: Ignore","FLO_FR")</f>
        <v>FLO_FR</v>
      </c>
      <c r="G3079" s="9" t="str">
        <f>VLOOKUP(C3079,Demands!$B$27:$C$125,2,0)</f>
        <v>RSD_DTA1_AP</v>
      </c>
      <c r="H3079" s="2" t="str">
        <f>IF(HLOOKUP($D3079,Fractions!$C$1:$Z$2,2,0)=0,"na",HLOOKUP($D3079,Fractions!$C$1:$Z$2,2,0))</f>
        <v>RN</v>
      </c>
      <c r="I3079" s="2" t="s">
        <v>34</v>
      </c>
      <c r="K3079" s="17">
        <f>VLOOKUP(VLOOKUP(C3079,Demands!$B$27:$E$125,4,0),Fractions!$A$3:$Z$43,INS_FRs!D3079+2,0)</f>
        <v>0</v>
      </c>
      <c r="L3079" s="10" t="str">
        <f t="shared" si="2326"/>
        <v>RSDELC</v>
      </c>
      <c r="M3079" s="10" t="s">
        <v>75</v>
      </c>
    </row>
    <row r="3080" spans="3:13" s="2" customFormat="1" x14ac:dyDescent="0.25">
      <c r="C3080" s="10"/>
      <c r="D3080" s="10">
        <v>2</v>
      </c>
      <c r="F3080" s="2" t="str">
        <f t="shared" ref="F3080:F3126" si="2449">IF(H3080="NA","\I: Ignore","FLO_FR")</f>
        <v>FLO_FR</v>
      </c>
      <c r="G3080" s="2" t="str">
        <f>G3079</f>
        <v>RSD_DTA1_AP</v>
      </c>
      <c r="H3080" s="2" t="str">
        <f>IF(HLOOKUP($D3080,Fractions!$C$1:$Z$2,2,0)=0,"na",HLOOKUP($D3080,Fractions!$C$1:$Z$2,2,0))</f>
        <v>RL</v>
      </c>
      <c r="I3080" s="2" t="s">
        <v>34</v>
      </c>
      <c r="K3080" s="17">
        <f>VLOOKUP(VLOOKUP(C3079,Demands!$B$27:$E$125,4,0),Fractions!$A$3:$Z$43,INS_FRs!D3080+2,0)</f>
        <v>2.7853881278538817E-2</v>
      </c>
      <c r="L3080" s="10" t="str">
        <f t="shared" ref="L3080:L3143" si="2450">LEFT(G3080,3)&amp;"ELC"</f>
        <v>RSDELC</v>
      </c>
      <c r="M3080" s="10" t="s">
        <v>75</v>
      </c>
    </row>
    <row r="3081" spans="3:13" s="2" customFormat="1" x14ac:dyDescent="0.25">
      <c r="C3081" s="10"/>
      <c r="D3081" s="10">
        <v>3</v>
      </c>
      <c r="F3081" s="2" t="str">
        <f t="shared" si="2449"/>
        <v>FLO_FR</v>
      </c>
      <c r="G3081" s="2" t="str">
        <f t="shared" ref="G3081:G3126" si="2451">G3080</f>
        <v>RSD_DTA1_AP</v>
      </c>
      <c r="H3081" s="2" t="str">
        <f>IF(HLOOKUP($D3081,Fractions!$C$1:$Z$2,2,0)=0,"na",HLOOKUP($D3081,Fractions!$C$1:$Z$2,2,0))</f>
        <v>RM</v>
      </c>
      <c r="I3081" s="2" t="s">
        <v>34</v>
      </c>
      <c r="K3081" s="17">
        <f>VLOOKUP(VLOOKUP(C3079,Demands!$B$27:$E$125,4,0),Fractions!$A$3:$Z$43,INS_FRs!D3081+2,0)</f>
        <v>3.4817351598173514E-2</v>
      </c>
      <c r="L3081" s="10" t="str">
        <f t="shared" si="2450"/>
        <v>RSDELC</v>
      </c>
      <c r="M3081" s="10" t="s">
        <v>75</v>
      </c>
    </row>
    <row r="3082" spans="3:13" s="2" customFormat="1" x14ac:dyDescent="0.25">
      <c r="C3082" s="10"/>
      <c r="D3082" s="10">
        <v>4</v>
      </c>
      <c r="F3082" s="2" t="str">
        <f t="shared" si="2449"/>
        <v>FLO_FR</v>
      </c>
      <c r="G3082" s="2" t="str">
        <f t="shared" si="2451"/>
        <v>RSD_DTA1_AP</v>
      </c>
      <c r="H3082" s="2" t="str">
        <f>IF(HLOOKUP($D3082,Fractions!$C$1:$Z$2,2,0)=0,"na",HLOOKUP($D3082,Fractions!$C$1:$Z$2,2,0))</f>
        <v>RD</v>
      </c>
      <c r="I3082" s="2" t="s">
        <v>34</v>
      </c>
      <c r="K3082" s="17">
        <f>VLOOKUP(VLOOKUP(C3079,Demands!$B$27:$E$125,4,0),Fractions!$A$3:$Z$43,INS_FRs!D3082+2,0)</f>
        <v>4.1780821917808221E-2</v>
      </c>
      <c r="L3082" s="10" t="str">
        <f t="shared" si="2450"/>
        <v>RSDELC</v>
      </c>
      <c r="M3082" s="10" t="s">
        <v>75</v>
      </c>
    </row>
    <row r="3083" spans="3:13" s="2" customFormat="1" x14ac:dyDescent="0.25">
      <c r="C3083" s="10"/>
      <c r="D3083" s="10">
        <v>5</v>
      </c>
      <c r="F3083" s="2" t="str">
        <f t="shared" si="2449"/>
        <v>FLO_FR</v>
      </c>
      <c r="G3083" s="2" t="str">
        <f t="shared" si="2451"/>
        <v>RSD_DTA1_AP</v>
      </c>
      <c r="H3083" s="2" t="str">
        <f>IF(HLOOKUP($D3083,Fractions!$C$1:$Z$2,2,0)=0,"na",HLOOKUP($D3083,Fractions!$C$1:$Z$2,2,0))</f>
        <v>RA</v>
      </c>
      <c r="I3083" s="2" t="s">
        <v>34</v>
      </c>
      <c r="K3083" s="17">
        <f>VLOOKUP(VLOOKUP(C3079,Demands!$B$27:$E$125,4,0),Fractions!$A$3:$Z$43,INS_FRs!D3083+2,0)</f>
        <v>2.7853881278538817E-2</v>
      </c>
      <c r="L3083" s="10" t="str">
        <f t="shared" si="2450"/>
        <v>RSDELC</v>
      </c>
      <c r="M3083" s="10" t="s">
        <v>75</v>
      </c>
    </row>
    <row r="3084" spans="3:13" s="2" customFormat="1" x14ac:dyDescent="0.25">
      <c r="C3084" s="10"/>
      <c r="D3084" s="10">
        <v>6</v>
      </c>
      <c r="F3084" s="2" t="str">
        <f t="shared" si="2449"/>
        <v>FLO_FR</v>
      </c>
      <c r="G3084" s="2" t="str">
        <f t="shared" si="2451"/>
        <v>RSD_DTA1_AP</v>
      </c>
      <c r="H3084" s="2" t="str">
        <f>IF(HLOOKUP($D3084,Fractions!$C$1:$Z$2,2,0)=0,"na",HLOOKUP($D3084,Fractions!$C$1:$Z$2,2,0))</f>
        <v>RE</v>
      </c>
      <c r="I3084" s="2" t="s">
        <v>34</v>
      </c>
      <c r="K3084" s="17">
        <f>VLOOKUP(VLOOKUP(C3079,Demands!$B$27:$E$125,4,0),Fractions!$A$3:$Z$43,INS_FRs!D3084+2,0)</f>
        <v>3.4817351598173514E-2</v>
      </c>
      <c r="L3084" s="10" t="str">
        <f t="shared" si="2450"/>
        <v>RSDELC</v>
      </c>
      <c r="M3084" s="10" t="s">
        <v>75</v>
      </c>
    </row>
    <row r="3085" spans="3:13" s="2" customFormat="1" x14ac:dyDescent="0.25">
      <c r="C3085" s="10"/>
      <c r="D3085" s="10">
        <v>7</v>
      </c>
      <c r="F3085" s="2" t="str">
        <f t="shared" si="2449"/>
        <v>FLO_FR</v>
      </c>
      <c r="G3085" s="2" t="str">
        <f t="shared" si="2451"/>
        <v>RSD_DTA1_AP</v>
      </c>
      <c r="H3085" s="2" t="str">
        <f>IF(HLOOKUP($D3085,Fractions!$C$1:$Z$2,2,0)=0,"na",HLOOKUP($D3085,Fractions!$C$1:$Z$2,2,0))</f>
        <v>SN</v>
      </c>
      <c r="I3085" s="2" t="s">
        <v>34</v>
      </c>
      <c r="K3085" s="17">
        <f>VLOOKUP(VLOOKUP(C3079,Demands!$B$27:$E$125,4,0),Fractions!$A$3:$Z$43,INS_FRs!D3085+2,0)</f>
        <v>0</v>
      </c>
      <c r="L3085" s="10" t="str">
        <f t="shared" si="2450"/>
        <v>RSDELC</v>
      </c>
      <c r="M3085" s="10" t="s">
        <v>75</v>
      </c>
    </row>
    <row r="3086" spans="3:13" s="2" customFormat="1" x14ac:dyDescent="0.25">
      <c r="C3086" s="10"/>
      <c r="D3086" s="10">
        <v>8</v>
      </c>
      <c r="F3086" s="2" t="str">
        <f t="shared" si="2449"/>
        <v>FLO_FR</v>
      </c>
      <c r="G3086" s="2" t="str">
        <f t="shared" si="2451"/>
        <v>RSD_DTA1_AP</v>
      </c>
      <c r="H3086" s="2" t="str">
        <f>IF(HLOOKUP($D3086,Fractions!$C$1:$Z$2,2,0)=0,"na",HLOOKUP($D3086,Fractions!$C$1:$Z$2,2,0))</f>
        <v>SL</v>
      </c>
      <c r="I3086" s="2" t="s">
        <v>34</v>
      </c>
      <c r="K3086" s="17">
        <f>VLOOKUP(VLOOKUP(C3079,Demands!$B$27:$E$125,4,0),Fractions!$A$3:$Z$43,INS_FRs!D3086+2,0)</f>
        <v>4.2009132420091334E-2</v>
      </c>
      <c r="L3086" s="10" t="str">
        <f t="shared" si="2450"/>
        <v>RSDELC</v>
      </c>
      <c r="M3086" s="10" t="s">
        <v>75</v>
      </c>
    </row>
    <row r="3087" spans="3:13" s="2" customFormat="1" x14ac:dyDescent="0.25">
      <c r="C3087" s="10"/>
      <c r="D3087" s="10">
        <v>9</v>
      </c>
      <c r="F3087" s="2" t="str">
        <f t="shared" si="2449"/>
        <v>FLO_FR</v>
      </c>
      <c r="G3087" s="2" t="str">
        <f t="shared" si="2451"/>
        <v>RSD_DTA1_AP</v>
      </c>
      <c r="H3087" s="2" t="str">
        <f>IF(HLOOKUP($D3087,Fractions!$C$1:$Z$2,2,0)=0,"na",HLOOKUP($D3087,Fractions!$C$1:$Z$2,2,0))</f>
        <v>SM</v>
      </c>
      <c r="I3087" s="2" t="s">
        <v>34</v>
      </c>
      <c r="K3087" s="17">
        <f>VLOOKUP(VLOOKUP(C3079,Demands!$B$27:$E$125,4,0),Fractions!$A$3:$Z$43,INS_FRs!D3087+2,0)</f>
        <v>5.2511415525114152E-2</v>
      </c>
      <c r="L3087" s="10" t="str">
        <f t="shared" si="2450"/>
        <v>RSDELC</v>
      </c>
      <c r="M3087" s="10" t="s">
        <v>75</v>
      </c>
    </row>
    <row r="3088" spans="3:13" s="2" customFormat="1" x14ac:dyDescent="0.25">
      <c r="C3088" s="10"/>
      <c r="D3088" s="10">
        <v>10</v>
      </c>
      <c r="F3088" s="2" t="str">
        <f t="shared" si="2449"/>
        <v>FLO_FR</v>
      </c>
      <c r="G3088" s="2" t="str">
        <f t="shared" si="2451"/>
        <v>RSD_DTA1_AP</v>
      </c>
      <c r="H3088" s="2" t="str">
        <f>IF(HLOOKUP($D3088,Fractions!$C$1:$Z$2,2,0)=0,"na",HLOOKUP($D3088,Fractions!$C$1:$Z$2,2,0))</f>
        <v>SD</v>
      </c>
      <c r="I3088" s="2" t="s">
        <v>34</v>
      </c>
      <c r="K3088" s="17">
        <f>VLOOKUP(VLOOKUP(C3079,Demands!$B$27:$E$125,4,0),Fractions!$A$3:$Z$43,INS_FRs!D3088+2,0)</f>
        <v>6.3013698630136991E-2</v>
      </c>
      <c r="L3088" s="10" t="str">
        <f t="shared" si="2450"/>
        <v>RSDELC</v>
      </c>
      <c r="M3088" s="10" t="s">
        <v>75</v>
      </c>
    </row>
    <row r="3089" spans="3:13" s="2" customFormat="1" x14ac:dyDescent="0.25">
      <c r="C3089" s="10"/>
      <c r="D3089" s="10">
        <v>11</v>
      </c>
      <c r="F3089" s="2" t="str">
        <f t="shared" si="2449"/>
        <v>FLO_FR</v>
      </c>
      <c r="G3089" s="2" t="str">
        <f t="shared" si="2451"/>
        <v>RSD_DTA1_AP</v>
      </c>
      <c r="H3089" s="2" t="str">
        <f>IF(HLOOKUP($D3089,Fractions!$C$1:$Z$2,2,0)=0,"na",HLOOKUP($D3089,Fractions!$C$1:$Z$2,2,0))</f>
        <v>SA</v>
      </c>
      <c r="I3089" s="2" t="s">
        <v>34</v>
      </c>
      <c r="K3089" s="17">
        <f>VLOOKUP(VLOOKUP(C3079,Demands!$B$27:$E$125,4,0),Fractions!$A$3:$Z$43,INS_FRs!D3089+2,0)</f>
        <v>4.2009132420091334E-2</v>
      </c>
      <c r="L3089" s="10" t="str">
        <f t="shared" si="2450"/>
        <v>RSDELC</v>
      </c>
      <c r="M3089" s="10" t="s">
        <v>75</v>
      </c>
    </row>
    <row r="3090" spans="3:13" s="2" customFormat="1" x14ac:dyDescent="0.25">
      <c r="C3090" s="10"/>
      <c r="D3090" s="10">
        <v>12</v>
      </c>
      <c r="F3090" s="2" t="str">
        <f t="shared" si="2449"/>
        <v>FLO_FR</v>
      </c>
      <c r="G3090" s="2" t="str">
        <f t="shared" si="2451"/>
        <v>RSD_DTA1_AP</v>
      </c>
      <c r="H3090" s="2" t="str">
        <f>IF(HLOOKUP($D3090,Fractions!$C$1:$Z$2,2,0)=0,"na",HLOOKUP($D3090,Fractions!$C$1:$Z$2,2,0))</f>
        <v>SE</v>
      </c>
      <c r="I3090" s="2" t="s">
        <v>34</v>
      </c>
      <c r="K3090" s="17">
        <f>VLOOKUP(VLOOKUP(C3079,Demands!$B$27:$E$125,4,0),Fractions!$A$3:$Z$43,INS_FRs!D3090+2,0)</f>
        <v>5.2511415525114152E-2</v>
      </c>
      <c r="L3090" s="10" t="str">
        <f t="shared" si="2450"/>
        <v>RSDELC</v>
      </c>
      <c r="M3090" s="10" t="s">
        <v>75</v>
      </c>
    </row>
    <row r="3091" spans="3:13" s="2" customFormat="1" x14ac:dyDescent="0.25">
      <c r="C3091" s="10"/>
      <c r="D3091" s="10">
        <v>13</v>
      </c>
      <c r="F3091" s="2" t="str">
        <f t="shared" si="2449"/>
        <v>FLO_FR</v>
      </c>
      <c r="G3091" s="2" t="str">
        <f t="shared" si="2451"/>
        <v>RSD_DTA1_AP</v>
      </c>
      <c r="H3091" s="2" t="str">
        <f>IF(HLOOKUP($D3091,Fractions!$C$1:$Z$2,2,0)=0,"na",HLOOKUP($D3091,Fractions!$C$1:$Z$2,2,0))</f>
        <v>FN</v>
      </c>
      <c r="I3091" s="2" t="s">
        <v>34</v>
      </c>
      <c r="K3091" s="17">
        <f>VLOOKUP(VLOOKUP(C3079,Demands!$B$27:$E$125,4,0),Fractions!$A$3:$Z$43,INS_FRs!D3091+2,0)</f>
        <v>0</v>
      </c>
      <c r="L3091" s="10" t="str">
        <f t="shared" si="2450"/>
        <v>RSDELC</v>
      </c>
      <c r="M3091" s="10" t="s">
        <v>75</v>
      </c>
    </row>
    <row r="3092" spans="3:13" s="2" customFormat="1" x14ac:dyDescent="0.25">
      <c r="C3092" s="10"/>
      <c r="D3092" s="10">
        <v>14</v>
      </c>
      <c r="F3092" s="2" t="str">
        <f t="shared" si="2449"/>
        <v>FLO_FR</v>
      </c>
      <c r="G3092" s="2" t="str">
        <f t="shared" si="2451"/>
        <v>RSD_DTA1_AP</v>
      </c>
      <c r="H3092" s="2" t="str">
        <f>IF(HLOOKUP($D3092,Fractions!$C$1:$Z$2,2,0)=0,"na",HLOOKUP($D3092,Fractions!$C$1:$Z$2,2,0))</f>
        <v>FL</v>
      </c>
      <c r="I3092" s="2" t="s">
        <v>34</v>
      </c>
      <c r="K3092" s="17">
        <f>VLOOKUP(VLOOKUP(C3079,Demands!$B$27:$E$125,4,0),Fractions!$A$3:$Z$43,INS_FRs!D3092+2,0)</f>
        <v>2.7853881278538817E-2</v>
      </c>
      <c r="L3092" s="10" t="str">
        <f t="shared" si="2450"/>
        <v>RSDELC</v>
      </c>
      <c r="M3092" s="10" t="s">
        <v>75</v>
      </c>
    </row>
    <row r="3093" spans="3:13" s="2" customFormat="1" x14ac:dyDescent="0.25">
      <c r="C3093" s="10"/>
      <c r="D3093" s="10">
        <v>15</v>
      </c>
      <c r="F3093" s="2" t="str">
        <f t="shared" si="2449"/>
        <v>FLO_FR</v>
      </c>
      <c r="G3093" s="2" t="str">
        <f t="shared" si="2451"/>
        <v>RSD_DTA1_AP</v>
      </c>
      <c r="H3093" s="2" t="str">
        <f>IF(HLOOKUP($D3093,Fractions!$C$1:$Z$2,2,0)=0,"na",HLOOKUP($D3093,Fractions!$C$1:$Z$2,2,0))</f>
        <v>FM</v>
      </c>
      <c r="I3093" s="2" t="s">
        <v>34</v>
      </c>
      <c r="K3093" s="17">
        <f>VLOOKUP(VLOOKUP(C3079,Demands!$B$27:$E$125,4,0),Fractions!$A$3:$Z$43,INS_FRs!D3093+2,0)</f>
        <v>3.4817351598173514E-2</v>
      </c>
      <c r="L3093" s="10" t="str">
        <f t="shared" si="2450"/>
        <v>RSDELC</v>
      </c>
      <c r="M3093" s="10" t="s">
        <v>75</v>
      </c>
    </row>
    <row r="3094" spans="3:13" s="2" customFormat="1" x14ac:dyDescent="0.25">
      <c r="C3094" s="10"/>
      <c r="D3094" s="10">
        <v>16</v>
      </c>
      <c r="F3094" s="2" t="str">
        <f t="shared" si="2449"/>
        <v>FLO_FR</v>
      </c>
      <c r="G3094" s="2" t="str">
        <f t="shared" si="2451"/>
        <v>RSD_DTA1_AP</v>
      </c>
      <c r="H3094" s="2" t="str">
        <f>IF(HLOOKUP($D3094,Fractions!$C$1:$Z$2,2,0)=0,"na",HLOOKUP($D3094,Fractions!$C$1:$Z$2,2,0))</f>
        <v>FD</v>
      </c>
      <c r="I3094" s="2" t="s">
        <v>34</v>
      </c>
      <c r="K3094" s="17">
        <f>VLOOKUP(VLOOKUP(C3079,Demands!$B$27:$E$125,4,0),Fractions!$A$3:$Z$43,INS_FRs!D3094+2,0)</f>
        <v>4.1780821917808221E-2</v>
      </c>
      <c r="L3094" s="10" t="str">
        <f t="shared" si="2450"/>
        <v>RSDELC</v>
      </c>
      <c r="M3094" s="10" t="s">
        <v>75</v>
      </c>
    </row>
    <row r="3095" spans="3:13" s="2" customFormat="1" x14ac:dyDescent="0.25">
      <c r="C3095" s="10"/>
      <c r="D3095" s="10">
        <v>17</v>
      </c>
      <c r="F3095" s="2" t="str">
        <f t="shared" si="2449"/>
        <v>FLO_FR</v>
      </c>
      <c r="G3095" s="2" t="str">
        <f t="shared" si="2451"/>
        <v>RSD_DTA1_AP</v>
      </c>
      <c r="H3095" s="2" t="str">
        <f>IF(HLOOKUP($D3095,Fractions!$C$1:$Z$2,2,0)=0,"na",HLOOKUP($D3095,Fractions!$C$1:$Z$2,2,0))</f>
        <v>FA</v>
      </c>
      <c r="I3095" s="2" t="s">
        <v>34</v>
      </c>
      <c r="K3095" s="17">
        <f>VLOOKUP(VLOOKUP(C3079,Demands!$B$27:$E$125,4,0),Fractions!$A$3:$Z$43,INS_FRs!D3095+2,0)</f>
        <v>2.7853881278538817E-2</v>
      </c>
      <c r="L3095" s="10" t="str">
        <f t="shared" si="2450"/>
        <v>RSDELC</v>
      </c>
      <c r="M3095" s="10" t="s">
        <v>75</v>
      </c>
    </row>
    <row r="3096" spans="3:13" s="2" customFormat="1" x14ac:dyDescent="0.25">
      <c r="C3096" s="10"/>
      <c r="D3096" s="10">
        <v>18</v>
      </c>
      <c r="F3096" s="2" t="str">
        <f t="shared" si="2449"/>
        <v>FLO_FR</v>
      </c>
      <c r="G3096" s="2" t="str">
        <f t="shared" si="2451"/>
        <v>RSD_DTA1_AP</v>
      </c>
      <c r="H3096" s="2" t="str">
        <f>IF(HLOOKUP($D3096,Fractions!$C$1:$Z$2,2,0)=0,"na",HLOOKUP($D3096,Fractions!$C$1:$Z$2,2,0))</f>
        <v>FE</v>
      </c>
      <c r="I3096" s="2" t="s">
        <v>34</v>
      </c>
      <c r="K3096" s="17">
        <f>VLOOKUP(VLOOKUP(C3079,Demands!$B$27:$E$125,4,0),Fractions!$A$3:$Z$43,INS_FRs!D3096+2,0)</f>
        <v>3.4817351598173514E-2</v>
      </c>
      <c r="L3096" s="10" t="str">
        <f t="shared" si="2450"/>
        <v>RSDELC</v>
      </c>
      <c r="M3096" s="10" t="s">
        <v>75</v>
      </c>
    </row>
    <row r="3097" spans="3:13" s="2" customFormat="1" x14ac:dyDescent="0.25">
      <c r="C3097" s="10"/>
      <c r="D3097" s="10">
        <v>19</v>
      </c>
      <c r="F3097" s="2" t="str">
        <f t="shared" si="2449"/>
        <v>FLO_FR</v>
      </c>
      <c r="G3097" s="2" t="str">
        <f t="shared" si="2451"/>
        <v>RSD_DTA1_AP</v>
      </c>
      <c r="H3097" s="2" t="str">
        <f>IF(HLOOKUP($D3097,Fractions!$C$1:$Z$2,2,0)=0,"na",HLOOKUP($D3097,Fractions!$C$1:$Z$2,2,0))</f>
        <v>WN</v>
      </c>
      <c r="I3097" s="2" t="s">
        <v>34</v>
      </c>
      <c r="K3097" s="17">
        <f>VLOOKUP(VLOOKUP(C3079,Demands!$B$27:$E$125,4,0),Fractions!$A$3:$Z$43,INS_FRs!D3097+2,0)</f>
        <v>0</v>
      </c>
      <c r="L3097" s="10" t="str">
        <f t="shared" si="2450"/>
        <v>RSDELC</v>
      </c>
      <c r="M3097" s="10" t="s">
        <v>75</v>
      </c>
    </row>
    <row r="3098" spans="3:13" s="2" customFormat="1" x14ac:dyDescent="0.25">
      <c r="C3098" s="10"/>
      <c r="D3098" s="10">
        <v>20</v>
      </c>
      <c r="F3098" s="2" t="str">
        <f t="shared" si="2449"/>
        <v>FLO_FR</v>
      </c>
      <c r="G3098" s="2" t="str">
        <f t="shared" si="2451"/>
        <v>RSD_DTA1_AP</v>
      </c>
      <c r="H3098" s="2" t="str">
        <f>IF(HLOOKUP($D3098,Fractions!$C$1:$Z$2,2,0)=0,"na",HLOOKUP($D3098,Fractions!$C$1:$Z$2,2,0))</f>
        <v>WL</v>
      </c>
      <c r="I3098" s="2" t="s">
        <v>34</v>
      </c>
      <c r="K3098" s="17">
        <f>VLOOKUP(VLOOKUP(C3079,Demands!$B$27:$E$125,4,0),Fractions!$A$3:$Z$43,INS_FRs!D3098+2,0)</f>
        <v>6.894977168949773E-2</v>
      </c>
      <c r="L3098" s="10" t="str">
        <f t="shared" si="2450"/>
        <v>RSDELC</v>
      </c>
      <c r="M3098" s="10" t="s">
        <v>75</v>
      </c>
    </row>
    <row r="3099" spans="3:13" s="2" customFormat="1" x14ac:dyDescent="0.25">
      <c r="C3099" s="10"/>
      <c r="D3099" s="10">
        <v>21</v>
      </c>
      <c r="F3099" s="2" t="str">
        <f t="shared" si="2449"/>
        <v>FLO_FR</v>
      </c>
      <c r="G3099" s="2" t="str">
        <f t="shared" si="2451"/>
        <v>RSD_DTA1_AP</v>
      </c>
      <c r="H3099" s="2" t="str">
        <f>IF(HLOOKUP($D3099,Fractions!$C$1:$Z$2,2,0)=0,"na",HLOOKUP($D3099,Fractions!$C$1:$Z$2,2,0))</f>
        <v>WM</v>
      </c>
      <c r="I3099" s="2" t="s">
        <v>34</v>
      </c>
      <c r="K3099" s="17">
        <f>VLOOKUP(VLOOKUP(C3079,Demands!$B$27:$E$125,4,0),Fractions!$A$3:$Z$43,INS_FRs!D3099+2,0)</f>
        <v>8.6187214611872148E-2</v>
      </c>
      <c r="L3099" s="10" t="str">
        <f t="shared" si="2450"/>
        <v>RSDELC</v>
      </c>
      <c r="M3099" s="10" t="s">
        <v>75</v>
      </c>
    </row>
    <row r="3100" spans="3:13" s="2" customFormat="1" x14ac:dyDescent="0.25">
      <c r="C3100" s="10"/>
      <c r="D3100" s="10">
        <v>22</v>
      </c>
      <c r="F3100" s="2" t="str">
        <f t="shared" si="2449"/>
        <v>FLO_FR</v>
      </c>
      <c r="G3100" s="2" t="str">
        <f t="shared" si="2451"/>
        <v>RSD_DTA1_AP</v>
      </c>
      <c r="H3100" s="2" t="str">
        <f>IF(HLOOKUP($D3100,Fractions!$C$1:$Z$2,2,0)=0,"na",HLOOKUP($D3100,Fractions!$C$1:$Z$2,2,0))</f>
        <v>WD</v>
      </c>
      <c r="I3100" s="2" t="s">
        <v>34</v>
      </c>
      <c r="K3100" s="17">
        <f>VLOOKUP(VLOOKUP(C3079,Demands!$B$27:$E$125,4,0),Fractions!$A$3:$Z$43,INS_FRs!D3100+2,0)</f>
        <v>0.10342465753424658</v>
      </c>
      <c r="L3100" s="10" t="str">
        <f t="shared" si="2450"/>
        <v>RSDELC</v>
      </c>
      <c r="M3100" s="10" t="s">
        <v>75</v>
      </c>
    </row>
    <row r="3101" spans="3:13" s="2" customFormat="1" x14ac:dyDescent="0.25">
      <c r="C3101" s="10"/>
      <c r="D3101" s="10">
        <v>23</v>
      </c>
      <c r="F3101" s="12" t="str">
        <f t="shared" si="2449"/>
        <v>FLO_FR</v>
      </c>
      <c r="G3101" s="12" t="str">
        <f t="shared" si="2451"/>
        <v>RSD_DTA1_AP</v>
      </c>
      <c r="H3101" s="12" t="str">
        <f>IF(HLOOKUP($D3101,Fractions!$C$1:$Z$2,2,0)=0,"na",HLOOKUP($D3101,Fractions!$C$1:$Z$2,2,0))</f>
        <v>WA</v>
      </c>
      <c r="I3101" s="12" t="s">
        <v>34</v>
      </c>
      <c r="J3101" s="12"/>
      <c r="K3101" s="18">
        <f>VLOOKUP(VLOOKUP(C3079,Demands!$B$27:$E$125,4,0),Fractions!$A$3:$Z$43,INS_FRs!D3101+2,0)</f>
        <v>6.894977168949773E-2</v>
      </c>
      <c r="L3101" s="10" t="str">
        <f t="shared" si="2450"/>
        <v>RSDELC</v>
      </c>
      <c r="M3101" s="10" t="s">
        <v>75</v>
      </c>
    </row>
    <row r="3102" spans="3:13" s="2" customFormat="1" x14ac:dyDescent="0.25">
      <c r="C3102" s="10"/>
      <c r="D3102" s="10">
        <v>24</v>
      </c>
      <c r="F3102" s="19" t="str">
        <f t="shared" si="2449"/>
        <v>FLO_FR</v>
      </c>
      <c r="G3102" s="19" t="str">
        <f t="shared" si="2451"/>
        <v>RSD_DTA1_AP</v>
      </c>
      <c r="H3102" s="19" t="str">
        <f>IF(HLOOKUP($D3102,Fractions!$C$1:$Z$2,2,0)=0,"na",HLOOKUP($D3102,Fractions!$C$1:$Z$2,2,0))</f>
        <v>WE</v>
      </c>
      <c r="I3102" s="19" t="s">
        <v>34</v>
      </c>
      <c r="J3102" s="19"/>
      <c r="K3102" s="20">
        <f>VLOOKUP(VLOOKUP(C3079,Demands!$B$27:$E$125,4,0),Fractions!$A$3:$Z$43,INS_FRs!D3102+2,0)</f>
        <v>8.6187214611872148E-2</v>
      </c>
      <c r="L3102" s="21" t="str">
        <f t="shared" si="2450"/>
        <v>RSDELC</v>
      </c>
      <c r="M3102" s="21" t="s">
        <v>75</v>
      </c>
    </row>
    <row r="3103" spans="3:13" s="2" customFormat="1" x14ac:dyDescent="0.25">
      <c r="C3103" s="10"/>
      <c r="D3103" s="10">
        <v>1</v>
      </c>
      <c r="F3103" s="2" t="str">
        <f t="shared" si="2449"/>
        <v>FLO_FR</v>
      </c>
      <c r="G3103" s="2" t="str">
        <f t="shared" si="2451"/>
        <v>RSD_DTA1_AP</v>
      </c>
      <c r="H3103" s="2" t="str">
        <f t="shared" ref="H3103:J3111" si="2452">H3079</f>
        <v>RN</v>
      </c>
      <c r="I3103" s="2" t="str">
        <f t="shared" si="2452"/>
        <v>UP</v>
      </c>
      <c r="J3103" s="10">
        <f t="shared" si="2452"/>
        <v>0</v>
      </c>
      <c r="K3103" s="10">
        <v>3</v>
      </c>
      <c r="L3103" s="10" t="str">
        <f t="shared" si="2450"/>
        <v>RSDELC</v>
      </c>
      <c r="M3103" s="10" t="s">
        <v>75</v>
      </c>
    </row>
    <row r="3104" spans="3:13" s="2" customFormat="1" x14ac:dyDescent="0.25">
      <c r="C3104" s="10"/>
      <c r="D3104" s="10">
        <v>2</v>
      </c>
      <c r="F3104" s="2" t="str">
        <f t="shared" si="2449"/>
        <v>FLO_FR</v>
      </c>
      <c r="G3104" s="2" t="str">
        <f t="shared" si="2451"/>
        <v>RSD_DTA1_AP</v>
      </c>
      <c r="H3104" s="2" t="str">
        <f t="shared" si="2452"/>
        <v>RL</v>
      </c>
      <c r="I3104" s="2" t="str">
        <f t="shared" si="2452"/>
        <v>UP</v>
      </c>
      <c r="J3104" s="10">
        <f t="shared" si="2452"/>
        <v>0</v>
      </c>
      <c r="K3104" s="10">
        <f>K3103</f>
        <v>3</v>
      </c>
      <c r="L3104" s="10" t="str">
        <f t="shared" si="2450"/>
        <v>RSDELC</v>
      </c>
      <c r="M3104" s="10" t="s">
        <v>75</v>
      </c>
    </row>
    <row r="3105" spans="3:13" s="2" customFormat="1" x14ac:dyDescent="0.25">
      <c r="C3105" s="10"/>
      <c r="D3105" s="10">
        <v>3</v>
      </c>
      <c r="F3105" s="2" t="str">
        <f t="shared" si="2449"/>
        <v>FLO_FR</v>
      </c>
      <c r="G3105" s="2" t="str">
        <f t="shared" si="2451"/>
        <v>RSD_DTA1_AP</v>
      </c>
      <c r="H3105" s="2" t="str">
        <f t="shared" si="2452"/>
        <v>RM</v>
      </c>
      <c r="I3105" s="2" t="str">
        <f t="shared" si="2452"/>
        <v>UP</v>
      </c>
      <c r="J3105" s="10">
        <f t="shared" si="2452"/>
        <v>0</v>
      </c>
      <c r="K3105" s="10">
        <f t="shared" ref="K3105:K3126" si="2453">K3104</f>
        <v>3</v>
      </c>
      <c r="L3105" s="10" t="str">
        <f t="shared" si="2450"/>
        <v>RSDELC</v>
      </c>
      <c r="M3105" s="10" t="s">
        <v>75</v>
      </c>
    </row>
    <row r="3106" spans="3:13" s="2" customFormat="1" x14ac:dyDescent="0.25">
      <c r="C3106" s="10"/>
      <c r="D3106" s="10">
        <v>4</v>
      </c>
      <c r="F3106" s="2" t="str">
        <f t="shared" si="2449"/>
        <v>FLO_FR</v>
      </c>
      <c r="G3106" s="2" t="str">
        <f t="shared" si="2451"/>
        <v>RSD_DTA1_AP</v>
      </c>
      <c r="H3106" s="2" t="str">
        <f t="shared" si="2452"/>
        <v>RD</v>
      </c>
      <c r="I3106" s="2" t="str">
        <f t="shared" si="2452"/>
        <v>UP</v>
      </c>
      <c r="J3106" s="10">
        <f t="shared" si="2452"/>
        <v>0</v>
      </c>
      <c r="K3106" s="10">
        <f t="shared" si="2453"/>
        <v>3</v>
      </c>
      <c r="L3106" s="10" t="str">
        <f t="shared" si="2450"/>
        <v>RSDELC</v>
      </c>
      <c r="M3106" s="10" t="s">
        <v>75</v>
      </c>
    </row>
    <row r="3107" spans="3:13" s="2" customFormat="1" x14ac:dyDescent="0.25">
      <c r="C3107" s="10"/>
      <c r="D3107" s="10">
        <v>5</v>
      </c>
      <c r="F3107" s="2" t="str">
        <f t="shared" si="2449"/>
        <v>FLO_FR</v>
      </c>
      <c r="G3107" s="2" t="str">
        <f t="shared" si="2451"/>
        <v>RSD_DTA1_AP</v>
      </c>
      <c r="H3107" s="2" t="str">
        <f t="shared" si="2452"/>
        <v>RA</v>
      </c>
      <c r="I3107" s="2" t="str">
        <f t="shared" si="2452"/>
        <v>UP</v>
      </c>
      <c r="J3107" s="10">
        <f t="shared" si="2452"/>
        <v>0</v>
      </c>
      <c r="K3107" s="10">
        <f t="shared" si="2453"/>
        <v>3</v>
      </c>
      <c r="L3107" s="10" t="str">
        <f t="shared" si="2450"/>
        <v>RSDELC</v>
      </c>
      <c r="M3107" s="10" t="s">
        <v>75</v>
      </c>
    </row>
    <row r="3108" spans="3:13" s="2" customFormat="1" x14ac:dyDescent="0.25">
      <c r="C3108" s="10"/>
      <c r="D3108" s="10">
        <v>6</v>
      </c>
      <c r="F3108" s="2" t="str">
        <f t="shared" si="2449"/>
        <v>FLO_FR</v>
      </c>
      <c r="G3108" s="2" t="str">
        <f t="shared" si="2451"/>
        <v>RSD_DTA1_AP</v>
      </c>
      <c r="H3108" s="2" t="str">
        <f t="shared" si="2452"/>
        <v>RE</v>
      </c>
      <c r="I3108" s="2" t="str">
        <f t="shared" si="2452"/>
        <v>UP</v>
      </c>
      <c r="J3108" s="10">
        <f t="shared" si="2452"/>
        <v>0</v>
      </c>
      <c r="K3108" s="10">
        <f t="shared" si="2453"/>
        <v>3</v>
      </c>
      <c r="L3108" s="10" t="str">
        <f t="shared" si="2450"/>
        <v>RSDELC</v>
      </c>
      <c r="M3108" s="10" t="s">
        <v>75</v>
      </c>
    </row>
    <row r="3109" spans="3:13" s="2" customFormat="1" x14ac:dyDescent="0.25">
      <c r="C3109" s="10"/>
      <c r="D3109" s="10">
        <v>7</v>
      </c>
      <c r="F3109" s="2" t="str">
        <f t="shared" si="2449"/>
        <v>FLO_FR</v>
      </c>
      <c r="G3109" s="2" t="str">
        <f t="shared" si="2451"/>
        <v>RSD_DTA1_AP</v>
      </c>
      <c r="H3109" s="2" t="str">
        <f t="shared" si="2452"/>
        <v>SN</v>
      </c>
      <c r="I3109" s="2" t="str">
        <f t="shared" si="2452"/>
        <v>UP</v>
      </c>
      <c r="J3109" s="10">
        <f t="shared" si="2452"/>
        <v>0</v>
      </c>
      <c r="K3109" s="10">
        <f t="shared" si="2453"/>
        <v>3</v>
      </c>
      <c r="L3109" s="10" t="str">
        <f t="shared" si="2450"/>
        <v>RSDELC</v>
      </c>
      <c r="M3109" s="10" t="s">
        <v>75</v>
      </c>
    </row>
    <row r="3110" spans="3:13" s="2" customFormat="1" x14ac:dyDescent="0.25">
      <c r="C3110" s="10"/>
      <c r="D3110" s="10">
        <v>8</v>
      </c>
      <c r="F3110" s="2" t="str">
        <f t="shared" si="2449"/>
        <v>FLO_FR</v>
      </c>
      <c r="G3110" s="2" t="str">
        <f t="shared" si="2451"/>
        <v>RSD_DTA1_AP</v>
      </c>
      <c r="H3110" s="2" t="str">
        <f t="shared" si="2452"/>
        <v>SL</v>
      </c>
      <c r="I3110" s="2" t="str">
        <f t="shared" si="2452"/>
        <v>UP</v>
      </c>
      <c r="J3110" s="10">
        <f t="shared" si="2452"/>
        <v>0</v>
      </c>
      <c r="K3110" s="10">
        <f t="shared" si="2453"/>
        <v>3</v>
      </c>
      <c r="L3110" s="10" t="str">
        <f t="shared" si="2450"/>
        <v>RSDELC</v>
      </c>
      <c r="M3110" s="10" t="s">
        <v>75</v>
      </c>
    </row>
    <row r="3111" spans="3:13" s="2" customFormat="1" x14ac:dyDescent="0.25">
      <c r="C3111" s="10"/>
      <c r="D3111" s="10">
        <v>9</v>
      </c>
      <c r="F3111" s="2" t="str">
        <f t="shared" si="2449"/>
        <v>FLO_FR</v>
      </c>
      <c r="G3111" s="2" t="str">
        <f t="shared" si="2451"/>
        <v>RSD_DTA1_AP</v>
      </c>
      <c r="H3111" s="2" t="str">
        <f t="shared" si="2452"/>
        <v>SM</v>
      </c>
      <c r="I3111" s="2" t="str">
        <f t="shared" si="2452"/>
        <v>UP</v>
      </c>
      <c r="J3111" s="10">
        <f t="shared" si="2452"/>
        <v>0</v>
      </c>
      <c r="K3111" s="10">
        <f t="shared" si="2453"/>
        <v>3</v>
      </c>
      <c r="L3111" s="10" t="str">
        <f t="shared" si="2450"/>
        <v>RSDELC</v>
      </c>
      <c r="M3111" s="10" t="s">
        <v>75</v>
      </c>
    </row>
    <row r="3112" spans="3:13" s="2" customFormat="1" x14ac:dyDescent="0.25">
      <c r="C3112" s="10"/>
      <c r="D3112" s="10">
        <v>10</v>
      </c>
      <c r="F3112" s="2" t="str">
        <f t="shared" si="2449"/>
        <v>FLO_FR</v>
      </c>
      <c r="G3112" s="2" t="str">
        <f t="shared" si="2451"/>
        <v>RSD_DTA1_AP</v>
      </c>
      <c r="H3112" s="2" t="str">
        <f t="shared" ref="H3112" si="2454">H3088</f>
        <v>SD</v>
      </c>
      <c r="I3112" s="2" t="str">
        <f>I3088</f>
        <v>UP</v>
      </c>
      <c r="J3112" s="10">
        <f>J3088</f>
        <v>0</v>
      </c>
      <c r="K3112" s="10">
        <f t="shared" si="2453"/>
        <v>3</v>
      </c>
      <c r="L3112" s="10" t="str">
        <f t="shared" si="2450"/>
        <v>RSDELC</v>
      </c>
      <c r="M3112" s="10" t="s">
        <v>75</v>
      </c>
    </row>
    <row r="3113" spans="3:13" s="2" customFormat="1" x14ac:dyDescent="0.25">
      <c r="C3113" s="10"/>
      <c r="D3113" s="10">
        <v>11</v>
      </c>
      <c r="F3113" s="2" t="str">
        <f t="shared" si="2449"/>
        <v>FLO_FR</v>
      </c>
      <c r="G3113" s="2" t="str">
        <f t="shared" si="2451"/>
        <v>RSD_DTA1_AP</v>
      </c>
      <c r="H3113" s="2" t="str">
        <f t="shared" ref="H3113" si="2455">H3089</f>
        <v>SA</v>
      </c>
      <c r="I3113" s="2" t="str">
        <f>I3089</f>
        <v>UP</v>
      </c>
      <c r="J3113" s="10">
        <f>J3089</f>
        <v>0</v>
      </c>
      <c r="K3113" s="10">
        <f t="shared" si="2453"/>
        <v>3</v>
      </c>
      <c r="L3113" s="10" t="str">
        <f t="shared" si="2450"/>
        <v>RSDELC</v>
      </c>
      <c r="M3113" s="10" t="s">
        <v>75</v>
      </c>
    </row>
    <row r="3114" spans="3:13" s="2" customFormat="1" x14ac:dyDescent="0.25">
      <c r="C3114" s="10"/>
      <c r="D3114" s="10">
        <v>12</v>
      </c>
      <c r="F3114" s="2" t="str">
        <f t="shared" si="2449"/>
        <v>FLO_FR</v>
      </c>
      <c r="G3114" s="2" t="str">
        <f t="shared" si="2451"/>
        <v>RSD_DTA1_AP</v>
      </c>
      <c r="H3114" s="2" t="str">
        <f t="shared" ref="H3114:I3114" si="2456">H3090</f>
        <v>SE</v>
      </c>
      <c r="I3114" s="2" t="str">
        <f t="shared" si="2456"/>
        <v>UP</v>
      </c>
      <c r="J3114" s="10">
        <f>J3090</f>
        <v>0</v>
      </c>
      <c r="K3114" s="10">
        <f t="shared" si="2453"/>
        <v>3</v>
      </c>
      <c r="L3114" s="10" t="str">
        <f t="shared" si="2450"/>
        <v>RSDELC</v>
      </c>
      <c r="M3114" s="10" t="s">
        <v>75</v>
      </c>
    </row>
    <row r="3115" spans="3:13" s="2" customFormat="1" x14ac:dyDescent="0.25">
      <c r="C3115" s="10"/>
      <c r="D3115" s="10">
        <v>13</v>
      </c>
      <c r="F3115" s="2" t="str">
        <f t="shared" si="2449"/>
        <v>FLO_FR</v>
      </c>
      <c r="G3115" s="2" t="str">
        <f t="shared" si="2451"/>
        <v>RSD_DTA1_AP</v>
      </c>
      <c r="H3115" s="2" t="str">
        <f t="shared" ref="H3115:J3115" si="2457">H3091</f>
        <v>FN</v>
      </c>
      <c r="I3115" s="2" t="str">
        <f t="shared" si="2457"/>
        <v>UP</v>
      </c>
      <c r="J3115" s="10">
        <f t="shared" si="2457"/>
        <v>0</v>
      </c>
      <c r="K3115" s="10">
        <f t="shared" si="2453"/>
        <v>3</v>
      </c>
      <c r="L3115" s="10" t="str">
        <f t="shared" si="2450"/>
        <v>RSDELC</v>
      </c>
      <c r="M3115" s="10" t="s">
        <v>75</v>
      </c>
    </row>
    <row r="3116" spans="3:13" s="2" customFormat="1" x14ac:dyDescent="0.25">
      <c r="C3116" s="10"/>
      <c r="D3116" s="10">
        <v>14</v>
      </c>
      <c r="F3116" s="2" t="str">
        <f t="shared" si="2449"/>
        <v>FLO_FR</v>
      </c>
      <c r="G3116" s="2" t="str">
        <f t="shared" si="2451"/>
        <v>RSD_DTA1_AP</v>
      </c>
      <c r="H3116" s="2" t="str">
        <f t="shared" ref="H3116:J3116" si="2458">H3092</f>
        <v>FL</v>
      </c>
      <c r="I3116" s="2" t="str">
        <f t="shared" si="2458"/>
        <v>UP</v>
      </c>
      <c r="J3116" s="10">
        <f t="shared" si="2458"/>
        <v>0</v>
      </c>
      <c r="K3116" s="10">
        <f t="shared" si="2453"/>
        <v>3</v>
      </c>
      <c r="L3116" s="10" t="str">
        <f t="shared" si="2450"/>
        <v>RSDELC</v>
      </c>
      <c r="M3116" s="10" t="s">
        <v>75</v>
      </c>
    </row>
    <row r="3117" spans="3:13" s="2" customFormat="1" x14ac:dyDescent="0.25">
      <c r="C3117" s="10"/>
      <c r="D3117" s="10">
        <v>15</v>
      </c>
      <c r="F3117" s="2" t="str">
        <f t="shared" si="2449"/>
        <v>FLO_FR</v>
      </c>
      <c r="G3117" s="2" t="str">
        <f t="shared" si="2451"/>
        <v>RSD_DTA1_AP</v>
      </c>
      <c r="H3117" s="2" t="str">
        <f t="shared" ref="H3117:J3117" si="2459">H3093</f>
        <v>FM</v>
      </c>
      <c r="I3117" s="2" t="str">
        <f t="shared" si="2459"/>
        <v>UP</v>
      </c>
      <c r="J3117" s="10">
        <f t="shared" si="2459"/>
        <v>0</v>
      </c>
      <c r="K3117" s="10">
        <f t="shared" si="2453"/>
        <v>3</v>
      </c>
      <c r="L3117" s="10" t="str">
        <f t="shared" si="2450"/>
        <v>RSDELC</v>
      </c>
      <c r="M3117" s="10" t="s">
        <v>75</v>
      </c>
    </row>
    <row r="3118" spans="3:13" s="2" customFormat="1" x14ac:dyDescent="0.25">
      <c r="C3118" s="10"/>
      <c r="D3118" s="10">
        <v>16</v>
      </c>
      <c r="F3118" s="2" t="str">
        <f t="shared" si="2449"/>
        <v>FLO_FR</v>
      </c>
      <c r="G3118" s="2" t="str">
        <f t="shared" si="2451"/>
        <v>RSD_DTA1_AP</v>
      </c>
      <c r="H3118" s="2" t="str">
        <f t="shared" ref="H3118:J3118" si="2460">H3094</f>
        <v>FD</v>
      </c>
      <c r="I3118" s="2" t="str">
        <f t="shared" si="2460"/>
        <v>UP</v>
      </c>
      <c r="J3118" s="10">
        <f t="shared" si="2460"/>
        <v>0</v>
      </c>
      <c r="K3118" s="10">
        <f t="shared" si="2453"/>
        <v>3</v>
      </c>
      <c r="L3118" s="10" t="str">
        <f t="shared" si="2450"/>
        <v>RSDELC</v>
      </c>
      <c r="M3118" s="10" t="s">
        <v>75</v>
      </c>
    </row>
    <row r="3119" spans="3:13" s="2" customFormat="1" x14ac:dyDescent="0.25">
      <c r="C3119" s="10"/>
      <c r="D3119" s="10">
        <v>17</v>
      </c>
      <c r="F3119" s="2" t="str">
        <f t="shared" si="2449"/>
        <v>FLO_FR</v>
      </c>
      <c r="G3119" s="2" t="str">
        <f t="shared" si="2451"/>
        <v>RSD_DTA1_AP</v>
      </c>
      <c r="H3119" s="2" t="str">
        <f t="shared" ref="H3119:J3119" si="2461">H3095</f>
        <v>FA</v>
      </c>
      <c r="I3119" s="2" t="str">
        <f t="shared" si="2461"/>
        <v>UP</v>
      </c>
      <c r="J3119" s="10">
        <f t="shared" si="2461"/>
        <v>0</v>
      </c>
      <c r="K3119" s="10">
        <f t="shared" si="2453"/>
        <v>3</v>
      </c>
      <c r="L3119" s="10" t="str">
        <f t="shared" si="2450"/>
        <v>RSDELC</v>
      </c>
      <c r="M3119" s="10" t="s">
        <v>75</v>
      </c>
    </row>
    <row r="3120" spans="3:13" s="2" customFormat="1" x14ac:dyDescent="0.25">
      <c r="C3120" s="10"/>
      <c r="D3120" s="10">
        <v>18</v>
      </c>
      <c r="F3120" s="2" t="str">
        <f t="shared" si="2449"/>
        <v>FLO_FR</v>
      </c>
      <c r="G3120" s="2" t="str">
        <f t="shared" si="2451"/>
        <v>RSD_DTA1_AP</v>
      </c>
      <c r="H3120" s="2" t="str">
        <f t="shared" ref="H3120:J3120" si="2462">H3096</f>
        <v>FE</v>
      </c>
      <c r="I3120" s="2" t="str">
        <f t="shared" si="2462"/>
        <v>UP</v>
      </c>
      <c r="J3120" s="10">
        <f t="shared" si="2462"/>
        <v>0</v>
      </c>
      <c r="K3120" s="10">
        <f t="shared" si="2453"/>
        <v>3</v>
      </c>
      <c r="L3120" s="10" t="str">
        <f t="shared" si="2450"/>
        <v>RSDELC</v>
      </c>
      <c r="M3120" s="10" t="s">
        <v>75</v>
      </c>
    </row>
    <row r="3121" spans="3:13" s="2" customFormat="1" x14ac:dyDescent="0.25">
      <c r="C3121" s="10"/>
      <c r="D3121" s="10">
        <v>19</v>
      </c>
      <c r="F3121" s="2" t="str">
        <f t="shared" si="2449"/>
        <v>FLO_FR</v>
      </c>
      <c r="G3121" s="2" t="str">
        <f t="shared" si="2451"/>
        <v>RSD_DTA1_AP</v>
      </c>
      <c r="H3121" s="2" t="str">
        <f t="shared" ref="H3121:J3121" si="2463">H3097</f>
        <v>WN</v>
      </c>
      <c r="I3121" s="2" t="str">
        <f t="shared" si="2463"/>
        <v>UP</v>
      </c>
      <c r="J3121" s="10">
        <f t="shared" si="2463"/>
        <v>0</v>
      </c>
      <c r="K3121" s="10">
        <f t="shared" si="2453"/>
        <v>3</v>
      </c>
      <c r="L3121" s="10" t="str">
        <f t="shared" si="2450"/>
        <v>RSDELC</v>
      </c>
      <c r="M3121" s="10" t="s">
        <v>75</v>
      </c>
    </row>
    <row r="3122" spans="3:13" s="2" customFormat="1" x14ac:dyDescent="0.25">
      <c r="C3122" s="10"/>
      <c r="D3122" s="10">
        <v>20</v>
      </c>
      <c r="F3122" s="2" t="str">
        <f t="shared" si="2449"/>
        <v>FLO_FR</v>
      </c>
      <c r="G3122" s="2" t="str">
        <f t="shared" si="2451"/>
        <v>RSD_DTA1_AP</v>
      </c>
      <c r="H3122" s="2" t="str">
        <f t="shared" ref="H3122:J3122" si="2464">H3098</f>
        <v>WL</v>
      </c>
      <c r="I3122" s="2" t="str">
        <f t="shared" si="2464"/>
        <v>UP</v>
      </c>
      <c r="J3122" s="10">
        <f t="shared" si="2464"/>
        <v>0</v>
      </c>
      <c r="K3122" s="10">
        <f t="shared" si="2453"/>
        <v>3</v>
      </c>
      <c r="L3122" s="10" t="str">
        <f t="shared" si="2450"/>
        <v>RSDELC</v>
      </c>
      <c r="M3122" s="10" t="s">
        <v>75</v>
      </c>
    </row>
    <row r="3123" spans="3:13" s="2" customFormat="1" x14ac:dyDescent="0.25">
      <c r="C3123" s="10"/>
      <c r="D3123" s="10">
        <v>21</v>
      </c>
      <c r="F3123" s="2" t="str">
        <f t="shared" si="2449"/>
        <v>FLO_FR</v>
      </c>
      <c r="G3123" s="2" t="str">
        <f t="shared" si="2451"/>
        <v>RSD_DTA1_AP</v>
      </c>
      <c r="H3123" s="2" t="str">
        <f t="shared" ref="H3123:J3123" si="2465">H3099</f>
        <v>WM</v>
      </c>
      <c r="I3123" s="2" t="str">
        <f t="shared" si="2465"/>
        <v>UP</v>
      </c>
      <c r="J3123" s="10">
        <f t="shared" si="2465"/>
        <v>0</v>
      </c>
      <c r="K3123" s="10">
        <f t="shared" si="2453"/>
        <v>3</v>
      </c>
      <c r="L3123" s="10" t="str">
        <f t="shared" si="2450"/>
        <v>RSDELC</v>
      </c>
      <c r="M3123" s="10" t="s">
        <v>75</v>
      </c>
    </row>
    <row r="3124" spans="3:13" s="2" customFormat="1" x14ac:dyDescent="0.25">
      <c r="C3124" s="10"/>
      <c r="D3124" s="10">
        <v>22</v>
      </c>
      <c r="F3124" s="2" t="str">
        <f t="shared" si="2449"/>
        <v>FLO_FR</v>
      </c>
      <c r="G3124" s="2" t="str">
        <f t="shared" si="2451"/>
        <v>RSD_DTA1_AP</v>
      </c>
      <c r="H3124" s="2" t="str">
        <f t="shared" ref="H3124:J3124" si="2466">H3100</f>
        <v>WD</v>
      </c>
      <c r="I3124" s="2" t="str">
        <f t="shared" si="2466"/>
        <v>UP</v>
      </c>
      <c r="J3124" s="10">
        <f t="shared" si="2466"/>
        <v>0</v>
      </c>
      <c r="K3124" s="10">
        <f t="shared" si="2453"/>
        <v>3</v>
      </c>
      <c r="L3124" s="10" t="str">
        <f t="shared" si="2450"/>
        <v>RSDELC</v>
      </c>
      <c r="M3124" s="10" t="s">
        <v>75</v>
      </c>
    </row>
    <row r="3125" spans="3:13" s="2" customFormat="1" x14ac:dyDescent="0.25">
      <c r="C3125" s="10"/>
      <c r="D3125" s="10">
        <v>23</v>
      </c>
      <c r="F3125" s="12" t="str">
        <f t="shared" si="2449"/>
        <v>FLO_FR</v>
      </c>
      <c r="G3125" s="12" t="str">
        <f t="shared" si="2451"/>
        <v>RSD_DTA1_AP</v>
      </c>
      <c r="H3125" s="12" t="str">
        <f t="shared" ref="H3125:J3125" si="2467">H3101</f>
        <v>WA</v>
      </c>
      <c r="I3125" s="12" t="str">
        <f t="shared" si="2467"/>
        <v>UP</v>
      </c>
      <c r="J3125" s="4">
        <f t="shared" si="2467"/>
        <v>0</v>
      </c>
      <c r="K3125" s="4">
        <f t="shared" si="2453"/>
        <v>3</v>
      </c>
      <c r="L3125" s="10" t="str">
        <f t="shared" si="2450"/>
        <v>RSDELC</v>
      </c>
      <c r="M3125" s="10" t="s">
        <v>75</v>
      </c>
    </row>
    <row r="3126" spans="3:13" s="2" customFormat="1" x14ac:dyDescent="0.25">
      <c r="C3126" s="10"/>
      <c r="D3126" s="10">
        <v>24</v>
      </c>
      <c r="F3126" s="19" t="str">
        <f t="shared" si="2449"/>
        <v>FLO_FR</v>
      </c>
      <c r="G3126" s="19" t="str">
        <f t="shared" si="2451"/>
        <v>RSD_DTA1_AP</v>
      </c>
      <c r="H3126" s="19" t="str">
        <f t="shared" ref="H3126:J3126" si="2468">H3102</f>
        <v>WE</v>
      </c>
      <c r="I3126" s="19" t="str">
        <f t="shared" si="2468"/>
        <v>UP</v>
      </c>
      <c r="J3126" s="21">
        <f t="shared" si="2468"/>
        <v>0</v>
      </c>
      <c r="K3126" s="21">
        <f t="shared" si="2453"/>
        <v>3</v>
      </c>
      <c r="L3126" s="21" t="str">
        <f t="shared" si="2450"/>
        <v>RSDELC</v>
      </c>
      <c r="M3126" s="21" t="s">
        <v>75</v>
      </c>
    </row>
    <row r="3127" spans="3:13" s="2" customFormat="1" x14ac:dyDescent="0.25">
      <c r="C3127" s="10">
        <f>C3079+1</f>
        <v>66</v>
      </c>
      <c r="D3127" s="10">
        <v>1</v>
      </c>
      <c r="F3127" s="2" t="str">
        <f>IF(H3127="NA","\I: Ignore","FLO_FR")</f>
        <v>FLO_FR</v>
      </c>
      <c r="G3127" s="9" t="str">
        <f>VLOOKUP(C3127,Demands!$B$27:$C$125,2,0)</f>
        <v>RSD_APA1_AP</v>
      </c>
      <c r="H3127" s="2" t="str">
        <f>IF(HLOOKUP($D3127,Fractions!$C$1:$Z$2,2,0)=0,"na",HLOOKUP($D3127,Fractions!$C$1:$Z$2,2,0))</f>
        <v>RN</v>
      </c>
      <c r="I3127" s="2" t="s">
        <v>34</v>
      </c>
      <c r="K3127" s="17">
        <f>VLOOKUP(VLOOKUP(C3127,Demands!$B$27:$E$125,4,0),Fractions!$A$3:$Z$43,INS_FRs!D3127+2,0)</f>
        <v>0</v>
      </c>
      <c r="L3127" s="10" t="str">
        <f t="shared" si="2450"/>
        <v>RSDELC</v>
      </c>
      <c r="M3127" s="10" t="s">
        <v>75</v>
      </c>
    </row>
    <row r="3128" spans="3:13" s="2" customFormat="1" x14ac:dyDescent="0.25">
      <c r="C3128" s="10"/>
      <c r="D3128" s="10">
        <v>2</v>
      </c>
      <c r="F3128" s="2" t="str">
        <f t="shared" ref="F3128:F3174" si="2469">IF(H3128="NA","\I: Ignore","FLO_FR")</f>
        <v>FLO_FR</v>
      </c>
      <c r="G3128" s="2" t="str">
        <f>G3127</f>
        <v>RSD_APA1_AP</v>
      </c>
      <c r="H3128" s="2" t="str">
        <f>IF(HLOOKUP($D3128,Fractions!$C$1:$Z$2,2,0)=0,"na",HLOOKUP($D3128,Fractions!$C$1:$Z$2,2,0))</f>
        <v>RL</v>
      </c>
      <c r="I3128" s="2" t="s">
        <v>34</v>
      </c>
      <c r="K3128" s="17">
        <f>VLOOKUP(VLOOKUP(C3127,Demands!$B$27:$E$125,4,0),Fractions!$A$3:$Z$43,INS_FRs!D3128+2,0)</f>
        <v>2.7853881278538817E-2</v>
      </c>
      <c r="L3128" s="10" t="str">
        <f t="shared" si="2450"/>
        <v>RSDELC</v>
      </c>
      <c r="M3128" s="10" t="s">
        <v>75</v>
      </c>
    </row>
    <row r="3129" spans="3:13" s="2" customFormat="1" x14ac:dyDescent="0.25">
      <c r="C3129" s="10"/>
      <c r="D3129" s="10">
        <v>3</v>
      </c>
      <c r="F3129" s="2" t="str">
        <f t="shared" si="2469"/>
        <v>FLO_FR</v>
      </c>
      <c r="G3129" s="2" t="str">
        <f t="shared" ref="G3129:G3174" si="2470">G3128</f>
        <v>RSD_APA1_AP</v>
      </c>
      <c r="H3129" s="2" t="str">
        <f>IF(HLOOKUP($D3129,Fractions!$C$1:$Z$2,2,0)=0,"na",HLOOKUP($D3129,Fractions!$C$1:$Z$2,2,0))</f>
        <v>RM</v>
      </c>
      <c r="I3129" s="2" t="s">
        <v>34</v>
      </c>
      <c r="K3129" s="17">
        <f>VLOOKUP(VLOOKUP(C3127,Demands!$B$27:$E$125,4,0),Fractions!$A$3:$Z$43,INS_FRs!D3129+2,0)</f>
        <v>3.4817351598173514E-2</v>
      </c>
      <c r="L3129" s="10" t="str">
        <f t="shared" si="2450"/>
        <v>RSDELC</v>
      </c>
      <c r="M3129" s="10" t="s">
        <v>75</v>
      </c>
    </row>
    <row r="3130" spans="3:13" s="2" customFormat="1" x14ac:dyDescent="0.25">
      <c r="C3130" s="10"/>
      <c r="D3130" s="10">
        <v>4</v>
      </c>
      <c r="F3130" s="2" t="str">
        <f t="shared" si="2469"/>
        <v>FLO_FR</v>
      </c>
      <c r="G3130" s="2" t="str">
        <f t="shared" si="2470"/>
        <v>RSD_APA1_AP</v>
      </c>
      <c r="H3130" s="2" t="str">
        <f>IF(HLOOKUP($D3130,Fractions!$C$1:$Z$2,2,0)=0,"na",HLOOKUP($D3130,Fractions!$C$1:$Z$2,2,0))</f>
        <v>RD</v>
      </c>
      <c r="I3130" s="2" t="s">
        <v>34</v>
      </c>
      <c r="K3130" s="17">
        <f>VLOOKUP(VLOOKUP(C3127,Demands!$B$27:$E$125,4,0),Fractions!$A$3:$Z$43,INS_FRs!D3130+2,0)</f>
        <v>4.1780821917808221E-2</v>
      </c>
      <c r="L3130" s="10" t="str">
        <f t="shared" si="2450"/>
        <v>RSDELC</v>
      </c>
      <c r="M3130" s="10" t="s">
        <v>75</v>
      </c>
    </row>
    <row r="3131" spans="3:13" s="2" customFormat="1" x14ac:dyDescent="0.25">
      <c r="C3131" s="10"/>
      <c r="D3131" s="10">
        <v>5</v>
      </c>
      <c r="F3131" s="2" t="str">
        <f t="shared" si="2469"/>
        <v>FLO_FR</v>
      </c>
      <c r="G3131" s="2" t="str">
        <f t="shared" si="2470"/>
        <v>RSD_APA1_AP</v>
      </c>
      <c r="H3131" s="2" t="str">
        <f>IF(HLOOKUP($D3131,Fractions!$C$1:$Z$2,2,0)=0,"na",HLOOKUP($D3131,Fractions!$C$1:$Z$2,2,0))</f>
        <v>RA</v>
      </c>
      <c r="I3131" s="2" t="s">
        <v>34</v>
      </c>
      <c r="K3131" s="17">
        <f>VLOOKUP(VLOOKUP(C3127,Demands!$B$27:$E$125,4,0),Fractions!$A$3:$Z$43,INS_FRs!D3131+2,0)</f>
        <v>2.7853881278538817E-2</v>
      </c>
      <c r="L3131" s="10" t="str">
        <f t="shared" si="2450"/>
        <v>RSDELC</v>
      </c>
      <c r="M3131" s="10" t="s">
        <v>75</v>
      </c>
    </row>
    <row r="3132" spans="3:13" s="2" customFormat="1" x14ac:dyDescent="0.25">
      <c r="C3132" s="10"/>
      <c r="D3132" s="10">
        <v>6</v>
      </c>
      <c r="F3132" s="2" t="str">
        <f t="shared" si="2469"/>
        <v>FLO_FR</v>
      </c>
      <c r="G3132" s="2" t="str">
        <f t="shared" si="2470"/>
        <v>RSD_APA1_AP</v>
      </c>
      <c r="H3132" s="2" t="str">
        <f>IF(HLOOKUP($D3132,Fractions!$C$1:$Z$2,2,0)=0,"na",HLOOKUP($D3132,Fractions!$C$1:$Z$2,2,0))</f>
        <v>RE</v>
      </c>
      <c r="I3132" s="2" t="s">
        <v>34</v>
      </c>
      <c r="K3132" s="17">
        <f>VLOOKUP(VLOOKUP(C3127,Demands!$B$27:$E$125,4,0),Fractions!$A$3:$Z$43,INS_FRs!D3132+2,0)</f>
        <v>3.4817351598173514E-2</v>
      </c>
      <c r="L3132" s="10" t="str">
        <f t="shared" si="2450"/>
        <v>RSDELC</v>
      </c>
      <c r="M3132" s="10" t="s">
        <v>75</v>
      </c>
    </row>
    <row r="3133" spans="3:13" s="2" customFormat="1" x14ac:dyDescent="0.25">
      <c r="C3133" s="10"/>
      <c r="D3133" s="10">
        <v>7</v>
      </c>
      <c r="F3133" s="2" t="str">
        <f t="shared" si="2469"/>
        <v>FLO_FR</v>
      </c>
      <c r="G3133" s="2" t="str">
        <f t="shared" si="2470"/>
        <v>RSD_APA1_AP</v>
      </c>
      <c r="H3133" s="2" t="str">
        <f>IF(HLOOKUP($D3133,Fractions!$C$1:$Z$2,2,0)=0,"na",HLOOKUP($D3133,Fractions!$C$1:$Z$2,2,0))</f>
        <v>SN</v>
      </c>
      <c r="I3133" s="2" t="s">
        <v>34</v>
      </c>
      <c r="K3133" s="17">
        <f>VLOOKUP(VLOOKUP(C3127,Demands!$B$27:$E$125,4,0),Fractions!$A$3:$Z$43,INS_FRs!D3133+2,0)</f>
        <v>0</v>
      </c>
      <c r="L3133" s="10" t="str">
        <f t="shared" si="2450"/>
        <v>RSDELC</v>
      </c>
      <c r="M3133" s="10" t="s">
        <v>75</v>
      </c>
    </row>
    <row r="3134" spans="3:13" s="2" customFormat="1" x14ac:dyDescent="0.25">
      <c r="C3134" s="10"/>
      <c r="D3134" s="10">
        <v>8</v>
      </c>
      <c r="F3134" s="2" t="str">
        <f t="shared" si="2469"/>
        <v>FLO_FR</v>
      </c>
      <c r="G3134" s="2" t="str">
        <f t="shared" si="2470"/>
        <v>RSD_APA1_AP</v>
      </c>
      <c r="H3134" s="2" t="str">
        <f>IF(HLOOKUP($D3134,Fractions!$C$1:$Z$2,2,0)=0,"na",HLOOKUP($D3134,Fractions!$C$1:$Z$2,2,0))</f>
        <v>SL</v>
      </c>
      <c r="I3134" s="2" t="s">
        <v>34</v>
      </c>
      <c r="K3134" s="17">
        <f>VLOOKUP(VLOOKUP(C3127,Demands!$B$27:$E$125,4,0),Fractions!$A$3:$Z$43,INS_FRs!D3134+2,0)</f>
        <v>4.2009132420091334E-2</v>
      </c>
      <c r="L3134" s="10" t="str">
        <f t="shared" si="2450"/>
        <v>RSDELC</v>
      </c>
      <c r="M3134" s="10" t="s">
        <v>75</v>
      </c>
    </row>
    <row r="3135" spans="3:13" s="2" customFormat="1" x14ac:dyDescent="0.25">
      <c r="C3135" s="10"/>
      <c r="D3135" s="10">
        <v>9</v>
      </c>
      <c r="F3135" s="2" t="str">
        <f t="shared" si="2469"/>
        <v>FLO_FR</v>
      </c>
      <c r="G3135" s="2" t="str">
        <f t="shared" si="2470"/>
        <v>RSD_APA1_AP</v>
      </c>
      <c r="H3135" s="2" t="str">
        <f>IF(HLOOKUP($D3135,Fractions!$C$1:$Z$2,2,0)=0,"na",HLOOKUP($D3135,Fractions!$C$1:$Z$2,2,0))</f>
        <v>SM</v>
      </c>
      <c r="I3135" s="2" t="s">
        <v>34</v>
      </c>
      <c r="K3135" s="17">
        <f>VLOOKUP(VLOOKUP(C3127,Demands!$B$27:$E$125,4,0),Fractions!$A$3:$Z$43,INS_FRs!D3135+2,0)</f>
        <v>5.2511415525114152E-2</v>
      </c>
      <c r="L3135" s="10" t="str">
        <f t="shared" si="2450"/>
        <v>RSDELC</v>
      </c>
      <c r="M3135" s="10" t="s">
        <v>75</v>
      </c>
    </row>
    <row r="3136" spans="3:13" s="2" customFormat="1" x14ac:dyDescent="0.25">
      <c r="C3136" s="10"/>
      <c r="D3136" s="10">
        <v>10</v>
      </c>
      <c r="F3136" s="2" t="str">
        <f t="shared" si="2469"/>
        <v>FLO_FR</v>
      </c>
      <c r="G3136" s="2" t="str">
        <f t="shared" si="2470"/>
        <v>RSD_APA1_AP</v>
      </c>
      <c r="H3136" s="2" t="str">
        <f>IF(HLOOKUP($D3136,Fractions!$C$1:$Z$2,2,0)=0,"na",HLOOKUP($D3136,Fractions!$C$1:$Z$2,2,0))</f>
        <v>SD</v>
      </c>
      <c r="I3136" s="2" t="s">
        <v>34</v>
      </c>
      <c r="K3136" s="17">
        <f>VLOOKUP(VLOOKUP(C3127,Demands!$B$27:$E$125,4,0),Fractions!$A$3:$Z$43,INS_FRs!D3136+2,0)</f>
        <v>6.3013698630136991E-2</v>
      </c>
      <c r="L3136" s="10" t="str">
        <f t="shared" si="2450"/>
        <v>RSDELC</v>
      </c>
      <c r="M3136" s="10" t="s">
        <v>75</v>
      </c>
    </row>
    <row r="3137" spans="3:13" s="2" customFormat="1" x14ac:dyDescent="0.25">
      <c r="C3137" s="10"/>
      <c r="D3137" s="10">
        <v>11</v>
      </c>
      <c r="F3137" s="2" t="str">
        <f t="shared" si="2469"/>
        <v>FLO_FR</v>
      </c>
      <c r="G3137" s="2" t="str">
        <f t="shared" si="2470"/>
        <v>RSD_APA1_AP</v>
      </c>
      <c r="H3137" s="2" t="str">
        <f>IF(HLOOKUP($D3137,Fractions!$C$1:$Z$2,2,0)=0,"na",HLOOKUP($D3137,Fractions!$C$1:$Z$2,2,0))</f>
        <v>SA</v>
      </c>
      <c r="I3137" s="2" t="s">
        <v>34</v>
      </c>
      <c r="K3137" s="17">
        <f>VLOOKUP(VLOOKUP(C3127,Demands!$B$27:$E$125,4,0),Fractions!$A$3:$Z$43,INS_FRs!D3137+2,0)</f>
        <v>4.2009132420091334E-2</v>
      </c>
      <c r="L3137" s="10" t="str">
        <f t="shared" si="2450"/>
        <v>RSDELC</v>
      </c>
      <c r="M3137" s="10" t="s">
        <v>75</v>
      </c>
    </row>
    <row r="3138" spans="3:13" s="2" customFormat="1" x14ac:dyDescent="0.25">
      <c r="C3138" s="10"/>
      <c r="D3138" s="10">
        <v>12</v>
      </c>
      <c r="F3138" s="2" t="str">
        <f t="shared" si="2469"/>
        <v>FLO_FR</v>
      </c>
      <c r="G3138" s="2" t="str">
        <f t="shared" si="2470"/>
        <v>RSD_APA1_AP</v>
      </c>
      <c r="H3138" s="2" t="str">
        <f>IF(HLOOKUP($D3138,Fractions!$C$1:$Z$2,2,0)=0,"na",HLOOKUP($D3138,Fractions!$C$1:$Z$2,2,0))</f>
        <v>SE</v>
      </c>
      <c r="I3138" s="2" t="s">
        <v>34</v>
      </c>
      <c r="K3138" s="17">
        <f>VLOOKUP(VLOOKUP(C3127,Demands!$B$27:$E$125,4,0),Fractions!$A$3:$Z$43,INS_FRs!D3138+2,0)</f>
        <v>5.2511415525114152E-2</v>
      </c>
      <c r="L3138" s="10" t="str">
        <f t="shared" si="2450"/>
        <v>RSDELC</v>
      </c>
      <c r="M3138" s="10" t="s">
        <v>75</v>
      </c>
    </row>
    <row r="3139" spans="3:13" s="2" customFormat="1" x14ac:dyDescent="0.25">
      <c r="C3139" s="10"/>
      <c r="D3139" s="10">
        <v>13</v>
      </c>
      <c r="F3139" s="2" t="str">
        <f t="shared" si="2469"/>
        <v>FLO_FR</v>
      </c>
      <c r="G3139" s="2" t="str">
        <f t="shared" si="2470"/>
        <v>RSD_APA1_AP</v>
      </c>
      <c r="H3139" s="2" t="str">
        <f>IF(HLOOKUP($D3139,Fractions!$C$1:$Z$2,2,0)=0,"na",HLOOKUP($D3139,Fractions!$C$1:$Z$2,2,0))</f>
        <v>FN</v>
      </c>
      <c r="I3139" s="2" t="s">
        <v>34</v>
      </c>
      <c r="K3139" s="17">
        <f>VLOOKUP(VLOOKUP(C3127,Demands!$B$27:$E$125,4,0),Fractions!$A$3:$Z$43,INS_FRs!D3139+2,0)</f>
        <v>0</v>
      </c>
      <c r="L3139" s="10" t="str">
        <f t="shared" si="2450"/>
        <v>RSDELC</v>
      </c>
      <c r="M3139" s="10" t="s">
        <v>75</v>
      </c>
    </row>
    <row r="3140" spans="3:13" s="2" customFormat="1" x14ac:dyDescent="0.25">
      <c r="C3140" s="10"/>
      <c r="D3140" s="10">
        <v>14</v>
      </c>
      <c r="F3140" s="2" t="str">
        <f t="shared" si="2469"/>
        <v>FLO_FR</v>
      </c>
      <c r="G3140" s="2" t="str">
        <f t="shared" si="2470"/>
        <v>RSD_APA1_AP</v>
      </c>
      <c r="H3140" s="2" t="str">
        <f>IF(HLOOKUP($D3140,Fractions!$C$1:$Z$2,2,0)=0,"na",HLOOKUP($D3140,Fractions!$C$1:$Z$2,2,0))</f>
        <v>FL</v>
      </c>
      <c r="I3140" s="2" t="s">
        <v>34</v>
      </c>
      <c r="K3140" s="17">
        <f>VLOOKUP(VLOOKUP(C3127,Demands!$B$27:$E$125,4,0),Fractions!$A$3:$Z$43,INS_FRs!D3140+2,0)</f>
        <v>2.7853881278538817E-2</v>
      </c>
      <c r="L3140" s="10" t="str">
        <f t="shared" si="2450"/>
        <v>RSDELC</v>
      </c>
      <c r="M3140" s="10" t="s">
        <v>75</v>
      </c>
    </row>
    <row r="3141" spans="3:13" s="2" customFormat="1" x14ac:dyDescent="0.25">
      <c r="C3141" s="10"/>
      <c r="D3141" s="10">
        <v>15</v>
      </c>
      <c r="F3141" s="2" t="str">
        <f t="shared" si="2469"/>
        <v>FLO_FR</v>
      </c>
      <c r="G3141" s="2" t="str">
        <f t="shared" si="2470"/>
        <v>RSD_APA1_AP</v>
      </c>
      <c r="H3141" s="2" t="str">
        <f>IF(HLOOKUP($D3141,Fractions!$C$1:$Z$2,2,0)=0,"na",HLOOKUP($D3141,Fractions!$C$1:$Z$2,2,0))</f>
        <v>FM</v>
      </c>
      <c r="I3141" s="2" t="s">
        <v>34</v>
      </c>
      <c r="K3141" s="17">
        <f>VLOOKUP(VLOOKUP(C3127,Demands!$B$27:$E$125,4,0),Fractions!$A$3:$Z$43,INS_FRs!D3141+2,0)</f>
        <v>3.4817351598173514E-2</v>
      </c>
      <c r="L3141" s="10" t="str">
        <f t="shared" si="2450"/>
        <v>RSDELC</v>
      </c>
      <c r="M3141" s="10" t="s">
        <v>75</v>
      </c>
    </row>
    <row r="3142" spans="3:13" s="2" customFormat="1" x14ac:dyDescent="0.25">
      <c r="C3142" s="10"/>
      <c r="D3142" s="10">
        <v>16</v>
      </c>
      <c r="F3142" s="2" t="str">
        <f t="shared" si="2469"/>
        <v>FLO_FR</v>
      </c>
      <c r="G3142" s="2" t="str">
        <f t="shared" si="2470"/>
        <v>RSD_APA1_AP</v>
      </c>
      <c r="H3142" s="2" t="str">
        <f>IF(HLOOKUP($D3142,Fractions!$C$1:$Z$2,2,0)=0,"na",HLOOKUP($D3142,Fractions!$C$1:$Z$2,2,0))</f>
        <v>FD</v>
      </c>
      <c r="I3142" s="2" t="s">
        <v>34</v>
      </c>
      <c r="K3142" s="17">
        <f>VLOOKUP(VLOOKUP(C3127,Demands!$B$27:$E$125,4,0),Fractions!$A$3:$Z$43,INS_FRs!D3142+2,0)</f>
        <v>4.1780821917808221E-2</v>
      </c>
      <c r="L3142" s="10" t="str">
        <f t="shared" si="2450"/>
        <v>RSDELC</v>
      </c>
      <c r="M3142" s="10" t="s">
        <v>75</v>
      </c>
    </row>
    <row r="3143" spans="3:13" s="2" customFormat="1" x14ac:dyDescent="0.25">
      <c r="C3143" s="10"/>
      <c r="D3143" s="10">
        <v>17</v>
      </c>
      <c r="F3143" s="2" t="str">
        <f t="shared" si="2469"/>
        <v>FLO_FR</v>
      </c>
      <c r="G3143" s="2" t="str">
        <f t="shared" si="2470"/>
        <v>RSD_APA1_AP</v>
      </c>
      <c r="H3143" s="2" t="str">
        <f>IF(HLOOKUP($D3143,Fractions!$C$1:$Z$2,2,0)=0,"na",HLOOKUP($D3143,Fractions!$C$1:$Z$2,2,0))</f>
        <v>FA</v>
      </c>
      <c r="I3143" s="2" t="s">
        <v>34</v>
      </c>
      <c r="K3143" s="17">
        <f>VLOOKUP(VLOOKUP(C3127,Demands!$B$27:$E$125,4,0),Fractions!$A$3:$Z$43,INS_FRs!D3143+2,0)</f>
        <v>2.7853881278538817E-2</v>
      </c>
      <c r="L3143" s="10" t="str">
        <f t="shared" si="2450"/>
        <v>RSDELC</v>
      </c>
      <c r="M3143" s="10" t="s">
        <v>75</v>
      </c>
    </row>
    <row r="3144" spans="3:13" s="2" customFormat="1" x14ac:dyDescent="0.25">
      <c r="C3144" s="10"/>
      <c r="D3144" s="10">
        <v>18</v>
      </c>
      <c r="F3144" s="2" t="str">
        <f t="shared" si="2469"/>
        <v>FLO_FR</v>
      </c>
      <c r="G3144" s="2" t="str">
        <f t="shared" si="2470"/>
        <v>RSD_APA1_AP</v>
      </c>
      <c r="H3144" s="2" t="str">
        <f>IF(HLOOKUP($D3144,Fractions!$C$1:$Z$2,2,0)=0,"na",HLOOKUP($D3144,Fractions!$C$1:$Z$2,2,0))</f>
        <v>FE</v>
      </c>
      <c r="I3144" s="2" t="s">
        <v>34</v>
      </c>
      <c r="K3144" s="17">
        <f>VLOOKUP(VLOOKUP(C3127,Demands!$B$27:$E$125,4,0),Fractions!$A$3:$Z$43,INS_FRs!D3144+2,0)</f>
        <v>3.4817351598173514E-2</v>
      </c>
      <c r="L3144" s="10" t="str">
        <f t="shared" ref="L3144:L3207" si="2471">LEFT(G3144,3)&amp;"ELC"</f>
        <v>RSDELC</v>
      </c>
      <c r="M3144" s="10" t="s">
        <v>75</v>
      </c>
    </row>
    <row r="3145" spans="3:13" s="2" customFormat="1" x14ac:dyDescent="0.25">
      <c r="C3145" s="10"/>
      <c r="D3145" s="10">
        <v>19</v>
      </c>
      <c r="F3145" s="2" t="str">
        <f t="shared" si="2469"/>
        <v>FLO_FR</v>
      </c>
      <c r="G3145" s="2" t="str">
        <f t="shared" si="2470"/>
        <v>RSD_APA1_AP</v>
      </c>
      <c r="H3145" s="2" t="str">
        <f>IF(HLOOKUP($D3145,Fractions!$C$1:$Z$2,2,0)=0,"na",HLOOKUP($D3145,Fractions!$C$1:$Z$2,2,0))</f>
        <v>WN</v>
      </c>
      <c r="I3145" s="2" t="s">
        <v>34</v>
      </c>
      <c r="K3145" s="17">
        <f>VLOOKUP(VLOOKUP(C3127,Demands!$B$27:$E$125,4,0),Fractions!$A$3:$Z$43,INS_FRs!D3145+2,0)</f>
        <v>0</v>
      </c>
      <c r="L3145" s="10" t="str">
        <f t="shared" si="2471"/>
        <v>RSDELC</v>
      </c>
      <c r="M3145" s="10" t="s">
        <v>75</v>
      </c>
    </row>
    <row r="3146" spans="3:13" s="2" customFormat="1" x14ac:dyDescent="0.25">
      <c r="C3146" s="10"/>
      <c r="D3146" s="10">
        <v>20</v>
      </c>
      <c r="F3146" s="2" t="str">
        <f t="shared" si="2469"/>
        <v>FLO_FR</v>
      </c>
      <c r="G3146" s="2" t="str">
        <f t="shared" si="2470"/>
        <v>RSD_APA1_AP</v>
      </c>
      <c r="H3146" s="2" t="str">
        <f>IF(HLOOKUP($D3146,Fractions!$C$1:$Z$2,2,0)=0,"na",HLOOKUP($D3146,Fractions!$C$1:$Z$2,2,0))</f>
        <v>WL</v>
      </c>
      <c r="I3146" s="2" t="s">
        <v>34</v>
      </c>
      <c r="K3146" s="17">
        <f>VLOOKUP(VLOOKUP(C3127,Demands!$B$27:$E$125,4,0),Fractions!$A$3:$Z$43,INS_FRs!D3146+2,0)</f>
        <v>6.894977168949773E-2</v>
      </c>
      <c r="L3146" s="10" t="str">
        <f t="shared" si="2471"/>
        <v>RSDELC</v>
      </c>
      <c r="M3146" s="10" t="s">
        <v>75</v>
      </c>
    </row>
    <row r="3147" spans="3:13" s="2" customFormat="1" x14ac:dyDescent="0.25">
      <c r="C3147" s="10"/>
      <c r="D3147" s="10">
        <v>21</v>
      </c>
      <c r="F3147" s="2" t="str">
        <f t="shared" si="2469"/>
        <v>FLO_FR</v>
      </c>
      <c r="G3147" s="2" t="str">
        <f t="shared" si="2470"/>
        <v>RSD_APA1_AP</v>
      </c>
      <c r="H3147" s="2" t="str">
        <f>IF(HLOOKUP($D3147,Fractions!$C$1:$Z$2,2,0)=0,"na",HLOOKUP($D3147,Fractions!$C$1:$Z$2,2,0))</f>
        <v>WM</v>
      </c>
      <c r="I3147" s="2" t="s">
        <v>34</v>
      </c>
      <c r="K3147" s="17">
        <f>VLOOKUP(VLOOKUP(C3127,Demands!$B$27:$E$125,4,0),Fractions!$A$3:$Z$43,INS_FRs!D3147+2,0)</f>
        <v>8.6187214611872148E-2</v>
      </c>
      <c r="L3147" s="10" t="str">
        <f t="shared" si="2471"/>
        <v>RSDELC</v>
      </c>
      <c r="M3147" s="10" t="s">
        <v>75</v>
      </c>
    </row>
    <row r="3148" spans="3:13" s="2" customFormat="1" x14ac:dyDescent="0.25">
      <c r="C3148" s="10"/>
      <c r="D3148" s="10">
        <v>22</v>
      </c>
      <c r="F3148" s="2" t="str">
        <f t="shared" si="2469"/>
        <v>FLO_FR</v>
      </c>
      <c r="G3148" s="2" t="str">
        <f t="shared" si="2470"/>
        <v>RSD_APA1_AP</v>
      </c>
      <c r="H3148" s="2" t="str">
        <f>IF(HLOOKUP($D3148,Fractions!$C$1:$Z$2,2,0)=0,"na",HLOOKUP($D3148,Fractions!$C$1:$Z$2,2,0))</f>
        <v>WD</v>
      </c>
      <c r="I3148" s="2" t="s">
        <v>34</v>
      </c>
      <c r="K3148" s="17">
        <f>VLOOKUP(VLOOKUP(C3127,Demands!$B$27:$E$125,4,0),Fractions!$A$3:$Z$43,INS_FRs!D3148+2,0)</f>
        <v>0.10342465753424658</v>
      </c>
      <c r="L3148" s="10" t="str">
        <f t="shared" si="2471"/>
        <v>RSDELC</v>
      </c>
      <c r="M3148" s="10" t="s">
        <v>75</v>
      </c>
    </row>
    <row r="3149" spans="3:13" s="2" customFormat="1" x14ac:dyDescent="0.25">
      <c r="C3149" s="10"/>
      <c r="D3149" s="10">
        <v>23</v>
      </c>
      <c r="F3149" s="12" t="str">
        <f t="shared" si="2469"/>
        <v>FLO_FR</v>
      </c>
      <c r="G3149" s="12" t="str">
        <f t="shared" si="2470"/>
        <v>RSD_APA1_AP</v>
      </c>
      <c r="H3149" s="12" t="str">
        <f>IF(HLOOKUP($D3149,Fractions!$C$1:$Z$2,2,0)=0,"na",HLOOKUP($D3149,Fractions!$C$1:$Z$2,2,0))</f>
        <v>WA</v>
      </c>
      <c r="I3149" s="12" t="s">
        <v>34</v>
      </c>
      <c r="J3149" s="12"/>
      <c r="K3149" s="18">
        <f>VLOOKUP(VLOOKUP(C3127,Demands!$B$27:$E$125,4,0),Fractions!$A$3:$Z$43,INS_FRs!D3149+2,0)</f>
        <v>6.894977168949773E-2</v>
      </c>
      <c r="L3149" s="10" t="str">
        <f t="shared" si="2471"/>
        <v>RSDELC</v>
      </c>
      <c r="M3149" s="10" t="s">
        <v>75</v>
      </c>
    </row>
    <row r="3150" spans="3:13" s="2" customFormat="1" x14ac:dyDescent="0.25">
      <c r="C3150" s="10"/>
      <c r="D3150" s="10">
        <v>24</v>
      </c>
      <c r="F3150" s="19" t="str">
        <f t="shared" si="2469"/>
        <v>FLO_FR</v>
      </c>
      <c r="G3150" s="19" t="str">
        <f t="shared" si="2470"/>
        <v>RSD_APA1_AP</v>
      </c>
      <c r="H3150" s="19" t="str">
        <f>IF(HLOOKUP($D3150,Fractions!$C$1:$Z$2,2,0)=0,"na",HLOOKUP($D3150,Fractions!$C$1:$Z$2,2,0))</f>
        <v>WE</v>
      </c>
      <c r="I3150" s="19" t="s">
        <v>34</v>
      </c>
      <c r="J3150" s="19"/>
      <c r="K3150" s="20">
        <f>VLOOKUP(VLOOKUP(C3127,Demands!$B$27:$E$125,4,0),Fractions!$A$3:$Z$43,INS_FRs!D3150+2,0)</f>
        <v>8.6187214611872148E-2</v>
      </c>
      <c r="L3150" s="21" t="str">
        <f t="shared" si="2471"/>
        <v>RSDELC</v>
      </c>
      <c r="M3150" s="21" t="s">
        <v>75</v>
      </c>
    </row>
    <row r="3151" spans="3:13" s="2" customFormat="1" x14ac:dyDescent="0.25">
      <c r="C3151" s="10"/>
      <c r="D3151" s="10">
        <v>1</v>
      </c>
      <c r="F3151" s="2" t="str">
        <f t="shared" si="2469"/>
        <v>FLO_FR</v>
      </c>
      <c r="G3151" s="2" t="str">
        <f t="shared" si="2470"/>
        <v>RSD_APA1_AP</v>
      </c>
      <c r="H3151" s="2" t="str">
        <f t="shared" ref="H3151:J3159" si="2472">H3127</f>
        <v>RN</v>
      </c>
      <c r="I3151" s="2" t="str">
        <f t="shared" si="2472"/>
        <v>UP</v>
      </c>
      <c r="J3151" s="10">
        <f t="shared" si="2472"/>
        <v>0</v>
      </c>
      <c r="K3151" s="10">
        <v>3</v>
      </c>
      <c r="L3151" s="10" t="str">
        <f t="shared" si="2471"/>
        <v>RSDELC</v>
      </c>
      <c r="M3151" s="10" t="s">
        <v>75</v>
      </c>
    </row>
    <row r="3152" spans="3:13" s="2" customFormat="1" x14ac:dyDescent="0.25">
      <c r="C3152" s="10"/>
      <c r="D3152" s="10">
        <v>2</v>
      </c>
      <c r="F3152" s="2" t="str">
        <f t="shared" si="2469"/>
        <v>FLO_FR</v>
      </c>
      <c r="G3152" s="2" t="str">
        <f t="shared" si="2470"/>
        <v>RSD_APA1_AP</v>
      </c>
      <c r="H3152" s="2" t="str">
        <f t="shared" si="2472"/>
        <v>RL</v>
      </c>
      <c r="I3152" s="2" t="str">
        <f t="shared" si="2472"/>
        <v>UP</v>
      </c>
      <c r="J3152" s="10">
        <f t="shared" si="2472"/>
        <v>0</v>
      </c>
      <c r="K3152" s="10">
        <f>K3151</f>
        <v>3</v>
      </c>
      <c r="L3152" s="10" t="str">
        <f t="shared" si="2471"/>
        <v>RSDELC</v>
      </c>
      <c r="M3152" s="10" t="s">
        <v>75</v>
      </c>
    </row>
    <row r="3153" spans="3:13" s="2" customFormat="1" x14ac:dyDescent="0.25">
      <c r="C3153" s="10"/>
      <c r="D3153" s="10">
        <v>3</v>
      </c>
      <c r="F3153" s="2" t="str">
        <f t="shared" si="2469"/>
        <v>FLO_FR</v>
      </c>
      <c r="G3153" s="2" t="str">
        <f t="shared" si="2470"/>
        <v>RSD_APA1_AP</v>
      </c>
      <c r="H3153" s="2" t="str">
        <f t="shared" si="2472"/>
        <v>RM</v>
      </c>
      <c r="I3153" s="2" t="str">
        <f t="shared" si="2472"/>
        <v>UP</v>
      </c>
      <c r="J3153" s="10">
        <f t="shared" si="2472"/>
        <v>0</v>
      </c>
      <c r="K3153" s="10">
        <f t="shared" ref="K3153:K3174" si="2473">K3152</f>
        <v>3</v>
      </c>
      <c r="L3153" s="10" t="str">
        <f t="shared" si="2471"/>
        <v>RSDELC</v>
      </c>
      <c r="M3153" s="10" t="s">
        <v>75</v>
      </c>
    </row>
    <row r="3154" spans="3:13" s="2" customFormat="1" x14ac:dyDescent="0.25">
      <c r="C3154" s="10"/>
      <c r="D3154" s="10">
        <v>4</v>
      </c>
      <c r="F3154" s="2" t="str">
        <f t="shared" si="2469"/>
        <v>FLO_FR</v>
      </c>
      <c r="G3154" s="2" t="str">
        <f t="shared" si="2470"/>
        <v>RSD_APA1_AP</v>
      </c>
      <c r="H3154" s="2" t="str">
        <f t="shared" si="2472"/>
        <v>RD</v>
      </c>
      <c r="I3154" s="2" t="str">
        <f t="shared" si="2472"/>
        <v>UP</v>
      </c>
      <c r="J3154" s="10">
        <f t="shared" si="2472"/>
        <v>0</v>
      </c>
      <c r="K3154" s="10">
        <f t="shared" si="2473"/>
        <v>3</v>
      </c>
      <c r="L3154" s="10" t="str">
        <f t="shared" si="2471"/>
        <v>RSDELC</v>
      </c>
      <c r="M3154" s="10" t="s">
        <v>75</v>
      </c>
    </row>
    <row r="3155" spans="3:13" s="2" customFormat="1" x14ac:dyDescent="0.25">
      <c r="C3155" s="10"/>
      <c r="D3155" s="10">
        <v>5</v>
      </c>
      <c r="F3155" s="2" t="str">
        <f t="shared" si="2469"/>
        <v>FLO_FR</v>
      </c>
      <c r="G3155" s="2" t="str">
        <f t="shared" si="2470"/>
        <v>RSD_APA1_AP</v>
      </c>
      <c r="H3155" s="2" t="str">
        <f t="shared" si="2472"/>
        <v>RA</v>
      </c>
      <c r="I3155" s="2" t="str">
        <f t="shared" si="2472"/>
        <v>UP</v>
      </c>
      <c r="J3155" s="10">
        <f t="shared" si="2472"/>
        <v>0</v>
      </c>
      <c r="K3155" s="10">
        <f t="shared" si="2473"/>
        <v>3</v>
      </c>
      <c r="L3155" s="10" t="str">
        <f t="shared" si="2471"/>
        <v>RSDELC</v>
      </c>
      <c r="M3155" s="10" t="s">
        <v>75</v>
      </c>
    </row>
    <row r="3156" spans="3:13" s="2" customFormat="1" x14ac:dyDescent="0.25">
      <c r="C3156" s="10"/>
      <c r="D3156" s="10">
        <v>6</v>
      </c>
      <c r="F3156" s="2" t="str">
        <f t="shared" si="2469"/>
        <v>FLO_FR</v>
      </c>
      <c r="G3156" s="2" t="str">
        <f t="shared" si="2470"/>
        <v>RSD_APA1_AP</v>
      </c>
      <c r="H3156" s="2" t="str">
        <f t="shared" si="2472"/>
        <v>RE</v>
      </c>
      <c r="I3156" s="2" t="str">
        <f t="shared" si="2472"/>
        <v>UP</v>
      </c>
      <c r="J3156" s="10">
        <f t="shared" si="2472"/>
        <v>0</v>
      </c>
      <c r="K3156" s="10">
        <f t="shared" si="2473"/>
        <v>3</v>
      </c>
      <c r="L3156" s="10" t="str">
        <f t="shared" si="2471"/>
        <v>RSDELC</v>
      </c>
      <c r="M3156" s="10" t="s">
        <v>75</v>
      </c>
    </row>
    <row r="3157" spans="3:13" s="2" customFormat="1" x14ac:dyDescent="0.25">
      <c r="C3157" s="10"/>
      <c r="D3157" s="10">
        <v>7</v>
      </c>
      <c r="F3157" s="2" t="str">
        <f t="shared" si="2469"/>
        <v>FLO_FR</v>
      </c>
      <c r="G3157" s="2" t="str">
        <f t="shared" si="2470"/>
        <v>RSD_APA1_AP</v>
      </c>
      <c r="H3157" s="2" t="str">
        <f t="shared" si="2472"/>
        <v>SN</v>
      </c>
      <c r="I3157" s="2" t="str">
        <f t="shared" si="2472"/>
        <v>UP</v>
      </c>
      <c r="J3157" s="10">
        <f t="shared" si="2472"/>
        <v>0</v>
      </c>
      <c r="K3157" s="10">
        <f t="shared" si="2473"/>
        <v>3</v>
      </c>
      <c r="L3157" s="10" t="str">
        <f t="shared" si="2471"/>
        <v>RSDELC</v>
      </c>
      <c r="M3157" s="10" t="s">
        <v>75</v>
      </c>
    </row>
    <row r="3158" spans="3:13" s="2" customFormat="1" x14ac:dyDescent="0.25">
      <c r="C3158" s="10"/>
      <c r="D3158" s="10">
        <v>8</v>
      </c>
      <c r="F3158" s="2" t="str">
        <f t="shared" si="2469"/>
        <v>FLO_FR</v>
      </c>
      <c r="G3158" s="2" t="str">
        <f t="shared" si="2470"/>
        <v>RSD_APA1_AP</v>
      </c>
      <c r="H3158" s="2" t="str">
        <f t="shared" si="2472"/>
        <v>SL</v>
      </c>
      <c r="I3158" s="2" t="str">
        <f t="shared" si="2472"/>
        <v>UP</v>
      </c>
      <c r="J3158" s="10">
        <f t="shared" si="2472"/>
        <v>0</v>
      </c>
      <c r="K3158" s="10">
        <f t="shared" si="2473"/>
        <v>3</v>
      </c>
      <c r="L3158" s="10" t="str">
        <f t="shared" si="2471"/>
        <v>RSDELC</v>
      </c>
      <c r="M3158" s="10" t="s">
        <v>75</v>
      </c>
    </row>
    <row r="3159" spans="3:13" s="2" customFormat="1" x14ac:dyDescent="0.25">
      <c r="C3159" s="10"/>
      <c r="D3159" s="10">
        <v>9</v>
      </c>
      <c r="F3159" s="2" t="str">
        <f t="shared" si="2469"/>
        <v>FLO_FR</v>
      </c>
      <c r="G3159" s="2" t="str">
        <f t="shared" si="2470"/>
        <v>RSD_APA1_AP</v>
      </c>
      <c r="H3159" s="2" t="str">
        <f t="shared" si="2472"/>
        <v>SM</v>
      </c>
      <c r="I3159" s="2" t="str">
        <f t="shared" si="2472"/>
        <v>UP</v>
      </c>
      <c r="J3159" s="10">
        <f t="shared" si="2472"/>
        <v>0</v>
      </c>
      <c r="K3159" s="10">
        <f t="shared" si="2473"/>
        <v>3</v>
      </c>
      <c r="L3159" s="10" t="str">
        <f t="shared" si="2471"/>
        <v>RSDELC</v>
      </c>
      <c r="M3159" s="10" t="s">
        <v>75</v>
      </c>
    </row>
    <row r="3160" spans="3:13" s="2" customFormat="1" x14ac:dyDescent="0.25">
      <c r="C3160" s="10"/>
      <c r="D3160" s="10">
        <v>10</v>
      </c>
      <c r="F3160" s="2" t="str">
        <f t="shared" si="2469"/>
        <v>FLO_FR</v>
      </c>
      <c r="G3160" s="2" t="str">
        <f t="shared" si="2470"/>
        <v>RSD_APA1_AP</v>
      </c>
      <c r="H3160" s="2" t="str">
        <f t="shared" ref="H3160:H3161" si="2474">H3136</f>
        <v>SD</v>
      </c>
      <c r="I3160" s="2" t="str">
        <f>I3136</f>
        <v>UP</v>
      </c>
      <c r="J3160" s="10">
        <f>J3136</f>
        <v>0</v>
      </c>
      <c r="K3160" s="10">
        <f t="shared" si="2473"/>
        <v>3</v>
      </c>
      <c r="L3160" s="10" t="str">
        <f t="shared" si="2471"/>
        <v>RSDELC</v>
      </c>
      <c r="M3160" s="10" t="s">
        <v>75</v>
      </c>
    </row>
    <row r="3161" spans="3:13" s="2" customFormat="1" x14ac:dyDescent="0.25">
      <c r="C3161" s="10"/>
      <c r="D3161" s="10">
        <v>11</v>
      </c>
      <c r="F3161" s="2" t="str">
        <f t="shared" si="2469"/>
        <v>FLO_FR</v>
      </c>
      <c r="G3161" s="2" t="str">
        <f t="shared" si="2470"/>
        <v>RSD_APA1_AP</v>
      </c>
      <c r="H3161" s="2" t="str">
        <f t="shared" si="2474"/>
        <v>SA</v>
      </c>
      <c r="I3161" s="2" t="str">
        <f>I3137</f>
        <v>UP</v>
      </c>
      <c r="J3161" s="10">
        <f>J3137</f>
        <v>0</v>
      </c>
      <c r="K3161" s="10">
        <f t="shared" si="2473"/>
        <v>3</v>
      </c>
      <c r="L3161" s="10" t="str">
        <f t="shared" si="2471"/>
        <v>RSDELC</v>
      </c>
      <c r="M3161" s="10" t="s">
        <v>75</v>
      </c>
    </row>
    <row r="3162" spans="3:13" s="2" customFormat="1" x14ac:dyDescent="0.25">
      <c r="C3162" s="10"/>
      <c r="D3162" s="10">
        <v>12</v>
      </c>
      <c r="F3162" s="2" t="str">
        <f t="shared" si="2469"/>
        <v>FLO_FR</v>
      </c>
      <c r="G3162" s="2" t="str">
        <f t="shared" si="2470"/>
        <v>RSD_APA1_AP</v>
      </c>
      <c r="H3162" s="2" t="str">
        <f t="shared" ref="H3162:I3162" si="2475">H3138</f>
        <v>SE</v>
      </c>
      <c r="I3162" s="2" t="str">
        <f t="shared" si="2475"/>
        <v>UP</v>
      </c>
      <c r="J3162" s="10">
        <f>J3138</f>
        <v>0</v>
      </c>
      <c r="K3162" s="10">
        <f t="shared" si="2473"/>
        <v>3</v>
      </c>
      <c r="L3162" s="10" t="str">
        <f t="shared" si="2471"/>
        <v>RSDELC</v>
      </c>
      <c r="M3162" s="10" t="s">
        <v>75</v>
      </c>
    </row>
    <row r="3163" spans="3:13" s="2" customFormat="1" x14ac:dyDescent="0.25">
      <c r="C3163" s="10"/>
      <c r="D3163" s="10">
        <v>13</v>
      </c>
      <c r="F3163" s="2" t="str">
        <f t="shared" si="2469"/>
        <v>FLO_FR</v>
      </c>
      <c r="G3163" s="2" t="str">
        <f t="shared" si="2470"/>
        <v>RSD_APA1_AP</v>
      </c>
      <c r="H3163" s="2" t="str">
        <f t="shared" ref="H3163:J3163" si="2476">H3139</f>
        <v>FN</v>
      </c>
      <c r="I3163" s="2" t="str">
        <f t="shared" si="2476"/>
        <v>UP</v>
      </c>
      <c r="J3163" s="10">
        <f t="shared" si="2476"/>
        <v>0</v>
      </c>
      <c r="K3163" s="10">
        <f t="shared" si="2473"/>
        <v>3</v>
      </c>
      <c r="L3163" s="10" t="str">
        <f t="shared" si="2471"/>
        <v>RSDELC</v>
      </c>
      <c r="M3163" s="10" t="s">
        <v>75</v>
      </c>
    </row>
    <row r="3164" spans="3:13" s="2" customFormat="1" x14ac:dyDescent="0.25">
      <c r="C3164" s="10"/>
      <c r="D3164" s="10">
        <v>14</v>
      </c>
      <c r="F3164" s="2" t="str">
        <f t="shared" si="2469"/>
        <v>FLO_FR</v>
      </c>
      <c r="G3164" s="2" t="str">
        <f t="shared" si="2470"/>
        <v>RSD_APA1_AP</v>
      </c>
      <c r="H3164" s="2" t="str">
        <f t="shared" ref="H3164:J3164" si="2477">H3140</f>
        <v>FL</v>
      </c>
      <c r="I3164" s="2" t="str">
        <f t="shared" si="2477"/>
        <v>UP</v>
      </c>
      <c r="J3164" s="10">
        <f t="shared" si="2477"/>
        <v>0</v>
      </c>
      <c r="K3164" s="10">
        <f t="shared" si="2473"/>
        <v>3</v>
      </c>
      <c r="L3164" s="10" t="str">
        <f t="shared" si="2471"/>
        <v>RSDELC</v>
      </c>
      <c r="M3164" s="10" t="s">
        <v>75</v>
      </c>
    </row>
    <row r="3165" spans="3:13" s="2" customFormat="1" x14ac:dyDescent="0.25">
      <c r="C3165" s="10"/>
      <c r="D3165" s="10">
        <v>15</v>
      </c>
      <c r="F3165" s="2" t="str">
        <f t="shared" si="2469"/>
        <v>FLO_FR</v>
      </c>
      <c r="G3165" s="2" t="str">
        <f t="shared" si="2470"/>
        <v>RSD_APA1_AP</v>
      </c>
      <c r="H3165" s="2" t="str">
        <f t="shared" ref="H3165:J3165" si="2478">H3141</f>
        <v>FM</v>
      </c>
      <c r="I3165" s="2" t="str">
        <f t="shared" si="2478"/>
        <v>UP</v>
      </c>
      <c r="J3165" s="10">
        <f t="shared" si="2478"/>
        <v>0</v>
      </c>
      <c r="K3165" s="10">
        <f t="shared" si="2473"/>
        <v>3</v>
      </c>
      <c r="L3165" s="10" t="str">
        <f t="shared" si="2471"/>
        <v>RSDELC</v>
      </c>
      <c r="M3165" s="10" t="s">
        <v>75</v>
      </c>
    </row>
    <row r="3166" spans="3:13" s="2" customFormat="1" x14ac:dyDescent="0.25">
      <c r="C3166" s="10"/>
      <c r="D3166" s="10">
        <v>16</v>
      </c>
      <c r="F3166" s="2" t="str">
        <f t="shared" si="2469"/>
        <v>FLO_FR</v>
      </c>
      <c r="G3166" s="2" t="str">
        <f t="shared" si="2470"/>
        <v>RSD_APA1_AP</v>
      </c>
      <c r="H3166" s="2" t="str">
        <f t="shared" ref="H3166:J3166" si="2479">H3142</f>
        <v>FD</v>
      </c>
      <c r="I3166" s="2" t="str">
        <f t="shared" si="2479"/>
        <v>UP</v>
      </c>
      <c r="J3166" s="10">
        <f t="shared" si="2479"/>
        <v>0</v>
      </c>
      <c r="K3166" s="10">
        <f t="shared" si="2473"/>
        <v>3</v>
      </c>
      <c r="L3166" s="10" t="str">
        <f t="shared" si="2471"/>
        <v>RSDELC</v>
      </c>
      <c r="M3166" s="10" t="s">
        <v>75</v>
      </c>
    </row>
    <row r="3167" spans="3:13" s="2" customFormat="1" x14ac:dyDescent="0.25">
      <c r="C3167" s="10"/>
      <c r="D3167" s="10">
        <v>17</v>
      </c>
      <c r="F3167" s="2" t="str">
        <f t="shared" si="2469"/>
        <v>FLO_FR</v>
      </c>
      <c r="G3167" s="2" t="str">
        <f t="shared" si="2470"/>
        <v>RSD_APA1_AP</v>
      </c>
      <c r="H3167" s="2" t="str">
        <f t="shared" ref="H3167:J3167" si="2480">H3143</f>
        <v>FA</v>
      </c>
      <c r="I3167" s="2" t="str">
        <f t="shared" si="2480"/>
        <v>UP</v>
      </c>
      <c r="J3167" s="10">
        <f t="shared" si="2480"/>
        <v>0</v>
      </c>
      <c r="K3167" s="10">
        <f t="shared" si="2473"/>
        <v>3</v>
      </c>
      <c r="L3167" s="10" t="str">
        <f t="shared" si="2471"/>
        <v>RSDELC</v>
      </c>
      <c r="M3167" s="10" t="s">
        <v>75</v>
      </c>
    </row>
    <row r="3168" spans="3:13" s="2" customFormat="1" x14ac:dyDescent="0.25">
      <c r="C3168" s="10"/>
      <c r="D3168" s="10">
        <v>18</v>
      </c>
      <c r="F3168" s="2" t="str">
        <f t="shared" si="2469"/>
        <v>FLO_FR</v>
      </c>
      <c r="G3168" s="2" t="str">
        <f t="shared" si="2470"/>
        <v>RSD_APA1_AP</v>
      </c>
      <c r="H3168" s="2" t="str">
        <f t="shared" ref="H3168:J3168" si="2481">H3144</f>
        <v>FE</v>
      </c>
      <c r="I3168" s="2" t="str">
        <f t="shared" si="2481"/>
        <v>UP</v>
      </c>
      <c r="J3168" s="10">
        <f t="shared" si="2481"/>
        <v>0</v>
      </c>
      <c r="K3168" s="10">
        <f t="shared" si="2473"/>
        <v>3</v>
      </c>
      <c r="L3168" s="10" t="str">
        <f t="shared" si="2471"/>
        <v>RSDELC</v>
      </c>
      <c r="M3168" s="10" t="s">
        <v>75</v>
      </c>
    </row>
    <row r="3169" spans="3:13" s="2" customFormat="1" x14ac:dyDescent="0.25">
      <c r="C3169" s="10"/>
      <c r="D3169" s="10">
        <v>19</v>
      </c>
      <c r="F3169" s="2" t="str">
        <f t="shared" si="2469"/>
        <v>FLO_FR</v>
      </c>
      <c r="G3169" s="2" t="str">
        <f t="shared" si="2470"/>
        <v>RSD_APA1_AP</v>
      </c>
      <c r="H3169" s="2" t="str">
        <f t="shared" ref="H3169:J3169" si="2482">H3145</f>
        <v>WN</v>
      </c>
      <c r="I3169" s="2" t="str">
        <f t="shared" si="2482"/>
        <v>UP</v>
      </c>
      <c r="J3169" s="10">
        <f t="shared" si="2482"/>
        <v>0</v>
      </c>
      <c r="K3169" s="10">
        <f t="shared" si="2473"/>
        <v>3</v>
      </c>
      <c r="L3169" s="10" t="str">
        <f t="shared" si="2471"/>
        <v>RSDELC</v>
      </c>
      <c r="M3169" s="10" t="s">
        <v>75</v>
      </c>
    </row>
    <row r="3170" spans="3:13" s="2" customFormat="1" x14ac:dyDescent="0.25">
      <c r="C3170" s="10"/>
      <c r="D3170" s="10">
        <v>20</v>
      </c>
      <c r="F3170" s="2" t="str">
        <f t="shared" si="2469"/>
        <v>FLO_FR</v>
      </c>
      <c r="G3170" s="2" t="str">
        <f t="shared" si="2470"/>
        <v>RSD_APA1_AP</v>
      </c>
      <c r="H3170" s="2" t="str">
        <f t="shared" ref="H3170:J3170" si="2483">H3146</f>
        <v>WL</v>
      </c>
      <c r="I3170" s="2" t="str">
        <f t="shared" si="2483"/>
        <v>UP</v>
      </c>
      <c r="J3170" s="10">
        <f t="shared" si="2483"/>
        <v>0</v>
      </c>
      <c r="K3170" s="10">
        <f t="shared" si="2473"/>
        <v>3</v>
      </c>
      <c r="L3170" s="10" t="str">
        <f t="shared" si="2471"/>
        <v>RSDELC</v>
      </c>
      <c r="M3170" s="10" t="s">
        <v>75</v>
      </c>
    </row>
    <row r="3171" spans="3:13" s="2" customFormat="1" x14ac:dyDescent="0.25">
      <c r="C3171" s="10"/>
      <c r="D3171" s="10">
        <v>21</v>
      </c>
      <c r="F3171" s="2" t="str">
        <f t="shared" si="2469"/>
        <v>FLO_FR</v>
      </c>
      <c r="G3171" s="2" t="str">
        <f t="shared" si="2470"/>
        <v>RSD_APA1_AP</v>
      </c>
      <c r="H3171" s="2" t="str">
        <f t="shared" ref="H3171:J3171" si="2484">H3147</f>
        <v>WM</v>
      </c>
      <c r="I3171" s="2" t="str">
        <f t="shared" si="2484"/>
        <v>UP</v>
      </c>
      <c r="J3171" s="10">
        <f t="shared" si="2484"/>
        <v>0</v>
      </c>
      <c r="K3171" s="10">
        <f t="shared" si="2473"/>
        <v>3</v>
      </c>
      <c r="L3171" s="10" t="str">
        <f t="shared" si="2471"/>
        <v>RSDELC</v>
      </c>
      <c r="M3171" s="10" t="s">
        <v>75</v>
      </c>
    </row>
    <row r="3172" spans="3:13" s="2" customFormat="1" x14ac:dyDescent="0.25">
      <c r="C3172" s="10"/>
      <c r="D3172" s="10">
        <v>22</v>
      </c>
      <c r="F3172" s="2" t="str">
        <f t="shared" si="2469"/>
        <v>FLO_FR</v>
      </c>
      <c r="G3172" s="2" t="str">
        <f t="shared" si="2470"/>
        <v>RSD_APA1_AP</v>
      </c>
      <c r="H3172" s="2" t="str">
        <f t="shared" ref="H3172:J3172" si="2485">H3148</f>
        <v>WD</v>
      </c>
      <c r="I3172" s="2" t="str">
        <f t="shared" si="2485"/>
        <v>UP</v>
      </c>
      <c r="J3172" s="10">
        <f t="shared" si="2485"/>
        <v>0</v>
      </c>
      <c r="K3172" s="10">
        <f t="shared" si="2473"/>
        <v>3</v>
      </c>
      <c r="L3172" s="10" t="str">
        <f t="shared" si="2471"/>
        <v>RSDELC</v>
      </c>
      <c r="M3172" s="10" t="s">
        <v>75</v>
      </c>
    </row>
    <row r="3173" spans="3:13" s="2" customFormat="1" x14ac:dyDescent="0.25">
      <c r="C3173" s="10"/>
      <c r="D3173" s="10">
        <v>23</v>
      </c>
      <c r="F3173" s="12" t="str">
        <f t="shared" si="2469"/>
        <v>FLO_FR</v>
      </c>
      <c r="G3173" s="12" t="str">
        <f t="shared" si="2470"/>
        <v>RSD_APA1_AP</v>
      </c>
      <c r="H3173" s="12" t="str">
        <f t="shared" ref="H3173:J3173" si="2486">H3149</f>
        <v>WA</v>
      </c>
      <c r="I3173" s="12" t="str">
        <f t="shared" si="2486"/>
        <v>UP</v>
      </c>
      <c r="J3173" s="4">
        <f t="shared" si="2486"/>
        <v>0</v>
      </c>
      <c r="K3173" s="4">
        <f t="shared" si="2473"/>
        <v>3</v>
      </c>
      <c r="L3173" s="10" t="str">
        <f t="shared" si="2471"/>
        <v>RSDELC</v>
      </c>
      <c r="M3173" s="10" t="s">
        <v>75</v>
      </c>
    </row>
    <row r="3174" spans="3:13" s="2" customFormat="1" x14ac:dyDescent="0.25">
      <c r="C3174" s="10"/>
      <c r="D3174" s="10">
        <v>24</v>
      </c>
      <c r="F3174" s="19" t="str">
        <f t="shared" si="2469"/>
        <v>FLO_FR</v>
      </c>
      <c r="G3174" s="19" t="str">
        <f t="shared" si="2470"/>
        <v>RSD_APA1_AP</v>
      </c>
      <c r="H3174" s="19" t="str">
        <f t="shared" ref="H3174:J3174" si="2487">H3150</f>
        <v>WE</v>
      </c>
      <c r="I3174" s="19" t="str">
        <f t="shared" si="2487"/>
        <v>UP</v>
      </c>
      <c r="J3174" s="21">
        <f t="shared" si="2487"/>
        <v>0</v>
      </c>
      <c r="K3174" s="21">
        <f t="shared" si="2473"/>
        <v>3</v>
      </c>
      <c r="L3174" s="21" t="str">
        <f t="shared" si="2471"/>
        <v>RSDELC</v>
      </c>
      <c r="M3174" s="21" t="s">
        <v>75</v>
      </c>
    </row>
    <row r="3175" spans="3:13" s="2" customFormat="1" x14ac:dyDescent="0.25">
      <c r="C3175" s="10">
        <f>C3127+1</f>
        <v>67</v>
      </c>
      <c r="D3175" s="10">
        <v>1</v>
      </c>
      <c r="F3175" s="2" t="str">
        <f>IF(H3175="NA","\I: Ignore","FLO_FR")</f>
        <v>FLO_FR</v>
      </c>
      <c r="G3175" s="9" t="str">
        <f>VLOOKUP(C3175,Demands!$B$27:$C$125,2,0)</f>
        <v>RSD_DTA2_AP</v>
      </c>
      <c r="H3175" s="2" t="str">
        <f>IF(HLOOKUP($D3175,Fractions!$C$1:$Z$2,2,0)=0,"na",HLOOKUP($D3175,Fractions!$C$1:$Z$2,2,0))</f>
        <v>RN</v>
      </c>
      <c r="I3175" s="2" t="s">
        <v>34</v>
      </c>
      <c r="K3175" s="17">
        <f>VLOOKUP(VLOOKUP(C3175,Demands!$B$27:$E$125,4,0),Fractions!$A$3:$Z$43,INS_FRs!D3175+2,0)</f>
        <v>0</v>
      </c>
      <c r="L3175" s="10" t="str">
        <f t="shared" si="2471"/>
        <v>RSDELC</v>
      </c>
      <c r="M3175" s="10" t="s">
        <v>75</v>
      </c>
    </row>
    <row r="3176" spans="3:13" s="2" customFormat="1" x14ac:dyDescent="0.25">
      <c r="C3176" s="10"/>
      <c r="D3176" s="10">
        <v>2</v>
      </c>
      <c r="F3176" s="2" t="str">
        <f t="shared" ref="F3176:F3222" si="2488">IF(H3176="NA","\I: Ignore","FLO_FR")</f>
        <v>FLO_FR</v>
      </c>
      <c r="G3176" s="2" t="str">
        <f>G3175</f>
        <v>RSD_DTA2_AP</v>
      </c>
      <c r="H3176" s="2" t="str">
        <f>IF(HLOOKUP($D3176,Fractions!$C$1:$Z$2,2,0)=0,"na",HLOOKUP($D3176,Fractions!$C$1:$Z$2,2,0))</f>
        <v>RL</v>
      </c>
      <c r="I3176" s="2" t="s">
        <v>34</v>
      </c>
      <c r="K3176" s="17">
        <f>VLOOKUP(VLOOKUP(C3175,Demands!$B$27:$E$125,4,0),Fractions!$A$3:$Z$43,INS_FRs!D3176+2,0)</f>
        <v>2.7853881278538817E-2</v>
      </c>
      <c r="L3176" s="10" t="str">
        <f t="shared" si="2471"/>
        <v>RSDELC</v>
      </c>
      <c r="M3176" s="10" t="s">
        <v>75</v>
      </c>
    </row>
    <row r="3177" spans="3:13" s="2" customFormat="1" x14ac:dyDescent="0.25">
      <c r="C3177" s="10"/>
      <c r="D3177" s="10">
        <v>3</v>
      </c>
      <c r="F3177" s="2" t="str">
        <f t="shared" si="2488"/>
        <v>FLO_FR</v>
      </c>
      <c r="G3177" s="2" t="str">
        <f t="shared" ref="G3177:G3222" si="2489">G3176</f>
        <v>RSD_DTA2_AP</v>
      </c>
      <c r="H3177" s="2" t="str">
        <f>IF(HLOOKUP($D3177,Fractions!$C$1:$Z$2,2,0)=0,"na",HLOOKUP($D3177,Fractions!$C$1:$Z$2,2,0))</f>
        <v>RM</v>
      </c>
      <c r="I3177" s="2" t="s">
        <v>34</v>
      </c>
      <c r="K3177" s="17">
        <f>VLOOKUP(VLOOKUP(C3175,Demands!$B$27:$E$125,4,0),Fractions!$A$3:$Z$43,INS_FRs!D3177+2,0)</f>
        <v>3.4817351598173514E-2</v>
      </c>
      <c r="L3177" s="10" t="str">
        <f t="shared" si="2471"/>
        <v>RSDELC</v>
      </c>
      <c r="M3177" s="10" t="s">
        <v>75</v>
      </c>
    </row>
    <row r="3178" spans="3:13" s="2" customFormat="1" x14ac:dyDescent="0.25">
      <c r="C3178" s="10"/>
      <c r="D3178" s="10">
        <v>4</v>
      </c>
      <c r="F3178" s="2" t="str">
        <f t="shared" si="2488"/>
        <v>FLO_FR</v>
      </c>
      <c r="G3178" s="2" t="str">
        <f t="shared" si="2489"/>
        <v>RSD_DTA2_AP</v>
      </c>
      <c r="H3178" s="2" t="str">
        <f>IF(HLOOKUP($D3178,Fractions!$C$1:$Z$2,2,0)=0,"na",HLOOKUP($D3178,Fractions!$C$1:$Z$2,2,0))</f>
        <v>RD</v>
      </c>
      <c r="I3178" s="2" t="s">
        <v>34</v>
      </c>
      <c r="K3178" s="17">
        <f>VLOOKUP(VLOOKUP(C3175,Demands!$B$27:$E$125,4,0),Fractions!$A$3:$Z$43,INS_FRs!D3178+2,0)</f>
        <v>4.1780821917808221E-2</v>
      </c>
      <c r="L3178" s="10" t="str">
        <f t="shared" si="2471"/>
        <v>RSDELC</v>
      </c>
      <c r="M3178" s="10" t="s">
        <v>75</v>
      </c>
    </row>
    <row r="3179" spans="3:13" s="2" customFormat="1" x14ac:dyDescent="0.25">
      <c r="C3179" s="10"/>
      <c r="D3179" s="10">
        <v>5</v>
      </c>
      <c r="F3179" s="2" t="str">
        <f t="shared" si="2488"/>
        <v>FLO_FR</v>
      </c>
      <c r="G3179" s="2" t="str">
        <f t="shared" si="2489"/>
        <v>RSD_DTA2_AP</v>
      </c>
      <c r="H3179" s="2" t="str">
        <f>IF(HLOOKUP($D3179,Fractions!$C$1:$Z$2,2,0)=0,"na",HLOOKUP($D3179,Fractions!$C$1:$Z$2,2,0))</f>
        <v>RA</v>
      </c>
      <c r="I3179" s="2" t="s">
        <v>34</v>
      </c>
      <c r="K3179" s="17">
        <f>VLOOKUP(VLOOKUP(C3175,Demands!$B$27:$E$125,4,0),Fractions!$A$3:$Z$43,INS_FRs!D3179+2,0)</f>
        <v>2.7853881278538817E-2</v>
      </c>
      <c r="L3179" s="10" t="str">
        <f t="shared" si="2471"/>
        <v>RSDELC</v>
      </c>
      <c r="M3179" s="10" t="s">
        <v>75</v>
      </c>
    </row>
    <row r="3180" spans="3:13" s="2" customFormat="1" x14ac:dyDescent="0.25">
      <c r="C3180" s="10"/>
      <c r="D3180" s="10">
        <v>6</v>
      </c>
      <c r="F3180" s="2" t="str">
        <f t="shared" si="2488"/>
        <v>FLO_FR</v>
      </c>
      <c r="G3180" s="2" t="str">
        <f t="shared" si="2489"/>
        <v>RSD_DTA2_AP</v>
      </c>
      <c r="H3180" s="2" t="str">
        <f>IF(HLOOKUP($D3180,Fractions!$C$1:$Z$2,2,0)=0,"na",HLOOKUP($D3180,Fractions!$C$1:$Z$2,2,0))</f>
        <v>RE</v>
      </c>
      <c r="I3180" s="2" t="s">
        <v>34</v>
      </c>
      <c r="K3180" s="17">
        <f>VLOOKUP(VLOOKUP(C3175,Demands!$B$27:$E$125,4,0),Fractions!$A$3:$Z$43,INS_FRs!D3180+2,0)</f>
        <v>3.4817351598173514E-2</v>
      </c>
      <c r="L3180" s="10" t="str">
        <f t="shared" si="2471"/>
        <v>RSDELC</v>
      </c>
      <c r="M3180" s="10" t="s">
        <v>75</v>
      </c>
    </row>
    <row r="3181" spans="3:13" s="2" customFormat="1" x14ac:dyDescent="0.25">
      <c r="C3181" s="10"/>
      <c r="D3181" s="10">
        <v>7</v>
      </c>
      <c r="F3181" s="2" t="str">
        <f t="shared" si="2488"/>
        <v>FLO_FR</v>
      </c>
      <c r="G3181" s="2" t="str">
        <f t="shared" si="2489"/>
        <v>RSD_DTA2_AP</v>
      </c>
      <c r="H3181" s="2" t="str">
        <f>IF(HLOOKUP($D3181,Fractions!$C$1:$Z$2,2,0)=0,"na",HLOOKUP($D3181,Fractions!$C$1:$Z$2,2,0))</f>
        <v>SN</v>
      </c>
      <c r="I3181" s="2" t="s">
        <v>34</v>
      </c>
      <c r="K3181" s="17">
        <f>VLOOKUP(VLOOKUP(C3175,Demands!$B$27:$E$125,4,0),Fractions!$A$3:$Z$43,INS_FRs!D3181+2,0)</f>
        <v>0</v>
      </c>
      <c r="L3181" s="10" t="str">
        <f t="shared" si="2471"/>
        <v>RSDELC</v>
      </c>
      <c r="M3181" s="10" t="s">
        <v>75</v>
      </c>
    </row>
    <row r="3182" spans="3:13" s="2" customFormat="1" x14ac:dyDescent="0.25">
      <c r="C3182" s="10"/>
      <c r="D3182" s="10">
        <v>8</v>
      </c>
      <c r="F3182" s="2" t="str">
        <f t="shared" si="2488"/>
        <v>FLO_FR</v>
      </c>
      <c r="G3182" s="2" t="str">
        <f t="shared" si="2489"/>
        <v>RSD_DTA2_AP</v>
      </c>
      <c r="H3182" s="2" t="str">
        <f>IF(HLOOKUP($D3182,Fractions!$C$1:$Z$2,2,0)=0,"na",HLOOKUP($D3182,Fractions!$C$1:$Z$2,2,0))</f>
        <v>SL</v>
      </c>
      <c r="I3182" s="2" t="s">
        <v>34</v>
      </c>
      <c r="K3182" s="17">
        <f>VLOOKUP(VLOOKUP(C3175,Demands!$B$27:$E$125,4,0),Fractions!$A$3:$Z$43,INS_FRs!D3182+2,0)</f>
        <v>4.2009132420091334E-2</v>
      </c>
      <c r="L3182" s="10" t="str">
        <f t="shared" si="2471"/>
        <v>RSDELC</v>
      </c>
      <c r="M3182" s="10" t="s">
        <v>75</v>
      </c>
    </row>
    <row r="3183" spans="3:13" s="2" customFormat="1" x14ac:dyDescent="0.25">
      <c r="C3183" s="10"/>
      <c r="D3183" s="10">
        <v>9</v>
      </c>
      <c r="F3183" s="2" t="str">
        <f t="shared" si="2488"/>
        <v>FLO_FR</v>
      </c>
      <c r="G3183" s="2" t="str">
        <f t="shared" si="2489"/>
        <v>RSD_DTA2_AP</v>
      </c>
      <c r="H3183" s="2" t="str">
        <f>IF(HLOOKUP($D3183,Fractions!$C$1:$Z$2,2,0)=0,"na",HLOOKUP($D3183,Fractions!$C$1:$Z$2,2,0))</f>
        <v>SM</v>
      </c>
      <c r="I3183" s="2" t="s">
        <v>34</v>
      </c>
      <c r="K3183" s="17">
        <f>VLOOKUP(VLOOKUP(C3175,Demands!$B$27:$E$125,4,0),Fractions!$A$3:$Z$43,INS_FRs!D3183+2,0)</f>
        <v>5.2511415525114152E-2</v>
      </c>
      <c r="L3183" s="10" t="str">
        <f t="shared" si="2471"/>
        <v>RSDELC</v>
      </c>
      <c r="M3183" s="10" t="s">
        <v>75</v>
      </c>
    </row>
    <row r="3184" spans="3:13" s="2" customFormat="1" x14ac:dyDescent="0.25">
      <c r="C3184" s="10"/>
      <c r="D3184" s="10">
        <v>10</v>
      </c>
      <c r="F3184" s="2" t="str">
        <f t="shared" si="2488"/>
        <v>FLO_FR</v>
      </c>
      <c r="G3184" s="2" t="str">
        <f t="shared" si="2489"/>
        <v>RSD_DTA2_AP</v>
      </c>
      <c r="H3184" s="2" t="str">
        <f>IF(HLOOKUP($D3184,Fractions!$C$1:$Z$2,2,0)=0,"na",HLOOKUP($D3184,Fractions!$C$1:$Z$2,2,0))</f>
        <v>SD</v>
      </c>
      <c r="I3184" s="2" t="s">
        <v>34</v>
      </c>
      <c r="K3184" s="17">
        <f>VLOOKUP(VLOOKUP(C3175,Demands!$B$27:$E$125,4,0),Fractions!$A$3:$Z$43,INS_FRs!D3184+2,0)</f>
        <v>6.3013698630136991E-2</v>
      </c>
      <c r="L3184" s="10" t="str">
        <f t="shared" si="2471"/>
        <v>RSDELC</v>
      </c>
      <c r="M3184" s="10" t="s">
        <v>75</v>
      </c>
    </row>
    <row r="3185" spans="3:13" s="2" customFormat="1" x14ac:dyDescent="0.25">
      <c r="C3185" s="10"/>
      <c r="D3185" s="10">
        <v>11</v>
      </c>
      <c r="F3185" s="2" t="str">
        <f t="shared" si="2488"/>
        <v>FLO_FR</v>
      </c>
      <c r="G3185" s="2" t="str">
        <f t="shared" si="2489"/>
        <v>RSD_DTA2_AP</v>
      </c>
      <c r="H3185" s="2" t="str">
        <f>IF(HLOOKUP($D3185,Fractions!$C$1:$Z$2,2,0)=0,"na",HLOOKUP($D3185,Fractions!$C$1:$Z$2,2,0))</f>
        <v>SA</v>
      </c>
      <c r="I3185" s="2" t="s">
        <v>34</v>
      </c>
      <c r="K3185" s="17">
        <f>VLOOKUP(VLOOKUP(C3175,Demands!$B$27:$E$125,4,0),Fractions!$A$3:$Z$43,INS_FRs!D3185+2,0)</f>
        <v>4.2009132420091334E-2</v>
      </c>
      <c r="L3185" s="10" t="str">
        <f t="shared" si="2471"/>
        <v>RSDELC</v>
      </c>
      <c r="M3185" s="10" t="s">
        <v>75</v>
      </c>
    </row>
    <row r="3186" spans="3:13" s="2" customFormat="1" x14ac:dyDescent="0.25">
      <c r="C3186" s="10"/>
      <c r="D3186" s="10">
        <v>12</v>
      </c>
      <c r="F3186" s="2" t="str">
        <f t="shared" si="2488"/>
        <v>FLO_FR</v>
      </c>
      <c r="G3186" s="2" t="str">
        <f t="shared" si="2489"/>
        <v>RSD_DTA2_AP</v>
      </c>
      <c r="H3186" s="2" t="str">
        <f>IF(HLOOKUP($D3186,Fractions!$C$1:$Z$2,2,0)=0,"na",HLOOKUP($D3186,Fractions!$C$1:$Z$2,2,0))</f>
        <v>SE</v>
      </c>
      <c r="I3186" s="2" t="s">
        <v>34</v>
      </c>
      <c r="K3186" s="17">
        <f>VLOOKUP(VLOOKUP(C3175,Demands!$B$27:$E$125,4,0),Fractions!$A$3:$Z$43,INS_FRs!D3186+2,0)</f>
        <v>5.2511415525114152E-2</v>
      </c>
      <c r="L3186" s="10" t="str">
        <f t="shared" si="2471"/>
        <v>RSDELC</v>
      </c>
      <c r="M3186" s="10" t="s">
        <v>75</v>
      </c>
    </row>
    <row r="3187" spans="3:13" s="2" customFormat="1" x14ac:dyDescent="0.25">
      <c r="C3187" s="10"/>
      <c r="D3187" s="10">
        <v>13</v>
      </c>
      <c r="F3187" s="2" t="str">
        <f t="shared" si="2488"/>
        <v>FLO_FR</v>
      </c>
      <c r="G3187" s="2" t="str">
        <f t="shared" si="2489"/>
        <v>RSD_DTA2_AP</v>
      </c>
      <c r="H3187" s="2" t="str">
        <f>IF(HLOOKUP($D3187,Fractions!$C$1:$Z$2,2,0)=0,"na",HLOOKUP($D3187,Fractions!$C$1:$Z$2,2,0))</f>
        <v>FN</v>
      </c>
      <c r="I3187" s="2" t="s">
        <v>34</v>
      </c>
      <c r="K3187" s="17">
        <f>VLOOKUP(VLOOKUP(C3175,Demands!$B$27:$E$125,4,0),Fractions!$A$3:$Z$43,INS_FRs!D3187+2,0)</f>
        <v>0</v>
      </c>
      <c r="L3187" s="10" t="str">
        <f t="shared" si="2471"/>
        <v>RSDELC</v>
      </c>
      <c r="M3187" s="10" t="s">
        <v>75</v>
      </c>
    </row>
    <row r="3188" spans="3:13" s="2" customFormat="1" x14ac:dyDescent="0.25">
      <c r="C3188" s="10"/>
      <c r="D3188" s="10">
        <v>14</v>
      </c>
      <c r="F3188" s="2" t="str">
        <f t="shared" si="2488"/>
        <v>FLO_FR</v>
      </c>
      <c r="G3188" s="2" t="str">
        <f t="shared" si="2489"/>
        <v>RSD_DTA2_AP</v>
      </c>
      <c r="H3188" s="2" t="str">
        <f>IF(HLOOKUP($D3188,Fractions!$C$1:$Z$2,2,0)=0,"na",HLOOKUP($D3188,Fractions!$C$1:$Z$2,2,0))</f>
        <v>FL</v>
      </c>
      <c r="I3188" s="2" t="s">
        <v>34</v>
      </c>
      <c r="K3188" s="17">
        <f>VLOOKUP(VLOOKUP(C3175,Demands!$B$27:$E$125,4,0),Fractions!$A$3:$Z$43,INS_FRs!D3188+2,0)</f>
        <v>2.7853881278538817E-2</v>
      </c>
      <c r="L3188" s="10" t="str">
        <f t="shared" si="2471"/>
        <v>RSDELC</v>
      </c>
      <c r="M3188" s="10" t="s">
        <v>75</v>
      </c>
    </row>
    <row r="3189" spans="3:13" s="2" customFormat="1" x14ac:dyDescent="0.25">
      <c r="C3189" s="10"/>
      <c r="D3189" s="10">
        <v>15</v>
      </c>
      <c r="F3189" s="2" t="str">
        <f t="shared" si="2488"/>
        <v>FLO_FR</v>
      </c>
      <c r="G3189" s="2" t="str">
        <f t="shared" si="2489"/>
        <v>RSD_DTA2_AP</v>
      </c>
      <c r="H3189" s="2" t="str">
        <f>IF(HLOOKUP($D3189,Fractions!$C$1:$Z$2,2,0)=0,"na",HLOOKUP($D3189,Fractions!$C$1:$Z$2,2,0))</f>
        <v>FM</v>
      </c>
      <c r="I3189" s="2" t="s">
        <v>34</v>
      </c>
      <c r="K3189" s="17">
        <f>VLOOKUP(VLOOKUP(C3175,Demands!$B$27:$E$125,4,0),Fractions!$A$3:$Z$43,INS_FRs!D3189+2,0)</f>
        <v>3.4817351598173514E-2</v>
      </c>
      <c r="L3189" s="10" t="str">
        <f t="shared" si="2471"/>
        <v>RSDELC</v>
      </c>
      <c r="M3189" s="10" t="s">
        <v>75</v>
      </c>
    </row>
    <row r="3190" spans="3:13" s="2" customFormat="1" x14ac:dyDescent="0.25">
      <c r="C3190" s="10"/>
      <c r="D3190" s="10">
        <v>16</v>
      </c>
      <c r="F3190" s="2" t="str">
        <f t="shared" si="2488"/>
        <v>FLO_FR</v>
      </c>
      <c r="G3190" s="2" t="str">
        <f t="shared" si="2489"/>
        <v>RSD_DTA2_AP</v>
      </c>
      <c r="H3190" s="2" t="str">
        <f>IF(HLOOKUP($D3190,Fractions!$C$1:$Z$2,2,0)=0,"na",HLOOKUP($D3190,Fractions!$C$1:$Z$2,2,0))</f>
        <v>FD</v>
      </c>
      <c r="I3190" s="2" t="s">
        <v>34</v>
      </c>
      <c r="K3190" s="17">
        <f>VLOOKUP(VLOOKUP(C3175,Demands!$B$27:$E$125,4,0),Fractions!$A$3:$Z$43,INS_FRs!D3190+2,0)</f>
        <v>4.1780821917808221E-2</v>
      </c>
      <c r="L3190" s="10" t="str">
        <f t="shared" si="2471"/>
        <v>RSDELC</v>
      </c>
      <c r="M3190" s="10" t="s">
        <v>75</v>
      </c>
    </row>
    <row r="3191" spans="3:13" s="2" customFormat="1" x14ac:dyDescent="0.25">
      <c r="C3191" s="10"/>
      <c r="D3191" s="10">
        <v>17</v>
      </c>
      <c r="F3191" s="2" t="str">
        <f t="shared" si="2488"/>
        <v>FLO_FR</v>
      </c>
      <c r="G3191" s="2" t="str">
        <f t="shared" si="2489"/>
        <v>RSD_DTA2_AP</v>
      </c>
      <c r="H3191" s="2" t="str">
        <f>IF(HLOOKUP($D3191,Fractions!$C$1:$Z$2,2,0)=0,"na",HLOOKUP($D3191,Fractions!$C$1:$Z$2,2,0))</f>
        <v>FA</v>
      </c>
      <c r="I3191" s="2" t="s">
        <v>34</v>
      </c>
      <c r="K3191" s="17">
        <f>VLOOKUP(VLOOKUP(C3175,Demands!$B$27:$E$125,4,0),Fractions!$A$3:$Z$43,INS_FRs!D3191+2,0)</f>
        <v>2.7853881278538817E-2</v>
      </c>
      <c r="L3191" s="10" t="str">
        <f t="shared" si="2471"/>
        <v>RSDELC</v>
      </c>
      <c r="M3191" s="10" t="s">
        <v>75</v>
      </c>
    </row>
    <row r="3192" spans="3:13" s="2" customFormat="1" x14ac:dyDescent="0.25">
      <c r="C3192" s="10"/>
      <c r="D3192" s="10">
        <v>18</v>
      </c>
      <c r="F3192" s="2" t="str">
        <f t="shared" si="2488"/>
        <v>FLO_FR</v>
      </c>
      <c r="G3192" s="2" t="str">
        <f t="shared" si="2489"/>
        <v>RSD_DTA2_AP</v>
      </c>
      <c r="H3192" s="2" t="str">
        <f>IF(HLOOKUP($D3192,Fractions!$C$1:$Z$2,2,0)=0,"na",HLOOKUP($D3192,Fractions!$C$1:$Z$2,2,0))</f>
        <v>FE</v>
      </c>
      <c r="I3192" s="2" t="s">
        <v>34</v>
      </c>
      <c r="K3192" s="17">
        <f>VLOOKUP(VLOOKUP(C3175,Demands!$B$27:$E$125,4,0),Fractions!$A$3:$Z$43,INS_FRs!D3192+2,0)</f>
        <v>3.4817351598173514E-2</v>
      </c>
      <c r="L3192" s="10" t="str">
        <f t="shared" si="2471"/>
        <v>RSDELC</v>
      </c>
      <c r="M3192" s="10" t="s">
        <v>75</v>
      </c>
    </row>
    <row r="3193" spans="3:13" s="2" customFormat="1" x14ac:dyDescent="0.25">
      <c r="C3193" s="10"/>
      <c r="D3193" s="10">
        <v>19</v>
      </c>
      <c r="F3193" s="2" t="str">
        <f t="shared" si="2488"/>
        <v>FLO_FR</v>
      </c>
      <c r="G3193" s="2" t="str">
        <f t="shared" si="2489"/>
        <v>RSD_DTA2_AP</v>
      </c>
      <c r="H3193" s="2" t="str">
        <f>IF(HLOOKUP($D3193,Fractions!$C$1:$Z$2,2,0)=0,"na",HLOOKUP($D3193,Fractions!$C$1:$Z$2,2,0))</f>
        <v>WN</v>
      </c>
      <c r="I3193" s="2" t="s">
        <v>34</v>
      </c>
      <c r="K3193" s="17">
        <f>VLOOKUP(VLOOKUP(C3175,Demands!$B$27:$E$125,4,0),Fractions!$A$3:$Z$43,INS_FRs!D3193+2,0)</f>
        <v>0</v>
      </c>
      <c r="L3193" s="10" t="str">
        <f t="shared" si="2471"/>
        <v>RSDELC</v>
      </c>
      <c r="M3193" s="10" t="s">
        <v>75</v>
      </c>
    </row>
    <row r="3194" spans="3:13" s="2" customFormat="1" x14ac:dyDescent="0.25">
      <c r="C3194" s="10"/>
      <c r="D3194" s="10">
        <v>20</v>
      </c>
      <c r="F3194" s="2" t="str">
        <f t="shared" si="2488"/>
        <v>FLO_FR</v>
      </c>
      <c r="G3194" s="2" t="str">
        <f t="shared" si="2489"/>
        <v>RSD_DTA2_AP</v>
      </c>
      <c r="H3194" s="2" t="str">
        <f>IF(HLOOKUP($D3194,Fractions!$C$1:$Z$2,2,0)=0,"na",HLOOKUP($D3194,Fractions!$C$1:$Z$2,2,0))</f>
        <v>WL</v>
      </c>
      <c r="I3194" s="2" t="s">
        <v>34</v>
      </c>
      <c r="K3194" s="17">
        <f>VLOOKUP(VLOOKUP(C3175,Demands!$B$27:$E$125,4,0),Fractions!$A$3:$Z$43,INS_FRs!D3194+2,0)</f>
        <v>6.894977168949773E-2</v>
      </c>
      <c r="L3194" s="10" t="str">
        <f t="shared" si="2471"/>
        <v>RSDELC</v>
      </c>
      <c r="M3194" s="10" t="s">
        <v>75</v>
      </c>
    </row>
    <row r="3195" spans="3:13" s="2" customFormat="1" x14ac:dyDescent="0.25">
      <c r="C3195" s="10"/>
      <c r="D3195" s="10">
        <v>21</v>
      </c>
      <c r="F3195" s="2" t="str">
        <f t="shared" si="2488"/>
        <v>FLO_FR</v>
      </c>
      <c r="G3195" s="2" t="str">
        <f t="shared" si="2489"/>
        <v>RSD_DTA2_AP</v>
      </c>
      <c r="H3195" s="2" t="str">
        <f>IF(HLOOKUP($D3195,Fractions!$C$1:$Z$2,2,0)=0,"na",HLOOKUP($D3195,Fractions!$C$1:$Z$2,2,0))</f>
        <v>WM</v>
      </c>
      <c r="I3195" s="2" t="s">
        <v>34</v>
      </c>
      <c r="K3195" s="17">
        <f>VLOOKUP(VLOOKUP(C3175,Demands!$B$27:$E$125,4,0),Fractions!$A$3:$Z$43,INS_FRs!D3195+2,0)</f>
        <v>8.6187214611872148E-2</v>
      </c>
      <c r="L3195" s="10" t="str">
        <f t="shared" si="2471"/>
        <v>RSDELC</v>
      </c>
      <c r="M3195" s="10" t="s">
        <v>75</v>
      </c>
    </row>
    <row r="3196" spans="3:13" s="2" customFormat="1" x14ac:dyDescent="0.25">
      <c r="C3196" s="10"/>
      <c r="D3196" s="10">
        <v>22</v>
      </c>
      <c r="F3196" s="2" t="str">
        <f t="shared" si="2488"/>
        <v>FLO_FR</v>
      </c>
      <c r="G3196" s="2" t="str">
        <f t="shared" si="2489"/>
        <v>RSD_DTA2_AP</v>
      </c>
      <c r="H3196" s="2" t="str">
        <f>IF(HLOOKUP($D3196,Fractions!$C$1:$Z$2,2,0)=0,"na",HLOOKUP($D3196,Fractions!$C$1:$Z$2,2,0))</f>
        <v>WD</v>
      </c>
      <c r="I3196" s="2" t="s">
        <v>34</v>
      </c>
      <c r="K3196" s="17">
        <f>VLOOKUP(VLOOKUP(C3175,Demands!$B$27:$E$125,4,0),Fractions!$A$3:$Z$43,INS_FRs!D3196+2,0)</f>
        <v>0.10342465753424658</v>
      </c>
      <c r="L3196" s="10" t="str">
        <f t="shared" si="2471"/>
        <v>RSDELC</v>
      </c>
      <c r="M3196" s="10" t="s">
        <v>75</v>
      </c>
    </row>
    <row r="3197" spans="3:13" s="2" customFormat="1" x14ac:dyDescent="0.25">
      <c r="C3197" s="10"/>
      <c r="D3197" s="10">
        <v>23</v>
      </c>
      <c r="F3197" s="12" t="str">
        <f t="shared" si="2488"/>
        <v>FLO_FR</v>
      </c>
      <c r="G3197" s="12" t="str">
        <f t="shared" si="2489"/>
        <v>RSD_DTA2_AP</v>
      </c>
      <c r="H3197" s="12" t="str">
        <f>IF(HLOOKUP($D3197,Fractions!$C$1:$Z$2,2,0)=0,"na",HLOOKUP($D3197,Fractions!$C$1:$Z$2,2,0))</f>
        <v>WA</v>
      </c>
      <c r="I3197" s="12" t="s">
        <v>34</v>
      </c>
      <c r="J3197" s="12"/>
      <c r="K3197" s="18">
        <f>VLOOKUP(VLOOKUP(C3175,Demands!$B$27:$E$125,4,0),Fractions!$A$3:$Z$43,INS_FRs!D3197+2,0)</f>
        <v>6.894977168949773E-2</v>
      </c>
      <c r="L3197" s="10" t="str">
        <f t="shared" si="2471"/>
        <v>RSDELC</v>
      </c>
      <c r="M3197" s="10" t="s">
        <v>75</v>
      </c>
    </row>
    <row r="3198" spans="3:13" s="2" customFormat="1" x14ac:dyDescent="0.25">
      <c r="C3198" s="10"/>
      <c r="D3198" s="10">
        <v>24</v>
      </c>
      <c r="F3198" s="19" t="str">
        <f t="shared" si="2488"/>
        <v>FLO_FR</v>
      </c>
      <c r="G3198" s="19" t="str">
        <f t="shared" si="2489"/>
        <v>RSD_DTA2_AP</v>
      </c>
      <c r="H3198" s="19" t="str">
        <f>IF(HLOOKUP($D3198,Fractions!$C$1:$Z$2,2,0)=0,"na",HLOOKUP($D3198,Fractions!$C$1:$Z$2,2,0))</f>
        <v>WE</v>
      </c>
      <c r="I3198" s="19" t="s">
        <v>34</v>
      </c>
      <c r="J3198" s="19"/>
      <c r="K3198" s="20">
        <f>VLOOKUP(VLOOKUP(C3175,Demands!$B$27:$E$125,4,0),Fractions!$A$3:$Z$43,INS_FRs!D3198+2,0)</f>
        <v>8.6187214611872148E-2</v>
      </c>
      <c r="L3198" s="21" t="str">
        <f t="shared" si="2471"/>
        <v>RSDELC</v>
      </c>
      <c r="M3198" s="21" t="s">
        <v>75</v>
      </c>
    </row>
    <row r="3199" spans="3:13" s="2" customFormat="1" x14ac:dyDescent="0.25">
      <c r="C3199" s="10"/>
      <c r="D3199" s="10">
        <v>1</v>
      </c>
      <c r="F3199" s="2" t="str">
        <f t="shared" si="2488"/>
        <v>FLO_FR</v>
      </c>
      <c r="G3199" s="2" t="str">
        <f t="shared" si="2489"/>
        <v>RSD_DTA2_AP</v>
      </c>
      <c r="H3199" s="2" t="str">
        <f t="shared" ref="H3199:J3207" si="2490">H3175</f>
        <v>RN</v>
      </c>
      <c r="I3199" s="2" t="str">
        <f t="shared" si="2490"/>
        <v>UP</v>
      </c>
      <c r="J3199" s="10">
        <f t="shared" si="2490"/>
        <v>0</v>
      </c>
      <c r="K3199" s="10">
        <v>3</v>
      </c>
      <c r="L3199" s="10" t="str">
        <f t="shared" si="2471"/>
        <v>RSDELC</v>
      </c>
      <c r="M3199" s="10" t="s">
        <v>75</v>
      </c>
    </row>
    <row r="3200" spans="3:13" s="2" customFormat="1" x14ac:dyDescent="0.25">
      <c r="C3200" s="10"/>
      <c r="D3200" s="10">
        <v>2</v>
      </c>
      <c r="F3200" s="2" t="str">
        <f t="shared" si="2488"/>
        <v>FLO_FR</v>
      </c>
      <c r="G3200" s="2" t="str">
        <f t="shared" si="2489"/>
        <v>RSD_DTA2_AP</v>
      </c>
      <c r="H3200" s="2" t="str">
        <f t="shared" si="2490"/>
        <v>RL</v>
      </c>
      <c r="I3200" s="2" t="str">
        <f t="shared" si="2490"/>
        <v>UP</v>
      </c>
      <c r="J3200" s="10">
        <f t="shared" si="2490"/>
        <v>0</v>
      </c>
      <c r="K3200" s="10">
        <f>K3199</f>
        <v>3</v>
      </c>
      <c r="L3200" s="10" t="str">
        <f t="shared" si="2471"/>
        <v>RSDELC</v>
      </c>
      <c r="M3200" s="10" t="s">
        <v>75</v>
      </c>
    </row>
    <row r="3201" spans="3:13" s="2" customFormat="1" x14ac:dyDescent="0.25">
      <c r="C3201" s="10"/>
      <c r="D3201" s="10">
        <v>3</v>
      </c>
      <c r="F3201" s="2" t="str">
        <f t="shared" si="2488"/>
        <v>FLO_FR</v>
      </c>
      <c r="G3201" s="2" t="str">
        <f t="shared" si="2489"/>
        <v>RSD_DTA2_AP</v>
      </c>
      <c r="H3201" s="2" t="str">
        <f t="shared" si="2490"/>
        <v>RM</v>
      </c>
      <c r="I3201" s="2" t="str">
        <f t="shared" si="2490"/>
        <v>UP</v>
      </c>
      <c r="J3201" s="10">
        <f t="shared" si="2490"/>
        <v>0</v>
      </c>
      <c r="K3201" s="10">
        <f t="shared" ref="K3201:K3222" si="2491">K3200</f>
        <v>3</v>
      </c>
      <c r="L3201" s="10" t="str">
        <f t="shared" si="2471"/>
        <v>RSDELC</v>
      </c>
      <c r="M3201" s="10" t="s">
        <v>75</v>
      </c>
    </row>
    <row r="3202" spans="3:13" s="2" customFormat="1" x14ac:dyDescent="0.25">
      <c r="C3202" s="10"/>
      <c r="D3202" s="10">
        <v>4</v>
      </c>
      <c r="F3202" s="2" t="str">
        <f t="shared" si="2488"/>
        <v>FLO_FR</v>
      </c>
      <c r="G3202" s="2" t="str">
        <f t="shared" si="2489"/>
        <v>RSD_DTA2_AP</v>
      </c>
      <c r="H3202" s="2" t="str">
        <f t="shared" si="2490"/>
        <v>RD</v>
      </c>
      <c r="I3202" s="2" t="str">
        <f t="shared" si="2490"/>
        <v>UP</v>
      </c>
      <c r="J3202" s="10">
        <f t="shared" si="2490"/>
        <v>0</v>
      </c>
      <c r="K3202" s="10">
        <f t="shared" si="2491"/>
        <v>3</v>
      </c>
      <c r="L3202" s="10" t="str">
        <f t="shared" si="2471"/>
        <v>RSDELC</v>
      </c>
      <c r="M3202" s="10" t="s">
        <v>75</v>
      </c>
    </row>
    <row r="3203" spans="3:13" s="2" customFormat="1" x14ac:dyDescent="0.25">
      <c r="C3203" s="10"/>
      <c r="D3203" s="10">
        <v>5</v>
      </c>
      <c r="F3203" s="2" t="str">
        <f t="shared" si="2488"/>
        <v>FLO_FR</v>
      </c>
      <c r="G3203" s="2" t="str">
        <f t="shared" si="2489"/>
        <v>RSD_DTA2_AP</v>
      </c>
      <c r="H3203" s="2" t="str">
        <f t="shared" si="2490"/>
        <v>RA</v>
      </c>
      <c r="I3203" s="2" t="str">
        <f t="shared" si="2490"/>
        <v>UP</v>
      </c>
      <c r="J3203" s="10">
        <f t="shared" si="2490"/>
        <v>0</v>
      </c>
      <c r="K3203" s="10">
        <f t="shared" si="2491"/>
        <v>3</v>
      </c>
      <c r="L3203" s="10" t="str">
        <f t="shared" si="2471"/>
        <v>RSDELC</v>
      </c>
      <c r="M3203" s="10" t="s">
        <v>75</v>
      </c>
    </row>
    <row r="3204" spans="3:13" s="2" customFormat="1" x14ac:dyDescent="0.25">
      <c r="C3204" s="10"/>
      <c r="D3204" s="10">
        <v>6</v>
      </c>
      <c r="F3204" s="2" t="str">
        <f t="shared" si="2488"/>
        <v>FLO_FR</v>
      </c>
      <c r="G3204" s="2" t="str">
        <f t="shared" si="2489"/>
        <v>RSD_DTA2_AP</v>
      </c>
      <c r="H3204" s="2" t="str">
        <f t="shared" si="2490"/>
        <v>RE</v>
      </c>
      <c r="I3204" s="2" t="str">
        <f t="shared" si="2490"/>
        <v>UP</v>
      </c>
      <c r="J3204" s="10">
        <f t="shared" si="2490"/>
        <v>0</v>
      </c>
      <c r="K3204" s="10">
        <f t="shared" si="2491"/>
        <v>3</v>
      </c>
      <c r="L3204" s="10" t="str">
        <f t="shared" si="2471"/>
        <v>RSDELC</v>
      </c>
      <c r="M3204" s="10" t="s">
        <v>75</v>
      </c>
    </row>
    <row r="3205" spans="3:13" s="2" customFormat="1" x14ac:dyDescent="0.25">
      <c r="C3205" s="10"/>
      <c r="D3205" s="10">
        <v>7</v>
      </c>
      <c r="F3205" s="2" t="str">
        <f t="shared" si="2488"/>
        <v>FLO_FR</v>
      </c>
      <c r="G3205" s="2" t="str">
        <f t="shared" si="2489"/>
        <v>RSD_DTA2_AP</v>
      </c>
      <c r="H3205" s="2" t="str">
        <f t="shared" si="2490"/>
        <v>SN</v>
      </c>
      <c r="I3205" s="2" t="str">
        <f t="shared" si="2490"/>
        <v>UP</v>
      </c>
      <c r="J3205" s="10">
        <f t="shared" si="2490"/>
        <v>0</v>
      </c>
      <c r="K3205" s="10">
        <f t="shared" si="2491"/>
        <v>3</v>
      </c>
      <c r="L3205" s="10" t="str">
        <f t="shared" si="2471"/>
        <v>RSDELC</v>
      </c>
      <c r="M3205" s="10" t="s">
        <v>75</v>
      </c>
    </row>
    <row r="3206" spans="3:13" s="2" customFormat="1" x14ac:dyDescent="0.25">
      <c r="C3206" s="10"/>
      <c r="D3206" s="10">
        <v>8</v>
      </c>
      <c r="F3206" s="2" t="str">
        <f t="shared" si="2488"/>
        <v>FLO_FR</v>
      </c>
      <c r="G3206" s="2" t="str">
        <f t="shared" si="2489"/>
        <v>RSD_DTA2_AP</v>
      </c>
      <c r="H3206" s="2" t="str">
        <f t="shared" si="2490"/>
        <v>SL</v>
      </c>
      <c r="I3206" s="2" t="str">
        <f t="shared" si="2490"/>
        <v>UP</v>
      </c>
      <c r="J3206" s="10">
        <f t="shared" si="2490"/>
        <v>0</v>
      </c>
      <c r="K3206" s="10">
        <f t="shared" si="2491"/>
        <v>3</v>
      </c>
      <c r="L3206" s="10" t="str">
        <f t="shared" si="2471"/>
        <v>RSDELC</v>
      </c>
      <c r="M3206" s="10" t="s">
        <v>75</v>
      </c>
    </row>
    <row r="3207" spans="3:13" s="2" customFormat="1" x14ac:dyDescent="0.25">
      <c r="C3207" s="10"/>
      <c r="D3207" s="10">
        <v>9</v>
      </c>
      <c r="F3207" s="2" t="str">
        <f t="shared" si="2488"/>
        <v>FLO_FR</v>
      </c>
      <c r="G3207" s="2" t="str">
        <f t="shared" si="2489"/>
        <v>RSD_DTA2_AP</v>
      </c>
      <c r="H3207" s="2" t="str">
        <f t="shared" si="2490"/>
        <v>SM</v>
      </c>
      <c r="I3207" s="2" t="str">
        <f t="shared" si="2490"/>
        <v>UP</v>
      </c>
      <c r="J3207" s="10">
        <f t="shared" si="2490"/>
        <v>0</v>
      </c>
      <c r="K3207" s="10">
        <f t="shared" si="2491"/>
        <v>3</v>
      </c>
      <c r="L3207" s="10" t="str">
        <f t="shared" si="2471"/>
        <v>RSDELC</v>
      </c>
      <c r="M3207" s="10" t="s">
        <v>75</v>
      </c>
    </row>
    <row r="3208" spans="3:13" s="2" customFormat="1" x14ac:dyDescent="0.25">
      <c r="C3208" s="10"/>
      <c r="D3208" s="10">
        <v>10</v>
      </c>
      <c r="F3208" s="2" t="str">
        <f t="shared" si="2488"/>
        <v>FLO_FR</v>
      </c>
      <c r="G3208" s="2" t="str">
        <f t="shared" si="2489"/>
        <v>RSD_DTA2_AP</v>
      </c>
      <c r="H3208" s="2" t="str">
        <f t="shared" ref="H3208" si="2492">H3184</f>
        <v>SD</v>
      </c>
      <c r="I3208" s="2" t="str">
        <f>I3184</f>
        <v>UP</v>
      </c>
      <c r="J3208" s="10">
        <f>J3184</f>
        <v>0</v>
      </c>
      <c r="K3208" s="10">
        <f t="shared" si="2491"/>
        <v>3</v>
      </c>
      <c r="L3208" s="10" t="str">
        <f t="shared" ref="L3208:L3271" si="2493">LEFT(G3208,3)&amp;"ELC"</f>
        <v>RSDELC</v>
      </c>
      <c r="M3208" s="10" t="s">
        <v>75</v>
      </c>
    </row>
    <row r="3209" spans="3:13" s="2" customFormat="1" x14ac:dyDescent="0.25">
      <c r="C3209" s="10"/>
      <c r="D3209" s="10">
        <v>11</v>
      </c>
      <c r="F3209" s="2" t="str">
        <f t="shared" si="2488"/>
        <v>FLO_FR</v>
      </c>
      <c r="G3209" s="2" t="str">
        <f t="shared" si="2489"/>
        <v>RSD_DTA2_AP</v>
      </c>
      <c r="H3209" s="2" t="str">
        <f t="shared" ref="H3209" si="2494">H3185</f>
        <v>SA</v>
      </c>
      <c r="I3209" s="2" t="str">
        <f>I3185</f>
        <v>UP</v>
      </c>
      <c r="J3209" s="10">
        <f>J3185</f>
        <v>0</v>
      </c>
      <c r="K3209" s="10">
        <f t="shared" si="2491"/>
        <v>3</v>
      </c>
      <c r="L3209" s="10" t="str">
        <f t="shared" si="2493"/>
        <v>RSDELC</v>
      </c>
      <c r="M3209" s="10" t="s">
        <v>75</v>
      </c>
    </row>
    <row r="3210" spans="3:13" s="2" customFormat="1" x14ac:dyDescent="0.25">
      <c r="C3210" s="10"/>
      <c r="D3210" s="10">
        <v>12</v>
      </c>
      <c r="F3210" s="2" t="str">
        <f t="shared" si="2488"/>
        <v>FLO_FR</v>
      </c>
      <c r="G3210" s="2" t="str">
        <f t="shared" si="2489"/>
        <v>RSD_DTA2_AP</v>
      </c>
      <c r="H3210" s="2" t="str">
        <f t="shared" ref="H3210:I3210" si="2495">H3186</f>
        <v>SE</v>
      </c>
      <c r="I3210" s="2" t="str">
        <f t="shared" si="2495"/>
        <v>UP</v>
      </c>
      <c r="J3210" s="10">
        <f>J3186</f>
        <v>0</v>
      </c>
      <c r="K3210" s="10">
        <f t="shared" si="2491"/>
        <v>3</v>
      </c>
      <c r="L3210" s="10" t="str">
        <f t="shared" si="2493"/>
        <v>RSDELC</v>
      </c>
      <c r="M3210" s="10" t="s">
        <v>75</v>
      </c>
    </row>
    <row r="3211" spans="3:13" s="2" customFormat="1" x14ac:dyDescent="0.25">
      <c r="C3211" s="10"/>
      <c r="D3211" s="10">
        <v>13</v>
      </c>
      <c r="F3211" s="2" t="str">
        <f t="shared" si="2488"/>
        <v>FLO_FR</v>
      </c>
      <c r="G3211" s="2" t="str">
        <f t="shared" si="2489"/>
        <v>RSD_DTA2_AP</v>
      </c>
      <c r="H3211" s="2" t="str">
        <f t="shared" ref="H3211:J3211" si="2496">H3187</f>
        <v>FN</v>
      </c>
      <c r="I3211" s="2" t="str">
        <f t="shared" si="2496"/>
        <v>UP</v>
      </c>
      <c r="J3211" s="10">
        <f t="shared" si="2496"/>
        <v>0</v>
      </c>
      <c r="K3211" s="10">
        <f t="shared" si="2491"/>
        <v>3</v>
      </c>
      <c r="L3211" s="10" t="str">
        <f t="shared" si="2493"/>
        <v>RSDELC</v>
      </c>
      <c r="M3211" s="10" t="s">
        <v>75</v>
      </c>
    </row>
    <row r="3212" spans="3:13" s="2" customFormat="1" x14ac:dyDescent="0.25">
      <c r="C3212" s="10"/>
      <c r="D3212" s="10">
        <v>14</v>
      </c>
      <c r="F3212" s="2" t="str">
        <f t="shared" si="2488"/>
        <v>FLO_FR</v>
      </c>
      <c r="G3212" s="2" t="str">
        <f t="shared" si="2489"/>
        <v>RSD_DTA2_AP</v>
      </c>
      <c r="H3212" s="2" t="str">
        <f t="shared" ref="H3212:J3212" si="2497">H3188</f>
        <v>FL</v>
      </c>
      <c r="I3212" s="2" t="str">
        <f t="shared" si="2497"/>
        <v>UP</v>
      </c>
      <c r="J3212" s="10">
        <f t="shared" si="2497"/>
        <v>0</v>
      </c>
      <c r="K3212" s="10">
        <f t="shared" si="2491"/>
        <v>3</v>
      </c>
      <c r="L3212" s="10" t="str">
        <f t="shared" si="2493"/>
        <v>RSDELC</v>
      </c>
      <c r="M3212" s="10" t="s">
        <v>75</v>
      </c>
    </row>
    <row r="3213" spans="3:13" s="2" customFormat="1" x14ac:dyDescent="0.25">
      <c r="C3213" s="10"/>
      <c r="D3213" s="10">
        <v>15</v>
      </c>
      <c r="F3213" s="2" t="str">
        <f t="shared" si="2488"/>
        <v>FLO_FR</v>
      </c>
      <c r="G3213" s="2" t="str">
        <f t="shared" si="2489"/>
        <v>RSD_DTA2_AP</v>
      </c>
      <c r="H3213" s="2" t="str">
        <f t="shared" ref="H3213:J3213" si="2498">H3189</f>
        <v>FM</v>
      </c>
      <c r="I3213" s="2" t="str">
        <f t="shared" si="2498"/>
        <v>UP</v>
      </c>
      <c r="J3213" s="10">
        <f t="shared" si="2498"/>
        <v>0</v>
      </c>
      <c r="K3213" s="10">
        <f t="shared" si="2491"/>
        <v>3</v>
      </c>
      <c r="L3213" s="10" t="str">
        <f t="shared" si="2493"/>
        <v>RSDELC</v>
      </c>
      <c r="M3213" s="10" t="s">
        <v>75</v>
      </c>
    </row>
    <row r="3214" spans="3:13" s="2" customFormat="1" x14ac:dyDescent="0.25">
      <c r="C3214" s="10"/>
      <c r="D3214" s="10">
        <v>16</v>
      </c>
      <c r="F3214" s="2" t="str">
        <f t="shared" si="2488"/>
        <v>FLO_FR</v>
      </c>
      <c r="G3214" s="2" t="str">
        <f t="shared" si="2489"/>
        <v>RSD_DTA2_AP</v>
      </c>
      <c r="H3214" s="2" t="str">
        <f t="shared" ref="H3214:J3214" si="2499">H3190</f>
        <v>FD</v>
      </c>
      <c r="I3214" s="2" t="str">
        <f t="shared" si="2499"/>
        <v>UP</v>
      </c>
      <c r="J3214" s="10">
        <f t="shared" si="2499"/>
        <v>0</v>
      </c>
      <c r="K3214" s="10">
        <f t="shared" si="2491"/>
        <v>3</v>
      </c>
      <c r="L3214" s="10" t="str">
        <f t="shared" si="2493"/>
        <v>RSDELC</v>
      </c>
      <c r="M3214" s="10" t="s">
        <v>75</v>
      </c>
    </row>
    <row r="3215" spans="3:13" s="2" customFormat="1" x14ac:dyDescent="0.25">
      <c r="C3215" s="10"/>
      <c r="D3215" s="10">
        <v>17</v>
      </c>
      <c r="F3215" s="2" t="str">
        <f t="shared" si="2488"/>
        <v>FLO_FR</v>
      </c>
      <c r="G3215" s="2" t="str">
        <f t="shared" si="2489"/>
        <v>RSD_DTA2_AP</v>
      </c>
      <c r="H3215" s="2" t="str">
        <f t="shared" ref="H3215:J3215" si="2500">H3191</f>
        <v>FA</v>
      </c>
      <c r="I3215" s="2" t="str">
        <f t="shared" si="2500"/>
        <v>UP</v>
      </c>
      <c r="J3215" s="10">
        <f t="shared" si="2500"/>
        <v>0</v>
      </c>
      <c r="K3215" s="10">
        <f t="shared" si="2491"/>
        <v>3</v>
      </c>
      <c r="L3215" s="10" t="str">
        <f t="shared" si="2493"/>
        <v>RSDELC</v>
      </c>
      <c r="M3215" s="10" t="s">
        <v>75</v>
      </c>
    </row>
    <row r="3216" spans="3:13" s="2" customFormat="1" x14ac:dyDescent="0.25">
      <c r="C3216" s="10"/>
      <c r="D3216" s="10">
        <v>18</v>
      </c>
      <c r="F3216" s="2" t="str">
        <f t="shared" si="2488"/>
        <v>FLO_FR</v>
      </c>
      <c r="G3216" s="2" t="str">
        <f t="shared" si="2489"/>
        <v>RSD_DTA2_AP</v>
      </c>
      <c r="H3216" s="2" t="str">
        <f t="shared" ref="H3216:J3216" si="2501">H3192</f>
        <v>FE</v>
      </c>
      <c r="I3216" s="2" t="str">
        <f t="shared" si="2501"/>
        <v>UP</v>
      </c>
      <c r="J3216" s="10">
        <f t="shared" si="2501"/>
        <v>0</v>
      </c>
      <c r="K3216" s="10">
        <f t="shared" si="2491"/>
        <v>3</v>
      </c>
      <c r="L3216" s="10" t="str">
        <f t="shared" si="2493"/>
        <v>RSDELC</v>
      </c>
      <c r="M3216" s="10" t="s">
        <v>75</v>
      </c>
    </row>
    <row r="3217" spans="3:13" s="2" customFormat="1" x14ac:dyDescent="0.25">
      <c r="C3217" s="10"/>
      <c r="D3217" s="10">
        <v>19</v>
      </c>
      <c r="F3217" s="2" t="str">
        <f t="shared" si="2488"/>
        <v>FLO_FR</v>
      </c>
      <c r="G3217" s="2" t="str">
        <f t="shared" si="2489"/>
        <v>RSD_DTA2_AP</v>
      </c>
      <c r="H3217" s="2" t="str">
        <f t="shared" ref="H3217:J3217" si="2502">H3193</f>
        <v>WN</v>
      </c>
      <c r="I3217" s="2" t="str">
        <f t="shared" si="2502"/>
        <v>UP</v>
      </c>
      <c r="J3217" s="10">
        <f t="shared" si="2502"/>
        <v>0</v>
      </c>
      <c r="K3217" s="10">
        <f t="shared" si="2491"/>
        <v>3</v>
      </c>
      <c r="L3217" s="10" t="str">
        <f t="shared" si="2493"/>
        <v>RSDELC</v>
      </c>
      <c r="M3217" s="10" t="s">
        <v>75</v>
      </c>
    </row>
    <row r="3218" spans="3:13" s="2" customFormat="1" x14ac:dyDescent="0.25">
      <c r="C3218" s="10"/>
      <c r="D3218" s="10">
        <v>20</v>
      </c>
      <c r="F3218" s="2" t="str">
        <f t="shared" si="2488"/>
        <v>FLO_FR</v>
      </c>
      <c r="G3218" s="2" t="str">
        <f t="shared" si="2489"/>
        <v>RSD_DTA2_AP</v>
      </c>
      <c r="H3218" s="2" t="str">
        <f t="shared" ref="H3218:J3218" si="2503">H3194</f>
        <v>WL</v>
      </c>
      <c r="I3218" s="2" t="str">
        <f t="shared" si="2503"/>
        <v>UP</v>
      </c>
      <c r="J3218" s="10">
        <f t="shared" si="2503"/>
        <v>0</v>
      </c>
      <c r="K3218" s="10">
        <f t="shared" si="2491"/>
        <v>3</v>
      </c>
      <c r="L3218" s="10" t="str">
        <f t="shared" si="2493"/>
        <v>RSDELC</v>
      </c>
      <c r="M3218" s="10" t="s">
        <v>75</v>
      </c>
    </row>
    <row r="3219" spans="3:13" s="2" customFormat="1" x14ac:dyDescent="0.25">
      <c r="C3219" s="10"/>
      <c r="D3219" s="10">
        <v>21</v>
      </c>
      <c r="F3219" s="2" t="str">
        <f t="shared" si="2488"/>
        <v>FLO_FR</v>
      </c>
      <c r="G3219" s="2" t="str">
        <f t="shared" si="2489"/>
        <v>RSD_DTA2_AP</v>
      </c>
      <c r="H3219" s="2" t="str">
        <f t="shared" ref="H3219:J3219" si="2504">H3195</f>
        <v>WM</v>
      </c>
      <c r="I3219" s="2" t="str">
        <f t="shared" si="2504"/>
        <v>UP</v>
      </c>
      <c r="J3219" s="10">
        <f t="shared" si="2504"/>
        <v>0</v>
      </c>
      <c r="K3219" s="10">
        <f t="shared" si="2491"/>
        <v>3</v>
      </c>
      <c r="L3219" s="10" t="str">
        <f t="shared" si="2493"/>
        <v>RSDELC</v>
      </c>
      <c r="M3219" s="10" t="s">
        <v>75</v>
      </c>
    </row>
    <row r="3220" spans="3:13" s="2" customFormat="1" x14ac:dyDescent="0.25">
      <c r="C3220" s="10"/>
      <c r="D3220" s="10">
        <v>22</v>
      </c>
      <c r="F3220" s="2" t="str">
        <f t="shared" si="2488"/>
        <v>FLO_FR</v>
      </c>
      <c r="G3220" s="2" t="str">
        <f t="shared" si="2489"/>
        <v>RSD_DTA2_AP</v>
      </c>
      <c r="H3220" s="2" t="str">
        <f t="shared" ref="H3220:J3220" si="2505">H3196</f>
        <v>WD</v>
      </c>
      <c r="I3220" s="2" t="str">
        <f t="shared" si="2505"/>
        <v>UP</v>
      </c>
      <c r="J3220" s="10">
        <f t="shared" si="2505"/>
        <v>0</v>
      </c>
      <c r="K3220" s="10">
        <f t="shared" si="2491"/>
        <v>3</v>
      </c>
      <c r="L3220" s="10" t="str">
        <f t="shared" si="2493"/>
        <v>RSDELC</v>
      </c>
      <c r="M3220" s="10" t="s">
        <v>75</v>
      </c>
    </row>
    <row r="3221" spans="3:13" s="2" customFormat="1" x14ac:dyDescent="0.25">
      <c r="C3221" s="10"/>
      <c r="D3221" s="10">
        <v>23</v>
      </c>
      <c r="F3221" s="12" t="str">
        <f t="shared" si="2488"/>
        <v>FLO_FR</v>
      </c>
      <c r="G3221" s="12" t="str">
        <f t="shared" si="2489"/>
        <v>RSD_DTA2_AP</v>
      </c>
      <c r="H3221" s="12" t="str">
        <f t="shared" ref="H3221:J3221" si="2506">H3197</f>
        <v>WA</v>
      </c>
      <c r="I3221" s="12" t="str">
        <f t="shared" si="2506"/>
        <v>UP</v>
      </c>
      <c r="J3221" s="4">
        <f t="shared" si="2506"/>
        <v>0</v>
      </c>
      <c r="K3221" s="4">
        <f t="shared" si="2491"/>
        <v>3</v>
      </c>
      <c r="L3221" s="10" t="str">
        <f t="shared" si="2493"/>
        <v>RSDELC</v>
      </c>
      <c r="M3221" s="10" t="s">
        <v>75</v>
      </c>
    </row>
    <row r="3222" spans="3:13" s="2" customFormat="1" x14ac:dyDescent="0.25">
      <c r="C3222" s="10"/>
      <c r="D3222" s="10">
        <v>24</v>
      </c>
      <c r="F3222" s="19" t="str">
        <f t="shared" si="2488"/>
        <v>FLO_FR</v>
      </c>
      <c r="G3222" s="19" t="str">
        <f t="shared" si="2489"/>
        <v>RSD_DTA2_AP</v>
      </c>
      <c r="H3222" s="19" t="str">
        <f t="shared" ref="H3222:J3222" si="2507">H3198</f>
        <v>WE</v>
      </c>
      <c r="I3222" s="19" t="str">
        <f t="shared" si="2507"/>
        <v>UP</v>
      </c>
      <c r="J3222" s="21">
        <f t="shared" si="2507"/>
        <v>0</v>
      </c>
      <c r="K3222" s="21">
        <f t="shared" si="2491"/>
        <v>3</v>
      </c>
      <c r="L3222" s="21" t="str">
        <f t="shared" si="2493"/>
        <v>RSDELC</v>
      </c>
      <c r="M3222" s="21" t="s">
        <v>75</v>
      </c>
    </row>
    <row r="3223" spans="3:13" s="2" customFormat="1" x14ac:dyDescent="0.25">
      <c r="C3223" s="10">
        <f>C3175+1</f>
        <v>68</v>
      </c>
      <c r="D3223" s="10">
        <v>1</v>
      </c>
      <c r="F3223" s="2" t="str">
        <f>IF(H3223="NA","\I: Ignore","FLO_FR")</f>
        <v>FLO_FR</v>
      </c>
      <c r="G3223" s="9" t="str">
        <f>VLOOKUP(C3223,Demands!$B$27:$C$125,2,0)</f>
        <v>RSD_APA2_AP</v>
      </c>
      <c r="H3223" s="2" t="str">
        <f>IF(HLOOKUP($D3223,Fractions!$C$1:$Z$2,2,0)=0,"na",HLOOKUP($D3223,Fractions!$C$1:$Z$2,2,0))</f>
        <v>RN</v>
      </c>
      <c r="I3223" s="2" t="s">
        <v>34</v>
      </c>
      <c r="K3223" s="17">
        <f>VLOOKUP(VLOOKUP(C3223,Demands!$B$27:$E$125,4,0),Fractions!$A$3:$Z$43,INS_FRs!D3223+2,0)</f>
        <v>0</v>
      </c>
      <c r="L3223" s="10" t="str">
        <f t="shared" si="2493"/>
        <v>RSDELC</v>
      </c>
      <c r="M3223" s="10" t="s">
        <v>75</v>
      </c>
    </row>
    <row r="3224" spans="3:13" s="2" customFormat="1" x14ac:dyDescent="0.25">
      <c r="C3224" s="10"/>
      <c r="D3224" s="10">
        <v>2</v>
      </c>
      <c r="F3224" s="2" t="str">
        <f t="shared" ref="F3224:F3270" si="2508">IF(H3224="NA","\I: Ignore","FLO_FR")</f>
        <v>FLO_FR</v>
      </c>
      <c r="G3224" s="2" t="str">
        <f>G3223</f>
        <v>RSD_APA2_AP</v>
      </c>
      <c r="H3224" s="2" t="str">
        <f>IF(HLOOKUP($D3224,Fractions!$C$1:$Z$2,2,0)=0,"na",HLOOKUP($D3224,Fractions!$C$1:$Z$2,2,0))</f>
        <v>RL</v>
      </c>
      <c r="I3224" s="2" t="s">
        <v>34</v>
      </c>
      <c r="K3224" s="17">
        <f>VLOOKUP(VLOOKUP(C3223,Demands!$B$27:$E$125,4,0),Fractions!$A$3:$Z$43,INS_FRs!D3224+2,0)</f>
        <v>2.7853881278538817E-2</v>
      </c>
      <c r="L3224" s="10" t="str">
        <f t="shared" si="2493"/>
        <v>RSDELC</v>
      </c>
      <c r="M3224" s="10" t="s">
        <v>75</v>
      </c>
    </row>
    <row r="3225" spans="3:13" s="2" customFormat="1" x14ac:dyDescent="0.25">
      <c r="C3225" s="10"/>
      <c r="D3225" s="10">
        <v>3</v>
      </c>
      <c r="F3225" s="2" t="str">
        <f t="shared" si="2508"/>
        <v>FLO_FR</v>
      </c>
      <c r="G3225" s="2" t="str">
        <f t="shared" ref="G3225:G3270" si="2509">G3224</f>
        <v>RSD_APA2_AP</v>
      </c>
      <c r="H3225" s="2" t="str">
        <f>IF(HLOOKUP($D3225,Fractions!$C$1:$Z$2,2,0)=0,"na",HLOOKUP($D3225,Fractions!$C$1:$Z$2,2,0))</f>
        <v>RM</v>
      </c>
      <c r="I3225" s="2" t="s">
        <v>34</v>
      </c>
      <c r="K3225" s="17">
        <f>VLOOKUP(VLOOKUP(C3223,Demands!$B$27:$E$125,4,0),Fractions!$A$3:$Z$43,INS_FRs!D3225+2,0)</f>
        <v>3.4817351598173514E-2</v>
      </c>
      <c r="L3225" s="10" t="str">
        <f t="shared" si="2493"/>
        <v>RSDELC</v>
      </c>
      <c r="M3225" s="10" t="s">
        <v>75</v>
      </c>
    </row>
    <row r="3226" spans="3:13" s="2" customFormat="1" x14ac:dyDescent="0.25">
      <c r="C3226" s="10"/>
      <c r="D3226" s="10">
        <v>4</v>
      </c>
      <c r="F3226" s="2" t="str">
        <f t="shared" si="2508"/>
        <v>FLO_FR</v>
      </c>
      <c r="G3226" s="2" t="str">
        <f t="shared" si="2509"/>
        <v>RSD_APA2_AP</v>
      </c>
      <c r="H3226" s="2" t="str">
        <f>IF(HLOOKUP($D3226,Fractions!$C$1:$Z$2,2,0)=0,"na",HLOOKUP($D3226,Fractions!$C$1:$Z$2,2,0))</f>
        <v>RD</v>
      </c>
      <c r="I3226" s="2" t="s">
        <v>34</v>
      </c>
      <c r="K3226" s="17">
        <f>VLOOKUP(VLOOKUP(C3223,Demands!$B$27:$E$125,4,0),Fractions!$A$3:$Z$43,INS_FRs!D3226+2,0)</f>
        <v>4.1780821917808221E-2</v>
      </c>
      <c r="L3226" s="10" t="str">
        <f t="shared" si="2493"/>
        <v>RSDELC</v>
      </c>
      <c r="M3226" s="10" t="s">
        <v>75</v>
      </c>
    </row>
    <row r="3227" spans="3:13" s="2" customFormat="1" x14ac:dyDescent="0.25">
      <c r="C3227" s="10"/>
      <c r="D3227" s="10">
        <v>5</v>
      </c>
      <c r="F3227" s="2" t="str">
        <f t="shared" si="2508"/>
        <v>FLO_FR</v>
      </c>
      <c r="G3227" s="2" t="str">
        <f t="shared" si="2509"/>
        <v>RSD_APA2_AP</v>
      </c>
      <c r="H3227" s="2" t="str">
        <f>IF(HLOOKUP($D3227,Fractions!$C$1:$Z$2,2,0)=0,"na",HLOOKUP($D3227,Fractions!$C$1:$Z$2,2,0))</f>
        <v>RA</v>
      </c>
      <c r="I3227" s="2" t="s">
        <v>34</v>
      </c>
      <c r="K3227" s="17">
        <f>VLOOKUP(VLOOKUP(C3223,Demands!$B$27:$E$125,4,0),Fractions!$A$3:$Z$43,INS_FRs!D3227+2,0)</f>
        <v>2.7853881278538817E-2</v>
      </c>
      <c r="L3227" s="10" t="str">
        <f t="shared" si="2493"/>
        <v>RSDELC</v>
      </c>
      <c r="M3227" s="10" t="s">
        <v>75</v>
      </c>
    </row>
    <row r="3228" spans="3:13" s="2" customFormat="1" x14ac:dyDescent="0.25">
      <c r="C3228" s="10"/>
      <c r="D3228" s="10">
        <v>6</v>
      </c>
      <c r="F3228" s="2" t="str">
        <f t="shared" si="2508"/>
        <v>FLO_FR</v>
      </c>
      <c r="G3228" s="2" t="str">
        <f t="shared" si="2509"/>
        <v>RSD_APA2_AP</v>
      </c>
      <c r="H3228" s="2" t="str">
        <f>IF(HLOOKUP($D3228,Fractions!$C$1:$Z$2,2,0)=0,"na",HLOOKUP($D3228,Fractions!$C$1:$Z$2,2,0))</f>
        <v>RE</v>
      </c>
      <c r="I3228" s="2" t="s">
        <v>34</v>
      </c>
      <c r="K3228" s="17">
        <f>VLOOKUP(VLOOKUP(C3223,Demands!$B$27:$E$125,4,0),Fractions!$A$3:$Z$43,INS_FRs!D3228+2,0)</f>
        <v>3.4817351598173514E-2</v>
      </c>
      <c r="L3228" s="10" t="str">
        <f t="shared" si="2493"/>
        <v>RSDELC</v>
      </c>
      <c r="M3228" s="10" t="s">
        <v>75</v>
      </c>
    </row>
    <row r="3229" spans="3:13" s="2" customFormat="1" x14ac:dyDescent="0.25">
      <c r="C3229" s="10"/>
      <c r="D3229" s="10">
        <v>7</v>
      </c>
      <c r="F3229" s="2" t="str">
        <f t="shared" si="2508"/>
        <v>FLO_FR</v>
      </c>
      <c r="G3229" s="2" t="str">
        <f t="shared" si="2509"/>
        <v>RSD_APA2_AP</v>
      </c>
      <c r="H3229" s="2" t="str">
        <f>IF(HLOOKUP($D3229,Fractions!$C$1:$Z$2,2,0)=0,"na",HLOOKUP($D3229,Fractions!$C$1:$Z$2,2,0))</f>
        <v>SN</v>
      </c>
      <c r="I3229" s="2" t="s">
        <v>34</v>
      </c>
      <c r="K3229" s="17">
        <f>VLOOKUP(VLOOKUP(C3223,Demands!$B$27:$E$125,4,0),Fractions!$A$3:$Z$43,INS_FRs!D3229+2,0)</f>
        <v>0</v>
      </c>
      <c r="L3229" s="10" t="str">
        <f t="shared" si="2493"/>
        <v>RSDELC</v>
      </c>
      <c r="M3229" s="10" t="s">
        <v>75</v>
      </c>
    </row>
    <row r="3230" spans="3:13" s="2" customFormat="1" x14ac:dyDescent="0.25">
      <c r="C3230" s="10"/>
      <c r="D3230" s="10">
        <v>8</v>
      </c>
      <c r="F3230" s="2" t="str">
        <f t="shared" si="2508"/>
        <v>FLO_FR</v>
      </c>
      <c r="G3230" s="2" t="str">
        <f t="shared" si="2509"/>
        <v>RSD_APA2_AP</v>
      </c>
      <c r="H3230" s="2" t="str">
        <f>IF(HLOOKUP($D3230,Fractions!$C$1:$Z$2,2,0)=0,"na",HLOOKUP($D3230,Fractions!$C$1:$Z$2,2,0))</f>
        <v>SL</v>
      </c>
      <c r="I3230" s="2" t="s">
        <v>34</v>
      </c>
      <c r="K3230" s="17">
        <f>VLOOKUP(VLOOKUP(C3223,Demands!$B$27:$E$125,4,0),Fractions!$A$3:$Z$43,INS_FRs!D3230+2,0)</f>
        <v>4.2009132420091334E-2</v>
      </c>
      <c r="L3230" s="10" t="str">
        <f t="shared" si="2493"/>
        <v>RSDELC</v>
      </c>
      <c r="M3230" s="10" t="s">
        <v>75</v>
      </c>
    </row>
    <row r="3231" spans="3:13" s="2" customFormat="1" x14ac:dyDescent="0.25">
      <c r="C3231" s="10"/>
      <c r="D3231" s="10">
        <v>9</v>
      </c>
      <c r="F3231" s="2" t="str">
        <f t="shared" si="2508"/>
        <v>FLO_FR</v>
      </c>
      <c r="G3231" s="2" t="str">
        <f t="shared" si="2509"/>
        <v>RSD_APA2_AP</v>
      </c>
      <c r="H3231" s="2" t="str">
        <f>IF(HLOOKUP($D3231,Fractions!$C$1:$Z$2,2,0)=0,"na",HLOOKUP($D3231,Fractions!$C$1:$Z$2,2,0))</f>
        <v>SM</v>
      </c>
      <c r="I3231" s="2" t="s">
        <v>34</v>
      </c>
      <c r="K3231" s="17">
        <f>VLOOKUP(VLOOKUP(C3223,Demands!$B$27:$E$125,4,0),Fractions!$A$3:$Z$43,INS_FRs!D3231+2,0)</f>
        <v>5.2511415525114152E-2</v>
      </c>
      <c r="L3231" s="10" t="str">
        <f t="shared" si="2493"/>
        <v>RSDELC</v>
      </c>
      <c r="M3231" s="10" t="s">
        <v>75</v>
      </c>
    </row>
    <row r="3232" spans="3:13" s="2" customFormat="1" x14ac:dyDescent="0.25">
      <c r="C3232" s="10"/>
      <c r="D3232" s="10">
        <v>10</v>
      </c>
      <c r="F3232" s="2" t="str">
        <f t="shared" si="2508"/>
        <v>FLO_FR</v>
      </c>
      <c r="G3232" s="2" t="str">
        <f t="shared" si="2509"/>
        <v>RSD_APA2_AP</v>
      </c>
      <c r="H3232" s="2" t="str">
        <f>IF(HLOOKUP($D3232,Fractions!$C$1:$Z$2,2,0)=0,"na",HLOOKUP($D3232,Fractions!$C$1:$Z$2,2,0))</f>
        <v>SD</v>
      </c>
      <c r="I3232" s="2" t="s">
        <v>34</v>
      </c>
      <c r="K3232" s="17">
        <f>VLOOKUP(VLOOKUP(C3223,Demands!$B$27:$E$125,4,0),Fractions!$A$3:$Z$43,INS_FRs!D3232+2,0)</f>
        <v>6.3013698630136991E-2</v>
      </c>
      <c r="L3232" s="10" t="str">
        <f t="shared" si="2493"/>
        <v>RSDELC</v>
      </c>
      <c r="M3232" s="10" t="s">
        <v>75</v>
      </c>
    </row>
    <row r="3233" spans="3:13" s="2" customFormat="1" x14ac:dyDescent="0.25">
      <c r="C3233" s="10"/>
      <c r="D3233" s="10">
        <v>11</v>
      </c>
      <c r="F3233" s="2" t="str">
        <f t="shared" si="2508"/>
        <v>FLO_FR</v>
      </c>
      <c r="G3233" s="2" t="str">
        <f t="shared" si="2509"/>
        <v>RSD_APA2_AP</v>
      </c>
      <c r="H3233" s="2" t="str">
        <f>IF(HLOOKUP($D3233,Fractions!$C$1:$Z$2,2,0)=0,"na",HLOOKUP($D3233,Fractions!$C$1:$Z$2,2,0))</f>
        <v>SA</v>
      </c>
      <c r="I3233" s="2" t="s">
        <v>34</v>
      </c>
      <c r="K3233" s="17">
        <f>VLOOKUP(VLOOKUP(C3223,Demands!$B$27:$E$125,4,0),Fractions!$A$3:$Z$43,INS_FRs!D3233+2,0)</f>
        <v>4.2009132420091334E-2</v>
      </c>
      <c r="L3233" s="10" t="str">
        <f t="shared" si="2493"/>
        <v>RSDELC</v>
      </c>
      <c r="M3233" s="10" t="s">
        <v>75</v>
      </c>
    </row>
    <row r="3234" spans="3:13" s="2" customFormat="1" x14ac:dyDescent="0.25">
      <c r="C3234" s="10"/>
      <c r="D3234" s="10">
        <v>12</v>
      </c>
      <c r="F3234" s="2" t="str">
        <f t="shared" si="2508"/>
        <v>FLO_FR</v>
      </c>
      <c r="G3234" s="2" t="str">
        <f t="shared" si="2509"/>
        <v>RSD_APA2_AP</v>
      </c>
      <c r="H3234" s="2" t="str">
        <f>IF(HLOOKUP($D3234,Fractions!$C$1:$Z$2,2,0)=0,"na",HLOOKUP($D3234,Fractions!$C$1:$Z$2,2,0))</f>
        <v>SE</v>
      </c>
      <c r="I3234" s="2" t="s">
        <v>34</v>
      </c>
      <c r="K3234" s="17">
        <f>VLOOKUP(VLOOKUP(C3223,Demands!$B$27:$E$125,4,0),Fractions!$A$3:$Z$43,INS_FRs!D3234+2,0)</f>
        <v>5.2511415525114152E-2</v>
      </c>
      <c r="L3234" s="10" t="str">
        <f t="shared" si="2493"/>
        <v>RSDELC</v>
      </c>
      <c r="M3234" s="10" t="s">
        <v>75</v>
      </c>
    </row>
    <row r="3235" spans="3:13" s="2" customFormat="1" x14ac:dyDescent="0.25">
      <c r="C3235" s="10"/>
      <c r="D3235" s="10">
        <v>13</v>
      </c>
      <c r="F3235" s="2" t="str">
        <f t="shared" si="2508"/>
        <v>FLO_FR</v>
      </c>
      <c r="G3235" s="2" t="str">
        <f t="shared" si="2509"/>
        <v>RSD_APA2_AP</v>
      </c>
      <c r="H3235" s="2" t="str">
        <f>IF(HLOOKUP($D3235,Fractions!$C$1:$Z$2,2,0)=0,"na",HLOOKUP($D3235,Fractions!$C$1:$Z$2,2,0))</f>
        <v>FN</v>
      </c>
      <c r="I3235" s="2" t="s">
        <v>34</v>
      </c>
      <c r="K3235" s="17">
        <f>VLOOKUP(VLOOKUP(C3223,Demands!$B$27:$E$125,4,0),Fractions!$A$3:$Z$43,INS_FRs!D3235+2,0)</f>
        <v>0</v>
      </c>
      <c r="L3235" s="10" t="str">
        <f t="shared" si="2493"/>
        <v>RSDELC</v>
      </c>
      <c r="M3235" s="10" t="s">
        <v>75</v>
      </c>
    </row>
    <row r="3236" spans="3:13" s="2" customFormat="1" x14ac:dyDescent="0.25">
      <c r="C3236" s="10"/>
      <c r="D3236" s="10">
        <v>14</v>
      </c>
      <c r="F3236" s="2" t="str">
        <f t="shared" si="2508"/>
        <v>FLO_FR</v>
      </c>
      <c r="G3236" s="2" t="str">
        <f t="shared" si="2509"/>
        <v>RSD_APA2_AP</v>
      </c>
      <c r="H3236" s="2" t="str">
        <f>IF(HLOOKUP($D3236,Fractions!$C$1:$Z$2,2,0)=0,"na",HLOOKUP($D3236,Fractions!$C$1:$Z$2,2,0))</f>
        <v>FL</v>
      </c>
      <c r="I3236" s="2" t="s">
        <v>34</v>
      </c>
      <c r="K3236" s="17">
        <f>VLOOKUP(VLOOKUP(C3223,Demands!$B$27:$E$125,4,0),Fractions!$A$3:$Z$43,INS_FRs!D3236+2,0)</f>
        <v>2.7853881278538817E-2</v>
      </c>
      <c r="L3236" s="10" t="str">
        <f t="shared" si="2493"/>
        <v>RSDELC</v>
      </c>
      <c r="M3236" s="10" t="s">
        <v>75</v>
      </c>
    </row>
    <row r="3237" spans="3:13" s="2" customFormat="1" x14ac:dyDescent="0.25">
      <c r="C3237" s="10"/>
      <c r="D3237" s="10">
        <v>15</v>
      </c>
      <c r="F3237" s="2" t="str">
        <f t="shared" si="2508"/>
        <v>FLO_FR</v>
      </c>
      <c r="G3237" s="2" t="str">
        <f t="shared" si="2509"/>
        <v>RSD_APA2_AP</v>
      </c>
      <c r="H3237" s="2" t="str">
        <f>IF(HLOOKUP($D3237,Fractions!$C$1:$Z$2,2,0)=0,"na",HLOOKUP($D3237,Fractions!$C$1:$Z$2,2,0))</f>
        <v>FM</v>
      </c>
      <c r="I3237" s="2" t="s">
        <v>34</v>
      </c>
      <c r="K3237" s="17">
        <f>VLOOKUP(VLOOKUP(C3223,Demands!$B$27:$E$125,4,0),Fractions!$A$3:$Z$43,INS_FRs!D3237+2,0)</f>
        <v>3.4817351598173514E-2</v>
      </c>
      <c r="L3237" s="10" t="str">
        <f t="shared" si="2493"/>
        <v>RSDELC</v>
      </c>
      <c r="M3237" s="10" t="s">
        <v>75</v>
      </c>
    </row>
    <row r="3238" spans="3:13" s="2" customFormat="1" x14ac:dyDescent="0.25">
      <c r="C3238" s="10"/>
      <c r="D3238" s="10">
        <v>16</v>
      </c>
      <c r="F3238" s="2" t="str">
        <f t="shared" si="2508"/>
        <v>FLO_FR</v>
      </c>
      <c r="G3238" s="2" t="str">
        <f t="shared" si="2509"/>
        <v>RSD_APA2_AP</v>
      </c>
      <c r="H3238" s="2" t="str">
        <f>IF(HLOOKUP($D3238,Fractions!$C$1:$Z$2,2,0)=0,"na",HLOOKUP($D3238,Fractions!$C$1:$Z$2,2,0))</f>
        <v>FD</v>
      </c>
      <c r="I3238" s="2" t="s">
        <v>34</v>
      </c>
      <c r="K3238" s="17">
        <f>VLOOKUP(VLOOKUP(C3223,Demands!$B$27:$E$125,4,0),Fractions!$A$3:$Z$43,INS_FRs!D3238+2,0)</f>
        <v>4.1780821917808221E-2</v>
      </c>
      <c r="L3238" s="10" t="str">
        <f t="shared" si="2493"/>
        <v>RSDELC</v>
      </c>
      <c r="M3238" s="10" t="s">
        <v>75</v>
      </c>
    </row>
    <row r="3239" spans="3:13" s="2" customFormat="1" x14ac:dyDescent="0.25">
      <c r="C3239" s="10"/>
      <c r="D3239" s="10">
        <v>17</v>
      </c>
      <c r="F3239" s="2" t="str">
        <f t="shared" si="2508"/>
        <v>FLO_FR</v>
      </c>
      <c r="G3239" s="2" t="str">
        <f t="shared" si="2509"/>
        <v>RSD_APA2_AP</v>
      </c>
      <c r="H3239" s="2" t="str">
        <f>IF(HLOOKUP($D3239,Fractions!$C$1:$Z$2,2,0)=0,"na",HLOOKUP($D3239,Fractions!$C$1:$Z$2,2,0))</f>
        <v>FA</v>
      </c>
      <c r="I3239" s="2" t="s">
        <v>34</v>
      </c>
      <c r="K3239" s="17">
        <f>VLOOKUP(VLOOKUP(C3223,Demands!$B$27:$E$125,4,0),Fractions!$A$3:$Z$43,INS_FRs!D3239+2,0)</f>
        <v>2.7853881278538817E-2</v>
      </c>
      <c r="L3239" s="10" t="str">
        <f t="shared" si="2493"/>
        <v>RSDELC</v>
      </c>
      <c r="M3239" s="10" t="s">
        <v>75</v>
      </c>
    </row>
    <row r="3240" spans="3:13" s="2" customFormat="1" x14ac:dyDescent="0.25">
      <c r="C3240" s="10"/>
      <c r="D3240" s="10">
        <v>18</v>
      </c>
      <c r="F3240" s="2" t="str">
        <f t="shared" si="2508"/>
        <v>FLO_FR</v>
      </c>
      <c r="G3240" s="2" t="str">
        <f t="shared" si="2509"/>
        <v>RSD_APA2_AP</v>
      </c>
      <c r="H3240" s="2" t="str">
        <f>IF(HLOOKUP($D3240,Fractions!$C$1:$Z$2,2,0)=0,"na",HLOOKUP($D3240,Fractions!$C$1:$Z$2,2,0))</f>
        <v>FE</v>
      </c>
      <c r="I3240" s="2" t="s">
        <v>34</v>
      </c>
      <c r="K3240" s="17">
        <f>VLOOKUP(VLOOKUP(C3223,Demands!$B$27:$E$125,4,0),Fractions!$A$3:$Z$43,INS_FRs!D3240+2,0)</f>
        <v>3.4817351598173514E-2</v>
      </c>
      <c r="L3240" s="10" t="str">
        <f t="shared" si="2493"/>
        <v>RSDELC</v>
      </c>
      <c r="M3240" s="10" t="s">
        <v>75</v>
      </c>
    </row>
    <row r="3241" spans="3:13" s="2" customFormat="1" x14ac:dyDescent="0.25">
      <c r="C3241" s="10"/>
      <c r="D3241" s="10">
        <v>19</v>
      </c>
      <c r="F3241" s="2" t="str">
        <f t="shared" si="2508"/>
        <v>FLO_FR</v>
      </c>
      <c r="G3241" s="2" t="str">
        <f t="shared" si="2509"/>
        <v>RSD_APA2_AP</v>
      </c>
      <c r="H3241" s="2" t="str">
        <f>IF(HLOOKUP($D3241,Fractions!$C$1:$Z$2,2,0)=0,"na",HLOOKUP($D3241,Fractions!$C$1:$Z$2,2,0))</f>
        <v>WN</v>
      </c>
      <c r="I3241" s="2" t="s">
        <v>34</v>
      </c>
      <c r="K3241" s="17">
        <f>VLOOKUP(VLOOKUP(C3223,Demands!$B$27:$E$125,4,0),Fractions!$A$3:$Z$43,INS_FRs!D3241+2,0)</f>
        <v>0</v>
      </c>
      <c r="L3241" s="10" t="str">
        <f t="shared" si="2493"/>
        <v>RSDELC</v>
      </c>
      <c r="M3241" s="10" t="s">
        <v>75</v>
      </c>
    </row>
    <row r="3242" spans="3:13" s="2" customFormat="1" x14ac:dyDescent="0.25">
      <c r="C3242" s="10"/>
      <c r="D3242" s="10">
        <v>20</v>
      </c>
      <c r="F3242" s="2" t="str">
        <f t="shared" si="2508"/>
        <v>FLO_FR</v>
      </c>
      <c r="G3242" s="2" t="str">
        <f t="shared" si="2509"/>
        <v>RSD_APA2_AP</v>
      </c>
      <c r="H3242" s="2" t="str">
        <f>IF(HLOOKUP($D3242,Fractions!$C$1:$Z$2,2,0)=0,"na",HLOOKUP($D3242,Fractions!$C$1:$Z$2,2,0))</f>
        <v>WL</v>
      </c>
      <c r="I3242" s="2" t="s">
        <v>34</v>
      </c>
      <c r="K3242" s="17">
        <f>VLOOKUP(VLOOKUP(C3223,Demands!$B$27:$E$125,4,0),Fractions!$A$3:$Z$43,INS_FRs!D3242+2,0)</f>
        <v>6.894977168949773E-2</v>
      </c>
      <c r="L3242" s="10" t="str">
        <f t="shared" si="2493"/>
        <v>RSDELC</v>
      </c>
      <c r="M3242" s="10" t="s">
        <v>75</v>
      </c>
    </row>
    <row r="3243" spans="3:13" s="2" customFormat="1" x14ac:dyDescent="0.25">
      <c r="C3243" s="10"/>
      <c r="D3243" s="10">
        <v>21</v>
      </c>
      <c r="F3243" s="2" t="str">
        <f t="shared" si="2508"/>
        <v>FLO_FR</v>
      </c>
      <c r="G3243" s="2" t="str">
        <f t="shared" si="2509"/>
        <v>RSD_APA2_AP</v>
      </c>
      <c r="H3243" s="2" t="str">
        <f>IF(HLOOKUP($D3243,Fractions!$C$1:$Z$2,2,0)=0,"na",HLOOKUP($D3243,Fractions!$C$1:$Z$2,2,0))</f>
        <v>WM</v>
      </c>
      <c r="I3243" s="2" t="s">
        <v>34</v>
      </c>
      <c r="K3243" s="17">
        <f>VLOOKUP(VLOOKUP(C3223,Demands!$B$27:$E$125,4,0),Fractions!$A$3:$Z$43,INS_FRs!D3243+2,0)</f>
        <v>8.6187214611872148E-2</v>
      </c>
      <c r="L3243" s="10" t="str">
        <f t="shared" si="2493"/>
        <v>RSDELC</v>
      </c>
      <c r="M3243" s="10" t="s">
        <v>75</v>
      </c>
    </row>
    <row r="3244" spans="3:13" s="2" customFormat="1" x14ac:dyDescent="0.25">
      <c r="C3244" s="10"/>
      <c r="D3244" s="10">
        <v>22</v>
      </c>
      <c r="F3244" s="2" t="str">
        <f t="shared" si="2508"/>
        <v>FLO_FR</v>
      </c>
      <c r="G3244" s="2" t="str">
        <f t="shared" si="2509"/>
        <v>RSD_APA2_AP</v>
      </c>
      <c r="H3244" s="2" t="str">
        <f>IF(HLOOKUP($D3244,Fractions!$C$1:$Z$2,2,0)=0,"na",HLOOKUP($D3244,Fractions!$C$1:$Z$2,2,0))</f>
        <v>WD</v>
      </c>
      <c r="I3244" s="2" t="s">
        <v>34</v>
      </c>
      <c r="K3244" s="17">
        <f>VLOOKUP(VLOOKUP(C3223,Demands!$B$27:$E$125,4,0),Fractions!$A$3:$Z$43,INS_FRs!D3244+2,0)</f>
        <v>0.10342465753424658</v>
      </c>
      <c r="L3244" s="10" t="str">
        <f t="shared" si="2493"/>
        <v>RSDELC</v>
      </c>
      <c r="M3244" s="10" t="s">
        <v>75</v>
      </c>
    </row>
    <row r="3245" spans="3:13" s="2" customFormat="1" x14ac:dyDescent="0.25">
      <c r="C3245" s="10"/>
      <c r="D3245" s="10">
        <v>23</v>
      </c>
      <c r="F3245" s="12" t="str">
        <f t="shared" si="2508"/>
        <v>FLO_FR</v>
      </c>
      <c r="G3245" s="12" t="str">
        <f t="shared" si="2509"/>
        <v>RSD_APA2_AP</v>
      </c>
      <c r="H3245" s="12" t="str">
        <f>IF(HLOOKUP($D3245,Fractions!$C$1:$Z$2,2,0)=0,"na",HLOOKUP($D3245,Fractions!$C$1:$Z$2,2,0))</f>
        <v>WA</v>
      </c>
      <c r="I3245" s="12" t="s">
        <v>34</v>
      </c>
      <c r="J3245" s="12"/>
      <c r="K3245" s="18">
        <f>VLOOKUP(VLOOKUP(C3223,Demands!$B$27:$E$125,4,0),Fractions!$A$3:$Z$43,INS_FRs!D3245+2,0)</f>
        <v>6.894977168949773E-2</v>
      </c>
      <c r="L3245" s="10" t="str">
        <f t="shared" si="2493"/>
        <v>RSDELC</v>
      </c>
      <c r="M3245" s="10" t="s">
        <v>75</v>
      </c>
    </row>
    <row r="3246" spans="3:13" s="2" customFormat="1" x14ac:dyDescent="0.25">
      <c r="C3246" s="10"/>
      <c r="D3246" s="10">
        <v>24</v>
      </c>
      <c r="F3246" s="19" t="str">
        <f t="shared" si="2508"/>
        <v>FLO_FR</v>
      </c>
      <c r="G3246" s="19" t="str">
        <f t="shared" si="2509"/>
        <v>RSD_APA2_AP</v>
      </c>
      <c r="H3246" s="19" t="str">
        <f>IF(HLOOKUP($D3246,Fractions!$C$1:$Z$2,2,0)=0,"na",HLOOKUP($D3246,Fractions!$C$1:$Z$2,2,0))</f>
        <v>WE</v>
      </c>
      <c r="I3246" s="19" t="s">
        <v>34</v>
      </c>
      <c r="J3246" s="19"/>
      <c r="K3246" s="20">
        <f>VLOOKUP(VLOOKUP(C3223,Demands!$B$27:$E$125,4,0),Fractions!$A$3:$Z$43,INS_FRs!D3246+2,0)</f>
        <v>8.6187214611872148E-2</v>
      </c>
      <c r="L3246" s="21" t="str">
        <f t="shared" si="2493"/>
        <v>RSDELC</v>
      </c>
      <c r="M3246" s="21" t="s">
        <v>75</v>
      </c>
    </row>
    <row r="3247" spans="3:13" s="2" customFormat="1" x14ac:dyDescent="0.25">
      <c r="C3247" s="10"/>
      <c r="D3247" s="10">
        <v>1</v>
      </c>
      <c r="F3247" s="2" t="str">
        <f t="shared" si="2508"/>
        <v>FLO_FR</v>
      </c>
      <c r="G3247" s="2" t="str">
        <f t="shared" si="2509"/>
        <v>RSD_APA2_AP</v>
      </c>
      <c r="H3247" s="2" t="str">
        <f t="shared" ref="H3247:J3255" si="2510">H3223</f>
        <v>RN</v>
      </c>
      <c r="I3247" s="2" t="str">
        <f t="shared" si="2510"/>
        <v>UP</v>
      </c>
      <c r="J3247" s="10">
        <f t="shared" si="2510"/>
        <v>0</v>
      </c>
      <c r="K3247" s="10">
        <v>3</v>
      </c>
      <c r="L3247" s="10" t="str">
        <f t="shared" si="2493"/>
        <v>RSDELC</v>
      </c>
      <c r="M3247" s="10" t="s">
        <v>75</v>
      </c>
    </row>
    <row r="3248" spans="3:13" s="2" customFormat="1" x14ac:dyDescent="0.25">
      <c r="C3248" s="10"/>
      <c r="D3248" s="10">
        <v>2</v>
      </c>
      <c r="F3248" s="2" t="str">
        <f t="shared" si="2508"/>
        <v>FLO_FR</v>
      </c>
      <c r="G3248" s="2" t="str">
        <f t="shared" si="2509"/>
        <v>RSD_APA2_AP</v>
      </c>
      <c r="H3248" s="2" t="str">
        <f t="shared" si="2510"/>
        <v>RL</v>
      </c>
      <c r="I3248" s="2" t="str">
        <f t="shared" si="2510"/>
        <v>UP</v>
      </c>
      <c r="J3248" s="10">
        <f t="shared" si="2510"/>
        <v>0</v>
      </c>
      <c r="K3248" s="10">
        <f>K3247</f>
        <v>3</v>
      </c>
      <c r="L3248" s="10" t="str">
        <f t="shared" si="2493"/>
        <v>RSDELC</v>
      </c>
      <c r="M3248" s="10" t="s">
        <v>75</v>
      </c>
    </row>
    <row r="3249" spans="3:13" s="2" customFormat="1" x14ac:dyDescent="0.25">
      <c r="C3249" s="10"/>
      <c r="D3249" s="10">
        <v>3</v>
      </c>
      <c r="F3249" s="2" t="str">
        <f t="shared" si="2508"/>
        <v>FLO_FR</v>
      </c>
      <c r="G3249" s="2" t="str">
        <f t="shared" si="2509"/>
        <v>RSD_APA2_AP</v>
      </c>
      <c r="H3249" s="2" t="str">
        <f t="shared" si="2510"/>
        <v>RM</v>
      </c>
      <c r="I3249" s="2" t="str">
        <f t="shared" si="2510"/>
        <v>UP</v>
      </c>
      <c r="J3249" s="10">
        <f t="shared" si="2510"/>
        <v>0</v>
      </c>
      <c r="K3249" s="10">
        <f t="shared" ref="K3249:K3270" si="2511">K3248</f>
        <v>3</v>
      </c>
      <c r="L3249" s="10" t="str">
        <f t="shared" si="2493"/>
        <v>RSDELC</v>
      </c>
      <c r="M3249" s="10" t="s">
        <v>75</v>
      </c>
    </row>
    <row r="3250" spans="3:13" s="2" customFormat="1" x14ac:dyDescent="0.25">
      <c r="C3250" s="10"/>
      <c r="D3250" s="10">
        <v>4</v>
      </c>
      <c r="F3250" s="2" t="str">
        <f t="shared" si="2508"/>
        <v>FLO_FR</v>
      </c>
      <c r="G3250" s="2" t="str">
        <f t="shared" si="2509"/>
        <v>RSD_APA2_AP</v>
      </c>
      <c r="H3250" s="2" t="str">
        <f t="shared" si="2510"/>
        <v>RD</v>
      </c>
      <c r="I3250" s="2" t="str">
        <f t="shared" si="2510"/>
        <v>UP</v>
      </c>
      <c r="J3250" s="10">
        <f t="shared" si="2510"/>
        <v>0</v>
      </c>
      <c r="K3250" s="10">
        <f t="shared" si="2511"/>
        <v>3</v>
      </c>
      <c r="L3250" s="10" t="str">
        <f t="shared" si="2493"/>
        <v>RSDELC</v>
      </c>
      <c r="M3250" s="10" t="s">
        <v>75</v>
      </c>
    </row>
    <row r="3251" spans="3:13" s="2" customFormat="1" x14ac:dyDescent="0.25">
      <c r="C3251" s="10"/>
      <c r="D3251" s="10">
        <v>5</v>
      </c>
      <c r="F3251" s="2" t="str">
        <f t="shared" si="2508"/>
        <v>FLO_FR</v>
      </c>
      <c r="G3251" s="2" t="str">
        <f t="shared" si="2509"/>
        <v>RSD_APA2_AP</v>
      </c>
      <c r="H3251" s="2" t="str">
        <f t="shared" si="2510"/>
        <v>RA</v>
      </c>
      <c r="I3251" s="2" t="str">
        <f t="shared" si="2510"/>
        <v>UP</v>
      </c>
      <c r="J3251" s="10">
        <f t="shared" si="2510"/>
        <v>0</v>
      </c>
      <c r="K3251" s="10">
        <f t="shared" si="2511"/>
        <v>3</v>
      </c>
      <c r="L3251" s="10" t="str">
        <f t="shared" si="2493"/>
        <v>RSDELC</v>
      </c>
      <c r="M3251" s="10" t="s">
        <v>75</v>
      </c>
    </row>
    <row r="3252" spans="3:13" s="2" customFormat="1" x14ac:dyDescent="0.25">
      <c r="C3252" s="10"/>
      <c r="D3252" s="10">
        <v>6</v>
      </c>
      <c r="F3252" s="2" t="str">
        <f t="shared" si="2508"/>
        <v>FLO_FR</v>
      </c>
      <c r="G3252" s="2" t="str">
        <f t="shared" si="2509"/>
        <v>RSD_APA2_AP</v>
      </c>
      <c r="H3252" s="2" t="str">
        <f t="shared" si="2510"/>
        <v>RE</v>
      </c>
      <c r="I3252" s="2" t="str">
        <f t="shared" si="2510"/>
        <v>UP</v>
      </c>
      <c r="J3252" s="10">
        <f t="shared" si="2510"/>
        <v>0</v>
      </c>
      <c r="K3252" s="10">
        <f t="shared" si="2511"/>
        <v>3</v>
      </c>
      <c r="L3252" s="10" t="str">
        <f t="shared" si="2493"/>
        <v>RSDELC</v>
      </c>
      <c r="M3252" s="10" t="s">
        <v>75</v>
      </c>
    </row>
    <row r="3253" spans="3:13" s="2" customFormat="1" x14ac:dyDescent="0.25">
      <c r="C3253" s="10"/>
      <c r="D3253" s="10">
        <v>7</v>
      </c>
      <c r="F3253" s="2" t="str">
        <f t="shared" si="2508"/>
        <v>FLO_FR</v>
      </c>
      <c r="G3253" s="2" t="str">
        <f t="shared" si="2509"/>
        <v>RSD_APA2_AP</v>
      </c>
      <c r="H3253" s="2" t="str">
        <f t="shared" si="2510"/>
        <v>SN</v>
      </c>
      <c r="I3253" s="2" t="str">
        <f t="shared" si="2510"/>
        <v>UP</v>
      </c>
      <c r="J3253" s="10">
        <f t="shared" si="2510"/>
        <v>0</v>
      </c>
      <c r="K3253" s="10">
        <f t="shared" si="2511"/>
        <v>3</v>
      </c>
      <c r="L3253" s="10" t="str">
        <f t="shared" si="2493"/>
        <v>RSDELC</v>
      </c>
      <c r="M3253" s="10" t="s">
        <v>75</v>
      </c>
    </row>
    <row r="3254" spans="3:13" s="2" customFormat="1" x14ac:dyDescent="0.25">
      <c r="C3254" s="10"/>
      <c r="D3254" s="10">
        <v>8</v>
      </c>
      <c r="F3254" s="2" t="str">
        <f t="shared" si="2508"/>
        <v>FLO_FR</v>
      </c>
      <c r="G3254" s="2" t="str">
        <f t="shared" si="2509"/>
        <v>RSD_APA2_AP</v>
      </c>
      <c r="H3254" s="2" t="str">
        <f t="shared" si="2510"/>
        <v>SL</v>
      </c>
      <c r="I3254" s="2" t="str">
        <f t="shared" si="2510"/>
        <v>UP</v>
      </c>
      <c r="J3254" s="10">
        <f t="shared" si="2510"/>
        <v>0</v>
      </c>
      <c r="K3254" s="10">
        <f t="shared" si="2511"/>
        <v>3</v>
      </c>
      <c r="L3254" s="10" t="str">
        <f t="shared" si="2493"/>
        <v>RSDELC</v>
      </c>
      <c r="M3254" s="10" t="s">
        <v>75</v>
      </c>
    </row>
    <row r="3255" spans="3:13" s="2" customFormat="1" x14ac:dyDescent="0.25">
      <c r="C3255" s="10"/>
      <c r="D3255" s="10">
        <v>9</v>
      </c>
      <c r="F3255" s="2" t="str">
        <f t="shared" si="2508"/>
        <v>FLO_FR</v>
      </c>
      <c r="G3255" s="2" t="str">
        <f t="shared" si="2509"/>
        <v>RSD_APA2_AP</v>
      </c>
      <c r="H3255" s="2" t="str">
        <f t="shared" si="2510"/>
        <v>SM</v>
      </c>
      <c r="I3255" s="2" t="str">
        <f t="shared" si="2510"/>
        <v>UP</v>
      </c>
      <c r="J3255" s="10">
        <f t="shared" si="2510"/>
        <v>0</v>
      </c>
      <c r="K3255" s="10">
        <f t="shared" si="2511"/>
        <v>3</v>
      </c>
      <c r="L3255" s="10" t="str">
        <f t="shared" si="2493"/>
        <v>RSDELC</v>
      </c>
      <c r="M3255" s="10" t="s">
        <v>75</v>
      </c>
    </row>
    <row r="3256" spans="3:13" s="2" customFormat="1" x14ac:dyDescent="0.25">
      <c r="C3256" s="10"/>
      <c r="D3256" s="10">
        <v>10</v>
      </c>
      <c r="F3256" s="2" t="str">
        <f t="shared" si="2508"/>
        <v>FLO_FR</v>
      </c>
      <c r="G3256" s="2" t="str">
        <f t="shared" si="2509"/>
        <v>RSD_APA2_AP</v>
      </c>
      <c r="H3256" s="2" t="str">
        <f t="shared" ref="H3256:H3257" si="2512">H3232</f>
        <v>SD</v>
      </c>
      <c r="I3256" s="2" t="str">
        <f>I3232</f>
        <v>UP</v>
      </c>
      <c r="J3256" s="10">
        <f>J3232</f>
        <v>0</v>
      </c>
      <c r="K3256" s="10">
        <f t="shared" si="2511"/>
        <v>3</v>
      </c>
      <c r="L3256" s="10" t="str">
        <f t="shared" si="2493"/>
        <v>RSDELC</v>
      </c>
      <c r="M3256" s="10" t="s">
        <v>75</v>
      </c>
    </row>
    <row r="3257" spans="3:13" s="2" customFormat="1" x14ac:dyDescent="0.25">
      <c r="C3257" s="10"/>
      <c r="D3257" s="10">
        <v>11</v>
      </c>
      <c r="F3257" s="2" t="str">
        <f t="shared" si="2508"/>
        <v>FLO_FR</v>
      </c>
      <c r="G3257" s="2" t="str">
        <f t="shared" si="2509"/>
        <v>RSD_APA2_AP</v>
      </c>
      <c r="H3257" s="2" t="str">
        <f t="shared" si="2512"/>
        <v>SA</v>
      </c>
      <c r="I3257" s="2" t="str">
        <f>I3233</f>
        <v>UP</v>
      </c>
      <c r="J3257" s="10">
        <f>J3233</f>
        <v>0</v>
      </c>
      <c r="K3257" s="10">
        <f t="shared" si="2511"/>
        <v>3</v>
      </c>
      <c r="L3257" s="10" t="str">
        <f t="shared" si="2493"/>
        <v>RSDELC</v>
      </c>
      <c r="M3257" s="10" t="s">
        <v>75</v>
      </c>
    </row>
    <row r="3258" spans="3:13" s="2" customFormat="1" x14ac:dyDescent="0.25">
      <c r="C3258" s="10"/>
      <c r="D3258" s="10">
        <v>12</v>
      </c>
      <c r="F3258" s="2" t="str">
        <f t="shared" si="2508"/>
        <v>FLO_FR</v>
      </c>
      <c r="G3258" s="2" t="str">
        <f t="shared" si="2509"/>
        <v>RSD_APA2_AP</v>
      </c>
      <c r="H3258" s="2" t="str">
        <f t="shared" ref="H3258:I3258" si="2513">H3234</f>
        <v>SE</v>
      </c>
      <c r="I3258" s="2" t="str">
        <f t="shared" si="2513"/>
        <v>UP</v>
      </c>
      <c r="J3258" s="10">
        <f>J3234</f>
        <v>0</v>
      </c>
      <c r="K3258" s="10">
        <f t="shared" si="2511"/>
        <v>3</v>
      </c>
      <c r="L3258" s="10" t="str">
        <f t="shared" si="2493"/>
        <v>RSDELC</v>
      </c>
      <c r="M3258" s="10" t="s">
        <v>75</v>
      </c>
    </row>
    <row r="3259" spans="3:13" s="2" customFormat="1" x14ac:dyDescent="0.25">
      <c r="C3259" s="10"/>
      <c r="D3259" s="10">
        <v>13</v>
      </c>
      <c r="F3259" s="2" t="str">
        <f t="shared" si="2508"/>
        <v>FLO_FR</v>
      </c>
      <c r="G3259" s="2" t="str">
        <f t="shared" si="2509"/>
        <v>RSD_APA2_AP</v>
      </c>
      <c r="H3259" s="2" t="str">
        <f t="shared" ref="H3259:J3259" si="2514">H3235</f>
        <v>FN</v>
      </c>
      <c r="I3259" s="2" t="str">
        <f t="shared" si="2514"/>
        <v>UP</v>
      </c>
      <c r="J3259" s="10">
        <f t="shared" si="2514"/>
        <v>0</v>
      </c>
      <c r="K3259" s="10">
        <f t="shared" si="2511"/>
        <v>3</v>
      </c>
      <c r="L3259" s="10" t="str">
        <f t="shared" si="2493"/>
        <v>RSDELC</v>
      </c>
      <c r="M3259" s="10" t="s">
        <v>75</v>
      </c>
    </row>
    <row r="3260" spans="3:13" s="2" customFormat="1" x14ac:dyDescent="0.25">
      <c r="C3260" s="10"/>
      <c r="D3260" s="10">
        <v>14</v>
      </c>
      <c r="F3260" s="2" t="str">
        <f t="shared" si="2508"/>
        <v>FLO_FR</v>
      </c>
      <c r="G3260" s="2" t="str">
        <f t="shared" si="2509"/>
        <v>RSD_APA2_AP</v>
      </c>
      <c r="H3260" s="2" t="str">
        <f t="shared" ref="H3260:J3260" si="2515">H3236</f>
        <v>FL</v>
      </c>
      <c r="I3260" s="2" t="str">
        <f t="shared" si="2515"/>
        <v>UP</v>
      </c>
      <c r="J3260" s="10">
        <f t="shared" si="2515"/>
        <v>0</v>
      </c>
      <c r="K3260" s="10">
        <f t="shared" si="2511"/>
        <v>3</v>
      </c>
      <c r="L3260" s="10" t="str">
        <f t="shared" si="2493"/>
        <v>RSDELC</v>
      </c>
      <c r="M3260" s="10" t="s">
        <v>75</v>
      </c>
    </row>
    <row r="3261" spans="3:13" s="2" customFormat="1" x14ac:dyDescent="0.25">
      <c r="C3261" s="10"/>
      <c r="D3261" s="10">
        <v>15</v>
      </c>
      <c r="F3261" s="2" t="str">
        <f t="shared" si="2508"/>
        <v>FLO_FR</v>
      </c>
      <c r="G3261" s="2" t="str">
        <f t="shared" si="2509"/>
        <v>RSD_APA2_AP</v>
      </c>
      <c r="H3261" s="2" t="str">
        <f t="shared" ref="H3261:J3261" si="2516">H3237</f>
        <v>FM</v>
      </c>
      <c r="I3261" s="2" t="str">
        <f t="shared" si="2516"/>
        <v>UP</v>
      </c>
      <c r="J3261" s="10">
        <f t="shared" si="2516"/>
        <v>0</v>
      </c>
      <c r="K3261" s="10">
        <f t="shared" si="2511"/>
        <v>3</v>
      </c>
      <c r="L3261" s="10" t="str">
        <f t="shared" si="2493"/>
        <v>RSDELC</v>
      </c>
      <c r="M3261" s="10" t="s">
        <v>75</v>
      </c>
    </row>
    <row r="3262" spans="3:13" s="2" customFormat="1" x14ac:dyDescent="0.25">
      <c r="C3262" s="10"/>
      <c r="D3262" s="10">
        <v>16</v>
      </c>
      <c r="F3262" s="2" t="str">
        <f t="shared" si="2508"/>
        <v>FLO_FR</v>
      </c>
      <c r="G3262" s="2" t="str">
        <f t="shared" si="2509"/>
        <v>RSD_APA2_AP</v>
      </c>
      <c r="H3262" s="2" t="str">
        <f t="shared" ref="H3262:J3262" si="2517">H3238</f>
        <v>FD</v>
      </c>
      <c r="I3262" s="2" t="str">
        <f t="shared" si="2517"/>
        <v>UP</v>
      </c>
      <c r="J3262" s="10">
        <f t="shared" si="2517"/>
        <v>0</v>
      </c>
      <c r="K3262" s="10">
        <f t="shared" si="2511"/>
        <v>3</v>
      </c>
      <c r="L3262" s="10" t="str">
        <f t="shared" si="2493"/>
        <v>RSDELC</v>
      </c>
      <c r="M3262" s="10" t="s">
        <v>75</v>
      </c>
    </row>
    <row r="3263" spans="3:13" s="2" customFormat="1" x14ac:dyDescent="0.25">
      <c r="C3263" s="10"/>
      <c r="D3263" s="10">
        <v>17</v>
      </c>
      <c r="F3263" s="2" t="str">
        <f t="shared" si="2508"/>
        <v>FLO_FR</v>
      </c>
      <c r="G3263" s="2" t="str">
        <f t="shared" si="2509"/>
        <v>RSD_APA2_AP</v>
      </c>
      <c r="H3263" s="2" t="str">
        <f t="shared" ref="H3263:J3263" si="2518">H3239</f>
        <v>FA</v>
      </c>
      <c r="I3263" s="2" t="str">
        <f t="shared" si="2518"/>
        <v>UP</v>
      </c>
      <c r="J3263" s="10">
        <f t="shared" si="2518"/>
        <v>0</v>
      </c>
      <c r="K3263" s="10">
        <f t="shared" si="2511"/>
        <v>3</v>
      </c>
      <c r="L3263" s="10" t="str">
        <f t="shared" si="2493"/>
        <v>RSDELC</v>
      </c>
      <c r="M3263" s="10" t="s">
        <v>75</v>
      </c>
    </row>
    <row r="3264" spans="3:13" s="2" customFormat="1" x14ac:dyDescent="0.25">
      <c r="C3264" s="10"/>
      <c r="D3264" s="10">
        <v>18</v>
      </c>
      <c r="F3264" s="2" t="str">
        <f t="shared" si="2508"/>
        <v>FLO_FR</v>
      </c>
      <c r="G3264" s="2" t="str">
        <f t="shared" si="2509"/>
        <v>RSD_APA2_AP</v>
      </c>
      <c r="H3264" s="2" t="str">
        <f t="shared" ref="H3264:J3264" si="2519">H3240</f>
        <v>FE</v>
      </c>
      <c r="I3264" s="2" t="str">
        <f t="shared" si="2519"/>
        <v>UP</v>
      </c>
      <c r="J3264" s="10">
        <f t="shared" si="2519"/>
        <v>0</v>
      </c>
      <c r="K3264" s="10">
        <f t="shared" si="2511"/>
        <v>3</v>
      </c>
      <c r="L3264" s="10" t="str">
        <f t="shared" si="2493"/>
        <v>RSDELC</v>
      </c>
      <c r="M3264" s="10" t="s">
        <v>75</v>
      </c>
    </row>
    <row r="3265" spans="3:13" s="2" customFormat="1" x14ac:dyDescent="0.25">
      <c r="C3265" s="10"/>
      <c r="D3265" s="10">
        <v>19</v>
      </c>
      <c r="F3265" s="2" t="str">
        <f t="shared" si="2508"/>
        <v>FLO_FR</v>
      </c>
      <c r="G3265" s="2" t="str">
        <f t="shared" si="2509"/>
        <v>RSD_APA2_AP</v>
      </c>
      <c r="H3265" s="2" t="str">
        <f t="shared" ref="H3265:J3265" si="2520">H3241</f>
        <v>WN</v>
      </c>
      <c r="I3265" s="2" t="str">
        <f t="shared" si="2520"/>
        <v>UP</v>
      </c>
      <c r="J3265" s="10">
        <f t="shared" si="2520"/>
        <v>0</v>
      </c>
      <c r="K3265" s="10">
        <f t="shared" si="2511"/>
        <v>3</v>
      </c>
      <c r="L3265" s="10" t="str">
        <f t="shared" si="2493"/>
        <v>RSDELC</v>
      </c>
      <c r="M3265" s="10" t="s">
        <v>75</v>
      </c>
    </row>
    <row r="3266" spans="3:13" s="2" customFormat="1" x14ac:dyDescent="0.25">
      <c r="C3266" s="10"/>
      <c r="D3266" s="10">
        <v>20</v>
      </c>
      <c r="F3266" s="2" t="str">
        <f t="shared" si="2508"/>
        <v>FLO_FR</v>
      </c>
      <c r="G3266" s="2" t="str">
        <f t="shared" si="2509"/>
        <v>RSD_APA2_AP</v>
      </c>
      <c r="H3266" s="2" t="str">
        <f t="shared" ref="H3266:J3266" si="2521">H3242</f>
        <v>WL</v>
      </c>
      <c r="I3266" s="2" t="str">
        <f t="shared" si="2521"/>
        <v>UP</v>
      </c>
      <c r="J3266" s="10">
        <f t="shared" si="2521"/>
        <v>0</v>
      </c>
      <c r="K3266" s="10">
        <f t="shared" si="2511"/>
        <v>3</v>
      </c>
      <c r="L3266" s="10" t="str">
        <f t="shared" si="2493"/>
        <v>RSDELC</v>
      </c>
      <c r="M3266" s="10" t="s">
        <v>75</v>
      </c>
    </row>
    <row r="3267" spans="3:13" s="2" customFormat="1" x14ac:dyDescent="0.25">
      <c r="C3267" s="10"/>
      <c r="D3267" s="10">
        <v>21</v>
      </c>
      <c r="F3267" s="2" t="str">
        <f t="shared" si="2508"/>
        <v>FLO_FR</v>
      </c>
      <c r="G3267" s="2" t="str">
        <f t="shared" si="2509"/>
        <v>RSD_APA2_AP</v>
      </c>
      <c r="H3267" s="2" t="str">
        <f t="shared" ref="H3267:J3267" si="2522">H3243</f>
        <v>WM</v>
      </c>
      <c r="I3267" s="2" t="str">
        <f t="shared" si="2522"/>
        <v>UP</v>
      </c>
      <c r="J3267" s="10">
        <f t="shared" si="2522"/>
        <v>0</v>
      </c>
      <c r="K3267" s="10">
        <f t="shared" si="2511"/>
        <v>3</v>
      </c>
      <c r="L3267" s="10" t="str">
        <f t="shared" si="2493"/>
        <v>RSDELC</v>
      </c>
      <c r="M3267" s="10" t="s">
        <v>75</v>
      </c>
    </row>
    <row r="3268" spans="3:13" s="2" customFormat="1" x14ac:dyDescent="0.25">
      <c r="C3268" s="10"/>
      <c r="D3268" s="10">
        <v>22</v>
      </c>
      <c r="F3268" s="2" t="str">
        <f t="shared" si="2508"/>
        <v>FLO_FR</v>
      </c>
      <c r="G3268" s="2" t="str">
        <f t="shared" si="2509"/>
        <v>RSD_APA2_AP</v>
      </c>
      <c r="H3268" s="2" t="str">
        <f t="shared" ref="H3268:J3268" si="2523">H3244</f>
        <v>WD</v>
      </c>
      <c r="I3268" s="2" t="str">
        <f t="shared" si="2523"/>
        <v>UP</v>
      </c>
      <c r="J3268" s="10">
        <f t="shared" si="2523"/>
        <v>0</v>
      </c>
      <c r="K3268" s="10">
        <f t="shared" si="2511"/>
        <v>3</v>
      </c>
      <c r="L3268" s="10" t="str">
        <f t="shared" si="2493"/>
        <v>RSDELC</v>
      </c>
      <c r="M3268" s="10" t="s">
        <v>75</v>
      </c>
    </row>
    <row r="3269" spans="3:13" s="2" customFormat="1" x14ac:dyDescent="0.25">
      <c r="C3269" s="10"/>
      <c r="D3269" s="10">
        <v>23</v>
      </c>
      <c r="F3269" s="12" t="str">
        <f t="shared" si="2508"/>
        <v>FLO_FR</v>
      </c>
      <c r="G3269" s="12" t="str">
        <f t="shared" si="2509"/>
        <v>RSD_APA2_AP</v>
      </c>
      <c r="H3269" s="12" t="str">
        <f t="shared" ref="H3269:J3269" si="2524">H3245</f>
        <v>WA</v>
      </c>
      <c r="I3269" s="12" t="str">
        <f t="shared" si="2524"/>
        <v>UP</v>
      </c>
      <c r="J3269" s="4">
        <f t="shared" si="2524"/>
        <v>0</v>
      </c>
      <c r="K3269" s="4">
        <f t="shared" si="2511"/>
        <v>3</v>
      </c>
      <c r="L3269" s="10" t="str">
        <f t="shared" si="2493"/>
        <v>RSDELC</v>
      </c>
      <c r="M3269" s="10" t="s">
        <v>75</v>
      </c>
    </row>
    <row r="3270" spans="3:13" s="2" customFormat="1" x14ac:dyDescent="0.25">
      <c r="C3270" s="10"/>
      <c r="D3270" s="10">
        <v>24</v>
      </c>
      <c r="F3270" s="19" t="str">
        <f t="shared" si="2508"/>
        <v>FLO_FR</v>
      </c>
      <c r="G3270" s="19" t="str">
        <f t="shared" si="2509"/>
        <v>RSD_APA2_AP</v>
      </c>
      <c r="H3270" s="19" t="str">
        <f t="shared" ref="H3270:J3270" si="2525">H3246</f>
        <v>WE</v>
      </c>
      <c r="I3270" s="19" t="str">
        <f t="shared" si="2525"/>
        <v>UP</v>
      </c>
      <c r="J3270" s="21">
        <f t="shared" si="2525"/>
        <v>0</v>
      </c>
      <c r="K3270" s="21">
        <f t="shared" si="2511"/>
        <v>3</v>
      </c>
      <c r="L3270" s="21" t="str">
        <f t="shared" si="2493"/>
        <v>RSDELC</v>
      </c>
      <c r="M3270" s="21" t="s">
        <v>75</v>
      </c>
    </row>
    <row r="3271" spans="3:13" s="2" customFormat="1" x14ac:dyDescent="0.25">
      <c r="C3271" s="10">
        <f>C3223+1</f>
        <v>69</v>
      </c>
      <c r="D3271" s="10">
        <v>1</v>
      </c>
      <c r="F3271" s="2" t="str">
        <f>IF(H3271="NA","\I: Ignore","FLO_FR")</f>
        <v>FLO_FR</v>
      </c>
      <c r="G3271" s="9" t="str">
        <f>VLOOKUP(C3271,Demands!$B$27:$C$125,2,0)</f>
        <v>RSD_DTA3_AP</v>
      </c>
      <c r="H3271" s="2" t="str">
        <f>IF(HLOOKUP($D3271,Fractions!$C$1:$Z$2,2,0)=0,"na",HLOOKUP($D3271,Fractions!$C$1:$Z$2,2,0))</f>
        <v>RN</v>
      </c>
      <c r="I3271" s="2" t="s">
        <v>34</v>
      </c>
      <c r="K3271" s="17">
        <f>VLOOKUP(VLOOKUP(C3271,Demands!$B$27:$E$125,4,0),Fractions!$A$3:$Z$43,INS_FRs!D3271+2,0)</f>
        <v>0</v>
      </c>
      <c r="L3271" s="10" t="str">
        <f t="shared" si="2493"/>
        <v>RSDELC</v>
      </c>
      <c r="M3271" s="10" t="s">
        <v>75</v>
      </c>
    </row>
    <row r="3272" spans="3:13" s="2" customFormat="1" x14ac:dyDescent="0.25">
      <c r="C3272" s="10"/>
      <c r="D3272" s="10">
        <v>2</v>
      </c>
      <c r="F3272" s="2" t="str">
        <f t="shared" ref="F3272:F3318" si="2526">IF(H3272="NA","\I: Ignore","FLO_FR")</f>
        <v>FLO_FR</v>
      </c>
      <c r="G3272" s="2" t="str">
        <f>G3271</f>
        <v>RSD_DTA3_AP</v>
      </c>
      <c r="H3272" s="2" t="str">
        <f>IF(HLOOKUP($D3272,Fractions!$C$1:$Z$2,2,0)=0,"na",HLOOKUP($D3272,Fractions!$C$1:$Z$2,2,0))</f>
        <v>RL</v>
      </c>
      <c r="I3272" s="2" t="s">
        <v>34</v>
      </c>
      <c r="K3272" s="17">
        <f>VLOOKUP(VLOOKUP(C3271,Demands!$B$27:$E$125,4,0),Fractions!$A$3:$Z$43,INS_FRs!D3272+2,0)</f>
        <v>2.7853881278538817E-2</v>
      </c>
      <c r="L3272" s="10" t="str">
        <f t="shared" ref="L3272:L3335" si="2527">LEFT(G3272,3)&amp;"ELC"</f>
        <v>RSDELC</v>
      </c>
      <c r="M3272" s="10" t="s">
        <v>75</v>
      </c>
    </row>
    <row r="3273" spans="3:13" s="2" customFormat="1" x14ac:dyDescent="0.25">
      <c r="C3273" s="10"/>
      <c r="D3273" s="10">
        <v>3</v>
      </c>
      <c r="F3273" s="2" t="str">
        <f t="shared" si="2526"/>
        <v>FLO_FR</v>
      </c>
      <c r="G3273" s="2" t="str">
        <f t="shared" ref="G3273:G3318" si="2528">G3272</f>
        <v>RSD_DTA3_AP</v>
      </c>
      <c r="H3273" s="2" t="str">
        <f>IF(HLOOKUP($D3273,Fractions!$C$1:$Z$2,2,0)=0,"na",HLOOKUP($D3273,Fractions!$C$1:$Z$2,2,0))</f>
        <v>RM</v>
      </c>
      <c r="I3273" s="2" t="s">
        <v>34</v>
      </c>
      <c r="K3273" s="17">
        <f>VLOOKUP(VLOOKUP(C3271,Demands!$B$27:$E$125,4,0),Fractions!$A$3:$Z$43,INS_FRs!D3273+2,0)</f>
        <v>3.4817351598173514E-2</v>
      </c>
      <c r="L3273" s="10" t="str">
        <f t="shared" si="2527"/>
        <v>RSDELC</v>
      </c>
      <c r="M3273" s="10" t="s">
        <v>75</v>
      </c>
    </row>
    <row r="3274" spans="3:13" s="2" customFormat="1" x14ac:dyDescent="0.25">
      <c r="C3274" s="10"/>
      <c r="D3274" s="10">
        <v>4</v>
      </c>
      <c r="F3274" s="2" t="str">
        <f t="shared" si="2526"/>
        <v>FLO_FR</v>
      </c>
      <c r="G3274" s="2" t="str">
        <f t="shared" si="2528"/>
        <v>RSD_DTA3_AP</v>
      </c>
      <c r="H3274" s="2" t="str">
        <f>IF(HLOOKUP($D3274,Fractions!$C$1:$Z$2,2,0)=0,"na",HLOOKUP($D3274,Fractions!$C$1:$Z$2,2,0))</f>
        <v>RD</v>
      </c>
      <c r="I3274" s="2" t="s">
        <v>34</v>
      </c>
      <c r="K3274" s="17">
        <f>VLOOKUP(VLOOKUP(C3271,Demands!$B$27:$E$125,4,0),Fractions!$A$3:$Z$43,INS_FRs!D3274+2,0)</f>
        <v>4.1780821917808221E-2</v>
      </c>
      <c r="L3274" s="10" t="str">
        <f t="shared" si="2527"/>
        <v>RSDELC</v>
      </c>
      <c r="M3274" s="10" t="s">
        <v>75</v>
      </c>
    </row>
    <row r="3275" spans="3:13" s="2" customFormat="1" x14ac:dyDescent="0.25">
      <c r="C3275" s="10"/>
      <c r="D3275" s="10">
        <v>5</v>
      </c>
      <c r="F3275" s="2" t="str">
        <f t="shared" si="2526"/>
        <v>FLO_FR</v>
      </c>
      <c r="G3275" s="2" t="str">
        <f t="shared" si="2528"/>
        <v>RSD_DTA3_AP</v>
      </c>
      <c r="H3275" s="2" t="str">
        <f>IF(HLOOKUP($D3275,Fractions!$C$1:$Z$2,2,0)=0,"na",HLOOKUP($D3275,Fractions!$C$1:$Z$2,2,0))</f>
        <v>RA</v>
      </c>
      <c r="I3275" s="2" t="s">
        <v>34</v>
      </c>
      <c r="K3275" s="17">
        <f>VLOOKUP(VLOOKUP(C3271,Demands!$B$27:$E$125,4,0),Fractions!$A$3:$Z$43,INS_FRs!D3275+2,0)</f>
        <v>2.7853881278538817E-2</v>
      </c>
      <c r="L3275" s="10" t="str">
        <f t="shared" si="2527"/>
        <v>RSDELC</v>
      </c>
      <c r="M3275" s="10" t="s">
        <v>75</v>
      </c>
    </row>
    <row r="3276" spans="3:13" s="2" customFormat="1" x14ac:dyDescent="0.25">
      <c r="C3276" s="10"/>
      <c r="D3276" s="10">
        <v>6</v>
      </c>
      <c r="F3276" s="2" t="str">
        <f t="shared" si="2526"/>
        <v>FLO_FR</v>
      </c>
      <c r="G3276" s="2" t="str">
        <f t="shared" si="2528"/>
        <v>RSD_DTA3_AP</v>
      </c>
      <c r="H3276" s="2" t="str">
        <f>IF(HLOOKUP($D3276,Fractions!$C$1:$Z$2,2,0)=0,"na",HLOOKUP($D3276,Fractions!$C$1:$Z$2,2,0))</f>
        <v>RE</v>
      </c>
      <c r="I3276" s="2" t="s">
        <v>34</v>
      </c>
      <c r="K3276" s="17">
        <f>VLOOKUP(VLOOKUP(C3271,Demands!$B$27:$E$125,4,0),Fractions!$A$3:$Z$43,INS_FRs!D3276+2,0)</f>
        <v>3.4817351598173514E-2</v>
      </c>
      <c r="L3276" s="10" t="str">
        <f t="shared" si="2527"/>
        <v>RSDELC</v>
      </c>
      <c r="M3276" s="10" t="s">
        <v>75</v>
      </c>
    </row>
    <row r="3277" spans="3:13" s="2" customFormat="1" x14ac:dyDescent="0.25">
      <c r="C3277" s="10"/>
      <c r="D3277" s="10">
        <v>7</v>
      </c>
      <c r="F3277" s="2" t="str">
        <f t="shared" si="2526"/>
        <v>FLO_FR</v>
      </c>
      <c r="G3277" s="2" t="str">
        <f t="shared" si="2528"/>
        <v>RSD_DTA3_AP</v>
      </c>
      <c r="H3277" s="2" t="str">
        <f>IF(HLOOKUP($D3277,Fractions!$C$1:$Z$2,2,0)=0,"na",HLOOKUP($D3277,Fractions!$C$1:$Z$2,2,0))</f>
        <v>SN</v>
      </c>
      <c r="I3277" s="2" t="s">
        <v>34</v>
      </c>
      <c r="K3277" s="17">
        <f>VLOOKUP(VLOOKUP(C3271,Demands!$B$27:$E$125,4,0),Fractions!$A$3:$Z$43,INS_FRs!D3277+2,0)</f>
        <v>0</v>
      </c>
      <c r="L3277" s="10" t="str">
        <f t="shared" si="2527"/>
        <v>RSDELC</v>
      </c>
      <c r="M3277" s="10" t="s">
        <v>75</v>
      </c>
    </row>
    <row r="3278" spans="3:13" s="2" customFormat="1" x14ac:dyDescent="0.25">
      <c r="C3278" s="10"/>
      <c r="D3278" s="10">
        <v>8</v>
      </c>
      <c r="F3278" s="2" t="str">
        <f t="shared" si="2526"/>
        <v>FLO_FR</v>
      </c>
      <c r="G3278" s="2" t="str">
        <f t="shared" si="2528"/>
        <v>RSD_DTA3_AP</v>
      </c>
      <c r="H3278" s="2" t="str">
        <f>IF(HLOOKUP($D3278,Fractions!$C$1:$Z$2,2,0)=0,"na",HLOOKUP($D3278,Fractions!$C$1:$Z$2,2,0))</f>
        <v>SL</v>
      </c>
      <c r="I3278" s="2" t="s">
        <v>34</v>
      </c>
      <c r="K3278" s="17">
        <f>VLOOKUP(VLOOKUP(C3271,Demands!$B$27:$E$125,4,0),Fractions!$A$3:$Z$43,INS_FRs!D3278+2,0)</f>
        <v>4.2009132420091334E-2</v>
      </c>
      <c r="L3278" s="10" t="str">
        <f t="shared" si="2527"/>
        <v>RSDELC</v>
      </c>
      <c r="M3278" s="10" t="s">
        <v>75</v>
      </c>
    </row>
    <row r="3279" spans="3:13" s="2" customFormat="1" x14ac:dyDescent="0.25">
      <c r="C3279" s="10"/>
      <c r="D3279" s="10">
        <v>9</v>
      </c>
      <c r="F3279" s="2" t="str">
        <f t="shared" si="2526"/>
        <v>FLO_FR</v>
      </c>
      <c r="G3279" s="2" t="str">
        <f t="shared" si="2528"/>
        <v>RSD_DTA3_AP</v>
      </c>
      <c r="H3279" s="2" t="str">
        <f>IF(HLOOKUP($D3279,Fractions!$C$1:$Z$2,2,0)=0,"na",HLOOKUP($D3279,Fractions!$C$1:$Z$2,2,0))</f>
        <v>SM</v>
      </c>
      <c r="I3279" s="2" t="s">
        <v>34</v>
      </c>
      <c r="K3279" s="17">
        <f>VLOOKUP(VLOOKUP(C3271,Demands!$B$27:$E$125,4,0),Fractions!$A$3:$Z$43,INS_FRs!D3279+2,0)</f>
        <v>5.2511415525114152E-2</v>
      </c>
      <c r="L3279" s="10" t="str">
        <f t="shared" si="2527"/>
        <v>RSDELC</v>
      </c>
      <c r="M3279" s="10" t="s">
        <v>75</v>
      </c>
    </row>
    <row r="3280" spans="3:13" s="2" customFormat="1" x14ac:dyDescent="0.25">
      <c r="C3280" s="10"/>
      <c r="D3280" s="10">
        <v>10</v>
      </c>
      <c r="F3280" s="2" t="str">
        <f t="shared" si="2526"/>
        <v>FLO_FR</v>
      </c>
      <c r="G3280" s="2" t="str">
        <f t="shared" si="2528"/>
        <v>RSD_DTA3_AP</v>
      </c>
      <c r="H3280" s="2" t="str">
        <f>IF(HLOOKUP($D3280,Fractions!$C$1:$Z$2,2,0)=0,"na",HLOOKUP($D3280,Fractions!$C$1:$Z$2,2,0))</f>
        <v>SD</v>
      </c>
      <c r="I3280" s="2" t="s">
        <v>34</v>
      </c>
      <c r="K3280" s="17">
        <f>VLOOKUP(VLOOKUP(C3271,Demands!$B$27:$E$125,4,0),Fractions!$A$3:$Z$43,INS_FRs!D3280+2,0)</f>
        <v>6.3013698630136991E-2</v>
      </c>
      <c r="L3280" s="10" t="str">
        <f t="shared" si="2527"/>
        <v>RSDELC</v>
      </c>
      <c r="M3280" s="10" t="s">
        <v>75</v>
      </c>
    </row>
    <row r="3281" spans="3:13" s="2" customFormat="1" x14ac:dyDescent="0.25">
      <c r="C3281" s="10"/>
      <c r="D3281" s="10">
        <v>11</v>
      </c>
      <c r="F3281" s="2" t="str">
        <f t="shared" si="2526"/>
        <v>FLO_FR</v>
      </c>
      <c r="G3281" s="2" t="str">
        <f t="shared" si="2528"/>
        <v>RSD_DTA3_AP</v>
      </c>
      <c r="H3281" s="2" t="str">
        <f>IF(HLOOKUP($D3281,Fractions!$C$1:$Z$2,2,0)=0,"na",HLOOKUP($D3281,Fractions!$C$1:$Z$2,2,0))</f>
        <v>SA</v>
      </c>
      <c r="I3281" s="2" t="s">
        <v>34</v>
      </c>
      <c r="K3281" s="17">
        <f>VLOOKUP(VLOOKUP(C3271,Demands!$B$27:$E$125,4,0),Fractions!$A$3:$Z$43,INS_FRs!D3281+2,0)</f>
        <v>4.2009132420091334E-2</v>
      </c>
      <c r="L3281" s="10" t="str">
        <f t="shared" si="2527"/>
        <v>RSDELC</v>
      </c>
      <c r="M3281" s="10" t="s">
        <v>75</v>
      </c>
    </row>
    <row r="3282" spans="3:13" s="2" customFormat="1" x14ac:dyDescent="0.25">
      <c r="C3282" s="10"/>
      <c r="D3282" s="10">
        <v>12</v>
      </c>
      <c r="F3282" s="2" t="str">
        <f t="shared" si="2526"/>
        <v>FLO_FR</v>
      </c>
      <c r="G3282" s="2" t="str">
        <f t="shared" si="2528"/>
        <v>RSD_DTA3_AP</v>
      </c>
      <c r="H3282" s="2" t="str">
        <f>IF(HLOOKUP($D3282,Fractions!$C$1:$Z$2,2,0)=0,"na",HLOOKUP($D3282,Fractions!$C$1:$Z$2,2,0))</f>
        <v>SE</v>
      </c>
      <c r="I3282" s="2" t="s">
        <v>34</v>
      </c>
      <c r="K3282" s="17">
        <f>VLOOKUP(VLOOKUP(C3271,Demands!$B$27:$E$125,4,0),Fractions!$A$3:$Z$43,INS_FRs!D3282+2,0)</f>
        <v>5.2511415525114152E-2</v>
      </c>
      <c r="L3282" s="10" t="str">
        <f t="shared" si="2527"/>
        <v>RSDELC</v>
      </c>
      <c r="M3282" s="10" t="s">
        <v>75</v>
      </c>
    </row>
    <row r="3283" spans="3:13" s="2" customFormat="1" x14ac:dyDescent="0.25">
      <c r="C3283" s="10"/>
      <c r="D3283" s="10">
        <v>13</v>
      </c>
      <c r="F3283" s="2" t="str">
        <f t="shared" si="2526"/>
        <v>FLO_FR</v>
      </c>
      <c r="G3283" s="2" t="str">
        <f t="shared" si="2528"/>
        <v>RSD_DTA3_AP</v>
      </c>
      <c r="H3283" s="2" t="str">
        <f>IF(HLOOKUP($D3283,Fractions!$C$1:$Z$2,2,0)=0,"na",HLOOKUP($D3283,Fractions!$C$1:$Z$2,2,0))</f>
        <v>FN</v>
      </c>
      <c r="I3283" s="2" t="s">
        <v>34</v>
      </c>
      <c r="K3283" s="17">
        <f>VLOOKUP(VLOOKUP(C3271,Demands!$B$27:$E$125,4,0),Fractions!$A$3:$Z$43,INS_FRs!D3283+2,0)</f>
        <v>0</v>
      </c>
      <c r="L3283" s="10" t="str">
        <f t="shared" si="2527"/>
        <v>RSDELC</v>
      </c>
      <c r="M3283" s="10" t="s">
        <v>75</v>
      </c>
    </row>
    <row r="3284" spans="3:13" s="2" customFormat="1" x14ac:dyDescent="0.25">
      <c r="C3284" s="10"/>
      <c r="D3284" s="10">
        <v>14</v>
      </c>
      <c r="F3284" s="2" t="str">
        <f t="shared" si="2526"/>
        <v>FLO_FR</v>
      </c>
      <c r="G3284" s="2" t="str">
        <f t="shared" si="2528"/>
        <v>RSD_DTA3_AP</v>
      </c>
      <c r="H3284" s="2" t="str">
        <f>IF(HLOOKUP($D3284,Fractions!$C$1:$Z$2,2,0)=0,"na",HLOOKUP($D3284,Fractions!$C$1:$Z$2,2,0))</f>
        <v>FL</v>
      </c>
      <c r="I3284" s="2" t="s">
        <v>34</v>
      </c>
      <c r="K3284" s="17">
        <f>VLOOKUP(VLOOKUP(C3271,Demands!$B$27:$E$125,4,0),Fractions!$A$3:$Z$43,INS_FRs!D3284+2,0)</f>
        <v>2.7853881278538817E-2</v>
      </c>
      <c r="L3284" s="10" t="str">
        <f t="shared" si="2527"/>
        <v>RSDELC</v>
      </c>
      <c r="M3284" s="10" t="s">
        <v>75</v>
      </c>
    </row>
    <row r="3285" spans="3:13" s="2" customFormat="1" x14ac:dyDescent="0.25">
      <c r="C3285" s="10"/>
      <c r="D3285" s="10">
        <v>15</v>
      </c>
      <c r="F3285" s="2" t="str">
        <f t="shared" si="2526"/>
        <v>FLO_FR</v>
      </c>
      <c r="G3285" s="2" t="str">
        <f t="shared" si="2528"/>
        <v>RSD_DTA3_AP</v>
      </c>
      <c r="H3285" s="2" t="str">
        <f>IF(HLOOKUP($D3285,Fractions!$C$1:$Z$2,2,0)=0,"na",HLOOKUP($D3285,Fractions!$C$1:$Z$2,2,0))</f>
        <v>FM</v>
      </c>
      <c r="I3285" s="2" t="s">
        <v>34</v>
      </c>
      <c r="K3285" s="17">
        <f>VLOOKUP(VLOOKUP(C3271,Demands!$B$27:$E$125,4,0),Fractions!$A$3:$Z$43,INS_FRs!D3285+2,0)</f>
        <v>3.4817351598173514E-2</v>
      </c>
      <c r="L3285" s="10" t="str">
        <f t="shared" si="2527"/>
        <v>RSDELC</v>
      </c>
      <c r="M3285" s="10" t="s">
        <v>75</v>
      </c>
    </row>
    <row r="3286" spans="3:13" s="2" customFormat="1" x14ac:dyDescent="0.25">
      <c r="C3286" s="10"/>
      <c r="D3286" s="10">
        <v>16</v>
      </c>
      <c r="F3286" s="2" t="str">
        <f t="shared" si="2526"/>
        <v>FLO_FR</v>
      </c>
      <c r="G3286" s="2" t="str">
        <f t="shared" si="2528"/>
        <v>RSD_DTA3_AP</v>
      </c>
      <c r="H3286" s="2" t="str">
        <f>IF(HLOOKUP($D3286,Fractions!$C$1:$Z$2,2,0)=0,"na",HLOOKUP($D3286,Fractions!$C$1:$Z$2,2,0))</f>
        <v>FD</v>
      </c>
      <c r="I3286" s="2" t="s">
        <v>34</v>
      </c>
      <c r="K3286" s="17">
        <f>VLOOKUP(VLOOKUP(C3271,Demands!$B$27:$E$125,4,0),Fractions!$A$3:$Z$43,INS_FRs!D3286+2,0)</f>
        <v>4.1780821917808221E-2</v>
      </c>
      <c r="L3286" s="10" t="str">
        <f t="shared" si="2527"/>
        <v>RSDELC</v>
      </c>
      <c r="M3286" s="10" t="s">
        <v>75</v>
      </c>
    </row>
    <row r="3287" spans="3:13" s="2" customFormat="1" x14ac:dyDescent="0.25">
      <c r="C3287" s="10"/>
      <c r="D3287" s="10">
        <v>17</v>
      </c>
      <c r="F3287" s="2" t="str">
        <f t="shared" si="2526"/>
        <v>FLO_FR</v>
      </c>
      <c r="G3287" s="2" t="str">
        <f t="shared" si="2528"/>
        <v>RSD_DTA3_AP</v>
      </c>
      <c r="H3287" s="2" t="str">
        <f>IF(HLOOKUP($D3287,Fractions!$C$1:$Z$2,2,0)=0,"na",HLOOKUP($D3287,Fractions!$C$1:$Z$2,2,0))</f>
        <v>FA</v>
      </c>
      <c r="I3287" s="2" t="s">
        <v>34</v>
      </c>
      <c r="K3287" s="17">
        <f>VLOOKUP(VLOOKUP(C3271,Demands!$B$27:$E$125,4,0),Fractions!$A$3:$Z$43,INS_FRs!D3287+2,0)</f>
        <v>2.7853881278538817E-2</v>
      </c>
      <c r="L3287" s="10" t="str">
        <f t="shared" si="2527"/>
        <v>RSDELC</v>
      </c>
      <c r="M3287" s="10" t="s">
        <v>75</v>
      </c>
    </row>
    <row r="3288" spans="3:13" s="2" customFormat="1" x14ac:dyDescent="0.25">
      <c r="C3288" s="10"/>
      <c r="D3288" s="10">
        <v>18</v>
      </c>
      <c r="F3288" s="2" t="str">
        <f t="shared" si="2526"/>
        <v>FLO_FR</v>
      </c>
      <c r="G3288" s="2" t="str">
        <f t="shared" si="2528"/>
        <v>RSD_DTA3_AP</v>
      </c>
      <c r="H3288" s="2" t="str">
        <f>IF(HLOOKUP($D3288,Fractions!$C$1:$Z$2,2,0)=0,"na",HLOOKUP($D3288,Fractions!$C$1:$Z$2,2,0))</f>
        <v>FE</v>
      </c>
      <c r="I3288" s="2" t="s">
        <v>34</v>
      </c>
      <c r="K3288" s="17">
        <f>VLOOKUP(VLOOKUP(C3271,Demands!$B$27:$E$125,4,0),Fractions!$A$3:$Z$43,INS_FRs!D3288+2,0)</f>
        <v>3.4817351598173514E-2</v>
      </c>
      <c r="L3288" s="10" t="str">
        <f t="shared" si="2527"/>
        <v>RSDELC</v>
      </c>
      <c r="M3288" s="10" t="s">
        <v>75</v>
      </c>
    </row>
    <row r="3289" spans="3:13" s="2" customFormat="1" x14ac:dyDescent="0.25">
      <c r="C3289" s="10"/>
      <c r="D3289" s="10">
        <v>19</v>
      </c>
      <c r="F3289" s="2" t="str">
        <f t="shared" si="2526"/>
        <v>FLO_FR</v>
      </c>
      <c r="G3289" s="2" t="str">
        <f t="shared" si="2528"/>
        <v>RSD_DTA3_AP</v>
      </c>
      <c r="H3289" s="2" t="str">
        <f>IF(HLOOKUP($D3289,Fractions!$C$1:$Z$2,2,0)=0,"na",HLOOKUP($D3289,Fractions!$C$1:$Z$2,2,0))</f>
        <v>WN</v>
      </c>
      <c r="I3289" s="2" t="s">
        <v>34</v>
      </c>
      <c r="K3289" s="17">
        <f>VLOOKUP(VLOOKUP(C3271,Demands!$B$27:$E$125,4,0),Fractions!$A$3:$Z$43,INS_FRs!D3289+2,0)</f>
        <v>0</v>
      </c>
      <c r="L3289" s="10" t="str">
        <f t="shared" si="2527"/>
        <v>RSDELC</v>
      </c>
      <c r="M3289" s="10" t="s">
        <v>75</v>
      </c>
    </row>
    <row r="3290" spans="3:13" s="2" customFormat="1" x14ac:dyDescent="0.25">
      <c r="C3290" s="10"/>
      <c r="D3290" s="10">
        <v>20</v>
      </c>
      <c r="F3290" s="2" t="str">
        <f t="shared" si="2526"/>
        <v>FLO_FR</v>
      </c>
      <c r="G3290" s="2" t="str">
        <f t="shared" si="2528"/>
        <v>RSD_DTA3_AP</v>
      </c>
      <c r="H3290" s="2" t="str">
        <f>IF(HLOOKUP($D3290,Fractions!$C$1:$Z$2,2,0)=0,"na",HLOOKUP($D3290,Fractions!$C$1:$Z$2,2,0))</f>
        <v>WL</v>
      </c>
      <c r="I3290" s="2" t="s">
        <v>34</v>
      </c>
      <c r="K3290" s="17">
        <f>VLOOKUP(VLOOKUP(C3271,Demands!$B$27:$E$125,4,0),Fractions!$A$3:$Z$43,INS_FRs!D3290+2,0)</f>
        <v>6.894977168949773E-2</v>
      </c>
      <c r="L3290" s="10" t="str">
        <f t="shared" si="2527"/>
        <v>RSDELC</v>
      </c>
      <c r="M3290" s="10" t="s">
        <v>75</v>
      </c>
    </row>
    <row r="3291" spans="3:13" s="2" customFormat="1" x14ac:dyDescent="0.25">
      <c r="C3291" s="10"/>
      <c r="D3291" s="10">
        <v>21</v>
      </c>
      <c r="F3291" s="2" t="str">
        <f t="shared" si="2526"/>
        <v>FLO_FR</v>
      </c>
      <c r="G3291" s="2" t="str">
        <f t="shared" si="2528"/>
        <v>RSD_DTA3_AP</v>
      </c>
      <c r="H3291" s="2" t="str">
        <f>IF(HLOOKUP($D3291,Fractions!$C$1:$Z$2,2,0)=0,"na",HLOOKUP($D3291,Fractions!$C$1:$Z$2,2,0))</f>
        <v>WM</v>
      </c>
      <c r="I3291" s="2" t="s">
        <v>34</v>
      </c>
      <c r="K3291" s="17">
        <f>VLOOKUP(VLOOKUP(C3271,Demands!$B$27:$E$125,4,0),Fractions!$A$3:$Z$43,INS_FRs!D3291+2,0)</f>
        <v>8.6187214611872148E-2</v>
      </c>
      <c r="L3291" s="10" t="str">
        <f t="shared" si="2527"/>
        <v>RSDELC</v>
      </c>
      <c r="M3291" s="10" t="s">
        <v>75</v>
      </c>
    </row>
    <row r="3292" spans="3:13" s="2" customFormat="1" x14ac:dyDescent="0.25">
      <c r="C3292" s="10"/>
      <c r="D3292" s="10">
        <v>22</v>
      </c>
      <c r="F3292" s="2" t="str">
        <f t="shared" si="2526"/>
        <v>FLO_FR</v>
      </c>
      <c r="G3292" s="2" t="str">
        <f t="shared" si="2528"/>
        <v>RSD_DTA3_AP</v>
      </c>
      <c r="H3292" s="2" t="str">
        <f>IF(HLOOKUP($D3292,Fractions!$C$1:$Z$2,2,0)=0,"na",HLOOKUP($D3292,Fractions!$C$1:$Z$2,2,0))</f>
        <v>WD</v>
      </c>
      <c r="I3292" s="2" t="s">
        <v>34</v>
      </c>
      <c r="K3292" s="17">
        <f>VLOOKUP(VLOOKUP(C3271,Demands!$B$27:$E$125,4,0),Fractions!$A$3:$Z$43,INS_FRs!D3292+2,0)</f>
        <v>0.10342465753424658</v>
      </c>
      <c r="L3292" s="10" t="str">
        <f t="shared" si="2527"/>
        <v>RSDELC</v>
      </c>
      <c r="M3292" s="10" t="s">
        <v>75</v>
      </c>
    </row>
    <row r="3293" spans="3:13" s="2" customFormat="1" x14ac:dyDescent="0.25">
      <c r="C3293" s="10"/>
      <c r="D3293" s="10">
        <v>23</v>
      </c>
      <c r="F3293" s="12" t="str">
        <f t="shared" si="2526"/>
        <v>FLO_FR</v>
      </c>
      <c r="G3293" s="12" t="str">
        <f t="shared" si="2528"/>
        <v>RSD_DTA3_AP</v>
      </c>
      <c r="H3293" s="12" t="str">
        <f>IF(HLOOKUP($D3293,Fractions!$C$1:$Z$2,2,0)=0,"na",HLOOKUP($D3293,Fractions!$C$1:$Z$2,2,0))</f>
        <v>WA</v>
      </c>
      <c r="I3293" s="12" t="s">
        <v>34</v>
      </c>
      <c r="J3293" s="12"/>
      <c r="K3293" s="18">
        <f>VLOOKUP(VLOOKUP(C3271,Demands!$B$27:$E$125,4,0),Fractions!$A$3:$Z$43,INS_FRs!D3293+2,0)</f>
        <v>6.894977168949773E-2</v>
      </c>
      <c r="L3293" s="10" t="str">
        <f t="shared" si="2527"/>
        <v>RSDELC</v>
      </c>
      <c r="M3293" s="10" t="s">
        <v>75</v>
      </c>
    </row>
    <row r="3294" spans="3:13" s="2" customFormat="1" x14ac:dyDescent="0.25">
      <c r="C3294" s="10"/>
      <c r="D3294" s="10">
        <v>24</v>
      </c>
      <c r="F3294" s="19" t="str">
        <f t="shared" si="2526"/>
        <v>FLO_FR</v>
      </c>
      <c r="G3294" s="19" t="str">
        <f t="shared" si="2528"/>
        <v>RSD_DTA3_AP</v>
      </c>
      <c r="H3294" s="19" t="str">
        <f>IF(HLOOKUP($D3294,Fractions!$C$1:$Z$2,2,0)=0,"na",HLOOKUP($D3294,Fractions!$C$1:$Z$2,2,0))</f>
        <v>WE</v>
      </c>
      <c r="I3294" s="19" t="s">
        <v>34</v>
      </c>
      <c r="J3294" s="19"/>
      <c r="K3294" s="20">
        <f>VLOOKUP(VLOOKUP(C3271,Demands!$B$27:$E$125,4,0),Fractions!$A$3:$Z$43,INS_FRs!D3294+2,0)</f>
        <v>8.6187214611872148E-2</v>
      </c>
      <c r="L3294" s="21" t="str">
        <f t="shared" si="2527"/>
        <v>RSDELC</v>
      </c>
      <c r="M3294" s="21" t="s">
        <v>75</v>
      </c>
    </row>
    <row r="3295" spans="3:13" s="2" customFormat="1" x14ac:dyDescent="0.25">
      <c r="C3295" s="10"/>
      <c r="D3295" s="10">
        <v>1</v>
      </c>
      <c r="F3295" s="2" t="str">
        <f t="shared" si="2526"/>
        <v>FLO_FR</v>
      </c>
      <c r="G3295" s="2" t="str">
        <f t="shared" si="2528"/>
        <v>RSD_DTA3_AP</v>
      </c>
      <c r="H3295" s="2" t="str">
        <f t="shared" ref="H3295:J3303" si="2529">H3271</f>
        <v>RN</v>
      </c>
      <c r="I3295" s="2" t="str">
        <f t="shared" si="2529"/>
        <v>UP</v>
      </c>
      <c r="J3295" s="10">
        <f t="shared" si="2529"/>
        <v>0</v>
      </c>
      <c r="K3295" s="10">
        <v>3</v>
      </c>
      <c r="L3295" s="10" t="str">
        <f t="shared" si="2527"/>
        <v>RSDELC</v>
      </c>
      <c r="M3295" s="10" t="s">
        <v>75</v>
      </c>
    </row>
    <row r="3296" spans="3:13" s="2" customFormat="1" x14ac:dyDescent="0.25">
      <c r="C3296" s="10"/>
      <c r="D3296" s="10">
        <v>2</v>
      </c>
      <c r="F3296" s="2" t="str">
        <f t="shared" si="2526"/>
        <v>FLO_FR</v>
      </c>
      <c r="G3296" s="2" t="str">
        <f t="shared" si="2528"/>
        <v>RSD_DTA3_AP</v>
      </c>
      <c r="H3296" s="2" t="str">
        <f t="shared" si="2529"/>
        <v>RL</v>
      </c>
      <c r="I3296" s="2" t="str">
        <f t="shared" si="2529"/>
        <v>UP</v>
      </c>
      <c r="J3296" s="10">
        <f t="shared" si="2529"/>
        <v>0</v>
      </c>
      <c r="K3296" s="10">
        <f>K3295</f>
        <v>3</v>
      </c>
      <c r="L3296" s="10" t="str">
        <f t="shared" si="2527"/>
        <v>RSDELC</v>
      </c>
      <c r="M3296" s="10" t="s">
        <v>75</v>
      </c>
    </row>
    <row r="3297" spans="3:13" s="2" customFormat="1" x14ac:dyDescent="0.25">
      <c r="C3297" s="10"/>
      <c r="D3297" s="10">
        <v>3</v>
      </c>
      <c r="F3297" s="2" t="str">
        <f t="shared" si="2526"/>
        <v>FLO_FR</v>
      </c>
      <c r="G3297" s="2" t="str">
        <f t="shared" si="2528"/>
        <v>RSD_DTA3_AP</v>
      </c>
      <c r="H3297" s="2" t="str">
        <f t="shared" si="2529"/>
        <v>RM</v>
      </c>
      <c r="I3297" s="2" t="str">
        <f t="shared" si="2529"/>
        <v>UP</v>
      </c>
      <c r="J3297" s="10">
        <f t="shared" si="2529"/>
        <v>0</v>
      </c>
      <c r="K3297" s="10">
        <f t="shared" ref="K3297:K3318" si="2530">K3296</f>
        <v>3</v>
      </c>
      <c r="L3297" s="10" t="str">
        <f t="shared" si="2527"/>
        <v>RSDELC</v>
      </c>
      <c r="M3297" s="10" t="s">
        <v>75</v>
      </c>
    </row>
    <row r="3298" spans="3:13" s="2" customFormat="1" x14ac:dyDescent="0.25">
      <c r="C3298" s="10"/>
      <c r="D3298" s="10">
        <v>4</v>
      </c>
      <c r="F3298" s="2" t="str">
        <f t="shared" si="2526"/>
        <v>FLO_FR</v>
      </c>
      <c r="G3298" s="2" t="str">
        <f t="shared" si="2528"/>
        <v>RSD_DTA3_AP</v>
      </c>
      <c r="H3298" s="2" t="str">
        <f t="shared" si="2529"/>
        <v>RD</v>
      </c>
      <c r="I3298" s="2" t="str">
        <f t="shared" si="2529"/>
        <v>UP</v>
      </c>
      <c r="J3298" s="10">
        <f t="shared" si="2529"/>
        <v>0</v>
      </c>
      <c r="K3298" s="10">
        <f t="shared" si="2530"/>
        <v>3</v>
      </c>
      <c r="L3298" s="10" t="str">
        <f t="shared" si="2527"/>
        <v>RSDELC</v>
      </c>
      <c r="M3298" s="10" t="s">
        <v>75</v>
      </c>
    </row>
    <row r="3299" spans="3:13" s="2" customFormat="1" x14ac:dyDescent="0.25">
      <c r="C3299" s="10"/>
      <c r="D3299" s="10">
        <v>5</v>
      </c>
      <c r="F3299" s="2" t="str">
        <f t="shared" si="2526"/>
        <v>FLO_FR</v>
      </c>
      <c r="G3299" s="2" t="str">
        <f t="shared" si="2528"/>
        <v>RSD_DTA3_AP</v>
      </c>
      <c r="H3299" s="2" t="str">
        <f t="shared" si="2529"/>
        <v>RA</v>
      </c>
      <c r="I3299" s="2" t="str">
        <f t="shared" si="2529"/>
        <v>UP</v>
      </c>
      <c r="J3299" s="10">
        <f t="shared" si="2529"/>
        <v>0</v>
      </c>
      <c r="K3299" s="10">
        <f t="shared" si="2530"/>
        <v>3</v>
      </c>
      <c r="L3299" s="10" t="str">
        <f t="shared" si="2527"/>
        <v>RSDELC</v>
      </c>
      <c r="M3299" s="10" t="s">
        <v>75</v>
      </c>
    </row>
    <row r="3300" spans="3:13" s="2" customFormat="1" x14ac:dyDescent="0.25">
      <c r="C3300" s="10"/>
      <c r="D3300" s="10">
        <v>6</v>
      </c>
      <c r="F3300" s="2" t="str">
        <f t="shared" si="2526"/>
        <v>FLO_FR</v>
      </c>
      <c r="G3300" s="2" t="str">
        <f t="shared" si="2528"/>
        <v>RSD_DTA3_AP</v>
      </c>
      <c r="H3300" s="2" t="str">
        <f t="shared" si="2529"/>
        <v>RE</v>
      </c>
      <c r="I3300" s="2" t="str">
        <f t="shared" si="2529"/>
        <v>UP</v>
      </c>
      <c r="J3300" s="10">
        <f t="shared" si="2529"/>
        <v>0</v>
      </c>
      <c r="K3300" s="10">
        <f t="shared" si="2530"/>
        <v>3</v>
      </c>
      <c r="L3300" s="10" t="str">
        <f t="shared" si="2527"/>
        <v>RSDELC</v>
      </c>
      <c r="M3300" s="10" t="s">
        <v>75</v>
      </c>
    </row>
    <row r="3301" spans="3:13" s="2" customFormat="1" x14ac:dyDescent="0.25">
      <c r="C3301" s="10"/>
      <c r="D3301" s="10">
        <v>7</v>
      </c>
      <c r="F3301" s="2" t="str">
        <f t="shared" si="2526"/>
        <v>FLO_FR</v>
      </c>
      <c r="G3301" s="2" t="str">
        <f t="shared" si="2528"/>
        <v>RSD_DTA3_AP</v>
      </c>
      <c r="H3301" s="2" t="str">
        <f t="shared" si="2529"/>
        <v>SN</v>
      </c>
      <c r="I3301" s="2" t="str">
        <f t="shared" si="2529"/>
        <v>UP</v>
      </c>
      <c r="J3301" s="10">
        <f t="shared" si="2529"/>
        <v>0</v>
      </c>
      <c r="K3301" s="10">
        <f t="shared" si="2530"/>
        <v>3</v>
      </c>
      <c r="L3301" s="10" t="str">
        <f t="shared" si="2527"/>
        <v>RSDELC</v>
      </c>
      <c r="M3301" s="10" t="s">
        <v>75</v>
      </c>
    </row>
    <row r="3302" spans="3:13" s="2" customFormat="1" x14ac:dyDescent="0.25">
      <c r="C3302" s="10"/>
      <c r="D3302" s="10">
        <v>8</v>
      </c>
      <c r="F3302" s="2" t="str">
        <f t="shared" si="2526"/>
        <v>FLO_FR</v>
      </c>
      <c r="G3302" s="2" t="str">
        <f t="shared" si="2528"/>
        <v>RSD_DTA3_AP</v>
      </c>
      <c r="H3302" s="2" t="str">
        <f t="shared" si="2529"/>
        <v>SL</v>
      </c>
      <c r="I3302" s="2" t="str">
        <f t="shared" si="2529"/>
        <v>UP</v>
      </c>
      <c r="J3302" s="10">
        <f t="shared" si="2529"/>
        <v>0</v>
      </c>
      <c r="K3302" s="10">
        <f t="shared" si="2530"/>
        <v>3</v>
      </c>
      <c r="L3302" s="10" t="str">
        <f t="shared" si="2527"/>
        <v>RSDELC</v>
      </c>
      <c r="M3302" s="10" t="s">
        <v>75</v>
      </c>
    </row>
    <row r="3303" spans="3:13" s="2" customFormat="1" x14ac:dyDescent="0.25">
      <c r="C3303" s="10"/>
      <c r="D3303" s="10">
        <v>9</v>
      </c>
      <c r="F3303" s="2" t="str">
        <f t="shared" si="2526"/>
        <v>FLO_FR</v>
      </c>
      <c r="G3303" s="2" t="str">
        <f t="shared" si="2528"/>
        <v>RSD_DTA3_AP</v>
      </c>
      <c r="H3303" s="2" t="str">
        <f t="shared" si="2529"/>
        <v>SM</v>
      </c>
      <c r="I3303" s="2" t="str">
        <f t="shared" si="2529"/>
        <v>UP</v>
      </c>
      <c r="J3303" s="10">
        <f t="shared" si="2529"/>
        <v>0</v>
      </c>
      <c r="K3303" s="10">
        <f t="shared" si="2530"/>
        <v>3</v>
      </c>
      <c r="L3303" s="10" t="str">
        <f t="shared" si="2527"/>
        <v>RSDELC</v>
      </c>
      <c r="M3303" s="10" t="s">
        <v>75</v>
      </c>
    </row>
    <row r="3304" spans="3:13" s="2" customFormat="1" x14ac:dyDescent="0.25">
      <c r="C3304" s="10"/>
      <c r="D3304" s="10">
        <v>10</v>
      </c>
      <c r="F3304" s="2" t="str">
        <f t="shared" si="2526"/>
        <v>FLO_FR</v>
      </c>
      <c r="G3304" s="2" t="str">
        <f t="shared" si="2528"/>
        <v>RSD_DTA3_AP</v>
      </c>
      <c r="H3304" s="2" t="str">
        <f t="shared" ref="H3304" si="2531">H3280</f>
        <v>SD</v>
      </c>
      <c r="I3304" s="2" t="str">
        <f>I3280</f>
        <v>UP</v>
      </c>
      <c r="J3304" s="10">
        <f>J3280</f>
        <v>0</v>
      </c>
      <c r="K3304" s="10">
        <f t="shared" si="2530"/>
        <v>3</v>
      </c>
      <c r="L3304" s="10" t="str">
        <f t="shared" si="2527"/>
        <v>RSDELC</v>
      </c>
      <c r="M3304" s="10" t="s">
        <v>75</v>
      </c>
    </row>
    <row r="3305" spans="3:13" s="2" customFormat="1" x14ac:dyDescent="0.25">
      <c r="C3305" s="10"/>
      <c r="D3305" s="10">
        <v>11</v>
      </c>
      <c r="F3305" s="2" t="str">
        <f t="shared" si="2526"/>
        <v>FLO_FR</v>
      </c>
      <c r="G3305" s="2" t="str">
        <f t="shared" si="2528"/>
        <v>RSD_DTA3_AP</v>
      </c>
      <c r="H3305" s="2" t="str">
        <f t="shared" ref="H3305" si="2532">H3281</f>
        <v>SA</v>
      </c>
      <c r="I3305" s="2" t="str">
        <f>I3281</f>
        <v>UP</v>
      </c>
      <c r="J3305" s="10">
        <f>J3281</f>
        <v>0</v>
      </c>
      <c r="K3305" s="10">
        <f t="shared" si="2530"/>
        <v>3</v>
      </c>
      <c r="L3305" s="10" t="str">
        <f t="shared" si="2527"/>
        <v>RSDELC</v>
      </c>
      <c r="M3305" s="10" t="s">
        <v>75</v>
      </c>
    </row>
    <row r="3306" spans="3:13" s="2" customFormat="1" x14ac:dyDescent="0.25">
      <c r="C3306" s="10"/>
      <c r="D3306" s="10">
        <v>12</v>
      </c>
      <c r="F3306" s="2" t="str">
        <f t="shared" si="2526"/>
        <v>FLO_FR</v>
      </c>
      <c r="G3306" s="2" t="str">
        <f t="shared" si="2528"/>
        <v>RSD_DTA3_AP</v>
      </c>
      <c r="H3306" s="2" t="str">
        <f t="shared" ref="H3306:I3306" si="2533">H3282</f>
        <v>SE</v>
      </c>
      <c r="I3306" s="2" t="str">
        <f t="shared" si="2533"/>
        <v>UP</v>
      </c>
      <c r="J3306" s="10">
        <f>J3282</f>
        <v>0</v>
      </c>
      <c r="K3306" s="10">
        <f t="shared" si="2530"/>
        <v>3</v>
      </c>
      <c r="L3306" s="10" t="str">
        <f t="shared" si="2527"/>
        <v>RSDELC</v>
      </c>
      <c r="M3306" s="10" t="s">
        <v>75</v>
      </c>
    </row>
    <row r="3307" spans="3:13" s="2" customFormat="1" x14ac:dyDescent="0.25">
      <c r="C3307" s="10"/>
      <c r="D3307" s="10">
        <v>13</v>
      </c>
      <c r="F3307" s="2" t="str">
        <f t="shared" si="2526"/>
        <v>FLO_FR</v>
      </c>
      <c r="G3307" s="2" t="str">
        <f t="shared" si="2528"/>
        <v>RSD_DTA3_AP</v>
      </c>
      <c r="H3307" s="2" t="str">
        <f t="shared" ref="H3307:J3307" si="2534">H3283</f>
        <v>FN</v>
      </c>
      <c r="I3307" s="2" t="str">
        <f t="shared" si="2534"/>
        <v>UP</v>
      </c>
      <c r="J3307" s="10">
        <f t="shared" si="2534"/>
        <v>0</v>
      </c>
      <c r="K3307" s="10">
        <f t="shared" si="2530"/>
        <v>3</v>
      </c>
      <c r="L3307" s="10" t="str">
        <f t="shared" si="2527"/>
        <v>RSDELC</v>
      </c>
      <c r="M3307" s="10" t="s">
        <v>75</v>
      </c>
    </row>
    <row r="3308" spans="3:13" s="2" customFormat="1" x14ac:dyDescent="0.25">
      <c r="C3308" s="10"/>
      <c r="D3308" s="10">
        <v>14</v>
      </c>
      <c r="F3308" s="2" t="str">
        <f t="shared" si="2526"/>
        <v>FLO_FR</v>
      </c>
      <c r="G3308" s="2" t="str">
        <f t="shared" si="2528"/>
        <v>RSD_DTA3_AP</v>
      </c>
      <c r="H3308" s="2" t="str">
        <f t="shared" ref="H3308:J3308" si="2535">H3284</f>
        <v>FL</v>
      </c>
      <c r="I3308" s="2" t="str">
        <f t="shared" si="2535"/>
        <v>UP</v>
      </c>
      <c r="J3308" s="10">
        <f t="shared" si="2535"/>
        <v>0</v>
      </c>
      <c r="K3308" s="10">
        <f t="shared" si="2530"/>
        <v>3</v>
      </c>
      <c r="L3308" s="10" t="str">
        <f t="shared" si="2527"/>
        <v>RSDELC</v>
      </c>
      <c r="M3308" s="10" t="s">
        <v>75</v>
      </c>
    </row>
    <row r="3309" spans="3:13" s="2" customFormat="1" x14ac:dyDescent="0.25">
      <c r="C3309" s="10"/>
      <c r="D3309" s="10">
        <v>15</v>
      </c>
      <c r="F3309" s="2" t="str">
        <f t="shared" si="2526"/>
        <v>FLO_FR</v>
      </c>
      <c r="G3309" s="2" t="str">
        <f t="shared" si="2528"/>
        <v>RSD_DTA3_AP</v>
      </c>
      <c r="H3309" s="2" t="str">
        <f t="shared" ref="H3309:J3309" si="2536">H3285</f>
        <v>FM</v>
      </c>
      <c r="I3309" s="2" t="str">
        <f t="shared" si="2536"/>
        <v>UP</v>
      </c>
      <c r="J3309" s="10">
        <f t="shared" si="2536"/>
        <v>0</v>
      </c>
      <c r="K3309" s="10">
        <f t="shared" si="2530"/>
        <v>3</v>
      </c>
      <c r="L3309" s="10" t="str">
        <f t="shared" si="2527"/>
        <v>RSDELC</v>
      </c>
      <c r="M3309" s="10" t="s">
        <v>75</v>
      </c>
    </row>
    <row r="3310" spans="3:13" s="2" customFormat="1" x14ac:dyDescent="0.25">
      <c r="C3310" s="10"/>
      <c r="D3310" s="10">
        <v>16</v>
      </c>
      <c r="F3310" s="2" t="str">
        <f t="shared" si="2526"/>
        <v>FLO_FR</v>
      </c>
      <c r="G3310" s="2" t="str">
        <f t="shared" si="2528"/>
        <v>RSD_DTA3_AP</v>
      </c>
      <c r="H3310" s="2" t="str">
        <f t="shared" ref="H3310:J3310" si="2537">H3286</f>
        <v>FD</v>
      </c>
      <c r="I3310" s="2" t="str">
        <f t="shared" si="2537"/>
        <v>UP</v>
      </c>
      <c r="J3310" s="10">
        <f t="shared" si="2537"/>
        <v>0</v>
      </c>
      <c r="K3310" s="10">
        <f t="shared" si="2530"/>
        <v>3</v>
      </c>
      <c r="L3310" s="10" t="str">
        <f t="shared" si="2527"/>
        <v>RSDELC</v>
      </c>
      <c r="M3310" s="10" t="s">
        <v>75</v>
      </c>
    </row>
    <row r="3311" spans="3:13" s="2" customFormat="1" x14ac:dyDescent="0.25">
      <c r="C3311" s="10"/>
      <c r="D3311" s="10">
        <v>17</v>
      </c>
      <c r="F3311" s="2" t="str">
        <f t="shared" si="2526"/>
        <v>FLO_FR</v>
      </c>
      <c r="G3311" s="2" t="str">
        <f t="shared" si="2528"/>
        <v>RSD_DTA3_AP</v>
      </c>
      <c r="H3311" s="2" t="str">
        <f t="shared" ref="H3311:J3311" si="2538">H3287</f>
        <v>FA</v>
      </c>
      <c r="I3311" s="2" t="str">
        <f t="shared" si="2538"/>
        <v>UP</v>
      </c>
      <c r="J3311" s="10">
        <f t="shared" si="2538"/>
        <v>0</v>
      </c>
      <c r="K3311" s="10">
        <f t="shared" si="2530"/>
        <v>3</v>
      </c>
      <c r="L3311" s="10" t="str">
        <f t="shared" si="2527"/>
        <v>RSDELC</v>
      </c>
      <c r="M3311" s="10" t="s">
        <v>75</v>
      </c>
    </row>
    <row r="3312" spans="3:13" s="2" customFormat="1" x14ac:dyDescent="0.25">
      <c r="C3312" s="10"/>
      <c r="D3312" s="10">
        <v>18</v>
      </c>
      <c r="F3312" s="2" t="str">
        <f t="shared" si="2526"/>
        <v>FLO_FR</v>
      </c>
      <c r="G3312" s="2" t="str">
        <f t="shared" si="2528"/>
        <v>RSD_DTA3_AP</v>
      </c>
      <c r="H3312" s="2" t="str">
        <f t="shared" ref="H3312:J3312" si="2539">H3288</f>
        <v>FE</v>
      </c>
      <c r="I3312" s="2" t="str">
        <f t="shared" si="2539"/>
        <v>UP</v>
      </c>
      <c r="J3312" s="10">
        <f t="shared" si="2539"/>
        <v>0</v>
      </c>
      <c r="K3312" s="10">
        <f t="shared" si="2530"/>
        <v>3</v>
      </c>
      <c r="L3312" s="10" t="str">
        <f t="shared" si="2527"/>
        <v>RSDELC</v>
      </c>
      <c r="M3312" s="10" t="s">
        <v>75</v>
      </c>
    </row>
    <row r="3313" spans="3:13" s="2" customFormat="1" x14ac:dyDescent="0.25">
      <c r="C3313" s="10"/>
      <c r="D3313" s="10">
        <v>19</v>
      </c>
      <c r="F3313" s="2" t="str">
        <f t="shared" si="2526"/>
        <v>FLO_FR</v>
      </c>
      <c r="G3313" s="2" t="str">
        <f t="shared" si="2528"/>
        <v>RSD_DTA3_AP</v>
      </c>
      <c r="H3313" s="2" t="str">
        <f t="shared" ref="H3313:J3313" si="2540">H3289</f>
        <v>WN</v>
      </c>
      <c r="I3313" s="2" t="str">
        <f t="shared" si="2540"/>
        <v>UP</v>
      </c>
      <c r="J3313" s="10">
        <f t="shared" si="2540"/>
        <v>0</v>
      </c>
      <c r="K3313" s="10">
        <f t="shared" si="2530"/>
        <v>3</v>
      </c>
      <c r="L3313" s="10" t="str">
        <f t="shared" si="2527"/>
        <v>RSDELC</v>
      </c>
      <c r="M3313" s="10" t="s">
        <v>75</v>
      </c>
    </row>
    <row r="3314" spans="3:13" s="2" customFormat="1" x14ac:dyDescent="0.25">
      <c r="C3314" s="10"/>
      <c r="D3314" s="10">
        <v>20</v>
      </c>
      <c r="F3314" s="2" t="str">
        <f t="shared" si="2526"/>
        <v>FLO_FR</v>
      </c>
      <c r="G3314" s="2" t="str">
        <f t="shared" si="2528"/>
        <v>RSD_DTA3_AP</v>
      </c>
      <c r="H3314" s="2" t="str">
        <f t="shared" ref="H3314:J3314" si="2541">H3290</f>
        <v>WL</v>
      </c>
      <c r="I3314" s="2" t="str">
        <f t="shared" si="2541"/>
        <v>UP</v>
      </c>
      <c r="J3314" s="10">
        <f t="shared" si="2541"/>
        <v>0</v>
      </c>
      <c r="K3314" s="10">
        <f t="shared" si="2530"/>
        <v>3</v>
      </c>
      <c r="L3314" s="10" t="str">
        <f t="shared" si="2527"/>
        <v>RSDELC</v>
      </c>
      <c r="M3314" s="10" t="s">
        <v>75</v>
      </c>
    </row>
    <row r="3315" spans="3:13" s="2" customFormat="1" x14ac:dyDescent="0.25">
      <c r="C3315" s="10"/>
      <c r="D3315" s="10">
        <v>21</v>
      </c>
      <c r="F3315" s="2" t="str">
        <f t="shared" si="2526"/>
        <v>FLO_FR</v>
      </c>
      <c r="G3315" s="2" t="str">
        <f t="shared" si="2528"/>
        <v>RSD_DTA3_AP</v>
      </c>
      <c r="H3315" s="2" t="str">
        <f t="shared" ref="H3315:J3315" si="2542">H3291</f>
        <v>WM</v>
      </c>
      <c r="I3315" s="2" t="str">
        <f t="shared" si="2542"/>
        <v>UP</v>
      </c>
      <c r="J3315" s="10">
        <f t="shared" si="2542"/>
        <v>0</v>
      </c>
      <c r="K3315" s="10">
        <f t="shared" si="2530"/>
        <v>3</v>
      </c>
      <c r="L3315" s="10" t="str">
        <f t="shared" si="2527"/>
        <v>RSDELC</v>
      </c>
      <c r="M3315" s="10" t="s">
        <v>75</v>
      </c>
    </row>
    <row r="3316" spans="3:13" s="2" customFormat="1" x14ac:dyDescent="0.25">
      <c r="C3316" s="10"/>
      <c r="D3316" s="10">
        <v>22</v>
      </c>
      <c r="F3316" s="2" t="str">
        <f t="shared" si="2526"/>
        <v>FLO_FR</v>
      </c>
      <c r="G3316" s="2" t="str">
        <f t="shared" si="2528"/>
        <v>RSD_DTA3_AP</v>
      </c>
      <c r="H3316" s="2" t="str">
        <f t="shared" ref="H3316:J3316" si="2543">H3292</f>
        <v>WD</v>
      </c>
      <c r="I3316" s="2" t="str">
        <f t="shared" si="2543"/>
        <v>UP</v>
      </c>
      <c r="J3316" s="10">
        <f t="shared" si="2543"/>
        <v>0</v>
      </c>
      <c r="K3316" s="10">
        <f t="shared" si="2530"/>
        <v>3</v>
      </c>
      <c r="L3316" s="10" t="str">
        <f t="shared" si="2527"/>
        <v>RSDELC</v>
      </c>
      <c r="M3316" s="10" t="s">
        <v>75</v>
      </c>
    </row>
    <row r="3317" spans="3:13" s="2" customFormat="1" x14ac:dyDescent="0.25">
      <c r="C3317" s="10"/>
      <c r="D3317" s="10">
        <v>23</v>
      </c>
      <c r="F3317" s="12" t="str">
        <f t="shared" si="2526"/>
        <v>FLO_FR</v>
      </c>
      <c r="G3317" s="12" t="str">
        <f t="shared" si="2528"/>
        <v>RSD_DTA3_AP</v>
      </c>
      <c r="H3317" s="12" t="str">
        <f t="shared" ref="H3317:J3317" si="2544">H3293</f>
        <v>WA</v>
      </c>
      <c r="I3317" s="12" t="str">
        <f t="shared" si="2544"/>
        <v>UP</v>
      </c>
      <c r="J3317" s="4">
        <f t="shared" si="2544"/>
        <v>0</v>
      </c>
      <c r="K3317" s="4">
        <f t="shared" si="2530"/>
        <v>3</v>
      </c>
      <c r="L3317" s="10" t="str">
        <f t="shared" si="2527"/>
        <v>RSDELC</v>
      </c>
      <c r="M3317" s="10" t="s">
        <v>75</v>
      </c>
    </row>
    <row r="3318" spans="3:13" s="2" customFormat="1" x14ac:dyDescent="0.25">
      <c r="C3318" s="10"/>
      <c r="D3318" s="10">
        <v>24</v>
      </c>
      <c r="F3318" s="19" t="str">
        <f t="shared" si="2526"/>
        <v>FLO_FR</v>
      </c>
      <c r="G3318" s="19" t="str">
        <f t="shared" si="2528"/>
        <v>RSD_DTA3_AP</v>
      </c>
      <c r="H3318" s="19" t="str">
        <f t="shared" ref="H3318:J3318" si="2545">H3294</f>
        <v>WE</v>
      </c>
      <c r="I3318" s="19" t="str">
        <f t="shared" si="2545"/>
        <v>UP</v>
      </c>
      <c r="J3318" s="21">
        <f t="shared" si="2545"/>
        <v>0</v>
      </c>
      <c r="K3318" s="21">
        <f t="shared" si="2530"/>
        <v>3</v>
      </c>
      <c r="L3318" s="21" t="str">
        <f t="shared" si="2527"/>
        <v>RSDELC</v>
      </c>
      <c r="M3318" s="21" t="s">
        <v>75</v>
      </c>
    </row>
    <row r="3319" spans="3:13" s="2" customFormat="1" x14ac:dyDescent="0.25">
      <c r="C3319" s="10">
        <f>C3271+1</f>
        <v>70</v>
      </c>
      <c r="D3319" s="10">
        <v>1</v>
      </c>
      <c r="F3319" s="2" t="str">
        <f>IF(H3319="NA","\I: Ignore","FLO_FR")</f>
        <v>FLO_FR</v>
      </c>
      <c r="G3319" s="9" t="str">
        <f>VLOOKUP(C3319,Demands!$B$27:$C$125,2,0)</f>
        <v>RSD_APA3_AP</v>
      </c>
      <c r="H3319" s="2" t="str">
        <f>IF(HLOOKUP($D3319,Fractions!$C$1:$Z$2,2,0)=0,"na",HLOOKUP($D3319,Fractions!$C$1:$Z$2,2,0))</f>
        <v>RN</v>
      </c>
      <c r="I3319" s="2" t="s">
        <v>34</v>
      </c>
      <c r="K3319" s="17">
        <f>VLOOKUP(VLOOKUP(C3319,Demands!$B$27:$E$125,4,0),Fractions!$A$3:$Z$43,INS_FRs!D3319+2,0)</f>
        <v>0</v>
      </c>
      <c r="L3319" s="10" t="str">
        <f t="shared" si="2527"/>
        <v>RSDELC</v>
      </c>
      <c r="M3319" s="10" t="s">
        <v>75</v>
      </c>
    </row>
    <row r="3320" spans="3:13" s="2" customFormat="1" x14ac:dyDescent="0.25">
      <c r="C3320" s="10"/>
      <c r="D3320" s="10">
        <v>2</v>
      </c>
      <c r="F3320" s="2" t="str">
        <f t="shared" ref="F3320:F3366" si="2546">IF(H3320="NA","\I: Ignore","FLO_FR")</f>
        <v>FLO_FR</v>
      </c>
      <c r="G3320" s="2" t="str">
        <f>G3319</f>
        <v>RSD_APA3_AP</v>
      </c>
      <c r="H3320" s="2" t="str">
        <f>IF(HLOOKUP($D3320,Fractions!$C$1:$Z$2,2,0)=0,"na",HLOOKUP($D3320,Fractions!$C$1:$Z$2,2,0))</f>
        <v>RL</v>
      </c>
      <c r="I3320" s="2" t="s">
        <v>34</v>
      </c>
      <c r="K3320" s="17">
        <f>VLOOKUP(VLOOKUP(C3319,Demands!$B$27:$E$125,4,0),Fractions!$A$3:$Z$43,INS_FRs!D3320+2,0)</f>
        <v>2.7853881278538817E-2</v>
      </c>
      <c r="L3320" s="10" t="str">
        <f t="shared" si="2527"/>
        <v>RSDELC</v>
      </c>
      <c r="M3320" s="10" t="s">
        <v>75</v>
      </c>
    </row>
    <row r="3321" spans="3:13" s="2" customFormat="1" x14ac:dyDescent="0.25">
      <c r="C3321" s="10"/>
      <c r="D3321" s="10">
        <v>3</v>
      </c>
      <c r="F3321" s="2" t="str">
        <f t="shared" si="2546"/>
        <v>FLO_FR</v>
      </c>
      <c r="G3321" s="2" t="str">
        <f t="shared" ref="G3321:G3366" si="2547">G3320</f>
        <v>RSD_APA3_AP</v>
      </c>
      <c r="H3321" s="2" t="str">
        <f>IF(HLOOKUP($D3321,Fractions!$C$1:$Z$2,2,0)=0,"na",HLOOKUP($D3321,Fractions!$C$1:$Z$2,2,0))</f>
        <v>RM</v>
      </c>
      <c r="I3321" s="2" t="s">
        <v>34</v>
      </c>
      <c r="K3321" s="17">
        <f>VLOOKUP(VLOOKUP(C3319,Demands!$B$27:$E$125,4,0),Fractions!$A$3:$Z$43,INS_FRs!D3321+2,0)</f>
        <v>3.4817351598173514E-2</v>
      </c>
      <c r="L3321" s="10" t="str">
        <f t="shared" si="2527"/>
        <v>RSDELC</v>
      </c>
      <c r="M3321" s="10" t="s">
        <v>75</v>
      </c>
    </row>
    <row r="3322" spans="3:13" s="2" customFormat="1" x14ac:dyDescent="0.25">
      <c r="C3322" s="10"/>
      <c r="D3322" s="10">
        <v>4</v>
      </c>
      <c r="F3322" s="2" t="str">
        <f t="shared" si="2546"/>
        <v>FLO_FR</v>
      </c>
      <c r="G3322" s="2" t="str">
        <f t="shared" si="2547"/>
        <v>RSD_APA3_AP</v>
      </c>
      <c r="H3322" s="2" t="str">
        <f>IF(HLOOKUP($D3322,Fractions!$C$1:$Z$2,2,0)=0,"na",HLOOKUP($D3322,Fractions!$C$1:$Z$2,2,0))</f>
        <v>RD</v>
      </c>
      <c r="I3322" s="2" t="s">
        <v>34</v>
      </c>
      <c r="K3322" s="17">
        <f>VLOOKUP(VLOOKUP(C3319,Demands!$B$27:$E$125,4,0),Fractions!$A$3:$Z$43,INS_FRs!D3322+2,0)</f>
        <v>4.1780821917808221E-2</v>
      </c>
      <c r="L3322" s="10" t="str">
        <f t="shared" si="2527"/>
        <v>RSDELC</v>
      </c>
      <c r="M3322" s="10" t="s">
        <v>75</v>
      </c>
    </row>
    <row r="3323" spans="3:13" s="2" customFormat="1" x14ac:dyDescent="0.25">
      <c r="C3323" s="10"/>
      <c r="D3323" s="10">
        <v>5</v>
      </c>
      <c r="F3323" s="2" t="str">
        <f t="shared" si="2546"/>
        <v>FLO_FR</v>
      </c>
      <c r="G3323" s="2" t="str">
        <f t="shared" si="2547"/>
        <v>RSD_APA3_AP</v>
      </c>
      <c r="H3323" s="2" t="str">
        <f>IF(HLOOKUP($D3323,Fractions!$C$1:$Z$2,2,0)=0,"na",HLOOKUP($D3323,Fractions!$C$1:$Z$2,2,0))</f>
        <v>RA</v>
      </c>
      <c r="I3323" s="2" t="s">
        <v>34</v>
      </c>
      <c r="K3323" s="17">
        <f>VLOOKUP(VLOOKUP(C3319,Demands!$B$27:$E$125,4,0),Fractions!$A$3:$Z$43,INS_FRs!D3323+2,0)</f>
        <v>2.7853881278538817E-2</v>
      </c>
      <c r="L3323" s="10" t="str">
        <f t="shared" si="2527"/>
        <v>RSDELC</v>
      </c>
      <c r="M3323" s="10" t="s">
        <v>75</v>
      </c>
    </row>
    <row r="3324" spans="3:13" s="2" customFormat="1" x14ac:dyDescent="0.25">
      <c r="C3324" s="10"/>
      <c r="D3324" s="10">
        <v>6</v>
      </c>
      <c r="F3324" s="2" t="str">
        <f t="shared" si="2546"/>
        <v>FLO_FR</v>
      </c>
      <c r="G3324" s="2" t="str">
        <f t="shared" si="2547"/>
        <v>RSD_APA3_AP</v>
      </c>
      <c r="H3324" s="2" t="str">
        <f>IF(HLOOKUP($D3324,Fractions!$C$1:$Z$2,2,0)=0,"na",HLOOKUP($D3324,Fractions!$C$1:$Z$2,2,0))</f>
        <v>RE</v>
      </c>
      <c r="I3324" s="2" t="s">
        <v>34</v>
      </c>
      <c r="K3324" s="17">
        <f>VLOOKUP(VLOOKUP(C3319,Demands!$B$27:$E$125,4,0),Fractions!$A$3:$Z$43,INS_FRs!D3324+2,0)</f>
        <v>3.4817351598173514E-2</v>
      </c>
      <c r="L3324" s="10" t="str">
        <f t="shared" si="2527"/>
        <v>RSDELC</v>
      </c>
      <c r="M3324" s="10" t="s">
        <v>75</v>
      </c>
    </row>
    <row r="3325" spans="3:13" s="2" customFormat="1" x14ac:dyDescent="0.25">
      <c r="C3325" s="10"/>
      <c r="D3325" s="10">
        <v>7</v>
      </c>
      <c r="F3325" s="2" t="str">
        <f t="shared" si="2546"/>
        <v>FLO_FR</v>
      </c>
      <c r="G3325" s="2" t="str">
        <f t="shared" si="2547"/>
        <v>RSD_APA3_AP</v>
      </c>
      <c r="H3325" s="2" t="str">
        <f>IF(HLOOKUP($D3325,Fractions!$C$1:$Z$2,2,0)=0,"na",HLOOKUP($D3325,Fractions!$C$1:$Z$2,2,0))</f>
        <v>SN</v>
      </c>
      <c r="I3325" s="2" t="s">
        <v>34</v>
      </c>
      <c r="K3325" s="17">
        <f>VLOOKUP(VLOOKUP(C3319,Demands!$B$27:$E$125,4,0),Fractions!$A$3:$Z$43,INS_FRs!D3325+2,0)</f>
        <v>0</v>
      </c>
      <c r="L3325" s="10" t="str">
        <f t="shared" si="2527"/>
        <v>RSDELC</v>
      </c>
      <c r="M3325" s="10" t="s">
        <v>75</v>
      </c>
    </row>
    <row r="3326" spans="3:13" s="2" customFormat="1" x14ac:dyDescent="0.25">
      <c r="C3326" s="10"/>
      <c r="D3326" s="10">
        <v>8</v>
      </c>
      <c r="F3326" s="2" t="str">
        <f t="shared" si="2546"/>
        <v>FLO_FR</v>
      </c>
      <c r="G3326" s="2" t="str">
        <f t="shared" si="2547"/>
        <v>RSD_APA3_AP</v>
      </c>
      <c r="H3326" s="2" t="str">
        <f>IF(HLOOKUP($D3326,Fractions!$C$1:$Z$2,2,0)=0,"na",HLOOKUP($D3326,Fractions!$C$1:$Z$2,2,0))</f>
        <v>SL</v>
      </c>
      <c r="I3326" s="2" t="s">
        <v>34</v>
      </c>
      <c r="K3326" s="17">
        <f>VLOOKUP(VLOOKUP(C3319,Demands!$B$27:$E$125,4,0),Fractions!$A$3:$Z$43,INS_FRs!D3326+2,0)</f>
        <v>4.2009132420091334E-2</v>
      </c>
      <c r="L3326" s="10" t="str">
        <f t="shared" si="2527"/>
        <v>RSDELC</v>
      </c>
      <c r="M3326" s="10" t="s">
        <v>75</v>
      </c>
    </row>
    <row r="3327" spans="3:13" s="2" customFormat="1" x14ac:dyDescent="0.25">
      <c r="C3327" s="10"/>
      <c r="D3327" s="10">
        <v>9</v>
      </c>
      <c r="F3327" s="2" t="str">
        <f t="shared" si="2546"/>
        <v>FLO_FR</v>
      </c>
      <c r="G3327" s="2" t="str">
        <f t="shared" si="2547"/>
        <v>RSD_APA3_AP</v>
      </c>
      <c r="H3327" s="2" t="str">
        <f>IF(HLOOKUP($D3327,Fractions!$C$1:$Z$2,2,0)=0,"na",HLOOKUP($D3327,Fractions!$C$1:$Z$2,2,0))</f>
        <v>SM</v>
      </c>
      <c r="I3327" s="2" t="s">
        <v>34</v>
      </c>
      <c r="K3327" s="17">
        <f>VLOOKUP(VLOOKUP(C3319,Demands!$B$27:$E$125,4,0),Fractions!$A$3:$Z$43,INS_FRs!D3327+2,0)</f>
        <v>5.2511415525114152E-2</v>
      </c>
      <c r="L3327" s="10" t="str">
        <f t="shared" si="2527"/>
        <v>RSDELC</v>
      </c>
      <c r="M3327" s="10" t="s">
        <v>75</v>
      </c>
    </row>
    <row r="3328" spans="3:13" s="2" customFormat="1" x14ac:dyDescent="0.25">
      <c r="C3328" s="10"/>
      <c r="D3328" s="10">
        <v>10</v>
      </c>
      <c r="F3328" s="2" t="str">
        <f t="shared" si="2546"/>
        <v>FLO_FR</v>
      </c>
      <c r="G3328" s="2" t="str">
        <f t="shared" si="2547"/>
        <v>RSD_APA3_AP</v>
      </c>
      <c r="H3328" s="2" t="str">
        <f>IF(HLOOKUP($D3328,Fractions!$C$1:$Z$2,2,0)=0,"na",HLOOKUP($D3328,Fractions!$C$1:$Z$2,2,0))</f>
        <v>SD</v>
      </c>
      <c r="I3328" s="2" t="s">
        <v>34</v>
      </c>
      <c r="K3328" s="17">
        <f>VLOOKUP(VLOOKUP(C3319,Demands!$B$27:$E$125,4,0),Fractions!$A$3:$Z$43,INS_FRs!D3328+2,0)</f>
        <v>6.3013698630136991E-2</v>
      </c>
      <c r="L3328" s="10" t="str">
        <f t="shared" si="2527"/>
        <v>RSDELC</v>
      </c>
      <c r="M3328" s="10" t="s">
        <v>75</v>
      </c>
    </row>
    <row r="3329" spans="3:13" s="2" customFormat="1" x14ac:dyDescent="0.25">
      <c r="C3329" s="10"/>
      <c r="D3329" s="10">
        <v>11</v>
      </c>
      <c r="F3329" s="2" t="str">
        <f t="shared" si="2546"/>
        <v>FLO_FR</v>
      </c>
      <c r="G3329" s="2" t="str">
        <f t="shared" si="2547"/>
        <v>RSD_APA3_AP</v>
      </c>
      <c r="H3329" s="2" t="str">
        <f>IF(HLOOKUP($D3329,Fractions!$C$1:$Z$2,2,0)=0,"na",HLOOKUP($D3329,Fractions!$C$1:$Z$2,2,0))</f>
        <v>SA</v>
      </c>
      <c r="I3329" s="2" t="s">
        <v>34</v>
      </c>
      <c r="K3329" s="17">
        <f>VLOOKUP(VLOOKUP(C3319,Demands!$B$27:$E$125,4,0),Fractions!$A$3:$Z$43,INS_FRs!D3329+2,0)</f>
        <v>4.2009132420091334E-2</v>
      </c>
      <c r="L3329" s="10" t="str">
        <f t="shared" si="2527"/>
        <v>RSDELC</v>
      </c>
      <c r="M3329" s="10" t="s">
        <v>75</v>
      </c>
    </row>
    <row r="3330" spans="3:13" s="2" customFormat="1" x14ac:dyDescent="0.25">
      <c r="C3330" s="10"/>
      <c r="D3330" s="10">
        <v>12</v>
      </c>
      <c r="F3330" s="2" t="str">
        <f t="shared" si="2546"/>
        <v>FLO_FR</v>
      </c>
      <c r="G3330" s="2" t="str">
        <f t="shared" si="2547"/>
        <v>RSD_APA3_AP</v>
      </c>
      <c r="H3330" s="2" t="str">
        <f>IF(HLOOKUP($D3330,Fractions!$C$1:$Z$2,2,0)=0,"na",HLOOKUP($D3330,Fractions!$C$1:$Z$2,2,0))</f>
        <v>SE</v>
      </c>
      <c r="I3330" s="2" t="s">
        <v>34</v>
      </c>
      <c r="K3330" s="17">
        <f>VLOOKUP(VLOOKUP(C3319,Demands!$B$27:$E$125,4,0),Fractions!$A$3:$Z$43,INS_FRs!D3330+2,0)</f>
        <v>5.2511415525114152E-2</v>
      </c>
      <c r="L3330" s="10" t="str">
        <f t="shared" si="2527"/>
        <v>RSDELC</v>
      </c>
      <c r="M3330" s="10" t="s">
        <v>75</v>
      </c>
    </row>
    <row r="3331" spans="3:13" s="2" customFormat="1" x14ac:dyDescent="0.25">
      <c r="C3331" s="10"/>
      <c r="D3331" s="10">
        <v>13</v>
      </c>
      <c r="F3331" s="2" t="str">
        <f t="shared" si="2546"/>
        <v>FLO_FR</v>
      </c>
      <c r="G3331" s="2" t="str">
        <f t="shared" si="2547"/>
        <v>RSD_APA3_AP</v>
      </c>
      <c r="H3331" s="2" t="str">
        <f>IF(HLOOKUP($D3331,Fractions!$C$1:$Z$2,2,0)=0,"na",HLOOKUP($D3331,Fractions!$C$1:$Z$2,2,0))</f>
        <v>FN</v>
      </c>
      <c r="I3331" s="2" t="s">
        <v>34</v>
      </c>
      <c r="K3331" s="17">
        <f>VLOOKUP(VLOOKUP(C3319,Demands!$B$27:$E$125,4,0),Fractions!$A$3:$Z$43,INS_FRs!D3331+2,0)</f>
        <v>0</v>
      </c>
      <c r="L3331" s="10" t="str">
        <f t="shared" si="2527"/>
        <v>RSDELC</v>
      </c>
      <c r="M3331" s="10" t="s">
        <v>75</v>
      </c>
    </row>
    <row r="3332" spans="3:13" s="2" customFormat="1" x14ac:dyDescent="0.25">
      <c r="C3332" s="10"/>
      <c r="D3332" s="10">
        <v>14</v>
      </c>
      <c r="F3332" s="2" t="str">
        <f t="shared" si="2546"/>
        <v>FLO_FR</v>
      </c>
      <c r="G3332" s="2" t="str">
        <f t="shared" si="2547"/>
        <v>RSD_APA3_AP</v>
      </c>
      <c r="H3332" s="2" t="str">
        <f>IF(HLOOKUP($D3332,Fractions!$C$1:$Z$2,2,0)=0,"na",HLOOKUP($D3332,Fractions!$C$1:$Z$2,2,0))</f>
        <v>FL</v>
      </c>
      <c r="I3332" s="2" t="s">
        <v>34</v>
      </c>
      <c r="K3332" s="17">
        <f>VLOOKUP(VLOOKUP(C3319,Demands!$B$27:$E$125,4,0),Fractions!$A$3:$Z$43,INS_FRs!D3332+2,0)</f>
        <v>2.7853881278538817E-2</v>
      </c>
      <c r="L3332" s="10" t="str">
        <f t="shared" si="2527"/>
        <v>RSDELC</v>
      </c>
      <c r="M3332" s="10" t="s">
        <v>75</v>
      </c>
    </row>
    <row r="3333" spans="3:13" s="2" customFormat="1" x14ac:dyDescent="0.25">
      <c r="C3333" s="10"/>
      <c r="D3333" s="10">
        <v>15</v>
      </c>
      <c r="F3333" s="2" t="str">
        <f t="shared" si="2546"/>
        <v>FLO_FR</v>
      </c>
      <c r="G3333" s="2" t="str">
        <f t="shared" si="2547"/>
        <v>RSD_APA3_AP</v>
      </c>
      <c r="H3333" s="2" t="str">
        <f>IF(HLOOKUP($D3333,Fractions!$C$1:$Z$2,2,0)=0,"na",HLOOKUP($D3333,Fractions!$C$1:$Z$2,2,0))</f>
        <v>FM</v>
      </c>
      <c r="I3333" s="2" t="s">
        <v>34</v>
      </c>
      <c r="K3333" s="17">
        <f>VLOOKUP(VLOOKUP(C3319,Demands!$B$27:$E$125,4,0),Fractions!$A$3:$Z$43,INS_FRs!D3333+2,0)</f>
        <v>3.4817351598173514E-2</v>
      </c>
      <c r="L3333" s="10" t="str">
        <f t="shared" si="2527"/>
        <v>RSDELC</v>
      </c>
      <c r="M3333" s="10" t="s">
        <v>75</v>
      </c>
    </row>
    <row r="3334" spans="3:13" s="2" customFormat="1" x14ac:dyDescent="0.25">
      <c r="C3334" s="10"/>
      <c r="D3334" s="10">
        <v>16</v>
      </c>
      <c r="F3334" s="2" t="str">
        <f t="shared" si="2546"/>
        <v>FLO_FR</v>
      </c>
      <c r="G3334" s="2" t="str">
        <f t="shared" si="2547"/>
        <v>RSD_APA3_AP</v>
      </c>
      <c r="H3334" s="2" t="str">
        <f>IF(HLOOKUP($D3334,Fractions!$C$1:$Z$2,2,0)=0,"na",HLOOKUP($D3334,Fractions!$C$1:$Z$2,2,0))</f>
        <v>FD</v>
      </c>
      <c r="I3334" s="2" t="s">
        <v>34</v>
      </c>
      <c r="K3334" s="17">
        <f>VLOOKUP(VLOOKUP(C3319,Demands!$B$27:$E$125,4,0),Fractions!$A$3:$Z$43,INS_FRs!D3334+2,0)</f>
        <v>4.1780821917808221E-2</v>
      </c>
      <c r="L3334" s="10" t="str">
        <f t="shared" si="2527"/>
        <v>RSDELC</v>
      </c>
      <c r="M3334" s="10" t="s">
        <v>75</v>
      </c>
    </row>
    <row r="3335" spans="3:13" s="2" customFormat="1" x14ac:dyDescent="0.25">
      <c r="C3335" s="10"/>
      <c r="D3335" s="10">
        <v>17</v>
      </c>
      <c r="F3335" s="2" t="str">
        <f t="shared" si="2546"/>
        <v>FLO_FR</v>
      </c>
      <c r="G3335" s="2" t="str">
        <f t="shared" si="2547"/>
        <v>RSD_APA3_AP</v>
      </c>
      <c r="H3335" s="2" t="str">
        <f>IF(HLOOKUP($D3335,Fractions!$C$1:$Z$2,2,0)=0,"na",HLOOKUP($D3335,Fractions!$C$1:$Z$2,2,0))</f>
        <v>FA</v>
      </c>
      <c r="I3335" s="2" t="s">
        <v>34</v>
      </c>
      <c r="K3335" s="17">
        <f>VLOOKUP(VLOOKUP(C3319,Demands!$B$27:$E$125,4,0),Fractions!$A$3:$Z$43,INS_FRs!D3335+2,0)</f>
        <v>2.7853881278538817E-2</v>
      </c>
      <c r="L3335" s="10" t="str">
        <f t="shared" si="2527"/>
        <v>RSDELC</v>
      </c>
      <c r="M3335" s="10" t="s">
        <v>75</v>
      </c>
    </row>
    <row r="3336" spans="3:13" s="2" customFormat="1" x14ac:dyDescent="0.25">
      <c r="C3336" s="10"/>
      <c r="D3336" s="10">
        <v>18</v>
      </c>
      <c r="F3336" s="2" t="str">
        <f t="shared" si="2546"/>
        <v>FLO_FR</v>
      </c>
      <c r="G3336" s="2" t="str">
        <f t="shared" si="2547"/>
        <v>RSD_APA3_AP</v>
      </c>
      <c r="H3336" s="2" t="str">
        <f>IF(HLOOKUP($D3336,Fractions!$C$1:$Z$2,2,0)=0,"na",HLOOKUP($D3336,Fractions!$C$1:$Z$2,2,0))</f>
        <v>FE</v>
      </c>
      <c r="I3336" s="2" t="s">
        <v>34</v>
      </c>
      <c r="K3336" s="17">
        <f>VLOOKUP(VLOOKUP(C3319,Demands!$B$27:$E$125,4,0),Fractions!$A$3:$Z$43,INS_FRs!D3336+2,0)</f>
        <v>3.4817351598173514E-2</v>
      </c>
      <c r="L3336" s="10" t="str">
        <f t="shared" ref="L3336:L3399" si="2548">LEFT(G3336,3)&amp;"ELC"</f>
        <v>RSDELC</v>
      </c>
      <c r="M3336" s="10" t="s">
        <v>75</v>
      </c>
    </row>
    <row r="3337" spans="3:13" s="2" customFormat="1" x14ac:dyDescent="0.25">
      <c r="C3337" s="10"/>
      <c r="D3337" s="10">
        <v>19</v>
      </c>
      <c r="F3337" s="2" t="str">
        <f t="shared" si="2546"/>
        <v>FLO_FR</v>
      </c>
      <c r="G3337" s="2" t="str">
        <f t="shared" si="2547"/>
        <v>RSD_APA3_AP</v>
      </c>
      <c r="H3337" s="2" t="str">
        <f>IF(HLOOKUP($D3337,Fractions!$C$1:$Z$2,2,0)=0,"na",HLOOKUP($D3337,Fractions!$C$1:$Z$2,2,0))</f>
        <v>WN</v>
      </c>
      <c r="I3337" s="2" t="s">
        <v>34</v>
      </c>
      <c r="K3337" s="17">
        <f>VLOOKUP(VLOOKUP(C3319,Demands!$B$27:$E$125,4,0),Fractions!$A$3:$Z$43,INS_FRs!D3337+2,0)</f>
        <v>0</v>
      </c>
      <c r="L3337" s="10" t="str">
        <f t="shared" si="2548"/>
        <v>RSDELC</v>
      </c>
      <c r="M3337" s="10" t="s">
        <v>75</v>
      </c>
    </row>
    <row r="3338" spans="3:13" s="2" customFormat="1" x14ac:dyDescent="0.25">
      <c r="C3338" s="10"/>
      <c r="D3338" s="10">
        <v>20</v>
      </c>
      <c r="F3338" s="2" t="str">
        <f t="shared" si="2546"/>
        <v>FLO_FR</v>
      </c>
      <c r="G3338" s="2" t="str">
        <f t="shared" si="2547"/>
        <v>RSD_APA3_AP</v>
      </c>
      <c r="H3338" s="2" t="str">
        <f>IF(HLOOKUP($D3338,Fractions!$C$1:$Z$2,2,0)=0,"na",HLOOKUP($D3338,Fractions!$C$1:$Z$2,2,0))</f>
        <v>WL</v>
      </c>
      <c r="I3338" s="2" t="s">
        <v>34</v>
      </c>
      <c r="K3338" s="17">
        <f>VLOOKUP(VLOOKUP(C3319,Demands!$B$27:$E$125,4,0),Fractions!$A$3:$Z$43,INS_FRs!D3338+2,0)</f>
        <v>6.894977168949773E-2</v>
      </c>
      <c r="L3338" s="10" t="str">
        <f t="shared" si="2548"/>
        <v>RSDELC</v>
      </c>
      <c r="M3338" s="10" t="s">
        <v>75</v>
      </c>
    </row>
    <row r="3339" spans="3:13" s="2" customFormat="1" x14ac:dyDescent="0.25">
      <c r="C3339" s="10"/>
      <c r="D3339" s="10">
        <v>21</v>
      </c>
      <c r="F3339" s="2" t="str">
        <f t="shared" si="2546"/>
        <v>FLO_FR</v>
      </c>
      <c r="G3339" s="2" t="str">
        <f t="shared" si="2547"/>
        <v>RSD_APA3_AP</v>
      </c>
      <c r="H3339" s="2" t="str">
        <f>IF(HLOOKUP($D3339,Fractions!$C$1:$Z$2,2,0)=0,"na",HLOOKUP($D3339,Fractions!$C$1:$Z$2,2,0))</f>
        <v>WM</v>
      </c>
      <c r="I3339" s="2" t="s">
        <v>34</v>
      </c>
      <c r="K3339" s="17">
        <f>VLOOKUP(VLOOKUP(C3319,Demands!$B$27:$E$125,4,0),Fractions!$A$3:$Z$43,INS_FRs!D3339+2,0)</f>
        <v>8.6187214611872148E-2</v>
      </c>
      <c r="L3339" s="10" t="str">
        <f t="shared" si="2548"/>
        <v>RSDELC</v>
      </c>
      <c r="M3339" s="10" t="s">
        <v>75</v>
      </c>
    </row>
    <row r="3340" spans="3:13" s="2" customFormat="1" x14ac:dyDescent="0.25">
      <c r="C3340" s="10"/>
      <c r="D3340" s="10">
        <v>22</v>
      </c>
      <c r="F3340" s="2" t="str">
        <f t="shared" si="2546"/>
        <v>FLO_FR</v>
      </c>
      <c r="G3340" s="2" t="str">
        <f t="shared" si="2547"/>
        <v>RSD_APA3_AP</v>
      </c>
      <c r="H3340" s="2" t="str">
        <f>IF(HLOOKUP($D3340,Fractions!$C$1:$Z$2,2,0)=0,"na",HLOOKUP($D3340,Fractions!$C$1:$Z$2,2,0))</f>
        <v>WD</v>
      </c>
      <c r="I3340" s="2" t="s">
        <v>34</v>
      </c>
      <c r="K3340" s="17">
        <f>VLOOKUP(VLOOKUP(C3319,Demands!$B$27:$E$125,4,0),Fractions!$A$3:$Z$43,INS_FRs!D3340+2,0)</f>
        <v>0.10342465753424658</v>
      </c>
      <c r="L3340" s="10" t="str">
        <f t="shared" si="2548"/>
        <v>RSDELC</v>
      </c>
      <c r="M3340" s="10" t="s">
        <v>75</v>
      </c>
    </row>
    <row r="3341" spans="3:13" s="2" customFormat="1" x14ac:dyDescent="0.25">
      <c r="C3341" s="10"/>
      <c r="D3341" s="10">
        <v>23</v>
      </c>
      <c r="F3341" s="12" t="str">
        <f t="shared" si="2546"/>
        <v>FLO_FR</v>
      </c>
      <c r="G3341" s="12" t="str">
        <f t="shared" si="2547"/>
        <v>RSD_APA3_AP</v>
      </c>
      <c r="H3341" s="12" t="str">
        <f>IF(HLOOKUP($D3341,Fractions!$C$1:$Z$2,2,0)=0,"na",HLOOKUP($D3341,Fractions!$C$1:$Z$2,2,0))</f>
        <v>WA</v>
      </c>
      <c r="I3341" s="12" t="s">
        <v>34</v>
      </c>
      <c r="J3341" s="12"/>
      <c r="K3341" s="18">
        <f>VLOOKUP(VLOOKUP(C3319,Demands!$B$27:$E$125,4,0),Fractions!$A$3:$Z$43,INS_FRs!D3341+2,0)</f>
        <v>6.894977168949773E-2</v>
      </c>
      <c r="L3341" s="10" t="str">
        <f t="shared" si="2548"/>
        <v>RSDELC</v>
      </c>
      <c r="M3341" s="10" t="s">
        <v>75</v>
      </c>
    </row>
    <row r="3342" spans="3:13" s="2" customFormat="1" x14ac:dyDescent="0.25">
      <c r="C3342" s="10"/>
      <c r="D3342" s="10">
        <v>24</v>
      </c>
      <c r="F3342" s="19" t="str">
        <f t="shared" si="2546"/>
        <v>FLO_FR</v>
      </c>
      <c r="G3342" s="19" t="str">
        <f t="shared" si="2547"/>
        <v>RSD_APA3_AP</v>
      </c>
      <c r="H3342" s="19" t="str">
        <f>IF(HLOOKUP($D3342,Fractions!$C$1:$Z$2,2,0)=0,"na",HLOOKUP($D3342,Fractions!$C$1:$Z$2,2,0))</f>
        <v>WE</v>
      </c>
      <c r="I3342" s="19" t="s">
        <v>34</v>
      </c>
      <c r="J3342" s="19"/>
      <c r="K3342" s="20">
        <f>VLOOKUP(VLOOKUP(C3319,Demands!$B$27:$E$125,4,0),Fractions!$A$3:$Z$43,INS_FRs!D3342+2,0)</f>
        <v>8.6187214611872148E-2</v>
      </c>
      <c r="L3342" s="21" t="str">
        <f t="shared" si="2548"/>
        <v>RSDELC</v>
      </c>
      <c r="M3342" s="21" t="s">
        <v>75</v>
      </c>
    </row>
    <row r="3343" spans="3:13" s="2" customFormat="1" x14ac:dyDescent="0.25">
      <c r="C3343" s="10"/>
      <c r="D3343" s="10">
        <v>1</v>
      </c>
      <c r="F3343" s="2" t="str">
        <f t="shared" si="2546"/>
        <v>FLO_FR</v>
      </c>
      <c r="G3343" s="2" t="str">
        <f t="shared" si="2547"/>
        <v>RSD_APA3_AP</v>
      </c>
      <c r="H3343" s="2" t="str">
        <f t="shared" ref="H3343:J3351" si="2549">H3319</f>
        <v>RN</v>
      </c>
      <c r="I3343" s="2" t="str">
        <f t="shared" si="2549"/>
        <v>UP</v>
      </c>
      <c r="J3343" s="10">
        <f t="shared" si="2549"/>
        <v>0</v>
      </c>
      <c r="K3343" s="10">
        <v>3</v>
      </c>
      <c r="L3343" s="10" t="str">
        <f t="shared" si="2548"/>
        <v>RSDELC</v>
      </c>
      <c r="M3343" s="10" t="s">
        <v>75</v>
      </c>
    </row>
    <row r="3344" spans="3:13" s="2" customFormat="1" x14ac:dyDescent="0.25">
      <c r="C3344" s="10"/>
      <c r="D3344" s="10">
        <v>2</v>
      </c>
      <c r="F3344" s="2" t="str">
        <f t="shared" si="2546"/>
        <v>FLO_FR</v>
      </c>
      <c r="G3344" s="2" t="str">
        <f t="shared" si="2547"/>
        <v>RSD_APA3_AP</v>
      </c>
      <c r="H3344" s="2" t="str">
        <f t="shared" si="2549"/>
        <v>RL</v>
      </c>
      <c r="I3344" s="2" t="str">
        <f t="shared" si="2549"/>
        <v>UP</v>
      </c>
      <c r="J3344" s="10">
        <f t="shared" si="2549"/>
        <v>0</v>
      </c>
      <c r="K3344" s="10">
        <f>K3343</f>
        <v>3</v>
      </c>
      <c r="L3344" s="10" t="str">
        <f t="shared" si="2548"/>
        <v>RSDELC</v>
      </c>
      <c r="M3344" s="10" t="s">
        <v>75</v>
      </c>
    </row>
    <row r="3345" spans="3:13" s="2" customFormat="1" x14ac:dyDescent="0.25">
      <c r="C3345" s="10"/>
      <c r="D3345" s="10">
        <v>3</v>
      </c>
      <c r="F3345" s="2" t="str">
        <f t="shared" si="2546"/>
        <v>FLO_FR</v>
      </c>
      <c r="G3345" s="2" t="str">
        <f t="shared" si="2547"/>
        <v>RSD_APA3_AP</v>
      </c>
      <c r="H3345" s="2" t="str">
        <f t="shared" si="2549"/>
        <v>RM</v>
      </c>
      <c r="I3345" s="2" t="str">
        <f t="shared" si="2549"/>
        <v>UP</v>
      </c>
      <c r="J3345" s="10">
        <f t="shared" si="2549"/>
        <v>0</v>
      </c>
      <c r="K3345" s="10">
        <f t="shared" ref="K3345:K3366" si="2550">K3344</f>
        <v>3</v>
      </c>
      <c r="L3345" s="10" t="str">
        <f t="shared" si="2548"/>
        <v>RSDELC</v>
      </c>
      <c r="M3345" s="10" t="s">
        <v>75</v>
      </c>
    </row>
    <row r="3346" spans="3:13" s="2" customFormat="1" x14ac:dyDescent="0.25">
      <c r="C3346" s="10"/>
      <c r="D3346" s="10">
        <v>4</v>
      </c>
      <c r="F3346" s="2" t="str">
        <f t="shared" si="2546"/>
        <v>FLO_FR</v>
      </c>
      <c r="G3346" s="2" t="str">
        <f t="shared" si="2547"/>
        <v>RSD_APA3_AP</v>
      </c>
      <c r="H3346" s="2" t="str">
        <f t="shared" si="2549"/>
        <v>RD</v>
      </c>
      <c r="I3346" s="2" t="str">
        <f t="shared" si="2549"/>
        <v>UP</v>
      </c>
      <c r="J3346" s="10">
        <f t="shared" si="2549"/>
        <v>0</v>
      </c>
      <c r="K3346" s="10">
        <f t="shared" si="2550"/>
        <v>3</v>
      </c>
      <c r="L3346" s="10" t="str">
        <f t="shared" si="2548"/>
        <v>RSDELC</v>
      </c>
      <c r="M3346" s="10" t="s">
        <v>75</v>
      </c>
    </row>
    <row r="3347" spans="3:13" s="2" customFormat="1" x14ac:dyDescent="0.25">
      <c r="C3347" s="10"/>
      <c r="D3347" s="10">
        <v>5</v>
      </c>
      <c r="F3347" s="2" t="str">
        <f t="shared" si="2546"/>
        <v>FLO_FR</v>
      </c>
      <c r="G3347" s="2" t="str">
        <f t="shared" si="2547"/>
        <v>RSD_APA3_AP</v>
      </c>
      <c r="H3347" s="2" t="str">
        <f t="shared" si="2549"/>
        <v>RA</v>
      </c>
      <c r="I3347" s="2" t="str">
        <f t="shared" si="2549"/>
        <v>UP</v>
      </c>
      <c r="J3347" s="10">
        <f t="shared" si="2549"/>
        <v>0</v>
      </c>
      <c r="K3347" s="10">
        <f t="shared" si="2550"/>
        <v>3</v>
      </c>
      <c r="L3347" s="10" t="str">
        <f t="shared" si="2548"/>
        <v>RSDELC</v>
      </c>
      <c r="M3347" s="10" t="s">
        <v>75</v>
      </c>
    </row>
    <row r="3348" spans="3:13" s="2" customFormat="1" x14ac:dyDescent="0.25">
      <c r="C3348" s="10"/>
      <c r="D3348" s="10">
        <v>6</v>
      </c>
      <c r="F3348" s="2" t="str">
        <f t="shared" si="2546"/>
        <v>FLO_FR</v>
      </c>
      <c r="G3348" s="2" t="str">
        <f t="shared" si="2547"/>
        <v>RSD_APA3_AP</v>
      </c>
      <c r="H3348" s="2" t="str">
        <f t="shared" si="2549"/>
        <v>RE</v>
      </c>
      <c r="I3348" s="2" t="str">
        <f t="shared" si="2549"/>
        <v>UP</v>
      </c>
      <c r="J3348" s="10">
        <f t="shared" si="2549"/>
        <v>0</v>
      </c>
      <c r="K3348" s="10">
        <f t="shared" si="2550"/>
        <v>3</v>
      </c>
      <c r="L3348" s="10" t="str">
        <f t="shared" si="2548"/>
        <v>RSDELC</v>
      </c>
      <c r="M3348" s="10" t="s">
        <v>75</v>
      </c>
    </row>
    <row r="3349" spans="3:13" s="2" customFormat="1" x14ac:dyDescent="0.25">
      <c r="C3349" s="10"/>
      <c r="D3349" s="10">
        <v>7</v>
      </c>
      <c r="F3349" s="2" t="str">
        <f t="shared" si="2546"/>
        <v>FLO_FR</v>
      </c>
      <c r="G3349" s="2" t="str">
        <f t="shared" si="2547"/>
        <v>RSD_APA3_AP</v>
      </c>
      <c r="H3349" s="2" t="str">
        <f t="shared" si="2549"/>
        <v>SN</v>
      </c>
      <c r="I3349" s="2" t="str">
        <f t="shared" si="2549"/>
        <v>UP</v>
      </c>
      <c r="J3349" s="10">
        <f t="shared" si="2549"/>
        <v>0</v>
      </c>
      <c r="K3349" s="10">
        <f t="shared" si="2550"/>
        <v>3</v>
      </c>
      <c r="L3349" s="10" t="str">
        <f t="shared" si="2548"/>
        <v>RSDELC</v>
      </c>
      <c r="M3349" s="10" t="s">
        <v>75</v>
      </c>
    </row>
    <row r="3350" spans="3:13" s="2" customFormat="1" x14ac:dyDescent="0.25">
      <c r="C3350" s="10"/>
      <c r="D3350" s="10">
        <v>8</v>
      </c>
      <c r="F3350" s="2" t="str">
        <f t="shared" si="2546"/>
        <v>FLO_FR</v>
      </c>
      <c r="G3350" s="2" t="str">
        <f t="shared" si="2547"/>
        <v>RSD_APA3_AP</v>
      </c>
      <c r="H3350" s="2" t="str">
        <f t="shared" si="2549"/>
        <v>SL</v>
      </c>
      <c r="I3350" s="2" t="str">
        <f t="shared" si="2549"/>
        <v>UP</v>
      </c>
      <c r="J3350" s="10">
        <f t="shared" si="2549"/>
        <v>0</v>
      </c>
      <c r="K3350" s="10">
        <f t="shared" si="2550"/>
        <v>3</v>
      </c>
      <c r="L3350" s="10" t="str">
        <f t="shared" si="2548"/>
        <v>RSDELC</v>
      </c>
      <c r="M3350" s="10" t="s">
        <v>75</v>
      </c>
    </row>
    <row r="3351" spans="3:13" s="2" customFormat="1" x14ac:dyDescent="0.25">
      <c r="C3351" s="10"/>
      <c r="D3351" s="10">
        <v>9</v>
      </c>
      <c r="F3351" s="2" t="str">
        <f t="shared" si="2546"/>
        <v>FLO_FR</v>
      </c>
      <c r="G3351" s="2" t="str">
        <f t="shared" si="2547"/>
        <v>RSD_APA3_AP</v>
      </c>
      <c r="H3351" s="2" t="str">
        <f t="shared" si="2549"/>
        <v>SM</v>
      </c>
      <c r="I3351" s="2" t="str">
        <f t="shared" si="2549"/>
        <v>UP</v>
      </c>
      <c r="J3351" s="10">
        <f t="shared" si="2549"/>
        <v>0</v>
      </c>
      <c r="K3351" s="10">
        <f t="shared" si="2550"/>
        <v>3</v>
      </c>
      <c r="L3351" s="10" t="str">
        <f t="shared" si="2548"/>
        <v>RSDELC</v>
      </c>
      <c r="M3351" s="10" t="s">
        <v>75</v>
      </c>
    </row>
    <row r="3352" spans="3:13" s="2" customFormat="1" x14ac:dyDescent="0.25">
      <c r="C3352" s="10"/>
      <c r="D3352" s="10">
        <v>10</v>
      </c>
      <c r="F3352" s="2" t="str">
        <f t="shared" si="2546"/>
        <v>FLO_FR</v>
      </c>
      <c r="G3352" s="2" t="str">
        <f t="shared" si="2547"/>
        <v>RSD_APA3_AP</v>
      </c>
      <c r="H3352" s="2" t="str">
        <f t="shared" ref="H3352:H3353" si="2551">H3328</f>
        <v>SD</v>
      </c>
      <c r="I3352" s="2" t="str">
        <f>I3328</f>
        <v>UP</v>
      </c>
      <c r="J3352" s="10">
        <f>J3328</f>
        <v>0</v>
      </c>
      <c r="K3352" s="10">
        <f t="shared" si="2550"/>
        <v>3</v>
      </c>
      <c r="L3352" s="10" t="str">
        <f t="shared" si="2548"/>
        <v>RSDELC</v>
      </c>
      <c r="M3352" s="10" t="s">
        <v>75</v>
      </c>
    </row>
    <row r="3353" spans="3:13" s="2" customFormat="1" x14ac:dyDescent="0.25">
      <c r="C3353" s="10"/>
      <c r="D3353" s="10">
        <v>11</v>
      </c>
      <c r="F3353" s="2" t="str">
        <f t="shared" si="2546"/>
        <v>FLO_FR</v>
      </c>
      <c r="G3353" s="2" t="str">
        <f t="shared" si="2547"/>
        <v>RSD_APA3_AP</v>
      </c>
      <c r="H3353" s="2" t="str">
        <f t="shared" si="2551"/>
        <v>SA</v>
      </c>
      <c r="I3353" s="2" t="str">
        <f>I3329</f>
        <v>UP</v>
      </c>
      <c r="J3353" s="10">
        <f>J3329</f>
        <v>0</v>
      </c>
      <c r="K3353" s="10">
        <f t="shared" si="2550"/>
        <v>3</v>
      </c>
      <c r="L3353" s="10" t="str">
        <f t="shared" si="2548"/>
        <v>RSDELC</v>
      </c>
      <c r="M3353" s="10" t="s">
        <v>75</v>
      </c>
    </row>
    <row r="3354" spans="3:13" s="2" customFormat="1" x14ac:dyDescent="0.25">
      <c r="C3354" s="10"/>
      <c r="D3354" s="10">
        <v>12</v>
      </c>
      <c r="F3354" s="2" t="str">
        <f t="shared" si="2546"/>
        <v>FLO_FR</v>
      </c>
      <c r="G3354" s="2" t="str">
        <f t="shared" si="2547"/>
        <v>RSD_APA3_AP</v>
      </c>
      <c r="H3354" s="2" t="str">
        <f t="shared" ref="H3354:I3354" si="2552">H3330</f>
        <v>SE</v>
      </c>
      <c r="I3354" s="2" t="str">
        <f t="shared" si="2552"/>
        <v>UP</v>
      </c>
      <c r="J3354" s="10">
        <f>J3330</f>
        <v>0</v>
      </c>
      <c r="K3354" s="10">
        <f t="shared" si="2550"/>
        <v>3</v>
      </c>
      <c r="L3354" s="10" t="str">
        <f t="shared" si="2548"/>
        <v>RSDELC</v>
      </c>
      <c r="M3354" s="10" t="s">
        <v>75</v>
      </c>
    </row>
    <row r="3355" spans="3:13" s="2" customFormat="1" x14ac:dyDescent="0.25">
      <c r="C3355" s="10"/>
      <c r="D3355" s="10">
        <v>13</v>
      </c>
      <c r="F3355" s="2" t="str">
        <f t="shared" si="2546"/>
        <v>FLO_FR</v>
      </c>
      <c r="G3355" s="2" t="str">
        <f t="shared" si="2547"/>
        <v>RSD_APA3_AP</v>
      </c>
      <c r="H3355" s="2" t="str">
        <f t="shared" ref="H3355:J3355" si="2553">H3331</f>
        <v>FN</v>
      </c>
      <c r="I3355" s="2" t="str">
        <f t="shared" si="2553"/>
        <v>UP</v>
      </c>
      <c r="J3355" s="10">
        <f t="shared" si="2553"/>
        <v>0</v>
      </c>
      <c r="K3355" s="10">
        <f t="shared" si="2550"/>
        <v>3</v>
      </c>
      <c r="L3355" s="10" t="str">
        <f t="shared" si="2548"/>
        <v>RSDELC</v>
      </c>
      <c r="M3355" s="10" t="s">
        <v>75</v>
      </c>
    </row>
    <row r="3356" spans="3:13" s="2" customFormat="1" x14ac:dyDescent="0.25">
      <c r="C3356" s="10"/>
      <c r="D3356" s="10">
        <v>14</v>
      </c>
      <c r="F3356" s="2" t="str">
        <f t="shared" si="2546"/>
        <v>FLO_FR</v>
      </c>
      <c r="G3356" s="2" t="str">
        <f t="shared" si="2547"/>
        <v>RSD_APA3_AP</v>
      </c>
      <c r="H3356" s="2" t="str">
        <f t="shared" ref="H3356:J3356" si="2554">H3332</f>
        <v>FL</v>
      </c>
      <c r="I3356" s="2" t="str">
        <f t="shared" si="2554"/>
        <v>UP</v>
      </c>
      <c r="J3356" s="10">
        <f t="shared" si="2554"/>
        <v>0</v>
      </c>
      <c r="K3356" s="10">
        <f t="shared" si="2550"/>
        <v>3</v>
      </c>
      <c r="L3356" s="10" t="str">
        <f t="shared" si="2548"/>
        <v>RSDELC</v>
      </c>
      <c r="M3356" s="10" t="s">
        <v>75</v>
      </c>
    </row>
    <row r="3357" spans="3:13" s="2" customFormat="1" x14ac:dyDescent="0.25">
      <c r="C3357" s="10"/>
      <c r="D3357" s="10">
        <v>15</v>
      </c>
      <c r="F3357" s="2" t="str">
        <f t="shared" si="2546"/>
        <v>FLO_FR</v>
      </c>
      <c r="G3357" s="2" t="str">
        <f t="shared" si="2547"/>
        <v>RSD_APA3_AP</v>
      </c>
      <c r="H3357" s="2" t="str">
        <f t="shared" ref="H3357:J3357" si="2555">H3333</f>
        <v>FM</v>
      </c>
      <c r="I3357" s="2" t="str">
        <f t="shared" si="2555"/>
        <v>UP</v>
      </c>
      <c r="J3357" s="10">
        <f t="shared" si="2555"/>
        <v>0</v>
      </c>
      <c r="K3357" s="10">
        <f t="shared" si="2550"/>
        <v>3</v>
      </c>
      <c r="L3357" s="10" t="str">
        <f t="shared" si="2548"/>
        <v>RSDELC</v>
      </c>
      <c r="M3357" s="10" t="s">
        <v>75</v>
      </c>
    </row>
    <row r="3358" spans="3:13" s="2" customFormat="1" x14ac:dyDescent="0.25">
      <c r="C3358" s="10"/>
      <c r="D3358" s="10">
        <v>16</v>
      </c>
      <c r="F3358" s="2" t="str">
        <f t="shared" si="2546"/>
        <v>FLO_FR</v>
      </c>
      <c r="G3358" s="2" t="str">
        <f t="shared" si="2547"/>
        <v>RSD_APA3_AP</v>
      </c>
      <c r="H3358" s="2" t="str">
        <f t="shared" ref="H3358:J3358" si="2556">H3334</f>
        <v>FD</v>
      </c>
      <c r="I3358" s="2" t="str">
        <f t="shared" si="2556"/>
        <v>UP</v>
      </c>
      <c r="J3358" s="10">
        <f t="shared" si="2556"/>
        <v>0</v>
      </c>
      <c r="K3358" s="10">
        <f t="shared" si="2550"/>
        <v>3</v>
      </c>
      <c r="L3358" s="10" t="str">
        <f t="shared" si="2548"/>
        <v>RSDELC</v>
      </c>
      <c r="M3358" s="10" t="s">
        <v>75</v>
      </c>
    </row>
    <row r="3359" spans="3:13" s="2" customFormat="1" x14ac:dyDescent="0.25">
      <c r="C3359" s="10"/>
      <c r="D3359" s="10">
        <v>17</v>
      </c>
      <c r="F3359" s="2" t="str">
        <f t="shared" si="2546"/>
        <v>FLO_FR</v>
      </c>
      <c r="G3359" s="2" t="str">
        <f t="shared" si="2547"/>
        <v>RSD_APA3_AP</v>
      </c>
      <c r="H3359" s="2" t="str">
        <f t="shared" ref="H3359:J3359" si="2557">H3335</f>
        <v>FA</v>
      </c>
      <c r="I3359" s="2" t="str">
        <f t="shared" si="2557"/>
        <v>UP</v>
      </c>
      <c r="J3359" s="10">
        <f t="shared" si="2557"/>
        <v>0</v>
      </c>
      <c r="K3359" s="10">
        <f t="shared" si="2550"/>
        <v>3</v>
      </c>
      <c r="L3359" s="10" t="str">
        <f t="shared" si="2548"/>
        <v>RSDELC</v>
      </c>
      <c r="M3359" s="10" t="s">
        <v>75</v>
      </c>
    </row>
    <row r="3360" spans="3:13" s="2" customFormat="1" x14ac:dyDescent="0.25">
      <c r="C3360" s="10"/>
      <c r="D3360" s="10">
        <v>18</v>
      </c>
      <c r="F3360" s="2" t="str">
        <f t="shared" si="2546"/>
        <v>FLO_FR</v>
      </c>
      <c r="G3360" s="2" t="str">
        <f t="shared" si="2547"/>
        <v>RSD_APA3_AP</v>
      </c>
      <c r="H3360" s="2" t="str">
        <f t="shared" ref="H3360:J3360" si="2558">H3336</f>
        <v>FE</v>
      </c>
      <c r="I3360" s="2" t="str">
        <f t="shared" si="2558"/>
        <v>UP</v>
      </c>
      <c r="J3360" s="10">
        <f t="shared" si="2558"/>
        <v>0</v>
      </c>
      <c r="K3360" s="10">
        <f t="shared" si="2550"/>
        <v>3</v>
      </c>
      <c r="L3360" s="10" t="str">
        <f t="shared" si="2548"/>
        <v>RSDELC</v>
      </c>
      <c r="M3360" s="10" t="s">
        <v>75</v>
      </c>
    </row>
    <row r="3361" spans="3:13" s="2" customFormat="1" x14ac:dyDescent="0.25">
      <c r="C3361" s="10"/>
      <c r="D3361" s="10">
        <v>19</v>
      </c>
      <c r="F3361" s="2" t="str">
        <f t="shared" si="2546"/>
        <v>FLO_FR</v>
      </c>
      <c r="G3361" s="2" t="str">
        <f t="shared" si="2547"/>
        <v>RSD_APA3_AP</v>
      </c>
      <c r="H3361" s="2" t="str">
        <f t="shared" ref="H3361:J3361" si="2559">H3337</f>
        <v>WN</v>
      </c>
      <c r="I3361" s="2" t="str">
        <f t="shared" si="2559"/>
        <v>UP</v>
      </c>
      <c r="J3361" s="10">
        <f t="shared" si="2559"/>
        <v>0</v>
      </c>
      <c r="K3361" s="10">
        <f t="shared" si="2550"/>
        <v>3</v>
      </c>
      <c r="L3361" s="10" t="str">
        <f t="shared" si="2548"/>
        <v>RSDELC</v>
      </c>
      <c r="M3361" s="10" t="s">
        <v>75</v>
      </c>
    </row>
    <row r="3362" spans="3:13" s="2" customFormat="1" x14ac:dyDescent="0.25">
      <c r="C3362" s="10"/>
      <c r="D3362" s="10">
        <v>20</v>
      </c>
      <c r="F3362" s="2" t="str">
        <f t="shared" si="2546"/>
        <v>FLO_FR</v>
      </c>
      <c r="G3362" s="2" t="str">
        <f t="shared" si="2547"/>
        <v>RSD_APA3_AP</v>
      </c>
      <c r="H3362" s="2" t="str">
        <f t="shared" ref="H3362:J3362" si="2560">H3338</f>
        <v>WL</v>
      </c>
      <c r="I3362" s="2" t="str">
        <f t="shared" si="2560"/>
        <v>UP</v>
      </c>
      <c r="J3362" s="10">
        <f t="shared" si="2560"/>
        <v>0</v>
      </c>
      <c r="K3362" s="10">
        <f t="shared" si="2550"/>
        <v>3</v>
      </c>
      <c r="L3362" s="10" t="str">
        <f t="shared" si="2548"/>
        <v>RSDELC</v>
      </c>
      <c r="M3362" s="10" t="s">
        <v>75</v>
      </c>
    </row>
    <row r="3363" spans="3:13" s="2" customFormat="1" x14ac:dyDescent="0.25">
      <c r="C3363" s="10"/>
      <c r="D3363" s="10">
        <v>21</v>
      </c>
      <c r="F3363" s="2" t="str">
        <f t="shared" si="2546"/>
        <v>FLO_FR</v>
      </c>
      <c r="G3363" s="2" t="str">
        <f t="shared" si="2547"/>
        <v>RSD_APA3_AP</v>
      </c>
      <c r="H3363" s="2" t="str">
        <f t="shared" ref="H3363:J3363" si="2561">H3339</f>
        <v>WM</v>
      </c>
      <c r="I3363" s="2" t="str">
        <f t="shared" si="2561"/>
        <v>UP</v>
      </c>
      <c r="J3363" s="10">
        <f t="shared" si="2561"/>
        <v>0</v>
      </c>
      <c r="K3363" s="10">
        <f t="shared" si="2550"/>
        <v>3</v>
      </c>
      <c r="L3363" s="10" t="str">
        <f t="shared" si="2548"/>
        <v>RSDELC</v>
      </c>
      <c r="M3363" s="10" t="s">
        <v>75</v>
      </c>
    </row>
    <row r="3364" spans="3:13" s="2" customFormat="1" x14ac:dyDescent="0.25">
      <c r="C3364" s="10"/>
      <c r="D3364" s="10">
        <v>22</v>
      </c>
      <c r="F3364" s="2" t="str">
        <f t="shared" si="2546"/>
        <v>FLO_FR</v>
      </c>
      <c r="G3364" s="2" t="str">
        <f t="shared" si="2547"/>
        <v>RSD_APA3_AP</v>
      </c>
      <c r="H3364" s="2" t="str">
        <f t="shared" ref="H3364:J3364" si="2562">H3340</f>
        <v>WD</v>
      </c>
      <c r="I3364" s="2" t="str">
        <f t="shared" si="2562"/>
        <v>UP</v>
      </c>
      <c r="J3364" s="10">
        <f t="shared" si="2562"/>
        <v>0</v>
      </c>
      <c r="K3364" s="10">
        <f t="shared" si="2550"/>
        <v>3</v>
      </c>
      <c r="L3364" s="10" t="str">
        <f t="shared" si="2548"/>
        <v>RSDELC</v>
      </c>
      <c r="M3364" s="10" t="s">
        <v>75</v>
      </c>
    </row>
    <row r="3365" spans="3:13" s="2" customFormat="1" x14ac:dyDescent="0.25">
      <c r="C3365" s="10"/>
      <c r="D3365" s="10">
        <v>23</v>
      </c>
      <c r="F3365" s="12" t="str">
        <f t="shared" si="2546"/>
        <v>FLO_FR</v>
      </c>
      <c r="G3365" s="12" t="str">
        <f t="shared" si="2547"/>
        <v>RSD_APA3_AP</v>
      </c>
      <c r="H3365" s="12" t="str">
        <f t="shared" ref="H3365:J3365" si="2563">H3341</f>
        <v>WA</v>
      </c>
      <c r="I3365" s="12" t="str">
        <f t="shared" si="2563"/>
        <v>UP</v>
      </c>
      <c r="J3365" s="4">
        <f t="shared" si="2563"/>
        <v>0</v>
      </c>
      <c r="K3365" s="4">
        <f t="shared" si="2550"/>
        <v>3</v>
      </c>
      <c r="L3365" s="10" t="str">
        <f t="shared" si="2548"/>
        <v>RSDELC</v>
      </c>
      <c r="M3365" s="10" t="s">
        <v>75</v>
      </c>
    </row>
    <row r="3366" spans="3:13" s="2" customFormat="1" x14ac:dyDescent="0.25">
      <c r="C3366" s="10"/>
      <c r="D3366" s="10">
        <v>24</v>
      </c>
      <c r="F3366" s="19" t="str">
        <f t="shared" si="2546"/>
        <v>FLO_FR</v>
      </c>
      <c r="G3366" s="19" t="str">
        <f t="shared" si="2547"/>
        <v>RSD_APA3_AP</v>
      </c>
      <c r="H3366" s="19" t="str">
        <f t="shared" ref="H3366:J3366" si="2564">H3342</f>
        <v>WE</v>
      </c>
      <c r="I3366" s="19" t="str">
        <f t="shared" si="2564"/>
        <v>UP</v>
      </c>
      <c r="J3366" s="21">
        <f t="shared" si="2564"/>
        <v>0</v>
      </c>
      <c r="K3366" s="21">
        <f t="shared" si="2550"/>
        <v>3</v>
      </c>
      <c r="L3366" s="21" t="str">
        <f t="shared" si="2548"/>
        <v>RSDELC</v>
      </c>
      <c r="M3366" s="21" t="s">
        <v>75</v>
      </c>
    </row>
    <row r="3367" spans="3:13" s="2" customFormat="1" x14ac:dyDescent="0.25">
      <c r="C3367" s="10">
        <f>C3319+1</f>
        <v>71</v>
      </c>
      <c r="D3367" s="10">
        <v>1</v>
      </c>
      <c r="F3367" s="2" t="str">
        <f>IF(H3367="NA","\I: Ignore","FLO_FR")</f>
        <v>FLO_FR</v>
      </c>
      <c r="G3367" s="9" t="str">
        <f>VLOOKUP(C3367,Demands!$B$27:$C$125,2,0)</f>
        <v>RSD_DTA4_AP</v>
      </c>
      <c r="H3367" s="2" t="str">
        <f>IF(HLOOKUP($D3367,Fractions!$C$1:$Z$2,2,0)=0,"na",HLOOKUP($D3367,Fractions!$C$1:$Z$2,2,0))</f>
        <v>RN</v>
      </c>
      <c r="I3367" s="2" t="s">
        <v>34</v>
      </c>
      <c r="K3367" s="17">
        <f>VLOOKUP(VLOOKUP(C3367,Demands!$B$27:$E$125,4,0),Fractions!$A$3:$Z$43,INS_FRs!D3367+2,0)</f>
        <v>0</v>
      </c>
      <c r="L3367" s="10" t="str">
        <f t="shared" si="2548"/>
        <v>RSDELC</v>
      </c>
      <c r="M3367" s="10" t="s">
        <v>75</v>
      </c>
    </row>
    <row r="3368" spans="3:13" s="2" customFormat="1" x14ac:dyDescent="0.25">
      <c r="C3368" s="10"/>
      <c r="D3368" s="10">
        <v>2</v>
      </c>
      <c r="F3368" s="2" t="str">
        <f t="shared" ref="F3368:F3414" si="2565">IF(H3368="NA","\I: Ignore","FLO_FR")</f>
        <v>FLO_FR</v>
      </c>
      <c r="G3368" s="2" t="str">
        <f>G3367</f>
        <v>RSD_DTA4_AP</v>
      </c>
      <c r="H3368" s="2" t="str">
        <f>IF(HLOOKUP($D3368,Fractions!$C$1:$Z$2,2,0)=0,"na",HLOOKUP($D3368,Fractions!$C$1:$Z$2,2,0))</f>
        <v>RL</v>
      </c>
      <c r="I3368" s="2" t="s">
        <v>34</v>
      </c>
      <c r="K3368" s="17">
        <f>VLOOKUP(VLOOKUP(C3367,Demands!$B$27:$E$125,4,0),Fractions!$A$3:$Z$43,INS_FRs!D3368+2,0)</f>
        <v>2.7853881278538817E-2</v>
      </c>
      <c r="L3368" s="10" t="str">
        <f t="shared" si="2548"/>
        <v>RSDELC</v>
      </c>
      <c r="M3368" s="10" t="s">
        <v>75</v>
      </c>
    </row>
    <row r="3369" spans="3:13" s="2" customFormat="1" x14ac:dyDescent="0.25">
      <c r="C3369" s="10"/>
      <c r="D3369" s="10">
        <v>3</v>
      </c>
      <c r="F3369" s="2" t="str">
        <f t="shared" si="2565"/>
        <v>FLO_FR</v>
      </c>
      <c r="G3369" s="2" t="str">
        <f t="shared" ref="G3369:G3414" si="2566">G3368</f>
        <v>RSD_DTA4_AP</v>
      </c>
      <c r="H3369" s="2" t="str">
        <f>IF(HLOOKUP($D3369,Fractions!$C$1:$Z$2,2,0)=0,"na",HLOOKUP($D3369,Fractions!$C$1:$Z$2,2,0))</f>
        <v>RM</v>
      </c>
      <c r="I3369" s="2" t="s">
        <v>34</v>
      </c>
      <c r="K3369" s="17">
        <f>VLOOKUP(VLOOKUP(C3367,Demands!$B$27:$E$125,4,0),Fractions!$A$3:$Z$43,INS_FRs!D3369+2,0)</f>
        <v>3.4817351598173514E-2</v>
      </c>
      <c r="L3369" s="10" t="str">
        <f t="shared" si="2548"/>
        <v>RSDELC</v>
      </c>
      <c r="M3369" s="10" t="s">
        <v>75</v>
      </c>
    </row>
    <row r="3370" spans="3:13" s="2" customFormat="1" x14ac:dyDescent="0.25">
      <c r="C3370" s="10"/>
      <c r="D3370" s="10">
        <v>4</v>
      </c>
      <c r="F3370" s="2" t="str">
        <f t="shared" si="2565"/>
        <v>FLO_FR</v>
      </c>
      <c r="G3370" s="2" t="str">
        <f t="shared" si="2566"/>
        <v>RSD_DTA4_AP</v>
      </c>
      <c r="H3370" s="2" t="str">
        <f>IF(HLOOKUP($D3370,Fractions!$C$1:$Z$2,2,0)=0,"na",HLOOKUP($D3370,Fractions!$C$1:$Z$2,2,0))</f>
        <v>RD</v>
      </c>
      <c r="I3370" s="2" t="s">
        <v>34</v>
      </c>
      <c r="K3370" s="17">
        <f>VLOOKUP(VLOOKUP(C3367,Demands!$B$27:$E$125,4,0),Fractions!$A$3:$Z$43,INS_FRs!D3370+2,0)</f>
        <v>4.1780821917808221E-2</v>
      </c>
      <c r="L3370" s="10" t="str">
        <f t="shared" si="2548"/>
        <v>RSDELC</v>
      </c>
      <c r="M3370" s="10" t="s">
        <v>75</v>
      </c>
    </row>
    <row r="3371" spans="3:13" s="2" customFormat="1" x14ac:dyDescent="0.25">
      <c r="C3371" s="10"/>
      <c r="D3371" s="10">
        <v>5</v>
      </c>
      <c r="F3371" s="2" t="str">
        <f t="shared" si="2565"/>
        <v>FLO_FR</v>
      </c>
      <c r="G3371" s="2" t="str">
        <f t="shared" si="2566"/>
        <v>RSD_DTA4_AP</v>
      </c>
      <c r="H3371" s="2" t="str">
        <f>IF(HLOOKUP($D3371,Fractions!$C$1:$Z$2,2,0)=0,"na",HLOOKUP($D3371,Fractions!$C$1:$Z$2,2,0))</f>
        <v>RA</v>
      </c>
      <c r="I3371" s="2" t="s">
        <v>34</v>
      </c>
      <c r="K3371" s="17">
        <f>VLOOKUP(VLOOKUP(C3367,Demands!$B$27:$E$125,4,0),Fractions!$A$3:$Z$43,INS_FRs!D3371+2,0)</f>
        <v>2.7853881278538817E-2</v>
      </c>
      <c r="L3371" s="10" t="str">
        <f t="shared" si="2548"/>
        <v>RSDELC</v>
      </c>
      <c r="M3371" s="10" t="s">
        <v>75</v>
      </c>
    </row>
    <row r="3372" spans="3:13" s="2" customFormat="1" x14ac:dyDescent="0.25">
      <c r="C3372" s="10"/>
      <c r="D3372" s="10">
        <v>6</v>
      </c>
      <c r="F3372" s="2" t="str">
        <f t="shared" si="2565"/>
        <v>FLO_FR</v>
      </c>
      <c r="G3372" s="2" t="str">
        <f t="shared" si="2566"/>
        <v>RSD_DTA4_AP</v>
      </c>
      <c r="H3372" s="2" t="str">
        <f>IF(HLOOKUP($D3372,Fractions!$C$1:$Z$2,2,0)=0,"na",HLOOKUP($D3372,Fractions!$C$1:$Z$2,2,0))</f>
        <v>RE</v>
      </c>
      <c r="I3372" s="2" t="s">
        <v>34</v>
      </c>
      <c r="K3372" s="17">
        <f>VLOOKUP(VLOOKUP(C3367,Demands!$B$27:$E$125,4,0),Fractions!$A$3:$Z$43,INS_FRs!D3372+2,0)</f>
        <v>3.4817351598173514E-2</v>
      </c>
      <c r="L3372" s="10" t="str">
        <f t="shared" si="2548"/>
        <v>RSDELC</v>
      </c>
      <c r="M3372" s="10" t="s">
        <v>75</v>
      </c>
    </row>
    <row r="3373" spans="3:13" s="2" customFormat="1" x14ac:dyDescent="0.25">
      <c r="C3373" s="10"/>
      <c r="D3373" s="10">
        <v>7</v>
      </c>
      <c r="F3373" s="2" t="str">
        <f t="shared" si="2565"/>
        <v>FLO_FR</v>
      </c>
      <c r="G3373" s="2" t="str">
        <f t="shared" si="2566"/>
        <v>RSD_DTA4_AP</v>
      </c>
      <c r="H3373" s="2" t="str">
        <f>IF(HLOOKUP($D3373,Fractions!$C$1:$Z$2,2,0)=0,"na",HLOOKUP($D3373,Fractions!$C$1:$Z$2,2,0))</f>
        <v>SN</v>
      </c>
      <c r="I3373" s="2" t="s">
        <v>34</v>
      </c>
      <c r="K3373" s="17">
        <f>VLOOKUP(VLOOKUP(C3367,Demands!$B$27:$E$125,4,0),Fractions!$A$3:$Z$43,INS_FRs!D3373+2,0)</f>
        <v>0</v>
      </c>
      <c r="L3373" s="10" t="str">
        <f t="shared" si="2548"/>
        <v>RSDELC</v>
      </c>
      <c r="M3373" s="10" t="s">
        <v>75</v>
      </c>
    </row>
    <row r="3374" spans="3:13" s="2" customFormat="1" x14ac:dyDescent="0.25">
      <c r="C3374" s="10"/>
      <c r="D3374" s="10">
        <v>8</v>
      </c>
      <c r="F3374" s="2" t="str">
        <f t="shared" si="2565"/>
        <v>FLO_FR</v>
      </c>
      <c r="G3374" s="2" t="str">
        <f t="shared" si="2566"/>
        <v>RSD_DTA4_AP</v>
      </c>
      <c r="H3374" s="2" t="str">
        <f>IF(HLOOKUP($D3374,Fractions!$C$1:$Z$2,2,0)=0,"na",HLOOKUP($D3374,Fractions!$C$1:$Z$2,2,0))</f>
        <v>SL</v>
      </c>
      <c r="I3374" s="2" t="s">
        <v>34</v>
      </c>
      <c r="K3374" s="17">
        <f>VLOOKUP(VLOOKUP(C3367,Demands!$B$27:$E$125,4,0),Fractions!$A$3:$Z$43,INS_FRs!D3374+2,0)</f>
        <v>4.2009132420091334E-2</v>
      </c>
      <c r="L3374" s="10" t="str">
        <f t="shared" si="2548"/>
        <v>RSDELC</v>
      </c>
      <c r="M3374" s="10" t="s">
        <v>75</v>
      </c>
    </row>
    <row r="3375" spans="3:13" s="2" customFormat="1" x14ac:dyDescent="0.25">
      <c r="C3375" s="10"/>
      <c r="D3375" s="10">
        <v>9</v>
      </c>
      <c r="F3375" s="2" t="str">
        <f t="shared" si="2565"/>
        <v>FLO_FR</v>
      </c>
      <c r="G3375" s="2" t="str">
        <f t="shared" si="2566"/>
        <v>RSD_DTA4_AP</v>
      </c>
      <c r="H3375" s="2" t="str">
        <f>IF(HLOOKUP($D3375,Fractions!$C$1:$Z$2,2,0)=0,"na",HLOOKUP($D3375,Fractions!$C$1:$Z$2,2,0))</f>
        <v>SM</v>
      </c>
      <c r="I3375" s="2" t="s">
        <v>34</v>
      </c>
      <c r="K3375" s="17">
        <f>VLOOKUP(VLOOKUP(C3367,Demands!$B$27:$E$125,4,0),Fractions!$A$3:$Z$43,INS_FRs!D3375+2,0)</f>
        <v>5.2511415525114152E-2</v>
      </c>
      <c r="L3375" s="10" t="str">
        <f t="shared" si="2548"/>
        <v>RSDELC</v>
      </c>
      <c r="M3375" s="10" t="s">
        <v>75</v>
      </c>
    </row>
    <row r="3376" spans="3:13" s="2" customFormat="1" x14ac:dyDescent="0.25">
      <c r="C3376" s="10"/>
      <c r="D3376" s="10">
        <v>10</v>
      </c>
      <c r="F3376" s="2" t="str">
        <f t="shared" si="2565"/>
        <v>FLO_FR</v>
      </c>
      <c r="G3376" s="2" t="str">
        <f t="shared" si="2566"/>
        <v>RSD_DTA4_AP</v>
      </c>
      <c r="H3376" s="2" t="str">
        <f>IF(HLOOKUP($D3376,Fractions!$C$1:$Z$2,2,0)=0,"na",HLOOKUP($D3376,Fractions!$C$1:$Z$2,2,0))</f>
        <v>SD</v>
      </c>
      <c r="I3376" s="2" t="s">
        <v>34</v>
      </c>
      <c r="K3376" s="17">
        <f>VLOOKUP(VLOOKUP(C3367,Demands!$B$27:$E$125,4,0),Fractions!$A$3:$Z$43,INS_FRs!D3376+2,0)</f>
        <v>6.3013698630136991E-2</v>
      </c>
      <c r="L3376" s="10" t="str">
        <f t="shared" si="2548"/>
        <v>RSDELC</v>
      </c>
      <c r="M3376" s="10" t="s">
        <v>75</v>
      </c>
    </row>
    <row r="3377" spans="3:13" s="2" customFormat="1" x14ac:dyDescent="0.25">
      <c r="C3377" s="10"/>
      <c r="D3377" s="10">
        <v>11</v>
      </c>
      <c r="F3377" s="2" t="str">
        <f t="shared" si="2565"/>
        <v>FLO_FR</v>
      </c>
      <c r="G3377" s="2" t="str">
        <f t="shared" si="2566"/>
        <v>RSD_DTA4_AP</v>
      </c>
      <c r="H3377" s="2" t="str">
        <f>IF(HLOOKUP($D3377,Fractions!$C$1:$Z$2,2,0)=0,"na",HLOOKUP($D3377,Fractions!$C$1:$Z$2,2,0))</f>
        <v>SA</v>
      </c>
      <c r="I3377" s="2" t="s">
        <v>34</v>
      </c>
      <c r="K3377" s="17">
        <f>VLOOKUP(VLOOKUP(C3367,Demands!$B$27:$E$125,4,0),Fractions!$A$3:$Z$43,INS_FRs!D3377+2,0)</f>
        <v>4.2009132420091334E-2</v>
      </c>
      <c r="L3377" s="10" t="str">
        <f t="shared" si="2548"/>
        <v>RSDELC</v>
      </c>
      <c r="M3377" s="10" t="s">
        <v>75</v>
      </c>
    </row>
    <row r="3378" spans="3:13" s="2" customFormat="1" x14ac:dyDescent="0.25">
      <c r="C3378" s="10"/>
      <c r="D3378" s="10">
        <v>12</v>
      </c>
      <c r="F3378" s="2" t="str">
        <f t="shared" si="2565"/>
        <v>FLO_FR</v>
      </c>
      <c r="G3378" s="2" t="str">
        <f t="shared" si="2566"/>
        <v>RSD_DTA4_AP</v>
      </c>
      <c r="H3378" s="2" t="str">
        <f>IF(HLOOKUP($D3378,Fractions!$C$1:$Z$2,2,0)=0,"na",HLOOKUP($D3378,Fractions!$C$1:$Z$2,2,0))</f>
        <v>SE</v>
      </c>
      <c r="I3378" s="2" t="s">
        <v>34</v>
      </c>
      <c r="K3378" s="17">
        <f>VLOOKUP(VLOOKUP(C3367,Demands!$B$27:$E$125,4,0),Fractions!$A$3:$Z$43,INS_FRs!D3378+2,0)</f>
        <v>5.2511415525114152E-2</v>
      </c>
      <c r="L3378" s="10" t="str">
        <f t="shared" si="2548"/>
        <v>RSDELC</v>
      </c>
      <c r="M3378" s="10" t="s">
        <v>75</v>
      </c>
    </row>
    <row r="3379" spans="3:13" s="2" customFormat="1" x14ac:dyDescent="0.25">
      <c r="C3379" s="10"/>
      <c r="D3379" s="10">
        <v>13</v>
      </c>
      <c r="F3379" s="2" t="str">
        <f t="shared" si="2565"/>
        <v>FLO_FR</v>
      </c>
      <c r="G3379" s="2" t="str">
        <f t="shared" si="2566"/>
        <v>RSD_DTA4_AP</v>
      </c>
      <c r="H3379" s="2" t="str">
        <f>IF(HLOOKUP($D3379,Fractions!$C$1:$Z$2,2,0)=0,"na",HLOOKUP($D3379,Fractions!$C$1:$Z$2,2,0))</f>
        <v>FN</v>
      </c>
      <c r="I3379" s="2" t="s">
        <v>34</v>
      </c>
      <c r="K3379" s="17">
        <f>VLOOKUP(VLOOKUP(C3367,Demands!$B$27:$E$125,4,0),Fractions!$A$3:$Z$43,INS_FRs!D3379+2,0)</f>
        <v>0</v>
      </c>
      <c r="L3379" s="10" t="str">
        <f t="shared" si="2548"/>
        <v>RSDELC</v>
      </c>
      <c r="M3379" s="10" t="s">
        <v>75</v>
      </c>
    </row>
    <row r="3380" spans="3:13" s="2" customFormat="1" x14ac:dyDescent="0.25">
      <c r="C3380" s="10"/>
      <c r="D3380" s="10">
        <v>14</v>
      </c>
      <c r="F3380" s="2" t="str">
        <f t="shared" si="2565"/>
        <v>FLO_FR</v>
      </c>
      <c r="G3380" s="2" t="str">
        <f t="shared" si="2566"/>
        <v>RSD_DTA4_AP</v>
      </c>
      <c r="H3380" s="2" t="str">
        <f>IF(HLOOKUP($D3380,Fractions!$C$1:$Z$2,2,0)=0,"na",HLOOKUP($D3380,Fractions!$C$1:$Z$2,2,0))</f>
        <v>FL</v>
      </c>
      <c r="I3380" s="2" t="s">
        <v>34</v>
      </c>
      <c r="K3380" s="17">
        <f>VLOOKUP(VLOOKUP(C3367,Demands!$B$27:$E$125,4,0),Fractions!$A$3:$Z$43,INS_FRs!D3380+2,0)</f>
        <v>2.7853881278538817E-2</v>
      </c>
      <c r="L3380" s="10" t="str">
        <f t="shared" si="2548"/>
        <v>RSDELC</v>
      </c>
      <c r="M3380" s="10" t="s">
        <v>75</v>
      </c>
    </row>
    <row r="3381" spans="3:13" s="2" customFormat="1" x14ac:dyDescent="0.25">
      <c r="C3381" s="10"/>
      <c r="D3381" s="10">
        <v>15</v>
      </c>
      <c r="F3381" s="2" t="str">
        <f t="shared" si="2565"/>
        <v>FLO_FR</v>
      </c>
      <c r="G3381" s="2" t="str">
        <f t="shared" si="2566"/>
        <v>RSD_DTA4_AP</v>
      </c>
      <c r="H3381" s="2" t="str">
        <f>IF(HLOOKUP($D3381,Fractions!$C$1:$Z$2,2,0)=0,"na",HLOOKUP($D3381,Fractions!$C$1:$Z$2,2,0))</f>
        <v>FM</v>
      </c>
      <c r="I3381" s="2" t="s">
        <v>34</v>
      </c>
      <c r="K3381" s="17">
        <f>VLOOKUP(VLOOKUP(C3367,Demands!$B$27:$E$125,4,0),Fractions!$A$3:$Z$43,INS_FRs!D3381+2,0)</f>
        <v>3.4817351598173514E-2</v>
      </c>
      <c r="L3381" s="10" t="str">
        <f t="shared" si="2548"/>
        <v>RSDELC</v>
      </c>
      <c r="M3381" s="10" t="s">
        <v>75</v>
      </c>
    </row>
    <row r="3382" spans="3:13" s="2" customFormat="1" x14ac:dyDescent="0.25">
      <c r="C3382" s="10"/>
      <c r="D3382" s="10">
        <v>16</v>
      </c>
      <c r="F3382" s="2" t="str">
        <f t="shared" si="2565"/>
        <v>FLO_FR</v>
      </c>
      <c r="G3382" s="2" t="str">
        <f t="shared" si="2566"/>
        <v>RSD_DTA4_AP</v>
      </c>
      <c r="H3382" s="2" t="str">
        <f>IF(HLOOKUP($D3382,Fractions!$C$1:$Z$2,2,0)=0,"na",HLOOKUP($D3382,Fractions!$C$1:$Z$2,2,0))</f>
        <v>FD</v>
      </c>
      <c r="I3382" s="2" t="s">
        <v>34</v>
      </c>
      <c r="K3382" s="17">
        <f>VLOOKUP(VLOOKUP(C3367,Demands!$B$27:$E$125,4,0),Fractions!$A$3:$Z$43,INS_FRs!D3382+2,0)</f>
        <v>4.1780821917808221E-2</v>
      </c>
      <c r="L3382" s="10" t="str">
        <f t="shared" si="2548"/>
        <v>RSDELC</v>
      </c>
      <c r="M3382" s="10" t="s">
        <v>75</v>
      </c>
    </row>
    <row r="3383" spans="3:13" s="2" customFormat="1" x14ac:dyDescent="0.25">
      <c r="C3383" s="10"/>
      <c r="D3383" s="10">
        <v>17</v>
      </c>
      <c r="F3383" s="2" t="str">
        <f t="shared" si="2565"/>
        <v>FLO_FR</v>
      </c>
      <c r="G3383" s="2" t="str">
        <f t="shared" si="2566"/>
        <v>RSD_DTA4_AP</v>
      </c>
      <c r="H3383" s="2" t="str">
        <f>IF(HLOOKUP($D3383,Fractions!$C$1:$Z$2,2,0)=0,"na",HLOOKUP($D3383,Fractions!$C$1:$Z$2,2,0))</f>
        <v>FA</v>
      </c>
      <c r="I3383" s="2" t="s">
        <v>34</v>
      </c>
      <c r="K3383" s="17">
        <f>VLOOKUP(VLOOKUP(C3367,Demands!$B$27:$E$125,4,0),Fractions!$A$3:$Z$43,INS_FRs!D3383+2,0)</f>
        <v>2.7853881278538817E-2</v>
      </c>
      <c r="L3383" s="10" t="str">
        <f t="shared" si="2548"/>
        <v>RSDELC</v>
      </c>
      <c r="M3383" s="10" t="s">
        <v>75</v>
      </c>
    </row>
    <row r="3384" spans="3:13" s="2" customFormat="1" x14ac:dyDescent="0.25">
      <c r="C3384" s="10"/>
      <c r="D3384" s="10">
        <v>18</v>
      </c>
      <c r="F3384" s="2" t="str">
        <f t="shared" si="2565"/>
        <v>FLO_FR</v>
      </c>
      <c r="G3384" s="2" t="str">
        <f t="shared" si="2566"/>
        <v>RSD_DTA4_AP</v>
      </c>
      <c r="H3384" s="2" t="str">
        <f>IF(HLOOKUP($D3384,Fractions!$C$1:$Z$2,2,0)=0,"na",HLOOKUP($D3384,Fractions!$C$1:$Z$2,2,0))</f>
        <v>FE</v>
      </c>
      <c r="I3384" s="2" t="s">
        <v>34</v>
      </c>
      <c r="K3384" s="17">
        <f>VLOOKUP(VLOOKUP(C3367,Demands!$B$27:$E$125,4,0),Fractions!$A$3:$Z$43,INS_FRs!D3384+2,0)</f>
        <v>3.4817351598173514E-2</v>
      </c>
      <c r="L3384" s="10" t="str">
        <f t="shared" si="2548"/>
        <v>RSDELC</v>
      </c>
      <c r="M3384" s="10" t="s">
        <v>75</v>
      </c>
    </row>
    <row r="3385" spans="3:13" s="2" customFormat="1" x14ac:dyDescent="0.25">
      <c r="C3385" s="10"/>
      <c r="D3385" s="10">
        <v>19</v>
      </c>
      <c r="F3385" s="2" t="str">
        <f t="shared" si="2565"/>
        <v>FLO_FR</v>
      </c>
      <c r="G3385" s="2" t="str">
        <f t="shared" si="2566"/>
        <v>RSD_DTA4_AP</v>
      </c>
      <c r="H3385" s="2" t="str">
        <f>IF(HLOOKUP($D3385,Fractions!$C$1:$Z$2,2,0)=0,"na",HLOOKUP($D3385,Fractions!$C$1:$Z$2,2,0))</f>
        <v>WN</v>
      </c>
      <c r="I3385" s="2" t="s">
        <v>34</v>
      </c>
      <c r="K3385" s="17">
        <f>VLOOKUP(VLOOKUP(C3367,Demands!$B$27:$E$125,4,0),Fractions!$A$3:$Z$43,INS_FRs!D3385+2,0)</f>
        <v>0</v>
      </c>
      <c r="L3385" s="10" t="str">
        <f t="shared" si="2548"/>
        <v>RSDELC</v>
      </c>
      <c r="M3385" s="10" t="s">
        <v>75</v>
      </c>
    </row>
    <row r="3386" spans="3:13" s="2" customFormat="1" x14ac:dyDescent="0.25">
      <c r="C3386" s="10"/>
      <c r="D3386" s="10">
        <v>20</v>
      </c>
      <c r="F3386" s="2" t="str">
        <f t="shared" si="2565"/>
        <v>FLO_FR</v>
      </c>
      <c r="G3386" s="2" t="str">
        <f t="shared" si="2566"/>
        <v>RSD_DTA4_AP</v>
      </c>
      <c r="H3386" s="2" t="str">
        <f>IF(HLOOKUP($D3386,Fractions!$C$1:$Z$2,2,0)=0,"na",HLOOKUP($D3386,Fractions!$C$1:$Z$2,2,0))</f>
        <v>WL</v>
      </c>
      <c r="I3386" s="2" t="s">
        <v>34</v>
      </c>
      <c r="K3386" s="17">
        <f>VLOOKUP(VLOOKUP(C3367,Demands!$B$27:$E$125,4,0),Fractions!$A$3:$Z$43,INS_FRs!D3386+2,0)</f>
        <v>6.894977168949773E-2</v>
      </c>
      <c r="L3386" s="10" t="str">
        <f t="shared" si="2548"/>
        <v>RSDELC</v>
      </c>
      <c r="M3386" s="10" t="s">
        <v>75</v>
      </c>
    </row>
    <row r="3387" spans="3:13" s="2" customFormat="1" x14ac:dyDescent="0.25">
      <c r="C3387" s="10"/>
      <c r="D3387" s="10">
        <v>21</v>
      </c>
      <c r="F3387" s="2" t="str">
        <f t="shared" si="2565"/>
        <v>FLO_FR</v>
      </c>
      <c r="G3387" s="2" t="str">
        <f t="shared" si="2566"/>
        <v>RSD_DTA4_AP</v>
      </c>
      <c r="H3387" s="2" t="str">
        <f>IF(HLOOKUP($D3387,Fractions!$C$1:$Z$2,2,0)=0,"na",HLOOKUP($D3387,Fractions!$C$1:$Z$2,2,0))</f>
        <v>WM</v>
      </c>
      <c r="I3387" s="2" t="s">
        <v>34</v>
      </c>
      <c r="K3387" s="17">
        <f>VLOOKUP(VLOOKUP(C3367,Demands!$B$27:$E$125,4,0),Fractions!$A$3:$Z$43,INS_FRs!D3387+2,0)</f>
        <v>8.6187214611872148E-2</v>
      </c>
      <c r="L3387" s="10" t="str">
        <f t="shared" si="2548"/>
        <v>RSDELC</v>
      </c>
      <c r="M3387" s="10" t="s">
        <v>75</v>
      </c>
    </row>
    <row r="3388" spans="3:13" s="2" customFormat="1" x14ac:dyDescent="0.25">
      <c r="C3388" s="10"/>
      <c r="D3388" s="10">
        <v>22</v>
      </c>
      <c r="F3388" s="2" t="str">
        <f t="shared" si="2565"/>
        <v>FLO_FR</v>
      </c>
      <c r="G3388" s="2" t="str">
        <f t="shared" si="2566"/>
        <v>RSD_DTA4_AP</v>
      </c>
      <c r="H3388" s="2" t="str">
        <f>IF(HLOOKUP($D3388,Fractions!$C$1:$Z$2,2,0)=0,"na",HLOOKUP($D3388,Fractions!$C$1:$Z$2,2,0))</f>
        <v>WD</v>
      </c>
      <c r="I3388" s="2" t="s">
        <v>34</v>
      </c>
      <c r="K3388" s="17">
        <f>VLOOKUP(VLOOKUP(C3367,Demands!$B$27:$E$125,4,0),Fractions!$A$3:$Z$43,INS_FRs!D3388+2,0)</f>
        <v>0.10342465753424658</v>
      </c>
      <c r="L3388" s="10" t="str">
        <f t="shared" si="2548"/>
        <v>RSDELC</v>
      </c>
      <c r="M3388" s="10" t="s">
        <v>75</v>
      </c>
    </row>
    <row r="3389" spans="3:13" s="2" customFormat="1" x14ac:dyDescent="0.25">
      <c r="C3389" s="10"/>
      <c r="D3389" s="10">
        <v>23</v>
      </c>
      <c r="F3389" s="12" t="str">
        <f t="shared" si="2565"/>
        <v>FLO_FR</v>
      </c>
      <c r="G3389" s="12" t="str">
        <f t="shared" si="2566"/>
        <v>RSD_DTA4_AP</v>
      </c>
      <c r="H3389" s="12" t="str">
        <f>IF(HLOOKUP($D3389,Fractions!$C$1:$Z$2,2,0)=0,"na",HLOOKUP($D3389,Fractions!$C$1:$Z$2,2,0))</f>
        <v>WA</v>
      </c>
      <c r="I3389" s="12" t="s">
        <v>34</v>
      </c>
      <c r="J3389" s="12"/>
      <c r="K3389" s="18">
        <f>VLOOKUP(VLOOKUP(C3367,Demands!$B$27:$E$125,4,0),Fractions!$A$3:$Z$43,INS_FRs!D3389+2,0)</f>
        <v>6.894977168949773E-2</v>
      </c>
      <c r="L3389" s="10" t="str">
        <f t="shared" si="2548"/>
        <v>RSDELC</v>
      </c>
      <c r="M3389" s="10" t="s">
        <v>75</v>
      </c>
    </row>
    <row r="3390" spans="3:13" s="2" customFormat="1" x14ac:dyDescent="0.25">
      <c r="C3390" s="10"/>
      <c r="D3390" s="10">
        <v>24</v>
      </c>
      <c r="F3390" s="19" t="str">
        <f t="shared" si="2565"/>
        <v>FLO_FR</v>
      </c>
      <c r="G3390" s="19" t="str">
        <f t="shared" si="2566"/>
        <v>RSD_DTA4_AP</v>
      </c>
      <c r="H3390" s="19" t="str">
        <f>IF(HLOOKUP($D3390,Fractions!$C$1:$Z$2,2,0)=0,"na",HLOOKUP($D3390,Fractions!$C$1:$Z$2,2,0))</f>
        <v>WE</v>
      </c>
      <c r="I3390" s="19" t="s">
        <v>34</v>
      </c>
      <c r="J3390" s="19"/>
      <c r="K3390" s="20">
        <f>VLOOKUP(VLOOKUP(C3367,Demands!$B$27:$E$125,4,0),Fractions!$A$3:$Z$43,INS_FRs!D3390+2,0)</f>
        <v>8.6187214611872148E-2</v>
      </c>
      <c r="L3390" s="21" t="str">
        <f t="shared" si="2548"/>
        <v>RSDELC</v>
      </c>
      <c r="M3390" s="21" t="s">
        <v>75</v>
      </c>
    </row>
    <row r="3391" spans="3:13" s="2" customFormat="1" x14ac:dyDescent="0.25">
      <c r="C3391" s="10"/>
      <c r="D3391" s="10">
        <v>1</v>
      </c>
      <c r="F3391" s="2" t="str">
        <f t="shared" si="2565"/>
        <v>FLO_FR</v>
      </c>
      <c r="G3391" s="2" t="str">
        <f t="shared" si="2566"/>
        <v>RSD_DTA4_AP</v>
      </c>
      <c r="H3391" s="2" t="str">
        <f t="shared" ref="H3391:J3399" si="2567">H3367</f>
        <v>RN</v>
      </c>
      <c r="I3391" s="2" t="str">
        <f t="shared" si="2567"/>
        <v>UP</v>
      </c>
      <c r="J3391" s="10">
        <f t="shared" si="2567"/>
        <v>0</v>
      </c>
      <c r="K3391" s="10">
        <v>3</v>
      </c>
      <c r="L3391" s="10" t="str">
        <f t="shared" si="2548"/>
        <v>RSDELC</v>
      </c>
      <c r="M3391" s="10" t="s">
        <v>75</v>
      </c>
    </row>
    <row r="3392" spans="3:13" s="2" customFormat="1" x14ac:dyDescent="0.25">
      <c r="C3392" s="10"/>
      <c r="D3392" s="10">
        <v>2</v>
      </c>
      <c r="F3392" s="2" t="str">
        <f t="shared" si="2565"/>
        <v>FLO_FR</v>
      </c>
      <c r="G3392" s="2" t="str">
        <f t="shared" si="2566"/>
        <v>RSD_DTA4_AP</v>
      </c>
      <c r="H3392" s="2" t="str">
        <f t="shared" si="2567"/>
        <v>RL</v>
      </c>
      <c r="I3392" s="2" t="str">
        <f t="shared" si="2567"/>
        <v>UP</v>
      </c>
      <c r="J3392" s="10">
        <f t="shared" si="2567"/>
        <v>0</v>
      </c>
      <c r="K3392" s="10">
        <f>K3391</f>
        <v>3</v>
      </c>
      <c r="L3392" s="10" t="str">
        <f t="shared" si="2548"/>
        <v>RSDELC</v>
      </c>
      <c r="M3392" s="10" t="s">
        <v>75</v>
      </c>
    </row>
    <row r="3393" spans="3:13" s="2" customFormat="1" x14ac:dyDescent="0.25">
      <c r="C3393" s="10"/>
      <c r="D3393" s="10">
        <v>3</v>
      </c>
      <c r="F3393" s="2" t="str">
        <f t="shared" si="2565"/>
        <v>FLO_FR</v>
      </c>
      <c r="G3393" s="2" t="str">
        <f t="shared" si="2566"/>
        <v>RSD_DTA4_AP</v>
      </c>
      <c r="H3393" s="2" t="str">
        <f t="shared" si="2567"/>
        <v>RM</v>
      </c>
      <c r="I3393" s="2" t="str">
        <f t="shared" si="2567"/>
        <v>UP</v>
      </c>
      <c r="J3393" s="10">
        <f t="shared" si="2567"/>
        <v>0</v>
      </c>
      <c r="K3393" s="10">
        <f t="shared" ref="K3393:K3414" si="2568">K3392</f>
        <v>3</v>
      </c>
      <c r="L3393" s="10" t="str">
        <f t="shared" si="2548"/>
        <v>RSDELC</v>
      </c>
      <c r="M3393" s="10" t="s">
        <v>75</v>
      </c>
    </row>
    <row r="3394" spans="3:13" s="2" customFormat="1" x14ac:dyDescent="0.25">
      <c r="C3394" s="10"/>
      <c r="D3394" s="10">
        <v>4</v>
      </c>
      <c r="F3394" s="2" t="str">
        <f t="shared" si="2565"/>
        <v>FLO_FR</v>
      </c>
      <c r="G3394" s="2" t="str">
        <f t="shared" si="2566"/>
        <v>RSD_DTA4_AP</v>
      </c>
      <c r="H3394" s="2" t="str">
        <f t="shared" si="2567"/>
        <v>RD</v>
      </c>
      <c r="I3394" s="2" t="str">
        <f t="shared" si="2567"/>
        <v>UP</v>
      </c>
      <c r="J3394" s="10">
        <f t="shared" si="2567"/>
        <v>0</v>
      </c>
      <c r="K3394" s="10">
        <f t="shared" si="2568"/>
        <v>3</v>
      </c>
      <c r="L3394" s="10" t="str">
        <f t="shared" si="2548"/>
        <v>RSDELC</v>
      </c>
      <c r="M3394" s="10" t="s">
        <v>75</v>
      </c>
    </row>
    <row r="3395" spans="3:13" s="2" customFormat="1" x14ac:dyDescent="0.25">
      <c r="C3395" s="10"/>
      <c r="D3395" s="10">
        <v>5</v>
      </c>
      <c r="F3395" s="2" t="str">
        <f t="shared" si="2565"/>
        <v>FLO_FR</v>
      </c>
      <c r="G3395" s="2" t="str">
        <f t="shared" si="2566"/>
        <v>RSD_DTA4_AP</v>
      </c>
      <c r="H3395" s="2" t="str">
        <f t="shared" si="2567"/>
        <v>RA</v>
      </c>
      <c r="I3395" s="2" t="str">
        <f t="shared" si="2567"/>
        <v>UP</v>
      </c>
      <c r="J3395" s="10">
        <f t="shared" si="2567"/>
        <v>0</v>
      </c>
      <c r="K3395" s="10">
        <f t="shared" si="2568"/>
        <v>3</v>
      </c>
      <c r="L3395" s="10" t="str">
        <f t="shared" si="2548"/>
        <v>RSDELC</v>
      </c>
      <c r="M3395" s="10" t="s">
        <v>75</v>
      </c>
    </row>
    <row r="3396" spans="3:13" s="2" customFormat="1" x14ac:dyDescent="0.25">
      <c r="C3396" s="10"/>
      <c r="D3396" s="10">
        <v>6</v>
      </c>
      <c r="F3396" s="2" t="str">
        <f t="shared" si="2565"/>
        <v>FLO_FR</v>
      </c>
      <c r="G3396" s="2" t="str">
        <f t="shared" si="2566"/>
        <v>RSD_DTA4_AP</v>
      </c>
      <c r="H3396" s="2" t="str">
        <f t="shared" si="2567"/>
        <v>RE</v>
      </c>
      <c r="I3396" s="2" t="str">
        <f t="shared" si="2567"/>
        <v>UP</v>
      </c>
      <c r="J3396" s="10">
        <f t="shared" si="2567"/>
        <v>0</v>
      </c>
      <c r="K3396" s="10">
        <f t="shared" si="2568"/>
        <v>3</v>
      </c>
      <c r="L3396" s="10" t="str">
        <f t="shared" si="2548"/>
        <v>RSDELC</v>
      </c>
      <c r="M3396" s="10" t="s">
        <v>75</v>
      </c>
    </row>
    <row r="3397" spans="3:13" s="2" customFormat="1" x14ac:dyDescent="0.25">
      <c r="C3397" s="10"/>
      <c r="D3397" s="10">
        <v>7</v>
      </c>
      <c r="F3397" s="2" t="str">
        <f t="shared" si="2565"/>
        <v>FLO_FR</v>
      </c>
      <c r="G3397" s="2" t="str">
        <f t="shared" si="2566"/>
        <v>RSD_DTA4_AP</v>
      </c>
      <c r="H3397" s="2" t="str">
        <f t="shared" si="2567"/>
        <v>SN</v>
      </c>
      <c r="I3397" s="2" t="str">
        <f t="shared" si="2567"/>
        <v>UP</v>
      </c>
      <c r="J3397" s="10">
        <f t="shared" si="2567"/>
        <v>0</v>
      </c>
      <c r="K3397" s="10">
        <f t="shared" si="2568"/>
        <v>3</v>
      </c>
      <c r="L3397" s="10" t="str">
        <f t="shared" si="2548"/>
        <v>RSDELC</v>
      </c>
      <c r="M3397" s="10" t="s">
        <v>75</v>
      </c>
    </row>
    <row r="3398" spans="3:13" s="2" customFormat="1" x14ac:dyDescent="0.25">
      <c r="C3398" s="10"/>
      <c r="D3398" s="10">
        <v>8</v>
      </c>
      <c r="F3398" s="2" t="str">
        <f t="shared" si="2565"/>
        <v>FLO_FR</v>
      </c>
      <c r="G3398" s="2" t="str">
        <f t="shared" si="2566"/>
        <v>RSD_DTA4_AP</v>
      </c>
      <c r="H3398" s="2" t="str">
        <f t="shared" si="2567"/>
        <v>SL</v>
      </c>
      <c r="I3398" s="2" t="str">
        <f t="shared" si="2567"/>
        <v>UP</v>
      </c>
      <c r="J3398" s="10">
        <f t="shared" si="2567"/>
        <v>0</v>
      </c>
      <c r="K3398" s="10">
        <f t="shared" si="2568"/>
        <v>3</v>
      </c>
      <c r="L3398" s="10" t="str">
        <f t="shared" si="2548"/>
        <v>RSDELC</v>
      </c>
      <c r="M3398" s="10" t="s">
        <v>75</v>
      </c>
    </row>
    <row r="3399" spans="3:13" s="2" customFormat="1" x14ac:dyDescent="0.25">
      <c r="C3399" s="10"/>
      <c r="D3399" s="10">
        <v>9</v>
      </c>
      <c r="F3399" s="2" t="str">
        <f t="shared" si="2565"/>
        <v>FLO_FR</v>
      </c>
      <c r="G3399" s="2" t="str">
        <f t="shared" si="2566"/>
        <v>RSD_DTA4_AP</v>
      </c>
      <c r="H3399" s="2" t="str">
        <f t="shared" si="2567"/>
        <v>SM</v>
      </c>
      <c r="I3399" s="2" t="str">
        <f t="shared" si="2567"/>
        <v>UP</v>
      </c>
      <c r="J3399" s="10">
        <f t="shared" si="2567"/>
        <v>0</v>
      </c>
      <c r="K3399" s="10">
        <f t="shared" si="2568"/>
        <v>3</v>
      </c>
      <c r="L3399" s="10" t="str">
        <f t="shared" si="2548"/>
        <v>RSDELC</v>
      </c>
      <c r="M3399" s="10" t="s">
        <v>75</v>
      </c>
    </row>
    <row r="3400" spans="3:13" s="2" customFormat="1" x14ac:dyDescent="0.25">
      <c r="C3400" s="10"/>
      <c r="D3400" s="10">
        <v>10</v>
      </c>
      <c r="F3400" s="2" t="str">
        <f t="shared" si="2565"/>
        <v>FLO_FR</v>
      </c>
      <c r="G3400" s="2" t="str">
        <f t="shared" si="2566"/>
        <v>RSD_DTA4_AP</v>
      </c>
      <c r="H3400" s="2" t="str">
        <f t="shared" ref="H3400" si="2569">H3376</f>
        <v>SD</v>
      </c>
      <c r="I3400" s="2" t="str">
        <f>I3376</f>
        <v>UP</v>
      </c>
      <c r="J3400" s="10">
        <f>J3376</f>
        <v>0</v>
      </c>
      <c r="K3400" s="10">
        <f t="shared" si="2568"/>
        <v>3</v>
      </c>
      <c r="L3400" s="10" t="str">
        <f t="shared" ref="L3400:L3462" si="2570">LEFT(G3400,3)&amp;"ELC"</f>
        <v>RSDELC</v>
      </c>
      <c r="M3400" s="10" t="s">
        <v>75</v>
      </c>
    </row>
    <row r="3401" spans="3:13" s="2" customFormat="1" x14ac:dyDescent="0.25">
      <c r="C3401" s="10"/>
      <c r="D3401" s="10">
        <v>11</v>
      </c>
      <c r="F3401" s="2" t="str">
        <f t="shared" si="2565"/>
        <v>FLO_FR</v>
      </c>
      <c r="G3401" s="2" t="str">
        <f t="shared" si="2566"/>
        <v>RSD_DTA4_AP</v>
      </c>
      <c r="H3401" s="2" t="str">
        <f t="shared" ref="H3401" si="2571">H3377</f>
        <v>SA</v>
      </c>
      <c r="I3401" s="2" t="str">
        <f>I3377</f>
        <v>UP</v>
      </c>
      <c r="J3401" s="10">
        <f>J3377</f>
        <v>0</v>
      </c>
      <c r="K3401" s="10">
        <f t="shared" si="2568"/>
        <v>3</v>
      </c>
      <c r="L3401" s="10" t="str">
        <f t="shared" si="2570"/>
        <v>RSDELC</v>
      </c>
      <c r="M3401" s="10" t="s">
        <v>75</v>
      </c>
    </row>
    <row r="3402" spans="3:13" s="2" customFormat="1" x14ac:dyDescent="0.25">
      <c r="C3402" s="10"/>
      <c r="D3402" s="10">
        <v>12</v>
      </c>
      <c r="F3402" s="2" t="str">
        <f t="shared" si="2565"/>
        <v>FLO_FR</v>
      </c>
      <c r="G3402" s="2" t="str">
        <f t="shared" si="2566"/>
        <v>RSD_DTA4_AP</v>
      </c>
      <c r="H3402" s="2" t="str">
        <f t="shared" ref="H3402:I3402" si="2572">H3378</f>
        <v>SE</v>
      </c>
      <c r="I3402" s="2" t="str">
        <f t="shared" si="2572"/>
        <v>UP</v>
      </c>
      <c r="J3402" s="10">
        <f>J3378</f>
        <v>0</v>
      </c>
      <c r="K3402" s="10">
        <f t="shared" si="2568"/>
        <v>3</v>
      </c>
      <c r="L3402" s="10" t="str">
        <f t="shared" si="2570"/>
        <v>RSDELC</v>
      </c>
      <c r="M3402" s="10" t="s">
        <v>75</v>
      </c>
    </row>
    <row r="3403" spans="3:13" s="2" customFormat="1" x14ac:dyDescent="0.25">
      <c r="C3403" s="10"/>
      <c r="D3403" s="10">
        <v>13</v>
      </c>
      <c r="F3403" s="2" t="str">
        <f t="shared" si="2565"/>
        <v>FLO_FR</v>
      </c>
      <c r="G3403" s="2" t="str">
        <f t="shared" si="2566"/>
        <v>RSD_DTA4_AP</v>
      </c>
      <c r="H3403" s="2" t="str">
        <f t="shared" ref="H3403:J3403" si="2573">H3379</f>
        <v>FN</v>
      </c>
      <c r="I3403" s="2" t="str">
        <f t="shared" si="2573"/>
        <v>UP</v>
      </c>
      <c r="J3403" s="10">
        <f t="shared" si="2573"/>
        <v>0</v>
      </c>
      <c r="K3403" s="10">
        <f t="shared" si="2568"/>
        <v>3</v>
      </c>
      <c r="L3403" s="10" t="str">
        <f t="shared" si="2570"/>
        <v>RSDELC</v>
      </c>
      <c r="M3403" s="10" t="s">
        <v>75</v>
      </c>
    </row>
    <row r="3404" spans="3:13" s="2" customFormat="1" x14ac:dyDescent="0.25">
      <c r="C3404" s="10"/>
      <c r="D3404" s="10">
        <v>14</v>
      </c>
      <c r="F3404" s="2" t="str">
        <f t="shared" si="2565"/>
        <v>FLO_FR</v>
      </c>
      <c r="G3404" s="2" t="str">
        <f t="shared" si="2566"/>
        <v>RSD_DTA4_AP</v>
      </c>
      <c r="H3404" s="2" t="str">
        <f t="shared" ref="H3404:J3404" si="2574">H3380</f>
        <v>FL</v>
      </c>
      <c r="I3404" s="2" t="str">
        <f t="shared" si="2574"/>
        <v>UP</v>
      </c>
      <c r="J3404" s="10">
        <f t="shared" si="2574"/>
        <v>0</v>
      </c>
      <c r="K3404" s="10">
        <f t="shared" si="2568"/>
        <v>3</v>
      </c>
      <c r="L3404" s="10" t="str">
        <f t="shared" si="2570"/>
        <v>RSDELC</v>
      </c>
      <c r="M3404" s="10" t="s">
        <v>75</v>
      </c>
    </row>
    <row r="3405" spans="3:13" s="2" customFormat="1" x14ac:dyDescent="0.25">
      <c r="C3405" s="10"/>
      <c r="D3405" s="10">
        <v>15</v>
      </c>
      <c r="F3405" s="2" t="str">
        <f t="shared" si="2565"/>
        <v>FLO_FR</v>
      </c>
      <c r="G3405" s="2" t="str">
        <f t="shared" si="2566"/>
        <v>RSD_DTA4_AP</v>
      </c>
      <c r="H3405" s="2" t="str">
        <f t="shared" ref="H3405:J3405" si="2575">H3381</f>
        <v>FM</v>
      </c>
      <c r="I3405" s="2" t="str">
        <f t="shared" si="2575"/>
        <v>UP</v>
      </c>
      <c r="J3405" s="10">
        <f t="shared" si="2575"/>
        <v>0</v>
      </c>
      <c r="K3405" s="10">
        <f t="shared" si="2568"/>
        <v>3</v>
      </c>
      <c r="L3405" s="10" t="str">
        <f t="shared" si="2570"/>
        <v>RSDELC</v>
      </c>
      <c r="M3405" s="10" t="s">
        <v>75</v>
      </c>
    </row>
    <row r="3406" spans="3:13" s="2" customFormat="1" x14ac:dyDescent="0.25">
      <c r="C3406" s="10"/>
      <c r="D3406" s="10">
        <v>16</v>
      </c>
      <c r="F3406" s="2" t="str">
        <f t="shared" si="2565"/>
        <v>FLO_FR</v>
      </c>
      <c r="G3406" s="2" t="str">
        <f t="shared" si="2566"/>
        <v>RSD_DTA4_AP</v>
      </c>
      <c r="H3406" s="2" t="str">
        <f t="shared" ref="H3406:J3406" si="2576">H3382</f>
        <v>FD</v>
      </c>
      <c r="I3406" s="2" t="str">
        <f t="shared" si="2576"/>
        <v>UP</v>
      </c>
      <c r="J3406" s="10">
        <f t="shared" si="2576"/>
        <v>0</v>
      </c>
      <c r="K3406" s="10">
        <f t="shared" si="2568"/>
        <v>3</v>
      </c>
      <c r="L3406" s="10" t="str">
        <f t="shared" si="2570"/>
        <v>RSDELC</v>
      </c>
      <c r="M3406" s="10" t="s">
        <v>75</v>
      </c>
    </row>
    <row r="3407" spans="3:13" s="2" customFormat="1" x14ac:dyDescent="0.25">
      <c r="C3407" s="10"/>
      <c r="D3407" s="10">
        <v>17</v>
      </c>
      <c r="F3407" s="2" t="str">
        <f t="shared" si="2565"/>
        <v>FLO_FR</v>
      </c>
      <c r="G3407" s="2" t="str">
        <f t="shared" si="2566"/>
        <v>RSD_DTA4_AP</v>
      </c>
      <c r="H3407" s="2" t="str">
        <f t="shared" ref="H3407:J3407" si="2577">H3383</f>
        <v>FA</v>
      </c>
      <c r="I3407" s="2" t="str">
        <f t="shared" si="2577"/>
        <v>UP</v>
      </c>
      <c r="J3407" s="10">
        <f t="shared" si="2577"/>
        <v>0</v>
      </c>
      <c r="K3407" s="10">
        <f t="shared" si="2568"/>
        <v>3</v>
      </c>
      <c r="L3407" s="10" t="str">
        <f t="shared" si="2570"/>
        <v>RSDELC</v>
      </c>
      <c r="M3407" s="10" t="s">
        <v>75</v>
      </c>
    </row>
    <row r="3408" spans="3:13" s="2" customFormat="1" x14ac:dyDescent="0.25">
      <c r="C3408" s="10"/>
      <c r="D3408" s="10">
        <v>18</v>
      </c>
      <c r="F3408" s="2" t="str">
        <f t="shared" si="2565"/>
        <v>FLO_FR</v>
      </c>
      <c r="G3408" s="2" t="str">
        <f t="shared" si="2566"/>
        <v>RSD_DTA4_AP</v>
      </c>
      <c r="H3408" s="2" t="str">
        <f t="shared" ref="H3408:J3408" si="2578">H3384</f>
        <v>FE</v>
      </c>
      <c r="I3408" s="2" t="str">
        <f t="shared" si="2578"/>
        <v>UP</v>
      </c>
      <c r="J3408" s="10">
        <f t="shared" si="2578"/>
        <v>0</v>
      </c>
      <c r="K3408" s="10">
        <f t="shared" si="2568"/>
        <v>3</v>
      </c>
      <c r="L3408" s="10" t="str">
        <f t="shared" si="2570"/>
        <v>RSDELC</v>
      </c>
      <c r="M3408" s="10" t="s">
        <v>75</v>
      </c>
    </row>
    <row r="3409" spans="3:13" s="2" customFormat="1" x14ac:dyDescent="0.25">
      <c r="C3409" s="10"/>
      <c r="D3409" s="10">
        <v>19</v>
      </c>
      <c r="F3409" s="2" t="str">
        <f t="shared" si="2565"/>
        <v>FLO_FR</v>
      </c>
      <c r="G3409" s="2" t="str">
        <f t="shared" si="2566"/>
        <v>RSD_DTA4_AP</v>
      </c>
      <c r="H3409" s="2" t="str">
        <f t="shared" ref="H3409:J3409" si="2579">H3385</f>
        <v>WN</v>
      </c>
      <c r="I3409" s="2" t="str">
        <f t="shared" si="2579"/>
        <v>UP</v>
      </c>
      <c r="J3409" s="10">
        <f t="shared" si="2579"/>
        <v>0</v>
      </c>
      <c r="K3409" s="10">
        <f t="shared" si="2568"/>
        <v>3</v>
      </c>
      <c r="L3409" s="10" t="str">
        <f t="shared" si="2570"/>
        <v>RSDELC</v>
      </c>
      <c r="M3409" s="10" t="s">
        <v>75</v>
      </c>
    </row>
    <row r="3410" spans="3:13" s="2" customFormat="1" x14ac:dyDescent="0.25">
      <c r="C3410" s="10"/>
      <c r="D3410" s="10">
        <v>20</v>
      </c>
      <c r="F3410" s="2" t="str">
        <f t="shared" si="2565"/>
        <v>FLO_FR</v>
      </c>
      <c r="G3410" s="2" t="str">
        <f t="shared" si="2566"/>
        <v>RSD_DTA4_AP</v>
      </c>
      <c r="H3410" s="2" t="str">
        <f t="shared" ref="H3410:J3410" si="2580">H3386</f>
        <v>WL</v>
      </c>
      <c r="I3410" s="2" t="str">
        <f t="shared" si="2580"/>
        <v>UP</v>
      </c>
      <c r="J3410" s="10">
        <f t="shared" si="2580"/>
        <v>0</v>
      </c>
      <c r="K3410" s="10">
        <f t="shared" si="2568"/>
        <v>3</v>
      </c>
      <c r="L3410" s="10" t="str">
        <f t="shared" si="2570"/>
        <v>RSDELC</v>
      </c>
      <c r="M3410" s="10" t="s">
        <v>75</v>
      </c>
    </row>
    <row r="3411" spans="3:13" s="2" customFormat="1" x14ac:dyDescent="0.25">
      <c r="C3411" s="10"/>
      <c r="D3411" s="10">
        <v>21</v>
      </c>
      <c r="F3411" s="2" t="str">
        <f t="shared" si="2565"/>
        <v>FLO_FR</v>
      </c>
      <c r="G3411" s="2" t="str">
        <f t="shared" si="2566"/>
        <v>RSD_DTA4_AP</v>
      </c>
      <c r="H3411" s="2" t="str">
        <f t="shared" ref="H3411:J3411" si="2581">H3387</f>
        <v>WM</v>
      </c>
      <c r="I3411" s="2" t="str">
        <f t="shared" si="2581"/>
        <v>UP</v>
      </c>
      <c r="J3411" s="10">
        <f t="shared" si="2581"/>
        <v>0</v>
      </c>
      <c r="K3411" s="10">
        <f t="shared" si="2568"/>
        <v>3</v>
      </c>
      <c r="L3411" s="10" t="str">
        <f t="shared" si="2570"/>
        <v>RSDELC</v>
      </c>
      <c r="M3411" s="10" t="s">
        <v>75</v>
      </c>
    </row>
    <row r="3412" spans="3:13" s="2" customFormat="1" x14ac:dyDescent="0.25">
      <c r="C3412" s="10"/>
      <c r="D3412" s="10">
        <v>22</v>
      </c>
      <c r="F3412" s="2" t="str">
        <f t="shared" si="2565"/>
        <v>FLO_FR</v>
      </c>
      <c r="G3412" s="2" t="str">
        <f t="shared" si="2566"/>
        <v>RSD_DTA4_AP</v>
      </c>
      <c r="H3412" s="2" t="str">
        <f t="shared" ref="H3412:J3412" si="2582">H3388</f>
        <v>WD</v>
      </c>
      <c r="I3412" s="2" t="str">
        <f t="shared" si="2582"/>
        <v>UP</v>
      </c>
      <c r="J3412" s="10">
        <f t="shared" si="2582"/>
        <v>0</v>
      </c>
      <c r="K3412" s="10">
        <f t="shared" si="2568"/>
        <v>3</v>
      </c>
      <c r="L3412" s="10" t="str">
        <f t="shared" si="2570"/>
        <v>RSDELC</v>
      </c>
      <c r="M3412" s="10" t="s">
        <v>75</v>
      </c>
    </row>
    <row r="3413" spans="3:13" s="2" customFormat="1" x14ac:dyDescent="0.25">
      <c r="C3413" s="10"/>
      <c r="D3413" s="10">
        <v>23</v>
      </c>
      <c r="F3413" s="12" t="str">
        <f t="shared" si="2565"/>
        <v>FLO_FR</v>
      </c>
      <c r="G3413" s="12" t="str">
        <f t="shared" si="2566"/>
        <v>RSD_DTA4_AP</v>
      </c>
      <c r="H3413" s="12" t="str">
        <f t="shared" ref="H3413:J3413" si="2583">H3389</f>
        <v>WA</v>
      </c>
      <c r="I3413" s="12" t="str">
        <f t="shared" si="2583"/>
        <v>UP</v>
      </c>
      <c r="J3413" s="4">
        <f t="shared" si="2583"/>
        <v>0</v>
      </c>
      <c r="K3413" s="4">
        <f t="shared" si="2568"/>
        <v>3</v>
      </c>
      <c r="L3413" s="10" t="str">
        <f t="shared" si="2570"/>
        <v>RSDELC</v>
      </c>
      <c r="M3413" s="10" t="s">
        <v>75</v>
      </c>
    </row>
    <row r="3414" spans="3:13" s="2" customFormat="1" x14ac:dyDescent="0.25">
      <c r="C3414" s="10"/>
      <c r="D3414" s="10">
        <v>24</v>
      </c>
      <c r="F3414" s="19" t="str">
        <f t="shared" si="2565"/>
        <v>FLO_FR</v>
      </c>
      <c r="G3414" s="19" t="str">
        <f t="shared" si="2566"/>
        <v>RSD_DTA4_AP</v>
      </c>
      <c r="H3414" s="19" t="str">
        <f t="shared" ref="H3414:J3414" si="2584">H3390</f>
        <v>WE</v>
      </c>
      <c r="I3414" s="19" t="str">
        <f t="shared" si="2584"/>
        <v>UP</v>
      </c>
      <c r="J3414" s="21">
        <f t="shared" si="2584"/>
        <v>0</v>
      </c>
      <c r="K3414" s="21">
        <f t="shared" si="2568"/>
        <v>3</v>
      </c>
      <c r="L3414" s="21" t="str">
        <f t="shared" si="2570"/>
        <v>RSDELC</v>
      </c>
      <c r="M3414" s="21" t="s">
        <v>75</v>
      </c>
    </row>
    <row r="3415" spans="3:13" s="2" customFormat="1" x14ac:dyDescent="0.25">
      <c r="C3415" s="10">
        <f>C3367+1</f>
        <v>72</v>
      </c>
      <c r="D3415" s="10">
        <v>1</v>
      </c>
      <c r="F3415" s="2" t="str">
        <f>IF(H3415="NA","\I: Ignore","FLO_FR")</f>
        <v>FLO_FR</v>
      </c>
      <c r="G3415" s="9" t="str">
        <f>VLOOKUP(C3415,Demands!$B$27:$C$125,2,0)</f>
        <v>RSD_APA4_AP</v>
      </c>
      <c r="H3415" s="2" t="str">
        <f>IF(HLOOKUP($D3415,Fractions!$C$1:$Z$2,2,0)=0,"na",HLOOKUP($D3415,Fractions!$C$1:$Z$2,2,0))</f>
        <v>RN</v>
      </c>
      <c r="I3415" s="2" t="s">
        <v>34</v>
      </c>
      <c r="K3415" s="17">
        <f>VLOOKUP(VLOOKUP(C3415,Demands!$B$27:$E$125,4,0),Fractions!$A$3:$Z$43,INS_FRs!D3415+2,0)</f>
        <v>0</v>
      </c>
      <c r="L3415" s="10" t="str">
        <f t="shared" si="2570"/>
        <v>RSDELC</v>
      </c>
      <c r="M3415" s="10" t="s">
        <v>75</v>
      </c>
    </row>
    <row r="3416" spans="3:13" s="2" customFormat="1" x14ac:dyDescent="0.25">
      <c r="C3416" s="10"/>
      <c r="D3416" s="10">
        <v>2</v>
      </c>
      <c r="F3416" s="2" t="str">
        <f t="shared" ref="F3416:F3462" si="2585">IF(H3416="NA","\I: Ignore","FLO_FR")</f>
        <v>FLO_FR</v>
      </c>
      <c r="G3416" s="2" t="str">
        <f>G3415</f>
        <v>RSD_APA4_AP</v>
      </c>
      <c r="H3416" s="2" t="str">
        <f>IF(HLOOKUP($D3416,Fractions!$C$1:$Z$2,2,0)=0,"na",HLOOKUP($D3416,Fractions!$C$1:$Z$2,2,0))</f>
        <v>RL</v>
      </c>
      <c r="I3416" s="2" t="s">
        <v>34</v>
      </c>
      <c r="K3416" s="17">
        <f>VLOOKUP(VLOOKUP(C3415,Demands!$B$27:$E$125,4,0),Fractions!$A$3:$Z$43,INS_FRs!D3416+2,0)</f>
        <v>2.7853881278538817E-2</v>
      </c>
      <c r="L3416" s="10" t="str">
        <f t="shared" si="2570"/>
        <v>RSDELC</v>
      </c>
      <c r="M3416" s="10" t="s">
        <v>75</v>
      </c>
    </row>
    <row r="3417" spans="3:13" s="2" customFormat="1" x14ac:dyDescent="0.25">
      <c r="C3417" s="10"/>
      <c r="D3417" s="10">
        <v>3</v>
      </c>
      <c r="F3417" s="2" t="str">
        <f t="shared" si="2585"/>
        <v>FLO_FR</v>
      </c>
      <c r="G3417" s="2" t="str">
        <f t="shared" ref="G3417:G3462" si="2586">G3416</f>
        <v>RSD_APA4_AP</v>
      </c>
      <c r="H3417" s="2" t="str">
        <f>IF(HLOOKUP($D3417,Fractions!$C$1:$Z$2,2,0)=0,"na",HLOOKUP($D3417,Fractions!$C$1:$Z$2,2,0))</f>
        <v>RM</v>
      </c>
      <c r="I3417" s="2" t="s">
        <v>34</v>
      </c>
      <c r="K3417" s="17">
        <f>VLOOKUP(VLOOKUP(C3415,Demands!$B$27:$E$125,4,0),Fractions!$A$3:$Z$43,INS_FRs!D3417+2,0)</f>
        <v>3.4817351598173514E-2</v>
      </c>
      <c r="L3417" s="10" t="str">
        <f t="shared" si="2570"/>
        <v>RSDELC</v>
      </c>
      <c r="M3417" s="10" t="s">
        <v>75</v>
      </c>
    </row>
    <row r="3418" spans="3:13" s="2" customFormat="1" x14ac:dyDescent="0.25">
      <c r="C3418" s="10"/>
      <c r="D3418" s="10">
        <v>4</v>
      </c>
      <c r="F3418" s="2" t="str">
        <f t="shared" si="2585"/>
        <v>FLO_FR</v>
      </c>
      <c r="G3418" s="2" t="str">
        <f t="shared" si="2586"/>
        <v>RSD_APA4_AP</v>
      </c>
      <c r="H3418" s="2" t="str">
        <f>IF(HLOOKUP($D3418,Fractions!$C$1:$Z$2,2,0)=0,"na",HLOOKUP($D3418,Fractions!$C$1:$Z$2,2,0))</f>
        <v>RD</v>
      </c>
      <c r="I3418" s="2" t="s">
        <v>34</v>
      </c>
      <c r="K3418" s="17">
        <f>VLOOKUP(VLOOKUP(C3415,Demands!$B$27:$E$125,4,0),Fractions!$A$3:$Z$43,INS_FRs!D3418+2,0)</f>
        <v>4.1780821917808221E-2</v>
      </c>
      <c r="L3418" s="10" t="str">
        <f t="shared" si="2570"/>
        <v>RSDELC</v>
      </c>
      <c r="M3418" s="10" t="s">
        <v>75</v>
      </c>
    </row>
    <row r="3419" spans="3:13" s="2" customFormat="1" x14ac:dyDescent="0.25">
      <c r="C3419" s="10"/>
      <c r="D3419" s="10">
        <v>5</v>
      </c>
      <c r="F3419" s="2" t="str">
        <f t="shared" si="2585"/>
        <v>FLO_FR</v>
      </c>
      <c r="G3419" s="2" t="str">
        <f t="shared" si="2586"/>
        <v>RSD_APA4_AP</v>
      </c>
      <c r="H3419" s="2" t="str">
        <f>IF(HLOOKUP($D3419,Fractions!$C$1:$Z$2,2,0)=0,"na",HLOOKUP($D3419,Fractions!$C$1:$Z$2,2,0))</f>
        <v>RA</v>
      </c>
      <c r="I3419" s="2" t="s">
        <v>34</v>
      </c>
      <c r="K3419" s="17">
        <f>VLOOKUP(VLOOKUP(C3415,Demands!$B$27:$E$125,4,0),Fractions!$A$3:$Z$43,INS_FRs!D3419+2,0)</f>
        <v>2.7853881278538817E-2</v>
      </c>
      <c r="L3419" s="10" t="str">
        <f t="shared" si="2570"/>
        <v>RSDELC</v>
      </c>
      <c r="M3419" s="10" t="s">
        <v>75</v>
      </c>
    </row>
    <row r="3420" spans="3:13" s="2" customFormat="1" x14ac:dyDescent="0.25">
      <c r="C3420" s="10"/>
      <c r="D3420" s="10">
        <v>6</v>
      </c>
      <c r="F3420" s="2" t="str">
        <f t="shared" si="2585"/>
        <v>FLO_FR</v>
      </c>
      <c r="G3420" s="2" t="str">
        <f t="shared" si="2586"/>
        <v>RSD_APA4_AP</v>
      </c>
      <c r="H3420" s="2" t="str">
        <f>IF(HLOOKUP($D3420,Fractions!$C$1:$Z$2,2,0)=0,"na",HLOOKUP($D3420,Fractions!$C$1:$Z$2,2,0))</f>
        <v>RE</v>
      </c>
      <c r="I3420" s="2" t="s">
        <v>34</v>
      </c>
      <c r="K3420" s="17">
        <f>VLOOKUP(VLOOKUP(C3415,Demands!$B$27:$E$125,4,0),Fractions!$A$3:$Z$43,INS_FRs!D3420+2,0)</f>
        <v>3.4817351598173514E-2</v>
      </c>
      <c r="L3420" s="10" t="str">
        <f t="shared" si="2570"/>
        <v>RSDELC</v>
      </c>
      <c r="M3420" s="10" t="s">
        <v>75</v>
      </c>
    </row>
    <row r="3421" spans="3:13" s="2" customFormat="1" x14ac:dyDescent="0.25">
      <c r="C3421" s="10"/>
      <c r="D3421" s="10">
        <v>7</v>
      </c>
      <c r="F3421" s="2" t="str">
        <f t="shared" si="2585"/>
        <v>FLO_FR</v>
      </c>
      <c r="G3421" s="2" t="str">
        <f t="shared" si="2586"/>
        <v>RSD_APA4_AP</v>
      </c>
      <c r="H3421" s="2" t="str">
        <f>IF(HLOOKUP($D3421,Fractions!$C$1:$Z$2,2,0)=0,"na",HLOOKUP($D3421,Fractions!$C$1:$Z$2,2,0))</f>
        <v>SN</v>
      </c>
      <c r="I3421" s="2" t="s">
        <v>34</v>
      </c>
      <c r="K3421" s="17">
        <f>VLOOKUP(VLOOKUP(C3415,Demands!$B$27:$E$125,4,0),Fractions!$A$3:$Z$43,INS_FRs!D3421+2,0)</f>
        <v>0</v>
      </c>
      <c r="L3421" s="10" t="str">
        <f t="shared" si="2570"/>
        <v>RSDELC</v>
      </c>
      <c r="M3421" s="10" t="s">
        <v>75</v>
      </c>
    </row>
    <row r="3422" spans="3:13" s="2" customFormat="1" x14ac:dyDescent="0.25">
      <c r="C3422" s="10"/>
      <c r="D3422" s="10">
        <v>8</v>
      </c>
      <c r="F3422" s="2" t="str">
        <f t="shared" si="2585"/>
        <v>FLO_FR</v>
      </c>
      <c r="G3422" s="2" t="str">
        <f t="shared" si="2586"/>
        <v>RSD_APA4_AP</v>
      </c>
      <c r="H3422" s="2" t="str">
        <f>IF(HLOOKUP($D3422,Fractions!$C$1:$Z$2,2,0)=0,"na",HLOOKUP($D3422,Fractions!$C$1:$Z$2,2,0))</f>
        <v>SL</v>
      </c>
      <c r="I3422" s="2" t="s">
        <v>34</v>
      </c>
      <c r="K3422" s="17">
        <f>VLOOKUP(VLOOKUP(C3415,Demands!$B$27:$E$125,4,0),Fractions!$A$3:$Z$43,INS_FRs!D3422+2,0)</f>
        <v>4.2009132420091334E-2</v>
      </c>
      <c r="L3422" s="10" t="str">
        <f t="shared" si="2570"/>
        <v>RSDELC</v>
      </c>
      <c r="M3422" s="10" t="s">
        <v>75</v>
      </c>
    </row>
    <row r="3423" spans="3:13" s="2" customFormat="1" x14ac:dyDescent="0.25">
      <c r="C3423" s="10"/>
      <c r="D3423" s="10">
        <v>9</v>
      </c>
      <c r="F3423" s="2" t="str">
        <f t="shared" si="2585"/>
        <v>FLO_FR</v>
      </c>
      <c r="G3423" s="2" t="str">
        <f t="shared" si="2586"/>
        <v>RSD_APA4_AP</v>
      </c>
      <c r="H3423" s="2" t="str">
        <f>IF(HLOOKUP($D3423,Fractions!$C$1:$Z$2,2,0)=0,"na",HLOOKUP($D3423,Fractions!$C$1:$Z$2,2,0))</f>
        <v>SM</v>
      </c>
      <c r="I3423" s="2" t="s">
        <v>34</v>
      </c>
      <c r="K3423" s="17">
        <f>VLOOKUP(VLOOKUP(C3415,Demands!$B$27:$E$125,4,0),Fractions!$A$3:$Z$43,INS_FRs!D3423+2,0)</f>
        <v>5.2511415525114152E-2</v>
      </c>
      <c r="L3423" s="10" t="str">
        <f t="shared" si="2570"/>
        <v>RSDELC</v>
      </c>
      <c r="M3423" s="10" t="s">
        <v>75</v>
      </c>
    </row>
    <row r="3424" spans="3:13" s="2" customFormat="1" x14ac:dyDescent="0.25">
      <c r="C3424" s="10"/>
      <c r="D3424" s="10">
        <v>10</v>
      </c>
      <c r="F3424" s="2" t="str">
        <f t="shared" si="2585"/>
        <v>FLO_FR</v>
      </c>
      <c r="G3424" s="2" t="str">
        <f t="shared" si="2586"/>
        <v>RSD_APA4_AP</v>
      </c>
      <c r="H3424" s="2" t="str">
        <f>IF(HLOOKUP($D3424,Fractions!$C$1:$Z$2,2,0)=0,"na",HLOOKUP($D3424,Fractions!$C$1:$Z$2,2,0))</f>
        <v>SD</v>
      </c>
      <c r="I3424" s="2" t="s">
        <v>34</v>
      </c>
      <c r="K3424" s="17">
        <f>VLOOKUP(VLOOKUP(C3415,Demands!$B$27:$E$125,4,0),Fractions!$A$3:$Z$43,INS_FRs!D3424+2,0)</f>
        <v>6.3013698630136991E-2</v>
      </c>
      <c r="L3424" s="10" t="str">
        <f t="shared" si="2570"/>
        <v>RSDELC</v>
      </c>
      <c r="M3424" s="10" t="s">
        <v>75</v>
      </c>
    </row>
    <row r="3425" spans="3:13" s="2" customFormat="1" x14ac:dyDescent="0.25">
      <c r="C3425" s="10"/>
      <c r="D3425" s="10">
        <v>11</v>
      </c>
      <c r="F3425" s="2" t="str">
        <f t="shared" si="2585"/>
        <v>FLO_FR</v>
      </c>
      <c r="G3425" s="2" t="str">
        <f t="shared" si="2586"/>
        <v>RSD_APA4_AP</v>
      </c>
      <c r="H3425" s="2" t="str">
        <f>IF(HLOOKUP($D3425,Fractions!$C$1:$Z$2,2,0)=0,"na",HLOOKUP($D3425,Fractions!$C$1:$Z$2,2,0))</f>
        <v>SA</v>
      </c>
      <c r="I3425" s="2" t="s">
        <v>34</v>
      </c>
      <c r="K3425" s="17">
        <f>VLOOKUP(VLOOKUP(C3415,Demands!$B$27:$E$125,4,0),Fractions!$A$3:$Z$43,INS_FRs!D3425+2,0)</f>
        <v>4.2009132420091334E-2</v>
      </c>
      <c r="L3425" s="10" t="str">
        <f t="shared" si="2570"/>
        <v>RSDELC</v>
      </c>
      <c r="M3425" s="10" t="s">
        <v>75</v>
      </c>
    </row>
    <row r="3426" spans="3:13" s="2" customFormat="1" x14ac:dyDescent="0.25">
      <c r="C3426" s="10"/>
      <c r="D3426" s="10">
        <v>12</v>
      </c>
      <c r="F3426" s="2" t="str">
        <f t="shared" si="2585"/>
        <v>FLO_FR</v>
      </c>
      <c r="G3426" s="2" t="str">
        <f t="shared" si="2586"/>
        <v>RSD_APA4_AP</v>
      </c>
      <c r="H3426" s="2" t="str">
        <f>IF(HLOOKUP($D3426,Fractions!$C$1:$Z$2,2,0)=0,"na",HLOOKUP($D3426,Fractions!$C$1:$Z$2,2,0))</f>
        <v>SE</v>
      </c>
      <c r="I3426" s="2" t="s">
        <v>34</v>
      </c>
      <c r="K3426" s="17">
        <f>VLOOKUP(VLOOKUP(C3415,Demands!$B$27:$E$125,4,0),Fractions!$A$3:$Z$43,INS_FRs!D3426+2,0)</f>
        <v>5.2511415525114152E-2</v>
      </c>
      <c r="L3426" s="10" t="str">
        <f t="shared" si="2570"/>
        <v>RSDELC</v>
      </c>
      <c r="M3426" s="10" t="s">
        <v>75</v>
      </c>
    </row>
    <row r="3427" spans="3:13" s="2" customFormat="1" x14ac:dyDescent="0.25">
      <c r="C3427" s="10"/>
      <c r="D3427" s="10">
        <v>13</v>
      </c>
      <c r="F3427" s="2" t="str">
        <f t="shared" si="2585"/>
        <v>FLO_FR</v>
      </c>
      <c r="G3427" s="2" t="str">
        <f t="shared" si="2586"/>
        <v>RSD_APA4_AP</v>
      </c>
      <c r="H3427" s="2" t="str">
        <f>IF(HLOOKUP($D3427,Fractions!$C$1:$Z$2,2,0)=0,"na",HLOOKUP($D3427,Fractions!$C$1:$Z$2,2,0))</f>
        <v>FN</v>
      </c>
      <c r="I3427" s="2" t="s">
        <v>34</v>
      </c>
      <c r="K3427" s="17">
        <f>VLOOKUP(VLOOKUP(C3415,Demands!$B$27:$E$125,4,0),Fractions!$A$3:$Z$43,INS_FRs!D3427+2,0)</f>
        <v>0</v>
      </c>
      <c r="L3427" s="10" t="str">
        <f t="shared" si="2570"/>
        <v>RSDELC</v>
      </c>
      <c r="M3427" s="10" t="s">
        <v>75</v>
      </c>
    </row>
    <row r="3428" spans="3:13" s="2" customFormat="1" x14ac:dyDescent="0.25">
      <c r="C3428" s="10"/>
      <c r="D3428" s="10">
        <v>14</v>
      </c>
      <c r="F3428" s="2" t="str">
        <f t="shared" si="2585"/>
        <v>FLO_FR</v>
      </c>
      <c r="G3428" s="2" t="str">
        <f t="shared" si="2586"/>
        <v>RSD_APA4_AP</v>
      </c>
      <c r="H3428" s="2" t="str">
        <f>IF(HLOOKUP($D3428,Fractions!$C$1:$Z$2,2,0)=0,"na",HLOOKUP($D3428,Fractions!$C$1:$Z$2,2,0))</f>
        <v>FL</v>
      </c>
      <c r="I3428" s="2" t="s">
        <v>34</v>
      </c>
      <c r="K3428" s="17">
        <f>VLOOKUP(VLOOKUP(C3415,Demands!$B$27:$E$125,4,0),Fractions!$A$3:$Z$43,INS_FRs!D3428+2,0)</f>
        <v>2.7853881278538817E-2</v>
      </c>
      <c r="L3428" s="10" t="str">
        <f t="shared" si="2570"/>
        <v>RSDELC</v>
      </c>
      <c r="M3428" s="10" t="s">
        <v>75</v>
      </c>
    </row>
    <row r="3429" spans="3:13" s="2" customFormat="1" x14ac:dyDescent="0.25">
      <c r="C3429" s="10"/>
      <c r="D3429" s="10">
        <v>15</v>
      </c>
      <c r="F3429" s="2" t="str">
        <f t="shared" si="2585"/>
        <v>FLO_FR</v>
      </c>
      <c r="G3429" s="2" t="str">
        <f t="shared" si="2586"/>
        <v>RSD_APA4_AP</v>
      </c>
      <c r="H3429" s="2" t="str">
        <f>IF(HLOOKUP($D3429,Fractions!$C$1:$Z$2,2,0)=0,"na",HLOOKUP($D3429,Fractions!$C$1:$Z$2,2,0))</f>
        <v>FM</v>
      </c>
      <c r="I3429" s="2" t="s">
        <v>34</v>
      </c>
      <c r="K3429" s="17">
        <f>VLOOKUP(VLOOKUP(C3415,Demands!$B$27:$E$125,4,0),Fractions!$A$3:$Z$43,INS_FRs!D3429+2,0)</f>
        <v>3.4817351598173514E-2</v>
      </c>
      <c r="L3429" s="10" t="str">
        <f t="shared" si="2570"/>
        <v>RSDELC</v>
      </c>
      <c r="M3429" s="10" t="s">
        <v>75</v>
      </c>
    </row>
    <row r="3430" spans="3:13" s="2" customFormat="1" x14ac:dyDescent="0.25">
      <c r="C3430" s="10"/>
      <c r="D3430" s="10">
        <v>16</v>
      </c>
      <c r="F3430" s="2" t="str">
        <f t="shared" si="2585"/>
        <v>FLO_FR</v>
      </c>
      <c r="G3430" s="2" t="str">
        <f t="shared" si="2586"/>
        <v>RSD_APA4_AP</v>
      </c>
      <c r="H3430" s="2" t="str">
        <f>IF(HLOOKUP($D3430,Fractions!$C$1:$Z$2,2,0)=0,"na",HLOOKUP($D3430,Fractions!$C$1:$Z$2,2,0))</f>
        <v>FD</v>
      </c>
      <c r="I3430" s="2" t="s">
        <v>34</v>
      </c>
      <c r="K3430" s="17">
        <f>VLOOKUP(VLOOKUP(C3415,Demands!$B$27:$E$125,4,0),Fractions!$A$3:$Z$43,INS_FRs!D3430+2,0)</f>
        <v>4.1780821917808221E-2</v>
      </c>
      <c r="L3430" s="10" t="str">
        <f t="shared" si="2570"/>
        <v>RSDELC</v>
      </c>
      <c r="M3430" s="10" t="s">
        <v>75</v>
      </c>
    </row>
    <row r="3431" spans="3:13" s="2" customFormat="1" x14ac:dyDescent="0.25">
      <c r="C3431" s="10"/>
      <c r="D3431" s="10">
        <v>17</v>
      </c>
      <c r="F3431" s="2" t="str">
        <f t="shared" si="2585"/>
        <v>FLO_FR</v>
      </c>
      <c r="G3431" s="2" t="str">
        <f t="shared" si="2586"/>
        <v>RSD_APA4_AP</v>
      </c>
      <c r="H3431" s="2" t="str">
        <f>IF(HLOOKUP($D3431,Fractions!$C$1:$Z$2,2,0)=0,"na",HLOOKUP($D3431,Fractions!$C$1:$Z$2,2,0))</f>
        <v>FA</v>
      </c>
      <c r="I3431" s="2" t="s">
        <v>34</v>
      </c>
      <c r="K3431" s="17">
        <f>VLOOKUP(VLOOKUP(C3415,Demands!$B$27:$E$125,4,0),Fractions!$A$3:$Z$43,INS_FRs!D3431+2,0)</f>
        <v>2.7853881278538817E-2</v>
      </c>
      <c r="L3431" s="10" t="str">
        <f t="shared" si="2570"/>
        <v>RSDELC</v>
      </c>
      <c r="M3431" s="10" t="s">
        <v>75</v>
      </c>
    </row>
    <row r="3432" spans="3:13" s="2" customFormat="1" x14ac:dyDescent="0.25">
      <c r="C3432" s="10"/>
      <c r="D3432" s="10">
        <v>18</v>
      </c>
      <c r="F3432" s="2" t="str">
        <f t="shared" si="2585"/>
        <v>FLO_FR</v>
      </c>
      <c r="G3432" s="2" t="str">
        <f t="shared" si="2586"/>
        <v>RSD_APA4_AP</v>
      </c>
      <c r="H3432" s="2" t="str">
        <f>IF(HLOOKUP($D3432,Fractions!$C$1:$Z$2,2,0)=0,"na",HLOOKUP($D3432,Fractions!$C$1:$Z$2,2,0))</f>
        <v>FE</v>
      </c>
      <c r="I3432" s="2" t="s">
        <v>34</v>
      </c>
      <c r="K3432" s="17">
        <f>VLOOKUP(VLOOKUP(C3415,Demands!$B$27:$E$125,4,0),Fractions!$A$3:$Z$43,INS_FRs!D3432+2,0)</f>
        <v>3.4817351598173514E-2</v>
      </c>
      <c r="L3432" s="10" t="str">
        <f t="shared" si="2570"/>
        <v>RSDELC</v>
      </c>
      <c r="M3432" s="10" t="s">
        <v>75</v>
      </c>
    </row>
    <row r="3433" spans="3:13" s="2" customFormat="1" x14ac:dyDescent="0.25">
      <c r="C3433" s="10"/>
      <c r="D3433" s="10">
        <v>19</v>
      </c>
      <c r="F3433" s="2" t="str">
        <f t="shared" si="2585"/>
        <v>FLO_FR</v>
      </c>
      <c r="G3433" s="2" t="str">
        <f t="shared" si="2586"/>
        <v>RSD_APA4_AP</v>
      </c>
      <c r="H3433" s="2" t="str">
        <f>IF(HLOOKUP($D3433,Fractions!$C$1:$Z$2,2,0)=0,"na",HLOOKUP($D3433,Fractions!$C$1:$Z$2,2,0))</f>
        <v>WN</v>
      </c>
      <c r="I3433" s="2" t="s">
        <v>34</v>
      </c>
      <c r="K3433" s="17">
        <f>VLOOKUP(VLOOKUP(C3415,Demands!$B$27:$E$125,4,0),Fractions!$A$3:$Z$43,INS_FRs!D3433+2,0)</f>
        <v>0</v>
      </c>
      <c r="L3433" s="10" t="str">
        <f t="shared" si="2570"/>
        <v>RSDELC</v>
      </c>
      <c r="M3433" s="10" t="s">
        <v>75</v>
      </c>
    </row>
    <row r="3434" spans="3:13" s="2" customFormat="1" x14ac:dyDescent="0.25">
      <c r="C3434" s="10"/>
      <c r="D3434" s="10">
        <v>20</v>
      </c>
      <c r="F3434" s="2" t="str">
        <f t="shared" si="2585"/>
        <v>FLO_FR</v>
      </c>
      <c r="G3434" s="2" t="str">
        <f t="shared" si="2586"/>
        <v>RSD_APA4_AP</v>
      </c>
      <c r="H3434" s="2" t="str">
        <f>IF(HLOOKUP($D3434,Fractions!$C$1:$Z$2,2,0)=0,"na",HLOOKUP($D3434,Fractions!$C$1:$Z$2,2,0))</f>
        <v>WL</v>
      </c>
      <c r="I3434" s="2" t="s">
        <v>34</v>
      </c>
      <c r="K3434" s="17">
        <f>VLOOKUP(VLOOKUP(C3415,Demands!$B$27:$E$125,4,0),Fractions!$A$3:$Z$43,INS_FRs!D3434+2,0)</f>
        <v>6.894977168949773E-2</v>
      </c>
      <c r="L3434" s="10" t="str">
        <f t="shared" si="2570"/>
        <v>RSDELC</v>
      </c>
      <c r="M3434" s="10" t="s">
        <v>75</v>
      </c>
    </row>
    <row r="3435" spans="3:13" s="2" customFormat="1" x14ac:dyDescent="0.25">
      <c r="C3435" s="10"/>
      <c r="D3435" s="10">
        <v>21</v>
      </c>
      <c r="F3435" s="2" t="str">
        <f t="shared" si="2585"/>
        <v>FLO_FR</v>
      </c>
      <c r="G3435" s="2" t="str">
        <f t="shared" si="2586"/>
        <v>RSD_APA4_AP</v>
      </c>
      <c r="H3435" s="2" t="str">
        <f>IF(HLOOKUP($D3435,Fractions!$C$1:$Z$2,2,0)=0,"na",HLOOKUP($D3435,Fractions!$C$1:$Z$2,2,0))</f>
        <v>WM</v>
      </c>
      <c r="I3435" s="2" t="s">
        <v>34</v>
      </c>
      <c r="K3435" s="17">
        <f>VLOOKUP(VLOOKUP(C3415,Demands!$B$27:$E$125,4,0),Fractions!$A$3:$Z$43,INS_FRs!D3435+2,0)</f>
        <v>8.6187214611872148E-2</v>
      </c>
      <c r="L3435" s="10" t="str">
        <f t="shared" si="2570"/>
        <v>RSDELC</v>
      </c>
      <c r="M3435" s="10" t="s">
        <v>75</v>
      </c>
    </row>
    <row r="3436" spans="3:13" s="2" customFormat="1" x14ac:dyDescent="0.25">
      <c r="C3436" s="10"/>
      <c r="D3436" s="10">
        <v>22</v>
      </c>
      <c r="F3436" s="2" t="str">
        <f t="shared" si="2585"/>
        <v>FLO_FR</v>
      </c>
      <c r="G3436" s="2" t="str">
        <f t="shared" si="2586"/>
        <v>RSD_APA4_AP</v>
      </c>
      <c r="H3436" s="2" t="str">
        <f>IF(HLOOKUP($D3436,Fractions!$C$1:$Z$2,2,0)=0,"na",HLOOKUP($D3436,Fractions!$C$1:$Z$2,2,0))</f>
        <v>WD</v>
      </c>
      <c r="I3436" s="2" t="s">
        <v>34</v>
      </c>
      <c r="K3436" s="17">
        <f>VLOOKUP(VLOOKUP(C3415,Demands!$B$27:$E$125,4,0),Fractions!$A$3:$Z$43,INS_FRs!D3436+2,0)</f>
        <v>0.10342465753424658</v>
      </c>
      <c r="L3436" s="10" t="str">
        <f t="shared" si="2570"/>
        <v>RSDELC</v>
      </c>
      <c r="M3436" s="10" t="s">
        <v>75</v>
      </c>
    </row>
    <row r="3437" spans="3:13" s="2" customFormat="1" x14ac:dyDescent="0.25">
      <c r="C3437" s="10"/>
      <c r="D3437" s="10">
        <v>23</v>
      </c>
      <c r="F3437" s="12" t="str">
        <f t="shared" si="2585"/>
        <v>FLO_FR</v>
      </c>
      <c r="G3437" s="12" t="str">
        <f t="shared" si="2586"/>
        <v>RSD_APA4_AP</v>
      </c>
      <c r="H3437" s="12" t="str">
        <f>IF(HLOOKUP($D3437,Fractions!$C$1:$Z$2,2,0)=0,"na",HLOOKUP($D3437,Fractions!$C$1:$Z$2,2,0))</f>
        <v>WA</v>
      </c>
      <c r="I3437" s="12" t="s">
        <v>34</v>
      </c>
      <c r="J3437" s="12"/>
      <c r="K3437" s="18">
        <f>VLOOKUP(VLOOKUP(C3415,Demands!$B$27:$E$125,4,0),Fractions!$A$3:$Z$43,INS_FRs!D3437+2,0)</f>
        <v>6.894977168949773E-2</v>
      </c>
      <c r="L3437" s="10" t="str">
        <f t="shared" si="2570"/>
        <v>RSDELC</v>
      </c>
      <c r="M3437" s="10" t="s">
        <v>75</v>
      </c>
    </row>
    <row r="3438" spans="3:13" s="2" customFormat="1" x14ac:dyDescent="0.25">
      <c r="C3438" s="10"/>
      <c r="D3438" s="10">
        <v>24</v>
      </c>
      <c r="F3438" s="19" t="str">
        <f t="shared" si="2585"/>
        <v>FLO_FR</v>
      </c>
      <c r="G3438" s="19" t="str">
        <f t="shared" si="2586"/>
        <v>RSD_APA4_AP</v>
      </c>
      <c r="H3438" s="19" t="str">
        <f>IF(HLOOKUP($D3438,Fractions!$C$1:$Z$2,2,0)=0,"na",HLOOKUP($D3438,Fractions!$C$1:$Z$2,2,0))</f>
        <v>WE</v>
      </c>
      <c r="I3438" s="19" t="s">
        <v>34</v>
      </c>
      <c r="J3438" s="19"/>
      <c r="K3438" s="20">
        <f>VLOOKUP(VLOOKUP(C3415,Demands!$B$27:$E$125,4,0),Fractions!$A$3:$Z$43,INS_FRs!D3438+2,0)</f>
        <v>8.6187214611872148E-2</v>
      </c>
      <c r="L3438" s="21" t="str">
        <f t="shared" si="2570"/>
        <v>RSDELC</v>
      </c>
      <c r="M3438" s="21" t="s">
        <v>75</v>
      </c>
    </row>
    <row r="3439" spans="3:13" s="2" customFormat="1" x14ac:dyDescent="0.25">
      <c r="C3439" s="10"/>
      <c r="D3439" s="10">
        <v>1</v>
      </c>
      <c r="F3439" s="2" t="str">
        <f t="shared" si="2585"/>
        <v>FLO_FR</v>
      </c>
      <c r="G3439" s="2" t="str">
        <f t="shared" si="2586"/>
        <v>RSD_APA4_AP</v>
      </c>
      <c r="H3439" s="2" t="str">
        <f t="shared" ref="H3439:J3447" si="2587">H3415</f>
        <v>RN</v>
      </c>
      <c r="I3439" s="2" t="str">
        <f t="shared" si="2587"/>
        <v>UP</v>
      </c>
      <c r="J3439" s="10">
        <f t="shared" si="2587"/>
        <v>0</v>
      </c>
      <c r="K3439" s="10">
        <v>3</v>
      </c>
      <c r="L3439" s="10" t="str">
        <f t="shared" si="2570"/>
        <v>RSDELC</v>
      </c>
      <c r="M3439" s="10" t="s">
        <v>75</v>
      </c>
    </row>
    <row r="3440" spans="3:13" s="2" customFormat="1" x14ac:dyDescent="0.25">
      <c r="C3440" s="10"/>
      <c r="D3440" s="10">
        <v>2</v>
      </c>
      <c r="F3440" s="2" t="str">
        <f t="shared" si="2585"/>
        <v>FLO_FR</v>
      </c>
      <c r="G3440" s="2" t="str">
        <f t="shared" si="2586"/>
        <v>RSD_APA4_AP</v>
      </c>
      <c r="H3440" s="2" t="str">
        <f t="shared" si="2587"/>
        <v>RL</v>
      </c>
      <c r="I3440" s="2" t="str">
        <f t="shared" si="2587"/>
        <v>UP</v>
      </c>
      <c r="J3440" s="10">
        <f t="shared" si="2587"/>
        <v>0</v>
      </c>
      <c r="K3440" s="10">
        <f>K3439</f>
        <v>3</v>
      </c>
      <c r="L3440" s="10" t="str">
        <f t="shared" si="2570"/>
        <v>RSDELC</v>
      </c>
      <c r="M3440" s="10" t="s">
        <v>75</v>
      </c>
    </row>
    <row r="3441" spans="3:13" s="2" customFormat="1" x14ac:dyDescent="0.25">
      <c r="C3441" s="10"/>
      <c r="D3441" s="10">
        <v>3</v>
      </c>
      <c r="F3441" s="2" t="str">
        <f t="shared" si="2585"/>
        <v>FLO_FR</v>
      </c>
      <c r="G3441" s="2" t="str">
        <f t="shared" si="2586"/>
        <v>RSD_APA4_AP</v>
      </c>
      <c r="H3441" s="2" t="str">
        <f t="shared" si="2587"/>
        <v>RM</v>
      </c>
      <c r="I3441" s="2" t="str">
        <f t="shared" si="2587"/>
        <v>UP</v>
      </c>
      <c r="J3441" s="10">
        <f t="shared" si="2587"/>
        <v>0</v>
      </c>
      <c r="K3441" s="10">
        <f t="shared" ref="K3441:K3462" si="2588">K3440</f>
        <v>3</v>
      </c>
      <c r="L3441" s="10" t="str">
        <f t="shared" si="2570"/>
        <v>RSDELC</v>
      </c>
      <c r="M3441" s="10" t="s">
        <v>75</v>
      </c>
    </row>
    <row r="3442" spans="3:13" s="2" customFormat="1" x14ac:dyDescent="0.25">
      <c r="C3442" s="10"/>
      <c r="D3442" s="10">
        <v>4</v>
      </c>
      <c r="F3442" s="2" t="str">
        <f t="shared" si="2585"/>
        <v>FLO_FR</v>
      </c>
      <c r="G3442" s="2" t="str">
        <f t="shared" si="2586"/>
        <v>RSD_APA4_AP</v>
      </c>
      <c r="H3442" s="2" t="str">
        <f t="shared" si="2587"/>
        <v>RD</v>
      </c>
      <c r="I3442" s="2" t="str">
        <f t="shared" si="2587"/>
        <v>UP</v>
      </c>
      <c r="J3442" s="10">
        <f t="shared" si="2587"/>
        <v>0</v>
      </c>
      <c r="K3442" s="10">
        <f t="shared" si="2588"/>
        <v>3</v>
      </c>
      <c r="L3442" s="10" t="str">
        <f t="shared" si="2570"/>
        <v>RSDELC</v>
      </c>
      <c r="M3442" s="10" t="s">
        <v>75</v>
      </c>
    </row>
    <row r="3443" spans="3:13" s="2" customFormat="1" x14ac:dyDescent="0.25">
      <c r="C3443" s="10"/>
      <c r="D3443" s="10">
        <v>5</v>
      </c>
      <c r="F3443" s="2" t="str">
        <f t="shared" si="2585"/>
        <v>FLO_FR</v>
      </c>
      <c r="G3443" s="2" t="str">
        <f t="shared" si="2586"/>
        <v>RSD_APA4_AP</v>
      </c>
      <c r="H3443" s="2" t="str">
        <f t="shared" si="2587"/>
        <v>RA</v>
      </c>
      <c r="I3443" s="2" t="str">
        <f t="shared" si="2587"/>
        <v>UP</v>
      </c>
      <c r="J3443" s="10">
        <f t="shared" si="2587"/>
        <v>0</v>
      </c>
      <c r="K3443" s="10">
        <f t="shared" si="2588"/>
        <v>3</v>
      </c>
      <c r="L3443" s="10" t="str">
        <f t="shared" si="2570"/>
        <v>RSDELC</v>
      </c>
      <c r="M3443" s="10" t="s">
        <v>75</v>
      </c>
    </row>
    <row r="3444" spans="3:13" s="2" customFormat="1" x14ac:dyDescent="0.25">
      <c r="C3444" s="10"/>
      <c r="D3444" s="10">
        <v>6</v>
      </c>
      <c r="F3444" s="2" t="str">
        <f t="shared" si="2585"/>
        <v>FLO_FR</v>
      </c>
      <c r="G3444" s="2" t="str">
        <f t="shared" si="2586"/>
        <v>RSD_APA4_AP</v>
      </c>
      <c r="H3444" s="2" t="str">
        <f t="shared" si="2587"/>
        <v>RE</v>
      </c>
      <c r="I3444" s="2" t="str">
        <f t="shared" si="2587"/>
        <v>UP</v>
      </c>
      <c r="J3444" s="10">
        <f t="shared" si="2587"/>
        <v>0</v>
      </c>
      <c r="K3444" s="10">
        <f t="shared" si="2588"/>
        <v>3</v>
      </c>
      <c r="L3444" s="10" t="str">
        <f t="shared" si="2570"/>
        <v>RSDELC</v>
      </c>
      <c r="M3444" s="10" t="s">
        <v>75</v>
      </c>
    </row>
    <row r="3445" spans="3:13" s="2" customFormat="1" x14ac:dyDescent="0.25">
      <c r="C3445" s="10"/>
      <c r="D3445" s="10">
        <v>7</v>
      </c>
      <c r="F3445" s="2" t="str">
        <f t="shared" si="2585"/>
        <v>FLO_FR</v>
      </c>
      <c r="G3445" s="2" t="str">
        <f t="shared" si="2586"/>
        <v>RSD_APA4_AP</v>
      </c>
      <c r="H3445" s="2" t="str">
        <f t="shared" si="2587"/>
        <v>SN</v>
      </c>
      <c r="I3445" s="2" t="str">
        <f t="shared" si="2587"/>
        <v>UP</v>
      </c>
      <c r="J3445" s="10">
        <f t="shared" si="2587"/>
        <v>0</v>
      </c>
      <c r="K3445" s="10">
        <f t="shared" si="2588"/>
        <v>3</v>
      </c>
      <c r="L3445" s="10" t="str">
        <f t="shared" si="2570"/>
        <v>RSDELC</v>
      </c>
      <c r="M3445" s="10" t="s">
        <v>75</v>
      </c>
    </row>
    <row r="3446" spans="3:13" s="2" customFormat="1" x14ac:dyDescent="0.25">
      <c r="C3446" s="10"/>
      <c r="D3446" s="10">
        <v>8</v>
      </c>
      <c r="F3446" s="2" t="str">
        <f t="shared" si="2585"/>
        <v>FLO_FR</v>
      </c>
      <c r="G3446" s="2" t="str">
        <f t="shared" si="2586"/>
        <v>RSD_APA4_AP</v>
      </c>
      <c r="H3446" s="2" t="str">
        <f t="shared" si="2587"/>
        <v>SL</v>
      </c>
      <c r="I3446" s="2" t="str">
        <f t="shared" si="2587"/>
        <v>UP</v>
      </c>
      <c r="J3446" s="10">
        <f t="shared" si="2587"/>
        <v>0</v>
      </c>
      <c r="K3446" s="10">
        <f t="shared" si="2588"/>
        <v>3</v>
      </c>
      <c r="L3446" s="10" t="str">
        <f t="shared" si="2570"/>
        <v>RSDELC</v>
      </c>
      <c r="M3446" s="10" t="s">
        <v>75</v>
      </c>
    </row>
    <row r="3447" spans="3:13" s="2" customFormat="1" x14ac:dyDescent="0.25">
      <c r="C3447" s="10"/>
      <c r="D3447" s="10">
        <v>9</v>
      </c>
      <c r="F3447" s="2" t="str">
        <f t="shared" si="2585"/>
        <v>FLO_FR</v>
      </c>
      <c r="G3447" s="2" t="str">
        <f t="shared" si="2586"/>
        <v>RSD_APA4_AP</v>
      </c>
      <c r="H3447" s="2" t="str">
        <f t="shared" si="2587"/>
        <v>SM</v>
      </c>
      <c r="I3447" s="2" t="str">
        <f t="shared" si="2587"/>
        <v>UP</v>
      </c>
      <c r="J3447" s="10">
        <f t="shared" si="2587"/>
        <v>0</v>
      </c>
      <c r="K3447" s="10">
        <f t="shared" si="2588"/>
        <v>3</v>
      </c>
      <c r="L3447" s="10" t="str">
        <f t="shared" si="2570"/>
        <v>RSDELC</v>
      </c>
      <c r="M3447" s="10" t="s">
        <v>75</v>
      </c>
    </row>
    <row r="3448" spans="3:13" s="2" customFormat="1" x14ac:dyDescent="0.25">
      <c r="C3448" s="10"/>
      <c r="D3448" s="10">
        <v>10</v>
      </c>
      <c r="F3448" s="2" t="str">
        <f t="shared" si="2585"/>
        <v>FLO_FR</v>
      </c>
      <c r="G3448" s="2" t="str">
        <f t="shared" si="2586"/>
        <v>RSD_APA4_AP</v>
      </c>
      <c r="H3448" s="2" t="str">
        <f t="shared" ref="H3448:H3449" si="2589">H3424</f>
        <v>SD</v>
      </c>
      <c r="I3448" s="2" t="str">
        <f>I3424</f>
        <v>UP</v>
      </c>
      <c r="J3448" s="10">
        <f>J3424</f>
        <v>0</v>
      </c>
      <c r="K3448" s="10">
        <f t="shared" si="2588"/>
        <v>3</v>
      </c>
      <c r="L3448" s="10" t="str">
        <f t="shared" si="2570"/>
        <v>RSDELC</v>
      </c>
      <c r="M3448" s="10" t="s">
        <v>75</v>
      </c>
    </row>
    <row r="3449" spans="3:13" s="2" customFormat="1" x14ac:dyDescent="0.25">
      <c r="C3449" s="10"/>
      <c r="D3449" s="10">
        <v>11</v>
      </c>
      <c r="F3449" s="2" t="str">
        <f t="shared" si="2585"/>
        <v>FLO_FR</v>
      </c>
      <c r="G3449" s="2" t="str">
        <f t="shared" si="2586"/>
        <v>RSD_APA4_AP</v>
      </c>
      <c r="H3449" s="2" t="str">
        <f t="shared" si="2589"/>
        <v>SA</v>
      </c>
      <c r="I3449" s="2" t="str">
        <f>I3425</f>
        <v>UP</v>
      </c>
      <c r="J3449" s="10">
        <f>J3425</f>
        <v>0</v>
      </c>
      <c r="K3449" s="10">
        <f t="shared" si="2588"/>
        <v>3</v>
      </c>
      <c r="L3449" s="10" t="str">
        <f t="shared" si="2570"/>
        <v>RSDELC</v>
      </c>
      <c r="M3449" s="10" t="s">
        <v>75</v>
      </c>
    </row>
    <row r="3450" spans="3:13" s="2" customFormat="1" x14ac:dyDescent="0.25">
      <c r="C3450" s="10"/>
      <c r="D3450" s="10">
        <v>12</v>
      </c>
      <c r="F3450" s="2" t="str">
        <f t="shared" si="2585"/>
        <v>FLO_FR</v>
      </c>
      <c r="G3450" s="2" t="str">
        <f t="shared" si="2586"/>
        <v>RSD_APA4_AP</v>
      </c>
      <c r="H3450" s="2" t="str">
        <f t="shared" ref="H3450:I3450" si="2590">H3426</f>
        <v>SE</v>
      </c>
      <c r="I3450" s="2" t="str">
        <f t="shared" si="2590"/>
        <v>UP</v>
      </c>
      <c r="J3450" s="10">
        <f>J3426</f>
        <v>0</v>
      </c>
      <c r="K3450" s="10">
        <f t="shared" si="2588"/>
        <v>3</v>
      </c>
      <c r="L3450" s="10" t="str">
        <f t="shared" si="2570"/>
        <v>RSDELC</v>
      </c>
      <c r="M3450" s="10" t="s">
        <v>75</v>
      </c>
    </row>
    <row r="3451" spans="3:13" s="2" customFormat="1" x14ac:dyDescent="0.25">
      <c r="C3451" s="10"/>
      <c r="D3451" s="10">
        <v>13</v>
      </c>
      <c r="F3451" s="2" t="str">
        <f t="shared" si="2585"/>
        <v>FLO_FR</v>
      </c>
      <c r="G3451" s="2" t="str">
        <f t="shared" si="2586"/>
        <v>RSD_APA4_AP</v>
      </c>
      <c r="H3451" s="2" t="str">
        <f t="shared" ref="H3451:J3451" si="2591">H3427</f>
        <v>FN</v>
      </c>
      <c r="I3451" s="2" t="str">
        <f t="shared" si="2591"/>
        <v>UP</v>
      </c>
      <c r="J3451" s="10">
        <f t="shared" si="2591"/>
        <v>0</v>
      </c>
      <c r="K3451" s="10">
        <f t="shared" si="2588"/>
        <v>3</v>
      </c>
      <c r="L3451" s="10" t="str">
        <f t="shared" si="2570"/>
        <v>RSDELC</v>
      </c>
      <c r="M3451" s="10" t="s">
        <v>75</v>
      </c>
    </row>
    <row r="3452" spans="3:13" s="2" customFormat="1" x14ac:dyDescent="0.25">
      <c r="C3452" s="10"/>
      <c r="D3452" s="10">
        <v>14</v>
      </c>
      <c r="F3452" s="2" t="str">
        <f t="shared" si="2585"/>
        <v>FLO_FR</v>
      </c>
      <c r="G3452" s="2" t="str">
        <f t="shared" si="2586"/>
        <v>RSD_APA4_AP</v>
      </c>
      <c r="H3452" s="2" t="str">
        <f t="shared" ref="H3452:J3452" si="2592">H3428</f>
        <v>FL</v>
      </c>
      <c r="I3452" s="2" t="str">
        <f t="shared" si="2592"/>
        <v>UP</v>
      </c>
      <c r="J3452" s="10">
        <f t="shared" si="2592"/>
        <v>0</v>
      </c>
      <c r="K3452" s="10">
        <f t="shared" si="2588"/>
        <v>3</v>
      </c>
      <c r="L3452" s="10" t="str">
        <f t="shared" si="2570"/>
        <v>RSDELC</v>
      </c>
      <c r="M3452" s="10" t="s">
        <v>75</v>
      </c>
    </row>
    <row r="3453" spans="3:13" s="2" customFormat="1" x14ac:dyDescent="0.25">
      <c r="C3453" s="10"/>
      <c r="D3453" s="10">
        <v>15</v>
      </c>
      <c r="F3453" s="2" t="str">
        <f t="shared" si="2585"/>
        <v>FLO_FR</v>
      </c>
      <c r="G3453" s="2" t="str">
        <f t="shared" si="2586"/>
        <v>RSD_APA4_AP</v>
      </c>
      <c r="H3453" s="2" t="str">
        <f t="shared" ref="H3453:J3453" si="2593">H3429</f>
        <v>FM</v>
      </c>
      <c r="I3453" s="2" t="str">
        <f t="shared" si="2593"/>
        <v>UP</v>
      </c>
      <c r="J3453" s="10">
        <f t="shared" si="2593"/>
        <v>0</v>
      </c>
      <c r="K3453" s="10">
        <f t="shared" si="2588"/>
        <v>3</v>
      </c>
      <c r="L3453" s="10" t="str">
        <f t="shared" si="2570"/>
        <v>RSDELC</v>
      </c>
      <c r="M3453" s="10" t="s">
        <v>75</v>
      </c>
    </row>
    <row r="3454" spans="3:13" s="2" customFormat="1" x14ac:dyDescent="0.25">
      <c r="C3454" s="10"/>
      <c r="D3454" s="10">
        <v>16</v>
      </c>
      <c r="F3454" s="2" t="str">
        <f t="shared" si="2585"/>
        <v>FLO_FR</v>
      </c>
      <c r="G3454" s="2" t="str">
        <f t="shared" si="2586"/>
        <v>RSD_APA4_AP</v>
      </c>
      <c r="H3454" s="2" t="str">
        <f t="shared" ref="H3454:J3454" si="2594">H3430</f>
        <v>FD</v>
      </c>
      <c r="I3454" s="2" t="str">
        <f t="shared" si="2594"/>
        <v>UP</v>
      </c>
      <c r="J3454" s="10">
        <f t="shared" si="2594"/>
        <v>0</v>
      </c>
      <c r="K3454" s="10">
        <f t="shared" si="2588"/>
        <v>3</v>
      </c>
      <c r="L3454" s="10" t="str">
        <f t="shared" si="2570"/>
        <v>RSDELC</v>
      </c>
      <c r="M3454" s="10" t="s">
        <v>75</v>
      </c>
    </row>
    <row r="3455" spans="3:13" s="2" customFormat="1" x14ac:dyDescent="0.25">
      <c r="C3455" s="10"/>
      <c r="D3455" s="10">
        <v>17</v>
      </c>
      <c r="F3455" s="2" t="str">
        <f t="shared" si="2585"/>
        <v>FLO_FR</v>
      </c>
      <c r="G3455" s="2" t="str">
        <f t="shared" si="2586"/>
        <v>RSD_APA4_AP</v>
      </c>
      <c r="H3455" s="2" t="str">
        <f t="shared" ref="H3455:J3455" si="2595">H3431</f>
        <v>FA</v>
      </c>
      <c r="I3455" s="2" t="str">
        <f t="shared" si="2595"/>
        <v>UP</v>
      </c>
      <c r="J3455" s="10">
        <f t="shared" si="2595"/>
        <v>0</v>
      </c>
      <c r="K3455" s="10">
        <f t="shared" si="2588"/>
        <v>3</v>
      </c>
      <c r="L3455" s="10" t="str">
        <f t="shared" si="2570"/>
        <v>RSDELC</v>
      </c>
      <c r="M3455" s="10" t="s">
        <v>75</v>
      </c>
    </row>
    <row r="3456" spans="3:13" s="2" customFormat="1" x14ac:dyDescent="0.25">
      <c r="C3456" s="10"/>
      <c r="D3456" s="10">
        <v>18</v>
      </c>
      <c r="F3456" s="2" t="str">
        <f t="shared" si="2585"/>
        <v>FLO_FR</v>
      </c>
      <c r="G3456" s="2" t="str">
        <f t="shared" si="2586"/>
        <v>RSD_APA4_AP</v>
      </c>
      <c r="H3456" s="2" t="str">
        <f t="shared" ref="H3456:J3456" si="2596">H3432</f>
        <v>FE</v>
      </c>
      <c r="I3456" s="2" t="str">
        <f t="shared" si="2596"/>
        <v>UP</v>
      </c>
      <c r="J3456" s="10">
        <f t="shared" si="2596"/>
        <v>0</v>
      </c>
      <c r="K3456" s="10">
        <f t="shared" si="2588"/>
        <v>3</v>
      </c>
      <c r="L3456" s="10" t="str">
        <f t="shared" si="2570"/>
        <v>RSDELC</v>
      </c>
      <c r="M3456" s="10" t="s">
        <v>75</v>
      </c>
    </row>
    <row r="3457" spans="3:13" s="2" customFormat="1" x14ac:dyDescent="0.25">
      <c r="C3457" s="10"/>
      <c r="D3457" s="10">
        <v>19</v>
      </c>
      <c r="F3457" s="2" t="str">
        <f t="shared" si="2585"/>
        <v>FLO_FR</v>
      </c>
      <c r="G3457" s="2" t="str">
        <f t="shared" si="2586"/>
        <v>RSD_APA4_AP</v>
      </c>
      <c r="H3457" s="2" t="str">
        <f t="shared" ref="H3457:J3457" si="2597">H3433</f>
        <v>WN</v>
      </c>
      <c r="I3457" s="2" t="str">
        <f t="shared" si="2597"/>
        <v>UP</v>
      </c>
      <c r="J3457" s="10">
        <f t="shared" si="2597"/>
        <v>0</v>
      </c>
      <c r="K3457" s="10">
        <f t="shared" si="2588"/>
        <v>3</v>
      </c>
      <c r="L3457" s="10" t="str">
        <f t="shared" si="2570"/>
        <v>RSDELC</v>
      </c>
      <c r="M3457" s="10" t="s">
        <v>75</v>
      </c>
    </row>
    <row r="3458" spans="3:13" s="2" customFormat="1" x14ac:dyDescent="0.25">
      <c r="C3458" s="10"/>
      <c r="D3458" s="10">
        <v>20</v>
      </c>
      <c r="F3458" s="2" t="str">
        <f t="shared" si="2585"/>
        <v>FLO_FR</v>
      </c>
      <c r="G3458" s="2" t="str">
        <f t="shared" si="2586"/>
        <v>RSD_APA4_AP</v>
      </c>
      <c r="H3458" s="2" t="str">
        <f t="shared" ref="H3458:J3458" si="2598">H3434</f>
        <v>WL</v>
      </c>
      <c r="I3458" s="2" t="str">
        <f t="shared" si="2598"/>
        <v>UP</v>
      </c>
      <c r="J3458" s="10">
        <f t="shared" si="2598"/>
        <v>0</v>
      </c>
      <c r="K3458" s="10">
        <f t="shared" si="2588"/>
        <v>3</v>
      </c>
      <c r="L3458" s="10" t="str">
        <f t="shared" si="2570"/>
        <v>RSDELC</v>
      </c>
      <c r="M3458" s="10" t="s">
        <v>75</v>
      </c>
    </row>
    <row r="3459" spans="3:13" s="2" customFormat="1" x14ac:dyDescent="0.25">
      <c r="C3459" s="10"/>
      <c r="D3459" s="10">
        <v>21</v>
      </c>
      <c r="F3459" s="2" t="str">
        <f t="shared" si="2585"/>
        <v>FLO_FR</v>
      </c>
      <c r="G3459" s="2" t="str">
        <f t="shared" si="2586"/>
        <v>RSD_APA4_AP</v>
      </c>
      <c r="H3459" s="2" t="str">
        <f t="shared" ref="H3459:J3459" si="2599">H3435</f>
        <v>WM</v>
      </c>
      <c r="I3459" s="2" t="str">
        <f t="shared" si="2599"/>
        <v>UP</v>
      </c>
      <c r="J3459" s="10">
        <f t="shared" si="2599"/>
        <v>0</v>
      </c>
      <c r="K3459" s="10">
        <f t="shared" si="2588"/>
        <v>3</v>
      </c>
      <c r="L3459" s="10" t="str">
        <f t="shared" si="2570"/>
        <v>RSDELC</v>
      </c>
      <c r="M3459" s="10" t="s">
        <v>75</v>
      </c>
    </row>
    <row r="3460" spans="3:13" s="2" customFormat="1" x14ac:dyDescent="0.25">
      <c r="C3460" s="10"/>
      <c r="D3460" s="10">
        <v>22</v>
      </c>
      <c r="F3460" s="2" t="str">
        <f t="shared" si="2585"/>
        <v>FLO_FR</v>
      </c>
      <c r="G3460" s="2" t="str">
        <f t="shared" si="2586"/>
        <v>RSD_APA4_AP</v>
      </c>
      <c r="H3460" s="2" t="str">
        <f t="shared" ref="H3460:J3460" si="2600">H3436</f>
        <v>WD</v>
      </c>
      <c r="I3460" s="2" t="str">
        <f t="shared" si="2600"/>
        <v>UP</v>
      </c>
      <c r="J3460" s="10">
        <f t="shared" si="2600"/>
        <v>0</v>
      </c>
      <c r="K3460" s="10">
        <f t="shared" si="2588"/>
        <v>3</v>
      </c>
      <c r="L3460" s="10" t="str">
        <f t="shared" si="2570"/>
        <v>RSDELC</v>
      </c>
      <c r="M3460" s="10" t="s">
        <v>75</v>
      </c>
    </row>
    <row r="3461" spans="3:13" s="2" customFormat="1" x14ac:dyDescent="0.25">
      <c r="C3461" s="10"/>
      <c r="D3461" s="10">
        <v>23</v>
      </c>
      <c r="F3461" s="12" t="str">
        <f t="shared" si="2585"/>
        <v>FLO_FR</v>
      </c>
      <c r="G3461" s="12" t="str">
        <f t="shared" si="2586"/>
        <v>RSD_APA4_AP</v>
      </c>
      <c r="H3461" s="12" t="str">
        <f t="shared" ref="H3461:J3461" si="2601">H3437</f>
        <v>WA</v>
      </c>
      <c r="I3461" s="12" t="str">
        <f t="shared" si="2601"/>
        <v>UP</v>
      </c>
      <c r="J3461" s="4">
        <f t="shared" si="2601"/>
        <v>0</v>
      </c>
      <c r="K3461" s="4">
        <f t="shared" si="2588"/>
        <v>3</v>
      </c>
      <c r="L3461" s="10" t="str">
        <f t="shared" si="2570"/>
        <v>RSDELC</v>
      </c>
      <c r="M3461" s="10" t="s">
        <v>75</v>
      </c>
    </row>
    <row r="3462" spans="3:13" s="2" customFormat="1" x14ac:dyDescent="0.25">
      <c r="C3462" s="10"/>
      <c r="D3462" s="10">
        <v>24</v>
      </c>
      <c r="F3462" s="19" t="str">
        <f t="shared" si="2585"/>
        <v>FLO_FR</v>
      </c>
      <c r="G3462" s="19" t="str">
        <f t="shared" si="2586"/>
        <v>RSD_APA4_AP</v>
      </c>
      <c r="H3462" s="19" t="str">
        <f t="shared" ref="H3462:J3462" si="2602">H3438</f>
        <v>WE</v>
      </c>
      <c r="I3462" s="19" t="str">
        <f t="shared" si="2602"/>
        <v>UP</v>
      </c>
      <c r="J3462" s="21">
        <f t="shared" si="2602"/>
        <v>0</v>
      </c>
      <c r="K3462" s="21">
        <f t="shared" si="2588"/>
        <v>3</v>
      </c>
      <c r="L3462" s="21" t="str">
        <f t="shared" si="2570"/>
        <v>RSDELC</v>
      </c>
      <c r="M3462" s="21" t="s">
        <v>75</v>
      </c>
    </row>
    <row r="3463" spans="3:13" s="2" customFormat="1" x14ac:dyDescent="0.25">
      <c r="C3463" s="10">
        <f>C3415+1</f>
        <v>73</v>
      </c>
      <c r="D3463" s="10">
        <v>1</v>
      </c>
      <c r="F3463" s="2" t="str">
        <f>IF(H3463="NA","\I: Ignore","FLO_FR")</f>
        <v>FLO_FR</v>
      </c>
      <c r="G3463" s="9" t="str">
        <f>VLOOKUP(C3463,Demands!$B$27:$C$125,2,0)</f>
        <v>TER_TP_SH</v>
      </c>
      <c r="H3463" s="2" t="str">
        <f>IF(HLOOKUP($D3463,Fractions!$C$1:$Z$2,2,0)=0,"na",HLOOKUP($D3463,Fractions!$C$1:$Z$2,2,0))</f>
        <v>RN</v>
      </c>
      <c r="I3463" s="2" t="s">
        <v>34</v>
      </c>
      <c r="K3463" s="17">
        <f>VLOOKUP(VLOOKUP(C3463,Demands!$B$27:$E$125,4,0),Fractions!$A$3:$Z$43,INS_FRs!D3463+2,0)</f>
        <v>4.3569254185692546E-2</v>
      </c>
      <c r="L3463" s="10" t="s">
        <v>292</v>
      </c>
      <c r="M3463" s="10" t="s">
        <v>75</v>
      </c>
    </row>
    <row r="3464" spans="3:13" s="2" customFormat="1" x14ac:dyDescent="0.25">
      <c r="C3464" s="10"/>
      <c r="D3464" s="10">
        <v>2</v>
      </c>
      <c r="F3464" s="2" t="str">
        <f t="shared" ref="F3464:F3510" si="2603">IF(H3464="NA","\I: Ignore","FLO_FR")</f>
        <v>FLO_FR</v>
      </c>
      <c r="G3464" s="2" t="str">
        <f>G3463</f>
        <v>TER_TP_SH</v>
      </c>
      <c r="H3464" s="2" t="str">
        <f>IF(HLOOKUP($D3464,Fractions!$C$1:$Z$2,2,0)=0,"na",HLOOKUP($D3464,Fractions!$C$1:$Z$2,2,0))</f>
        <v>RL</v>
      </c>
      <c r="I3464" s="2" t="s">
        <v>34</v>
      </c>
      <c r="K3464" s="17">
        <f>VLOOKUP(VLOOKUP(C3463,Demands!$B$27:$E$125,4,0),Fractions!$A$3:$Z$43,INS_FRs!D3464+2,0)</f>
        <v>2.6141552511415526E-2</v>
      </c>
      <c r="L3464" s="10" t="str">
        <f>L3463</f>
        <v>TERELC,TERLTH,TERGASNAT,TERCOABCO,TERCOASUB,TERCOABKB,TERCOABIC,TERBIOLOG,TERBIOPLT,TEROILDSL,TEROILHFO,TEROILLPG</v>
      </c>
      <c r="M3464" s="10" t="s">
        <v>75</v>
      </c>
    </row>
    <row r="3465" spans="3:13" s="2" customFormat="1" x14ac:dyDescent="0.25">
      <c r="C3465" s="10"/>
      <c r="D3465" s="10">
        <v>3</v>
      </c>
      <c r="F3465" s="2" t="str">
        <f t="shared" si="2603"/>
        <v>FLO_FR</v>
      </c>
      <c r="G3465" s="2" t="str">
        <f t="shared" ref="G3465:G3510" si="2604">G3464</f>
        <v>TER_TP_SH</v>
      </c>
      <c r="H3465" s="2" t="str">
        <f>IF(HLOOKUP($D3465,Fractions!$C$1:$Z$2,2,0)=0,"na",HLOOKUP($D3465,Fractions!$C$1:$Z$2,2,0))</f>
        <v>RM</v>
      </c>
      <c r="I3465" s="2" t="s">
        <v>34</v>
      </c>
      <c r="K3465" s="17">
        <f>VLOOKUP(VLOOKUP(C3463,Demands!$B$27:$E$125,4,0),Fractions!$A$3:$Z$43,INS_FRs!D3465+2,0)</f>
        <v>3.4855403348554033E-2</v>
      </c>
      <c r="L3465" s="10" t="str">
        <f t="shared" ref="L3465:L3528" si="2605">L3464</f>
        <v>TERELC,TERLTH,TERGASNAT,TERCOABCO,TERCOASUB,TERCOABKB,TERCOABIC,TERBIOLOG,TERBIOPLT,TEROILDSL,TEROILHFO,TEROILLPG</v>
      </c>
      <c r="M3465" s="10" t="s">
        <v>75</v>
      </c>
    </row>
    <row r="3466" spans="3:13" s="2" customFormat="1" x14ac:dyDescent="0.25">
      <c r="C3466" s="10"/>
      <c r="D3466" s="10">
        <v>4</v>
      </c>
      <c r="F3466" s="2" t="str">
        <f t="shared" si="2603"/>
        <v>FLO_FR</v>
      </c>
      <c r="G3466" s="2" t="str">
        <f t="shared" si="2604"/>
        <v>TER_TP_SH</v>
      </c>
      <c r="H3466" s="2" t="str">
        <f>IF(HLOOKUP($D3466,Fractions!$C$1:$Z$2,2,0)=0,"na",HLOOKUP($D3466,Fractions!$C$1:$Z$2,2,0))</f>
        <v>RD</v>
      </c>
      <c r="I3466" s="2" t="s">
        <v>34</v>
      </c>
      <c r="K3466" s="17">
        <f>VLOOKUP(VLOOKUP(C3463,Demands!$B$27:$E$125,4,0),Fractions!$A$3:$Z$43,INS_FRs!D3466+2,0)</f>
        <v>4.3569254185692546E-2</v>
      </c>
      <c r="L3466" s="10" t="str">
        <f t="shared" si="2605"/>
        <v>TERELC,TERLTH,TERGASNAT,TERCOABCO,TERCOASUB,TERCOABKB,TERCOABIC,TERBIOLOG,TERBIOPLT,TEROILDSL,TEROILHFO,TEROILLPG</v>
      </c>
      <c r="M3466" s="10" t="s">
        <v>75</v>
      </c>
    </row>
    <row r="3467" spans="3:13" s="2" customFormat="1" x14ac:dyDescent="0.25">
      <c r="C3467" s="10"/>
      <c r="D3467" s="10">
        <v>5</v>
      </c>
      <c r="F3467" s="2" t="str">
        <f t="shared" si="2603"/>
        <v>FLO_FR</v>
      </c>
      <c r="G3467" s="2" t="str">
        <f t="shared" si="2604"/>
        <v>TER_TP_SH</v>
      </c>
      <c r="H3467" s="2" t="str">
        <f>IF(HLOOKUP($D3467,Fractions!$C$1:$Z$2,2,0)=0,"na",HLOOKUP($D3467,Fractions!$C$1:$Z$2,2,0))</f>
        <v>RA</v>
      </c>
      <c r="I3467" s="2" t="s">
        <v>34</v>
      </c>
      <c r="K3467" s="17">
        <f>VLOOKUP(VLOOKUP(C3463,Demands!$B$27:$E$125,4,0),Fractions!$A$3:$Z$43,INS_FRs!D3467+2,0)</f>
        <v>2.6141552511415526E-2</v>
      </c>
      <c r="L3467" s="10" t="str">
        <f t="shared" si="2605"/>
        <v>TERELC,TERLTH,TERGASNAT,TERCOABCO,TERCOASUB,TERCOABKB,TERCOABIC,TERBIOLOG,TERBIOPLT,TEROILDSL,TEROILHFO,TEROILLPG</v>
      </c>
      <c r="M3467" s="10" t="s">
        <v>75</v>
      </c>
    </row>
    <row r="3468" spans="3:13" s="2" customFormat="1" x14ac:dyDescent="0.25">
      <c r="C3468" s="10"/>
      <c r="D3468" s="10">
        <v>6</v>
      </c>
      <c r="F3468" s="2" t="str">
        <f t="shared" si="2603"/>
        <v>FLO_FR</v>
      </c>
      <c r="G3468" s="2" t="str">
        <f t="shared" si="2604"/>
        <v>TER_TP_SH</v>
      </c>
      <c r="H3468" s="2" t="str">
        <f>IF(HLOOKUP($D3468,Fractions!$C$1:$Z$2,2,0)=0,"na",HLOOKUP($D3468,Fractions!$C$1:$Z$2,2,0))</f>
        <v>RE</v>
      </c>
      <c r="I3468" s="2" t="s">
        <v>34</v>
      </c>
      <c r="K3468" s="17">
        <f>VLOOKUP(VLOOKUP(C3463,Demands!$B$27:$E$125,4,0),Fractions!$A$3:$Z$43,INS_FRs!D3468+2,0)</f>
        <v>3.4855403348554033E-2</v>
      </c>
      <c r="L3468" s="10" t="str">
        <f t="shared" si="2605"/>
        <v>TERELC,TERLTH,TERGASNAT,TERCOABCO,TERCOASUB,TERCOABKB,TERCOABIC,TERBIOLOG,TERBIOPLT,TEROILDSL,TEROILHFO,TEROILLPG</v>
      </c>
      <c r="M3468" s="10" t="s">
        <v>75</v>
      </c>
    </row>
    <row r="3469" spans="3:13" s="2" customFormat="1" x14ac:dyDescent="0.25">
      <c r="C3469" s="10"/>
      <c r="D3469" s="10">
        <v>7</v>
      </c>
      <c r="F3469" s="2" t="str">
        <f t="shared" si="2603"/>
        <v>FLO_FR</v>
      </c>
      <c r="G3469" s="2" t="str">
        <f t="shared" si="2604"/>
        <v>TER_TP_SH</v>
      </c>
      <c r="H3469" s="2" t="str">
        <f>IF(HLOOKUP($D3469,Fractions!$C$1:$Z$2,2,0)=0,"na",HLOOKUP($D3469,Fractions!$C$1:$Z$2,2,0))</f>
        <v>SN</v>
      </c>
      <c r="I3469" s="2" t="s">
        <v>34</v>
      </c>
      <c r="K3469" s="17">
        <f>VLOOKUP(VLOOKUP(C3463,Demands!$B$27:$E$125,4,0),Fractions!$A$3:$Z$43,INS_FRs!D3469+2,0)</f>
        <v>0</v>
      </c>
      <c r="L3469" s="10" t="str">
        <f t="shared" si="2605"/>
        <v>TERELC,TERLTH,TERGASNAT,TERCOABCO,TERCOASUB,TERCOABKB,TERCOABIC,TERBIOLOG,TERBIOPLT,TEROILDSL,TEROILHFO,TEROILLPG</v>
      </c>
      <c r="M3469" s="10" t="s">
        <v>75</v>
      </c>
    </row>
    <row r="3470" spans="3:13" s="2" customFormat="1" x14ac:dyDescent="0.25">
      <c r="C3470" s="10"/>
      <c r="D3470" s="10">
        <v>8</v>
      </c>
      <c r="F3470" s="2" t="str">
        <f t="shared" si="2603"/>
        <v>FLO_FR</v>
      </c>
      <c r="G3470" s="2" t="str">
        <f t="shared" si="2604"/>
        <v>TER_TP_SH</v>
      </c>
      <c r="H3470" s="2" t="str">
        <f>IF(HLOOKUP($D3470,Fractions!$C$1:$Z$2,2,0)=0,"na",HLOOKUP($D3470,Fractions!$C$1:$Z$2,2,0))</f>
        <v>SL</v>
      </c>
      <c r="I3470" s="2" t="s">
        <v>34</v>
      </c>
      <c r="K3470" s="17">
        <f>VLOOKUP(VLOOKUP(C3463,Demands!$B$27:$E$125,4,0),Fractions!$A$3:$Z$43,INS_FRs!D3470+2,0)</f>
        <v>0</v>
      </c>
      <c r="L3470" s="10" t="str">
        <f t="shared" si="2605"/>
        <v>TERELC,TERLTH,TERGASNAT,TERCOABCO,TERCOASUB,TERCOABKB,TERCOABIC,TERBIOLOG,TERBIOPLT,TEROILDSL,TEROILHFO,TEROILLPG</v>
      </c>
      <c r="M3470" s="10" t="s">
        <v>75</v>
      </c>
    </row>
    <row r="3471" spans="3:13" s="2" customFormat="1" x14ac:dyDescent="0.25">
      <c r="C3471" s="10"/>
      <c r="D3471" s="10">
        <v>9</v>
      </c>
      <c r="F3471" s="2" t="str">
        <f t="shared" si="2603"/>
        <v>FLO_FR</v>
      </c>
      <c r="G3471" s="2" t="str">
        <f t="shared" si="2604"/>
        <v>TER_TP_SH</v>
      </c>
      <c r="H3471" s="2" t="str">
        <f>IF(HLOOKUP($D3471,Fractions!$C$1:$Z$2,2,0)=0,"na",HLOOKUP($D3471,Fractions!$C$1:$Z$2,2,0))</f>
        <v>SM</v>
      </c>
      <c r="I3471" s="2" t="s">
        <v>34</v>
      </c>
      <c r="K3471" s="17">
        <f>VLOOKUP(VLOOKUP(C3463,Demands!$B$27:$E$125,4,0),Fractions!$A$3:$Z$43,INS_FRs!D3471+2,0)</f>
        <v>0</v>
      </c>
      <c r="L3471" s="10" t="str">
        <f t="shared" si="2605"/>
        <v>TERELC,TERLTH,TERGASNAT,TERCOABCO,TERCOASUB,TERCOABKB,TERCOABIC,TERBIOLOG,TERBIOPLT,TEROILDSL,TEROILHFO,TEROILLPG</v>
      </c>
      <c r="M3471" s="10" t="s">
        <v>75</v>
      </c>
    </row>
    <row r="3472" spans="3:13" s="2" customFormat="1" x14ac:dyDescent="0.25">
      <c r="C3472" s="10"/>
      <c r="D3472" s="10">
        <v>10</v>
      </c>
      <c r="F3472" s="2" t="str">
        <f t="shared" si="2603"/>
        <v>FLO_FR</v>
      </c>
      <c r="G3472" s="2" t="str">
        <f t="shared" si="2604"/>
        <v>TER_TP_SH</v>
      </c>
      <c r="H3472" s="2" t="str">
        <f>IF(HLOOKUP($D3472,Fractions!$C$1:$Z$2,2,0)=0,"na",HLOOKUP($D3472,Fractions!$C$1:$Z$2,2,0))</f>
        <v>SD</v>
      </c>
      <c r="I3472" s="2" t="s">
        <v>34</v>
      </c>
      <c r="K3472" s="17">
        <f>VLOOKUP(VLOOKUP(C3463,Demands!$B$27:$E$125,4,0),Fractions!$A$3:$Z$43,INS_FRs!D3472+2,0)</f>
        <v>0</v>
      </c>
      <c r="L3472" s="10" t="str">
        <f t="shared" si="2605"/>
        <v>TERELC,TERLTH,TERGASNAT,TERCOABCO,TERCOASUB,TERCOABKB,TERCOABIC,TERBIOLOG,TERBIOPLT,TEROILDSL,TEROILHFO,TEROILLPG</v>
      </c>
      <c r="M3472" s="10" t="s">
        <v>75</v>
      </c>
    </row>
    <row r="3473" spans="3:13" s="2" customFormat="1" x14ac:dyDescent="0.25">
      <c r="C3473" s="10"/>
      <c r="D3473" s="10">
        <v>11</v>
      </c>
      <c r="F3473" s="2" t="str">
        <f t="shared" si="2603"/>
        <v>FLO_FR</v>
      </c>
      <c r="G3473" s="2" t="str">
        <f t="shared" si="2604"/>
        <v>TER_TP_SH</v>
      </c>
      <c r="H3473" s="2" t="str">
        <f>IF(HLOOKUP($D3473,Fractions!$C$1:$Z$2,2,0)=0,"na",HLOOKUP($D3473,Fractions!$C$1:$Z$2,2,0))</f>
        <v>SA</v>
      </c>
      <c r="I3473" s="2" t="s">
        <v>34</v>
      </c>
      <c r="K3473" s="17">
        <f>VLOOKUP(VLOOKUP(C3463,Demands!$B$27:$E$125,4,0),Fractions!$A$3:$Z$43,INS_FRs!D3473+2,0)</f>
        <v>0</v>
      </c>
      <c r="L3473" s="10" t="str">
        <f t="shared" si="2605"/>
        <v>TERELC,TERLTH,TERGASNAT,TERCOABCO,TERCOASUB,TERCOABKB,TERCOABIC,TERBIOLOG,TERBIOPLT,TEROILDSL,TEROILHFO,TEROILLPG</v>
      </c>
      <c r="M3473" s="10" t="s">
        <v>75</v>
      </c>
    </row>
    <row r="3474" spans="3:13" s="2" customFormat="1" x14ac:dyDescent="0.25">
      <c r="C3474" s="10"/>
      <c r="D3474" s="10">
        <v>12</v>
      </c>
      <c r="F3474" s="2" t="str">
        <f t="shared" si="2603"/>
        <v>FLO_FR</v>
      </c>
      <c r="G3474" s="2" t="str">
        <f t="shared" si="2604"/>
        <v>TER_TP_SH</v>
      </c>
      <c r="H3474" s="2" t="str">
        <f>IF(HLOOKUP($D3474,Fractions!$C$1:$Z$2,2,0)=0,"na",HLOOKUP($D3474,Fractions!$C$1:$Z$2,2,0))</f>
        <v>SE</v>
      </c>
      <c r="I3474" s="2" t="s">
        <v>34</v>
      </c>
      <c r="K3474" s="17">
        <f>VLOOKUP(VLOOKUP(C3463,Demands!$B$27:$E$125,4,0),Fractions!$A$3:$Z$43,INS_FRs!D3474+2,0)</f>
        <v>0</v>
      </c>
      <c r="L3474" s="10" t="str">
        <f t="shared" si="2605"/>
        <v>TERELC,TERLTH,TERGASNAT,TERCOABCO,TERCOASUB,TERCOABKB,TERCOABIC,TERBIOLOG,TERBIOPLT,TEROILDSL,TEROILHFO,TEROILLPG</v>
      </c>
      <c r="M3474" s="10" t="s">
        <v>75</v>
      </c>
    </row>
    <row r="3475" spans="3:13" s="2" customFormat="1" x14ac:dyDescent="0.25">
      <c r="C3475" s="10"/>
      <c r="D3475" s="10">
        <v>13</v>
      </c>
      <c r="F3475" s="2" t="str">
        <f t="shared" si="2603"/>
        <v>FLO_FR</v>
      </c>
      <c r="G3475" s="2" t="str">
        <f t="shared" si="2604"/>
        <v>TER_TP_SH</v>
      </c>
      <c r="H3475" s="2" t="str">
        <f>IF(HLOOKUP($D3475,Fractions!$C$1:$Z$2,2,0)=0,"na",HLOOKUP($D3475,Fractions!$C$1:$Z$2,2,0))</f>
        <v>FN</v>
      </c>
      <c r="I3475" s="2" t="s">
        <v>34</v>
      </c>
      <c r="K3475" s="17">
        <f>VLOOKUP(VLOOKUP(C3463,Demands!$B$27:$E$125,4,0),Fractions!$A$3:$Z$43,INS_FRs!D3475+2,0)</f>
        <v>4.3569254185692546E-2</v>
      </c>
      <c r="L3475" s="10" t="str">
        <f t="shared" si="2605"/>
        <v>TERELC,TERLTH,TERGASNAT,TERCOABCO,TERCOASUB,TERCOABKB,TERCOABIC,TERBIOLOG,TERBIOPLT,TEROILDSL,TEROILHFO,TEROILLPG</v>
      </c>
      <c r="M3475" s="10" t="s">
        <v>75</v>
      </c>
    </row>
    <row r="3476" spans="3:13" s="2" customFormat="1" x14ac:dyDescent="0.25">
      <c r="C3476" s="10"/>
      <c r="D3476" s="10">
        <v>14</v>
      </c>
      <c r="F3476" s="2" t="str">
        <f t="shared" si="2603"/>
        <v>FLO_FR</v>
      </c>
      <c r="G3476" s="2" t="str">
        <f t="shared" si="2604"/>
        <v>TER_TP_SH</v>
      </c>
      <c r="H3476" s="2" t="str">
        <f>IF(HLOOKUP($D3476,Fractions!$C$1:$Z$2,2,0)=0,"na",HLOOKUP($D3476,Fractions!$C$1:$Z$2,2,0))</f>
        <v>FL</v>
      </c>
      <c r="I3476" s="2" t="s">
        <v>34</v>
      </c>
      <c r="K3476" s="17">
        <f>VLOOKUP(VLOOKUP(C3463,Demands!$B$27:$E$125,4,0),Fractions!$A$3:$Z$43,INS_FRs!D3476+2,0)</f>
        <v>2.6141552511415526E-2</v>
      </c>
      <c r="L3476" s="10" t="str">
        <f t="shared" si="2605"/>
        <v>TERELC,TERLTH,TERGASNAT,TERCOABCO,TERCOASUB,TERCOABKB,TERCOABIC,TERBIOLOG,TERBIOPLT,TEROILDSL,TEROILHFO,TEROILLPG</v>
      </c>
      <c r="M3476" s="10" t="s">
        <v>75</v>
      </c>
    </row>
    <row r="3477" spans="3:13" s="2" customFormat="1" x14ac:dyDescent="0.25">
      <c r="C3477" s="10"/>
      <c r="D3477" s="10">
        <v>15</v>
      </c>
      <c r="F3477" s="2" t="str">
        <f t="shared" si="2603"/>
        <v>FLO_FR</v>
      </c>
      <c r="G3477" s="2" t="str">
        <f t="shared" si="2604"/>
        <v>TER_TP_SH</v>
      </c>
      <c r="H3477" s="2" t="str">
        <f>IF(HLOOKUP($D3477,Fractions!$C$1:$Z$2,2,0)=0,"na",HLOOKUP($D3477,Fractions!$C$1:$Z$2,2,0))</f>
        <v>FM</v>
      </c>
      <c r="I3477" s="2" t="s">
        <v>34</v>
      </c>
      <c r="K3477" s="17">
        <f>VLOOKUP(VLOOKUP(C3463,Demands!$B$27:$E$125,4,0),Fractions!$A$3:$Z$43,INS_FRs!D3477+2,0)</f>
        <v>3.4855403348554033E-2</v>
      </c>
      <c r="L3477" s="10" t="str">
        <f t="shared" si="2605"/>
        <v>TERELC,TERLTH,TERGASNAT,TERCOABCO,TERCOASUB,TERCOABKB,TERCOABIC,TERBIOLOG,TERBIOPLT,TEROILDSL,TEROILHFO,TEROILLPG</v>
      </c>
      <c r="M3477" s="10" t="s">
        <v>75</v>
      </c>
    </row>
    <row r="3478" spans="3:13" s="2" customFormat="1" x14ac:dyDescent="0.25">
      <c r="C3478" s="10"/>
      <c r="D3478" s="10">
        <v>16</v>
      </c>
      <c r="F3478" s="2" t="str">
        <f t="shared" si="2603"/>
        <v>FLO_FR</v>
      </c>
      <c r="G3478" s="2" t="str">
        <f t="shared" si="2604"/>
        <v>TER_TP_SH</v>
      </c>
      <c r="H3478" s="2" t="str">
        <f>IF(HLOOKUP($D3478,Fractions!$C$1:$Z$2,2,0)=0,"na",HLOOKUP($D3478,Fractions!$C$1:$Z$2,2,0))</f>
        <v>FD</v>
      </c>
      <c r="I3478" s="2" t="s">
        <v>34</v>
      </c>
      <c r="K3478" s="17">
        <f>VLOOKUP(VLOOKUP(C3463,Demands!$B$27:$E$125,4,0),Fractions!$A$3:$Z$43,INS_FRs!D3478+2,0)</f>
        <v>4.3569254185692546E-2</v>
      </c>
      <c r="L3478" s="10" t="str">
        <f t="shared" si="2605"/>
        <v>TERELC,TERLTH,TERGASNAT,TERCOABCO,TERCOASUB,TERCOABKB,TERCOABIC,TERBIOLOG,TERBIOPLT,TEROILDSL,TEROILHFO,TEROILLPG</v>
      </c>
      <c r="M3478" s="10" t="s">
        <v>75</v>
      </c>
    </row>
    <row r="3479" spans="3:13" s="2" customFormat="1" x14ac:dyDescent="0.25">
      <c r="C3479" s="10"/>
      <c r="D3479" s="10">
        <v>17</v>
      </c>
      <c r="F3479" s="2" t="str">
        <f t="shared" si="2603"/>
        <v>FLO_FR</v>
      </c>
      <c r="G3479" s="2" t="str">
        <f t="shared" si="2604"/>
        <v>TER_TP_SH</v>
      </c>
      <c r="H3479" s="2" t="str">
        <f>IF(HLOOKUP($D3479,Fractions!$C$1:$Z$2,2,0)=0,"na",HLOOKUP($D3479,Fractions!$C$1:$Z$2,2,0))</f>
        <v>FA</v>
      </c>
      <c r="I3479" s="2" t="s">
        <v>34</v>
      </c>
      <c r="K3479" s="17">
        <f>VLOOKUP(VLOOKUP(C3463,Demands!$B$27:$E$125,4,0),Fractions!$A$3:$Z$43,INS_FRs!D3479+2,0)</f>
        <v>2.6141552511415526E-2</v>
      </c>
      <c r="L3479" s="10" t="str">
        <f t="shared" si="2605"/>
        <v>TERELC,TERLTH,TERGASNAT,TERCOABCO,TERCOASUB,TERCOABKB,TERCOABIC,TERBIOLOG,TERBIOPLT,TEROILDSL,TEROILHFO,TEROILLPG</v>
      </c>
      <c r="M3479" s="10" t="s">
        <v>75</v>
      </c>
    </row>
    <row r="3480" spans="3:13" s="2" customFormat="1" x14ac:dyDescent="0.25">
      <c r="C3480" s="10"/>
      <c r="D3480" s="10">
        <v>18</v>
      </c>
      <c r="F3480" s="2" t="str">
        <f t="shared" si="2603"/>
        <v>FLO_FR</v>
      </c>
      <c r="G3480" s="2" t="str">
        <f t="shared" si="2604"/>
        <v>TER_TP_SH</v>
      </c>
      <c r="H3480" s="2" t="str">
        <f>IF(HLOOKUP($D3480,Fractions!$C$1:$Z$2,2,0)=0,"na",HLOOKUP($D3480,Fractions!$C$1:$Z$2,2,0))</f>
        <v>FE</v>
      </c>
      <c r="I3480" s="2" t="s">
        <v>34</v>
      </c>
      <c r="K3480" s="17">
        <f>VLOOKUP(VLOOKUP(C3463,Demands!$B$27:$E$125,4,0),Fractions!$A$3:$Z$43,INS_FRs!D3480+2,0)</f>
        <v>3.4855403348554033E-2</v>
      </c>
      <c r="L3480" s="10" t="str">
        <f t="shared" si="2605"/>
        <v>TERELC,TERLTH,TERGASNAT,TERCOABCO,TERCOASUB,TERCOABKB,TERCOABIC,TERBIOLOG,TERBIOPLT,TEROILDSL,TEROILHFO,TEROILLPG</v>
      </c>
      <c r="M3480" s="10" t="s">
        <v>75</v>
      </c>
    </row>
    <row r="3481" spans="3:13" s="2" customFormat="1" x14ac:dyDescent="0.25">
      <c r="C3481" s="10"/>
      <c r="D3481" s="10">
        <v>19</v>
      </c>
      <c r="F3481" s="2" t="str">
        <f t="shared" si="2603"/>
        <v>FLO_FR</v>
      </c>
      <c r="G3481" s="2" t="str">
        <f t="shared" si="2604"/>
        <v>TER_TP_SH</v>
      </c>
      <c r="H3481" s="2" t="str">
        <f>IF(HLOOKUP($D3481,Fractions!$C$1:$Z$2,2,0)=0,"na",HLOOKUP($D3481,Fractions!$C$1:$Z$2,2,0))</f>
        <v>WN</v>
      </c>
      <c r="I3481" s="2" t="s">
        <v>34</v>
      </c>
      <c r="K3481" s="17">
        <f>VLOOKUP(VLOOKUP(C3463,Demands!$B$27:$E$125,4,0),Fractions!$A$3:$Z$43,INS_FRs!D3481+2,0)</f>
        <v>0.12119482496194828</v>
      </c>
      <c r="L3481" s="10" t="str">
        <f t="shared" si="2605"/>
        <v>TERELC,TERLTH,TERGASNAT,TERCOABCO,TERCOASUB,TERCOABKB,TERCOABIC,TERBIOLOG,TERBIOPLT,TEROILDSL,TEROILHFO,TEROILLPG</v>
      </c>
      <c r="M3481" s="10" t="s">
        <v>75</v>
      </c>
    </row>
    <row r="3482" spans="3:13" s="2" customFormat="1" x14ac:dyDescent="0.25">
      <c r="C3482" s="10"/>
      <c r="D3482" s="10">
        <v>20</v>
      </c>
      <c r="F3482" s="2" t="str">
        <f t="shared" si="2603"/>
        <v>FLO_FR</v>
      </c>
      <c r="G3482" s="2" t="str">
        <f t="shared" si="2604"/>
        <v>TER_TP_SH</v>
      </c>
      <c r="H3482" s="2" t="str">
        <f>IF(HLOOKUP($D3482,Fractions!$C$1:$Z$2,2,0)=0,"na",HLOOKUP($D3482,Fractions!$C$1:$Z$2,2,0))</f>
        <v>WL</v>
      </c>
      <c r="I3482" s="2" t="s">
        <v>34</v>
      </c>
      <c r="K3482" s="17">
        <f>VLOOKUP(VLOOKUP(C3463,Demands!$B$27:$E$125,4,0),Fractions!$A$3:$Z$43,INS_FRs!D3482+2,0)</f>
        <v>7.2716894977168961E-2</v>
      </c>
      <c r="L3482" s="10" t="str">
        <f t="shared" si="2605"/>
        <v>TERELC,TERLTH,TERGASNAT,TERCOABCO,TERCOASUB,TERCOABKB,TERCOABIC,TERBIOLOG,TERBIOPLT,TEROILDSL,TEROILHFO,TEROILLPG</v>
      </c>
      <c r="M3482" s="10" t="s">
        <v>75</v>
      </c>
    </row>
    <row r="3483" spans="3:13" s="2" customFormat="1" x14ac:dyDescent="0.25">
      <c r="C3483" s="10"/>
      <c r="D3483" s="10">
        <v>21</v>
      </c>
      <c r="F3483" s="2" t="str">
        <f t="shared" si="2603"/>
        <v>FLO_FR</v>
      </c>
      <c r="G3483" s="2" t="str">
        <f t="shared" si="2604"/>
        <v>TER_TP_SH</v>
      </c>
      <c r="H3483" s="2" t="str">
        <f>IF(HLOOKUP($D3483,Fractions!$C$1:$Z$2,2,0)=0,"na",HLOOKUP($D3483,Fractions!$C$1:$Z$2,2,0))</f>
        <v>WM</v>
      </c>
      <c r="I3483" s="2" t="s">
        <v>34</v>
      </c>
      <c r="K3483" s="17">
        <f>VLOOKUP(VLOOKUP(C3463,Demands!$B$27:$E$125,4,0),Fractions!$A$3:$Z$43,INS_FRs!D3483+2,0)</f>
        <v>9.6955859969558605E-2</v>
      </c>
      <c r="L3483" s="10" t="str">
        <f t="shared" si="2605"/>
        <v>TERELC,TERLTH,TERGASNAT,TERCOABCO,TERCOASUB,TERCOABKB,TERCOABIC,TERBIOLOG,TERBIOPLT,TEROILDSL,TEROILHFO,TEROILLPG</v>
      </c>
      <c r="M3483" s="10" t="s">
        <v>75</v>
      </c>
    </row>
    <row r="3484" spans="3:13" s="2" customFormat="1" x14ac:dyDescent="0.25">
      <c r="C3484" s="10"/>
      <c r="D3484" s="10">
        <v>22</v>
      </c>
      <c r="F3484" s="2" t="str">
        <f t="shared" si="2603"/>
        <v>FLO_FR</v>
      </c>
      <c r="G3484" s="2" t="str">
        <f t="shared" si="2604"/>
        <v>TER_TP_SH</v>
      </c>
      <c r="H3484" s="2" t="str">
        <f>IF(HLOOKUP($D3484,Fractions!$C$1:$Z$2,2,0)=0,"na",HLOOKUP($D3484,Fractions!$C$1:$Z$2,2,0))</f>
        <v>WD</v>
      </c>
      <c r="I3484" s="2" t="s">
        <v>34</v>
      </c>
      <c r="K3484" s="17">
        <f>VLOOKUP(VLOOKUP(C3463,Demands!$B$27:$E$125,4,0),Fractions!$A$3:$Z$43,INS_FRs!D3484+2,0)</f>
        <v>0.12119482496194828</v>
      </c>
      <c r="L3484" s="10" t="str">
        <f t="shared" si="2605"/>
        <v>TERELC,TERLTH,TERGASNAT,TERCOABCO,TERCOASUB,TERCOABKB,TERCOABIC,TERBIOLOG,TERBIOPLT,TEROILDSL,TEROILHFO,TEROILLPG</v>
      </c>
      <c r="M3484" s="10" t="s">
        <v>75</v>
      </c>
    </row>
    <row r="3485" spans="3:13" s="2" customFormat="1" x14ac:dyDescent="0.25">
      <c r="C3485" s="10"/>
      <c r="D3485" s="10">
        <v>23</v>
      </c>
      <c r="F3485" s="12" t="str">
        <f t="shared" si="2603"/>
        <v>FLO_FR</v>
      </c>
      <c r="G3485" s="12" t="str">
        <f t="shared" si="2604"/>
        <v>TER_TP_SH</v>
      </c>
      <c r="H3485" s="12" t="str">
        <f>IF(HLOOKUP($D3485,Fractions!$C$1:$Z$2,2,0)=0,"na",HLOOKUP($D3485,Fractions!$C$1:$Z$2,2,0))</f>
        <v>WA</v>
      </c>
      <c r="I3485" s="12" t="s">
        <v>34</v>
      </c>
      <c r="J3485" s="12"/>
      <c r="K3485" s="18">
        <f>VLOOKUP(VLOOKUP(C3463,Demands!$B$27:$E$125,4,0),Fractions!$A$3:$Z$43,INS_FRs!D3485+2,0)</f>
        <v>7.2716894977168961E-2</v>
      </c>
      <c r="L3485" s="10" t="str">
        <f t="shared" si="2605"/>
        <v>TERELC,TERLTH,TERGASNAT,TERCOABCO,TERCOASUB,TERCOABKB,TERCOABIC,TERBIOLOG,TERBIOPLT,TEROILDSL,TEROILHFO,TEROILLPG</v>
      </c>
      <c r="M3485" s="10" t="s">
        <v>75</v>
      </c>
    </row>
    <row r="3486" spans="3:13" s="2" customFormat="1" x14ac:dyDescent="0.25">
      <c r="C3486" s="10"/>
      <c r="D3486" s="10">
        <v>24</v>
      </c>
      <c r="F3486" s="19" t="str">
        <f t="shared" si="2603"/>
        <v>FLO_FR</v>
      </c>
      <c r="G3486" s="19" t="str">
        <f t="shared" si="2604"/>
        <v>TER_TP_SH</v>
      </c>
      <c r="H3486" s="19" t="str">
        <f>IF(HLOOKUP($D3486,Fractions!$C$1:$Z$2,2,0)=0,"na",HLOOKUP($D3486,Fractions!$C$1:$Z$2,2,0))</f>
        <v>WE</v>
      </c>
      <c r="I3486" s="19" t="s">
        <v>34</v>
      </c>
      <c r="J3486" s="19"/>
      <c r="K3486" s="20">
        <f>VLOOKUP(VLOOKUP(C3463,Demands!$B$27:$E$125,4,0),Fractions!$A$3:$Z$43,INS_FRs!D3486+2,0)</f>
        <v>9.6955859969558605E-2</v>
      </c>
      <c r="L3486" s="21" t="str">
        <f t="shared" si="2605"/>
        <v>TERELC,TERLTH,TERGASNAT,TERCOABCO,TERCOASUB,TERCOABKB,TERCOABIC,TERBIOLOG,TERBIOPLT,TEROILDSL,TEROILHFO,TEROILLPG</v>
      </c>
      <c r="M3486" s="21" t="s">
        <v>75</v>
      </c>
    </row>
    <row r="3487" spans="3:13" s="2" customFormat="1" x14ac:dyDescent="0.25">
      <c r="C3487" s="10"/>
      <c r="D3487" s="10">
        <v>1</v>
      </c>
      <c r="F3487" s="2" t="str">
        <f t="shared" si="2603"/>
        <v>FLO_FR</v>
      </c>
      <c r="G3487" s="2" t="str">
        <f t="shared" si="2604"/>
        <v>TER_TP_SH</v>
      </c>
      <c r="H3487" s="2" t="str">
        <f t="shared" ref="H3487:J3495" si="2606">H3463</f>
        <v>RN</v>
      </c>
      <c r="I3487" s="2" t="str">
        <f t="shared" si="2606"/>
        <v>UP</v>
      </c>
      <c r="J3487" s="10">
        <f t="shared" si="2606"/>
        <v>0</v>
      </c>
      <c r="K3487" s="10">
        <v>3</v>
      </c>
      <c r="L3487" s="10" t="str">
        <f t="shared" si="2605"/>
        <v>TERELC,TERLTH,TERGASNAT,TERCOABCO,TERCOASUB,TERCOABKB,TERCOABIC,TERBIOLOG,TERBIOPLT,TEROILDSL,TEROILHFO,TEROILLPG</v>
      </c>
      <c r="M3487" s="10" t="s">
        <v>75</v>
      </c>
    </row>
    <row r="3488" spans="3:13" s="2" customFormat="1" x14ac:dyDescent="0.25">
      <c r="C3488" s="10"/>
      <c r="D3488" s="10">
        <v>2</v>
      </c>
      <c r="F3488" s="2" t="str">
        <f t="shared" si="2603"/>
        <v>FLO_FR</v>
      </c>
      <c r="G3488" s="2" t="str">
        <f t="shared" si="2604"/>
        <v>TER_TP_SH</v>
      </c>
      <c r="H3488" s="2" t="str">
        <f t="shared" si="2606"/>
        <v>RL</v>
      </c>
      <c r="I3488" s="2" t="str">
        <f t="shared" si="2606"/>
        <v>UP</v>
      </c>
      <c r="J3488" s="10">
        <f t="shared" si="2606"/>
        <v>0</v>
      </c>
      <c r="K3488" s="10">
        <f>K3487</f>
        <v>3</v>
      </c>
      <c r="L3488" s="10" t="str">
        <f t="shared" si="2605"/>
        <v>TERELC,TERLTH,TERGASNAT,TERCOABCO,TERCOASUB,TERCOABKB,TERCOABIC,TERBIOLOG,TERBIOPLT,TEROILDSL,TEROILHFO,TEROILLPG</v>
      </c>
      <c r="M3488" s="10" t="s">
        <v>75</v>
      </c>
    </row>
    <row r="3489" spans="3:13" s="2" customFormat="1" x14ac:dyDescent="0.25">
      <c r="C3489" s="10"/>
      <c r="D3489" s="10">
        <v>3</v>
      </c>
      <c r="F3489" s="2" t="str">
        <f t="shared" si="2603"/>
        <v>FLO_FR</v>
      </c>
      <c r="G3489" s="2" t="str">
        <f t="shared" si="2604"/>
        <v>TER_TP_SH</v>
      </c>
      <c r="H3489" s="2" t="str">
        <f t="shared" si="2606"/>
        <v>RM</v>
      </c>
      <c r="I3489" s="2" t="str">
        <f t="shared" si="2606"/>
        <v>UP</v>
      </c>
      <c r="J3489" s="10">
        <f t="shared" si="2606"/>
        <v>0</v>
      </c>
      <c r="K3489" s="10">
        <f t="shared" ref="K3489:K3510" si="2607">K3488</f>
        <v>3</v>
      </c>
      <c r="L3489" s="10" t="str">
        <f t="shared" si="2605"/>
        <v>TERELC,TERLTH,TERGASNAT,TERCOABCO,TERCOASUB,TERCOABKB,TERCOABIC,TERBIOLOG,TERBIOPLT,TEROILDSL,TEROILHFO,TEROILLPG</v>
      </c>
      <c r="M3489" s="10" t="s">
        <v>75</v>
      </c>
    </row>
    <row r="3490" spans="3:13" s="2" customFormat="1" x14ac:dyDescent="0.25">
      <c r="C3490" s="10"/>
      <c r="D3490" s="10">
        <v>4</v>
      </c>
      <c r="F3490" s="2" t="str">
        <f t="shared" si="2603"/>
        <v>FLO_FR</v>
      </c>
      <c r="G3490" s="2" t="str">
        <f t="shared" si="2604"/>
        <v>TER_TP_SH</v>
      </c>
      <c r="H3490" s="2" t="str">
        <f t="shared" si="2606"/>
        <v>RD</v>
      </c>
      <c r="I3490" s="2" t="str">
        <f t="shared" si="2606"/>
        <v>UP</v>
      </c>
      <c r="J3490" s="10">
        <f t="shared" si="2606"/>
        <v>0</v>
      </c>
      <c r="K3490" s="10">
        <f t="shared" si="2607"/>
        <v>3</v>
      </c>
      <c r="L3490" s="10" t="str">
        <f t="shared" si="2605"/>
        <v>TERELC,TERLTH,TERGASNAT,TERCOABCO,TERCOASUB,TERCOABKB,TERCOABIC,TERBIOLOG,TERBIOPLT,TEROILDSL,TEROILHFO,TEROILLPG</v>
      </c>
      <c r="M3490" s="10" t="s">
        <v>75</v>
      </c>
    </row>
    <row r="3491" spans="3:13" s="2" customFormat="1" x14ac:dyDescent="0.25">
      <c r="C3491" s="10"/>
      <c r="D3491" s="10">
        <v>5</v>
      </c>
      <c r="F3491" s="2" t="str">
        <f t="shared" si="2603"/>
        <v>FLO_FR</v>
      </c>
      <c r="G3491" s="2" t="str">
        <f t="shared" si="2604"/>
        <v>TER_TP_SH</v>
      </c>
      <c r="H3491" s="2" t="str">
        <f t="shared" si="2606"/>
        <v>RA</v>
      </c>
      <c r="I3491" s="2" t="str">
        <f t="shared" si="2606"/>
        <v>UP</v>
      </c>
      <c r="J3491" s="10">
        <f t="shared" si="2606"/>
        <v>0</v>
      </c>
      <c r="K3491" s="10">
        <f t="shared" si="2607"/>
        <v>3</v>
      </c>
      <c r="L3491" s="10" t="str">
        <f t="shared" si="2605"/>
        <v>TERELC,TERLTH,TERGASNAT,TERCOABCO,TERCOASUB,TERCOABKB,TERCOABIC,TERBIOLOG,TERBIOPLT,TEROILDSL,TEROILHFO,TEROILLPG</v>
      </c>
      <c r="M3491" s="10" t="s">
        <v>75</v>
      </c>
    </row>
    <row r="3492" spans="3:13" s="2" customFormat="1" x14ac:dyDescent="0.25">
      <c r="C3492" s="10"/>
      <c r="D3492" s="10">
        <v>6</v>
      </c>
      <c r="F3492" s="2" t="str">
        <f t="shared" si="2603"/>
        <v>FLO_FR</v>
      </c>
      <c r="G3492" s="2" t="str">
        <f t="shared" si="2604"/>
        <v>TER_TP_SH</v>
      </c>
      <c r="H3492" s="2" t="str">
        <f t="shared" si="2606"/>
        <v>RE</v>
      </c>
      <c r="I3492" s="2" t="str">
        <f t="shared" si="2606"/>
        <v>UP</v>
      </c>
      <c r="J3492" s="10">
        <f t="shared" si="2606"/>
        <v>0</v>
      </c>
      <c r="K3492" s="10">
        <f t="shared" si="2607"/>
        <v>3</v>
      </c>
      <c r="L3492" s="10" t="str">
        <f t="shared" si="2605"/>
        <v>TERELC,TERLTH,TERGASNAT,TERCOABCO,TERCOASUB,TERCOABKB,TERCOABIC,TERBIOLOG,TERBIOPLT,TEROILDSL,TEROILHFO,TEROILLPG</v>
      </c>
      <c r="M3492" s="10" t="s">
        <v>75</v>
      </c>
    </row>
    <row r="3493" spans="3:13" s="2" customFormat="1" x14ac:dyDescent="0.25">
      <c r="C3493" s="10"/>
      <c r="D3493" s="10">
        <v>7</v>
      </c>
      <c r="F3493" s="2" t="str">
        <f t="shared" si="2603"/>
        <v>FLO_FR</v>
      </c>
      <c r="G3493" s="2" t="str">
        <f t="shared" si="2604"/>
        <v>TER_TP_SH</v>
      </c>
      <c r="H3493" s="2" t="str">
        <f t="shared" si="2606"/>
        <v>SN</v>
      </c>
      <c r="I3493" s="2" t="str">
        <f t="shared" si="2606"/>
        <v>UP</v>
      </c>
      <c r="J3493" s="10">
        <f t="shared" si="2606"/>
        <v>0</v>
      </c>
      <c r="K3493" s="10">
        <f t="shared" si="2607"/>
        <v>3</v>
      </c>
      <c r="L3493" s="10" t="str">
        <f t="shared" si="2605"/>
        <v>TERELC,TERLTH,TERGASNAT,TERCOABCO,TERCOASUB,TERCOABKB,TERCOABIC,TERBIOLOG,TERBIOPLT,TEROILDSL,TEROILHFO,TEROILLPG</v>
      </c>
      <c r="M3493" s="10" t="s">
        <v>75</v>
      </c>
    </row>
    <row r="3494" spans="3:13" s="2" customFormat="1" x14ac:dyDescent="0.25">
      <c r="C3494" s="10"/>
      <c r="D3494" s="10">
        <v>8</v>
      </c>
      <c r="F3494" s="2" t="str">
        <f t="shared" si="2603"/>
        <v>FLO_FR</v>
      </c>
      <c r="G3494" s="2" t="str">
        <f t="shared" si="2604"/>
        <v>TER_TP_SH</v>
      </c>
      <c r="H3494" s="2" t="str">
        <f t="shared" si="2606"/>
        <v>SL</v>
      </c>
      <c r="I3494" s="2" t="str">
        <f t="shared" si="2606"/>
        <v>UP</v>
      </c>
      <c r="J3494" s="10">
        <f t="shared" si="2606"/>
        <v>0</v>
      </c>
      <c r="K3494" s="10">
        <f t="shared" si="2607"/>
        <v>3</v>
      </c>
      <c r="L3494" s="10" t="str">
        <f t="shared" si="2605"/>
        <v>TERELC,TERLTH,TERGASNAT,TERCOABCO,TERCOASUB,TERCOABKB,TERCOABIC,TERBIOLOG,TERBIOPLT,TEROILDSL,TEROILHFO,TEROILLPG</v>
      </c>
      <c r="M3494" s="10" t="s">
        <v>75</v>
      </c>
    </row>
    <row r="3495" spans="3:13" s="2" customFormat="1" x14ac:dyDescent="0.25">
      <c r="C3495" s="10"/>
      <c r="D3495" s="10">
        <v>9</v>
      </c>
      <c r="F3495" s="2" t="str">
        <f t="shared" si="2603"/>
        <v>FLO_FR</v>
      </c>
      <c r="G3495" s="2" t="str">
        <f t="shared" si="2604"/>
        <v>TER_TP_SH</v>
      </c>
      <c r="H3495" s="2" t="str">
        <f t="shared" si="2606"/>
        <v>SM</v>
      </c>
      <c r="I3495" s="2" t="str">
        <f t="shared" si="2606"/>
        <v>UP</v>
      </c>
      <c r="J3495" s="10">
        <f t="shared" si="2606"/>
        <v>0</v>
      </c>
      <c r="K3495" s="10">
        <f t="shared" si="2607"/>
        <v>3</v>
      </c>
      <c r="L3495" s="10" t="str">
        <f t="shared" si="2605"/>
        <v>TERELC,TERLTH,TERGASNAT,TERCOABCO,TERCOASUB,TERCOABKB,TERCOABIC,TERBIOLOG,TERBIOPLT,TEROILDSL,TEROILHFO,TEROILLPG</v>
      </c>
      <c r="M3495" s="10" t="s">
        <v>75</v>
      </c>
    </row>
    <row r="3496" spans="3:13" s="2" customFormat="1" x14ac:dyDescent="0.25">
      <c r="C3496" s="10"/>
      <c r="D3496" s="10">
        <v>10</v>
      </c>
      <c r="F3496" s="2" t="str">
        <f t="shared" si="2603"/>
        <v>FLO_FR</v>
      </c>
      <c r="G3496" s="2" t="str">
        <f t="shared" si="2604"/>
        <v>TER_TP_SH</v>
      </c>
      <c r="H3496" s="2" t="str">
        <f t="shared" ref="H3496" si="2608">H3472</f>
        <v>SD</v>
      </c>
      <c r="I3496" s="2" t="str">
        <f>I3472</f>
        <v>UP</v>
      </c>
      <c r="J3496" s="10">
        <f>J3472</f>
        <v>0</v>
      </c>
      <c r="K3496" s="10">
        <f t="shared" si="2607"/>
        <v>3</v>
      </c>
      <c r="L3496" s="10" t="str">
        <f t="shared" si="2605"/>
        <v>TERELC,TERLTH,TERGASNAT,TERCOABCO,TERCOASUB,TERCOABKB,TERCOABIC,TERBIOLOG,TERBIOPLT,TEROILDSL,TEROILHFO,TEROILLPG</v>
      </c>
      <c r="M3496" s="10" t="s">
        <v>75</v>
      </c>
    </row>
    <row r="3497" spans="3:13" s="2" customFormat="1" x14ac:dyDescent="0.25">
      <c r="C3497" s="10"/>
      <c r="D3497" s="10">
        <v>11</v>
      </c>
      <c r="F3497" s="2" t="str">
        <f t="shared" si="2603"/>
        <v>FLO_FR</v>
      </c>
      <c r="G3497" s="2" t="str">
        <f t="shared" si="2604"/>
        <v>TER_TP_SH</v>
      </c>
      <c r="H3497" s="2" t="str">
        <f t="shared" ref="H3497" si="2609">H3473</f>
        <v>SA</v>
      </c>
      <c r="I3497" s="2" t="str">
        <f>I3473</f>
        <v>UP</v>
      </c>
      <c r="J3497" s="10">
        <f>J3473</f>
        <v>0</v>
      </c>
      <c r="K3497" s="10">
        <f t="shared" si="2607"/>
        <v>3</v>
      </c>
      <c r="L3497" s="10" t="str">
        <f t="shared" si="2605"/>
        <v>TERELC,TERLTH,TERGASNAT,TERCOABCO,TERCOASUB,TERCOABKB,TERCOABIC,TERBIOLOG,TERBIOPLT,TEROILDSL,TEROILHFO,TEROILLPG</v>
      </c>
      <c r="M3497" s="10" t="s">
        <v>75</v>
      </c>
    </row>
    <row r="3498" spans="3:13" s="2" customFormat="1" x14ac:dyDescent="0.25">
      <c r="C3498" s="10"/>
      <c r="D3498" s="10">
        <v>12</v>
      </c>
      <c r="F3498" s="2" t="str">
        <f t="shared" si="2603"/>
        <v>FLO_FR</v>
      </c>
      <c r="G3498" s="2" t="str">
        <f t="shared" si="2604"/>
        <v>TER_TP_SH</v>
      </c>
      <c r="H3498" s="2" t="str">
        <f t="shared" ref="H3498:I3498" si="2610">H3474</f>
        <v>SE</v>
      </c>
      <c r="I3498" s="2" t="str">
        <f t="shared" si="2610"/>
        <v>UP</v>
      </c>
      <c r="J3498" s="10">
        <f>J3474</f>
        <v>0</v>
      </c>
      <c r="K3498" s="10">
        <f t="shared" si="2607"/>
        <v>3</v>
      </c>
      <c r="L3498" s="10" t="str">
        <f t="shared" si="2605"/>
        <v>TERELC,TERLTH,TERGASNAT,TERCOABCO,TERCOASUB,TERCOABKB,TERCOABIC,TERBIOLOG,TERBIOPLT,TEROILDSL,TEROILHFO,TEROILLPG</v>
      </c>
      <c r="M3498" s="10" t="s">
        <v>75</v>
      </c>
    </row>
    <row r="3499" spans="3:13" s="2" customFormat="1" x14ac:dyDescent="0.25">
      <c r="C3499" s="10"/>
      <c r="D3499" s="10">
        <v>13</v>
      </c>
      <c r="F3499" s="2" t="str">
        <f t="shared" si="2603"/>
        <v>FLO_FR</v>
      </c>
      <c r="G3499" s="2" t="str">
        <f t="shared" si="2604"/>
        <v>TER_TP_SH</v>
      </c>
      <c r="H3499" s="2" t="str">
        <f t="shared" ref="H3499:J3499" si="2611">H3475</f>
        <v>FN</v>
      </c>
      <c r="I3499" s="2" t="str">
        <f t="shared" si="2611"/>
        <v>UP</v>
      </c>
      <c r="J3499" s="10">
        <f t="shared" si="2611"/>
        <v>0</v>
      </c>
      <c r="K3499" s="10">
        <f t="shared" si="2607"/>
        <v>3</v>
      </c>
      <c r="L3499" s="10" t="str">
        <f t="shared" si="2605"/>
        <v>TERELC,TERLTH,TERGASNAT,TERCOABCO,TERCOASUB,TERCOABKB,TERCOABIC,TERBIOLOG,TERBIOPLT,TEROILDSL,TEROILHFO,TEROILLPG</v>
      </c>
      <c r="M3499" s="10" t="s">
        <v>75</v>
      </c>
    </row>
    <row r="3500" spans="3:13" s="2" customFormat="1" x14ac:dyDescent="0.25">
      <c r="C3500" s="10"/>
      <c r="D3500" s="10">
        <v>14</v>
      </c>
      <c r="F3500" s="2" t="str">
        <f t="shared" si="2603"/>
        <v>FLO_FR</v>
      </c>
      <c r="G3500" s="2" t="str">
        <f t="shared" si="2604"/>
        <v>TER_TP_SH</v>
      </c>
      <c r="H3500" s="2" t="str">
        <f t="shared" ref="H3500:J3500" si="2612">H3476</f>
        <v>FL</v>
      </c>
      <c r="I3500" s="2" t="str">
        <f t="shared" si="2612"/>
        <v>UP</v>
      </c>
      <c r="J3500" s="10">
        <f t="shared" si="2612"/>
        <v>0</v>
      </c>
      <c r="K3500" s="10">
        <f t="shared" si="2607"/>
        <v>3</v>
      </c>
      <c r="L3500" s="10" t="str">
        <f t="shared" si="2605"/>
        <v>TERELC,TERLTH,TERGASNAT,TERCOABCO,TERCOASUB,TERCOABKB,TERCOABIC,TERBIOLOG,TERBIOPLT,TEROILDSL,TEROILHFO,TEROILLPG</v>
      </c>
      <c r="M3500" s="10" t="s">
        <v>75</v>
      </c>
    </row>
    <row r="3501" spans="3:13" s="2" customFormat="1" x14ac:dyDescent="0.25">
      <c r="C3501" s="10"/>
      <c r="D3501" s="10">
        <v>15</v>
      </c>
      <c r="F3501" s="2" t="str">
        <f t="shared" si="2603"/>
        <v>FLO_FR</v>
      </c>
      <c r="G3501" s="2" t="str">
        <f t="shared" si="2604"/>
        <v>TER_TP_SH</v>
      </c>
      <c r="H3501" s="2" t="str">
        <f t="shared" ref="H3501:J3501" si="2613">H3477</f>
        <v>FM</v>
      </c>
      <c r="I3501" s="2" t="str">
        <f t="shared" si="2613"/>
        <v>UP</v>
      </c>
      <c r="J3501" s="10">
        <f t="shared" si="2613"/>
        <v>0</v>
      </c>
      <c r="K3501" s="10">
        <f t="shared" si="2607"/>
        <v>3</v>
      </c>
      <c r="L3501" s="10" t="str">
        <f t="shared" si="2605"/>
        <v>TERELC,TERLTH,TERGASNAT,TERCOABCO,TERCOASUB,TERCOABKB,TERCOABIC,TERBIOLOG,TERBIOPLT,TEROILDSL,TEROILHFO,TEROILLPG</v>
      </c>
      <c r="M3501" s="10" t="s">
        <v>75</v>
      </c>
    </row>
    <row r="3502" spans="3:13" s="2" customFormat="1" x14ac:dyDescent="0.25">
      <c r="C3502" s="10"/>
      <c r="D3502" s="10">
        <v>16</v>
      </c>
      <c r="F3502" s="2" t="str">
        <f t="shared" si="2603"/>
        <v>FLO_FR</v>
      </c>
      <c r="G3502" s="2" t="str">
        <f t="shared" si="2604"/>
        <v>TER_TP_SH</v>
      </c>
      <c r="H3502" s="2" t="str">
        <f t="shared" ref="H3502:J3502" si="2614">H3478</f>
        <v>FD</v>
      </c>
      <c r="I3502" s="2" t="str">
        <f t="shared" si="2614"/>
        <v>UP</v>
      </c>
      <c r="J3502" s="10">
        <f t="shared" si="2614"/>
        <v>0</v>
      </c>
      <c r="K3502" s="10">
        <f t="shared" si="2607"/>
        <v>3</v>
      </c>
      <c r="L3502" s="10" t="str">
        <f t="shared" si="2605"/>
        <v>TERELC,TERLTH,TERGASNAT,TERCOABCO,TERCOASUB,TERCOABKB,TERCOABIC,TERBIOLOG,TERBIOPLT,TEROILDSL,TEROILHFO,TEROILLPG</v>
      </c>
      <c r="M3502" s="10" t="s">
        <v>75</v>
      </c>
    </row>
    <row r="3503" spans="3:13" s="2" customFormat="1" x14ac:dyDescent="0.25">
      <c r="C3503" s="10"/>
      <c r="D3503" s="10">
        <v>17</v>
      </c>
      <c r="F3503" s="2" t="str">
        <f t="shared" si="2603"/>
        <v>FLO_FR</v>
      </c>
      <c r="G3503" s="2" t="str">
        <f t="shared" si="2604"/>
        <v>TER_TP_SH</v>
      </c>
      <c r="H3503" s="2" t="str">
        <f t="shared" ref="H3503:J3503" si="2615">H3479</f>
        <v>FA</v>
      </c>
      <c r="I3503" s="2" t="str">
        <f t="shared" si="2615"/>
        <v>UP</v>
      </c>
      <c r="J3503" s="10">
        <f t="shared" si="2615"/>
        <v>0</v>
      </c>
      <c r="K3503" s="10">
        <f t="shared" si="2607"/>
        <v>3</v>
      </c>
      <c r="L3503" s="10" t="str">
        <f t="shared" si="2605"/>
        <v>TERELC,TERLTH,TERGASNAT,TERCOABCO,TERCOASUB,TERCOABKB,TERCOABIC,TERBIOLOG,TERBIOPLT,TEROILDSL,TEROILHFO,TEROILLPG</v>
      </c>
      <c r="M3503" s="10" t="s">
        <v>75</v>
      </c>
    </row>
    <row r="3504" spans="3:13" s="2" customFormat="1" x14ac:dyDescent="0.25">
      <c r="C3504" s="10"/>
      <c r="D3504" s="10">
        <v>18</v>
      </c>
      <c r="F3504" s="2" t="str">
        <f t="shared" si="2603"/>
        <v>FLO_FR</v>
      </c>
      <c r="G3504" s="2" t="str">
        <f t="shared" si="2604"/>
        <v>TER_TP_SH</v>
      </c>
      <c r="H3504" s="2" t="str">
        <f t="shared" ref="H3504:J3504" si="2616">H3480</f>
        <v>FE</v>
      </c>
      <c r="I3504" s="2" t="str">
        <f t="shared" si="2616"/>
        <v>UP</v>
      </c>
      <c r="J3504" s="10">
        <f t="shared" si="2616"/>
        <v>0</v>
      </c>
      <c r="K3504" s="10">
        <f t="shared" si="2607"/>
        <v>3</v>
      </c>
      <c r="L3504" s="10" t="str">
        <f t="shared" si="2605"/>
        <v>TERELC,TERLTH,TERGASNAT,TERCOABCO,TERCOASUB,TERCOABKB,TERCOABIC,TERBIOLOG,TERBIOPLT,TEROILDSL,TEROILHFO,TEROILLPG</v>
      </c>
      <c r="M3504" s="10" t="s">
        <v>75</v>
      </c>
    </row>
    <row r="3505" spans="3:13" s="2" customFormat="1" x14ac:dyDescent="0.25">
      <c r="C3505" s="10"/>
      <c r="D3505" s="10">
        <v>19</v>
      </c>
      <c r="F3505" s="2" t="str">
        <f t="shared" si="2603"/>
        <v>FLO_FR</v>
      </c>
      <c r="G3505" s="2" t="str">
        <f t="shared" si="2604"/>
        <v>TER_TP_SH</v>
      </c>
      <c r="H3505" s="2" t="str">
        <f t="shared" ref="H3505:J3505" si="2617">H3481</f>
        <v>WN</v>
      </c>
      <c r="I3505" s="2" t="str">
        <f t="shared" si="2617"/>
        <v>UP</v>
      </c>
      <c r="J3505" s="10">
        <f t="shared" si="2617"/>
        <v>0</v>
      </c>
      <c r="K3505" s="10">
        <f t="shared" si="2607"/>
        <v>3</v>
      </c>
      <c r="L3505" s="10" t="str">
        <f t="shared" si="2605"/>
        <v>TERELC,TERLTH,TERGASNAT,TERCOABCO,TERCOASUB,TERCOABKB,TERCOABIC,TERBIOLOG,TERBIOPLT,TEROILDSL,TEROILHFO,TEROILLPG</v>
      </c>
      <c r="M3505" s="10" t="s">
        <v>75</v>
      </c>
    </row>
    <row r="3506" spans="3:13" s="2" customFormat="1" x14ac:dyDescent="0.25">
      <c r="C3506" s="10"/>
      <c r="D3506" s="10">
        <v>20</v>
      </c>
      <c r="F3506" s="2" t="str">
        <f t="shared" si="2603"/>
        <v>FLO_FR</v>
      </c>
      <c r="G3506" s="2" t="str">
        <f t="shared" si="2604"/>
        <v>TER_TP_SH</v>
      </c>
      <c r="H3506" s="2" t="str">
        <f t="shared" ref="H3506:J3506" si="2618">H3482</f>
        <v>WL</v>
      </c>
      <c r="I3506" s="2" t="str">
        <f t="shared" si="2618"/>
        <v>UP</v>
      </c>
      <c r="J3506" s="10">
        <f t="shared" si="2618"/>
        <v>0</v>
      </c>
      <c r="K3506" s="10">
        <f t="shared" si="2607"/>
        <v>3</v>
      </c>
      <c r="L3506" s="10" t="str">
        <f t="shared" si="2605"/>
        <v>TERELC,TERLTH,TERGASNAT,TERCOABCO,TERCOASUB,TERCOABKB,TERCOABIC,TERBIOLOG,TERBIOPLT,TEROILDSL,TEROILHFO,TEROILLPG</v>
      </c>
      <c r="M3506" s="10" t="s">
        <v>75</v>
      </c>
    </row>
    <row r="3507" spans="3:13" s="2" customFormat="1" x14ac:dyDescent="0.25">
      <c r="C3507" s="10"/>
      <c r="D3507" s="10">
        <v>21</v>
      </c>
      <c r="F3507" s="2" t="str">
        <f t="shared" si="2603"/>
        <v>FLO_FR</v>
      </c>
      <c r="G3507" s="2" t="str">
        <f t="shared" si="2604"/>
        <v>TER_TP_SH</v>
      </c>
      <c r="H3507" s="2" t="str">
        <f t="shared" ref="H3507:J3507" si="2619">H3483</f>
        <v>WM</v>
      </c>
      <c r="I3507" s="2" t="str">
        <f t="shared" si="2619"/>
        <v>UP</v>
      </c>
      <c r="J3507" s="10">
        <f t="shared" si="2619"/>
        <v>0</v>
      </c>
      <c r="K3507" s="10">
        <f t="shared" si="2607"/>
        <v>3</v>
      </c>
      <c r="L3507" s="10" t="str">
        <f t="shared" si="2605"/>
        <v>TERELC,TERLTH,TERGASNAT,TERCOABCO,TERCOASUB,TERCOABKB,TERCOABIC,TERBIOLOG,TERBIOPLT,TEROILDSL,TEROILHFO,TEROILLPG</v>
      </c>
      <c r="M3507" s="10" t="s">
        <v>75</v>
      </c>
    </row>
    <row r="3508" spans="3:13" s="2" customFormat="1" x14ac:dyDescent="0.25">
      <c r="C3508" s="10"/>
      <c r="D3508" s="10">
        <v>22</v>
      </c>
      <c r="F3508" s="2" t="str">
        <f t="shared" si="2603"/>
        <v>FLO_FR</v>
      </c>
      <c r="G3508" s="2" t="str">
        <f t="shared" si="2604"/>
        <v>TER_TP_SH</v>
      </c>
      <c r="H3508" s="2" t="str">
        <f t="shared" ref="H3508:J3508" si="2620">H3484</f>
        <v>WD</v>
      </c>
      <c r="I3508" s="2" t="str">
        <f t="shared" si="2620"/>
        <v>UP</v>
      </c>
      <c r="J3508" s="10">
        <f t="shared" si="2620"/>
        <v>0</v>
      </c>
      <c r="K3508" s="10">
        <f t="shared" si="2607"/>
        <v>3</v>
      </c>
      <c r="L3508" s="10" t="str">
        <f t="shared" si="2605"/>
        <v>TERELC,TERLTH,TERGASNAT,TERCOABCO,TERCOASUB,TERCOABKB,TERCOABIC,TERBIOLOG,TERBIOPLT,TEROILDSL,TEROILHFO,TEROILLPG</v>
      </c>
      <c r="M3508" s="10" t="s">
        <v>75</v>
      </c>
    </row>
    <row r="3509" spans="3:13" s="2" customFormat="1" x14ac:dyDescent="0.25">
      <c r="C3509" s="10"/>
      <c r="D3509" s="10">
        <v>23</v>
      </c>
      <c r="F3509" s="12" t="str">
        <f t="shared" si="2603"/>
        <v>FLO_FR</v>
      </c>
      <c r="G3509" s="12" t="str">
        <f t="shared" si="2604"/>
        <v>TER_TP_SH</v>
      </c>
      <c r="H3509" s="12" t="str">
        <f t="shared" ref="H3509:J3509" si="2621">H3485</f>
        <v>WA</v>
      </c>
      <c r="I3509" s="12" t="str">
        <f t="shared" si="2621"/>
        <v>UP</v>
      </c>
      <c r="J3509" s="4">
        <f t="shared" si="2621"/>
        <v>0</v>
      </c>
      <c r="K3509" s="4">
        <f t="shared" si="2607"/>
        <v>3</v>
      </c>
      <c r="L3509" s="10" t="str">
        <f t="shared" si="2605"/>
        <v>TERELC,TERLTH,TERGASNAT,TERCOABCO,TERCOASUB,TERCOABKB,TERCOABIC,TERBIOLOG,TERBIOPLT,TEROILDSL,TEROILHFO,TEROILLPG</v>
      </c>
      <c r="M3509" s="10" t="s">
        <v>75</v>
      </c>
    </row>
    <row r="3510" spans="3:13" s="2" customFormat="1" x14ac:dyDescent="0.25">
      <c r="C3510" s="10"/>
      <c r="D3510" s="10">
        <v>24</v>
      </c>
      <c r="F3510" s="19" t="str">
        <f t="shared" si="2603"/>
        <v>FLO_FR</v>
      </c>
      <c r="G3510" s="19" t="str">
        <f t="shared" si="2604"/>
        <v>TER_TP_SH</v>
      </c>
      <c r="H3510" s="19" t="str">
        <f t="shared" ref="H3510:J3510" si="2622">H3486</f>
        <v>WE</v>
      </c>
      <c r="I3510" s="19" t="str">
        <f t="shared" si="2622"/>
        <v>UP</v>
      </c>
      <c r="J3510" s="21">
        <f t="shared" si="2622"/>
        <v>0</v>
      </c>
      <c r="K3510" s="21">
        <f t="shared" si="2607"/>
        <v>3</v>
      </c>
      <c r="L3510" s="21" t="str">
        <f t="shared" si="2605"/>
        <v>TERELC,TERLTH,TERGASNAT,TERCOABCO,TERCOASUB,TERCOABKB,TERCOABIC,TERBIOLOG,TERBIOPLT,TEROILDSL,TEROILHFO,TEROILLPG</v>
      </c>
      <c r="M3510" s="21" t="s">
        <v>75</v>
      </c>
    </row>
    <row r="3511" spans="3:13" s="2" customFormat="1" x14ac:dyDescent="0.25">
      <c r="C3511" s="10">
        <f>C3463+1</f>
        <v>74</v>
      </c>
      <c r="D3511" s="10">
        <v>1</v>
      </c>
      <c r="F3511" s="2" t="str">
        <f>IF(H3511="NA","\I: Ignore","FLO_FR")</f>
        <v>FLO_FR</v>
      </c>
      <c r="G3511" s="9" t="str">
        <f>VLOOKUP(C3511,Demands!$B$27:$C$125,2,0)</f>
        <v>TER_TS_SH</v>
      </c>
      <c r="H3511" s="2" t="str">
        <f>IF(HLOOKUP($D3511,Fractions!$C$1:$Z$2,2,0)=0,"na",HLOOKUP($D3511,Fractions!$C$1:$Z$2,2,0))</f>
        <v>RN</v>
      </c>
      <c r="I3511" s="2" t="s">
        <v>34</v>
      </c>
      <c r="K3511" s="17">
        <f>VLOOKUP(VLOOKUP(C3511,Demands!$B$27:$E$125,4,0),Fractions!$A$3:$Z$43,INS_FRs!D3511+2,0)</f>
        <v>4.3569254185692546E-2</v>
      </c>
      <c r="L3511" s="10" t="str">
        <f t="shared" si="2605"/>
        <v>TERELC,TERLTH,TERGASNAT,TERCOABCO,TERCOASUB,TERCOABKB,TERCOABIC,TERBIOLOG,TERBIOPLT,TEROILDSL,TEROILHFO,TEROILLPG</v>
      </c>
      <c r="M3511" s="10" t="s">
        <v>75</v>
      </c>
    </row>
    <row r="3512" spans="3:13" s="2" customFormat="1" x14ac:dyDescent="0.25">
      <c r="C3512" s="10"/>
      <c r="D3512" s="10">
        <v>2</v>
      </c>
      <c r="F3512" s="2" t="str">
        <f t="shared" ref="F3512:F3558" si="2623">IF(H3512="NA","\I: Ignore","FLO_FR")</f>
        <v>FLO_FR</v>
      </c>
      <c r="G3512" s="2" t="str">
        <f>G3511</f>
        <v>TER_TS_SH</v>
      </c>
      <c r="H3512" s="2" t="str">
        <f>IF(HLOOKUP($D3512,Fractions!$C$1:$Z$2,2,0)=0,"na",HLOOKUP($D3512,Fractions!$C$1:$Z$2,2,0))</f>
        <v>RL</v>
      </c>
      <c r="I3512" s="2" t="s">
        <v>34</v>
      </c>
      <c r="K3512" s="17">
        <f>VLOOKUP(VLOOKUP(C3511,Demands!$B$27:$E$125,4,0),Fractions!$A$3:$Z$43,INS_FRs!D3512+2,0)</f>
        <v>2.6141552511415526E-2</v>
      </c>
      <c r="L3512" s="10" t="str">
        <f t="shared" si="2605"/>
        <v>TERELC,TERLTH,TERGASNAT,TERCOABCO,TERCOASUB,TERCOABKB,TERCOABIC,TERBIOLOG,TERBIOPLT,TEROILDSL,TEROILHFO,TEROILLPG</v>
      </c>
      <c r="M3512" s="10" t="s">
        <v>75</v>
      </c>
    </row>
    <row r="3513" spans="3:13" s="2" customFormat="1" x14ac:dyDescent="0.25">
      <c r="C3513" s="10"/>
      <c r="D3513" s="10">
        <v>3</v>
      </c>
      <c r="F3513" s="2" t="str">
        <f t="shared" si="2623"/>
        <v>FLO_FR</v>
      </c>
      <c r="G3513" s="2" t="str">
        <f t="shared" ref="G3513:G3558" si="2624">G3512</f>
        <v>TER_TS_SH</v>
      </c>
      <c r="H3513" s="2" t="str">
        <f>IF(HLOOKUP($D3513,Fractions!$C$1:$Z$2,2,0)=0,"na",HLOOKUP($D3513,Fractions!$C$1:$Z$2,2,0))</f>
        <v>RM</v>
      </c>
      <c r="I3513" s="2" t="s">
        <v>34</v>
      </c>
      <c r="K3513" s="17">
        <f>VLOOKUP(VLOOKUP(C3511,Demands!$B$27:$E$125,4,0),Fractions!$A$3:$Z$43,INS_FRs!D3513+2,0)</f>
        <v>3.4855403348554033E-2</v>
      </c>
      <c r="L3513" s="10" t="str">
        <f t="shared" si="2605"/>
        <v>TERELC,TERLTH,TERGASNAT,TERCOABCO,TERCOASUB,TERCOABKB,TERCOABIC,TERBIOLOG,TERBIOPLT,TEROILDSL,TEROILHFO,TEROILLPG</v>
      </c>
      <c r="M3513" s="10" t="s">
        <v>75</v>
      </c>
    </row>
    <row r="3514" spans="3:13" s="2" customFormat="1" x14ac:dyDescent="0.25">
      <c r="C3514" s="10"/>
      <c r="D3514" s="10">
        <v>4</v>
      </c>
      <c r="F3514" s="2" t="str">
        <f t="shared" si="2623"/>
        <v>FLO_FR</v>
      </c>
      <c r="G3514" s="2" t="str">
        <f t="shared" si="2624"/>
        <v>TER_TS_SH</v>
      </c>
      <c r="H3514" s="2" t="str">
        <f>IF(HLOOKUP($D3514,Fractions!$C$1:$Z$2,2,0)=0,"na",HLOOKUP($D3514,Fractions!$C$1:$Z$2,2,0))</f>
        <v>RD</v>
      </c>
      <c r="I3514" s="2" t="s">
        <v>34</v>
      </c>
      <c r="K3514" s="17">
        <f>VLOOKUP(VLOOKUP(C3511,Demands!$B$27:$E$125,4,0),Fractions!$A$3:$Z$43,INS_FRs!D3514+2,0)</f>
        <v>4.3569254185692546E-2</v>
      </c>
      <c r="L3514" s="10" t="str">
        <f t="shared" si="2605"/>
        <v>TERELC,TERLTH,TERGASNAT,TERCOABCO,TERCOASUB,TERCOABKB,TERCOABIC,TERBIOLOG,TERBIOPLT,TEROILDSL,TEROILHFO,TEROILLPG</v>
      </c>
      <c r="M3514" s="10" t="s">
        <v>75</v>
      </c>
    </row>
    <row r="3515" spans="3:13" s="2" customFormat="1" x14ac:dyDescent="0.25">
      <c r="C3515" s="10"/>
      <c r="D3515" s="10">
        <v>5</v>
      </c>
      <c r="F3515" s="2" t="str">
        <f t="shared" si="2623"/>
        <v>FLO_FR</v>
      </c>
      <c r="G3515" s="2" t="str">
        <f t="shared" si="2624"/>
        <v>TER_TS_SH</v>
      </c>
      <c r="H3515" s="2" t="str">
        <f>IF(HLOOKUP($D3515,Fractions!$C$1:$Z$2,2,0)=0,"na",HLOOKUP($D3515,Fractions!$C$1:$Z$2,2,0))</f>
        <v>RA</v>
      </c>
      <c r="I3515" s="2" t="s">
        <v>34</v>
      </c>
      <c r="K3515" s="17">
        <f>VLOOKUP(VLOOKUP(C3511,Demands!$B$27:$E$125,4,0),Fractions!$A$3:$Z$43,INS_FRs!D3515+2,0)</f>
        <v>2.6141552511415526E-2</v>
      </c>
      <c r="L3515" s="10" t="str">
        <f t="shared" si="2605"/>
        <v>TERELC,TERLTH,TERGASNAT,TERCOABCO,TERCOASUB,TERCOABKB,TERCOABIC,TERBIOLOG,TERBIOPLT,TEROILDSL,TEROILHFO,TEROILLPG</v>
      </c>
      <c r="M3515" s="10" t="s">
        <v>75</v>
      </c>
    </row>
    <row r="3516" spans="3:13" s="2" customFormat="1" x14ac:dyDescent="0.25">
      <c r="C3516" s="10"/>
      <c r="D3516" s="10">
        <v>6</v>
      </c>
      <c r="F3516" s="2" t="str">
        <f t="shared" si="2623"/>
        <v>FLO_FR</v>
      </c>
      <c r="G3516" s="2" t="str">
        <f t="shared" si="2624"/>
        <v>TER_TS_SH</v>
      </c>
      <c r="H3516" s="2" t="str">
        <f>IF(HLOOKUP($D3516,Fractions!$C$1:$Z$2,2,0)=0,"na",HLOOKUP($D3516,Fractions!$C$1:$Z$2,2,0))</f>
        <v>RE</v>
      </c>
      <c r="I3516" s="2" t="s">
        <v>34</v>
      </c>
      <c r="K3516" s="17">
        <f>VLOOKUP(VLOOKUP(C3511,Demands!$B$27:$E$125,4,0),Fractions!$A$3:$Z$43,INS_FRs!D3516+2,0)</f>
        <v>3.4855403348554033E-2</v>
      </c>
      <c r="L3516" s="10" t="str">
        <f t="shared" si="2605"/>
        <v>TERELC,TERLTH,TERGASNAT,TERCOABCO,TERCOASUB,TERCOABKB,TERCOABIC,TERBIOLOG,TERBIOPLT,TEROILDSL,TEROILHFO,TEROILLPG</v>
      </c>
      <c r="M3516" s="10" t="s">
        <v>75</v>
      </c>
    </row>
    <row r="3517" spans="3:13" s="2" customFormat="1" x14ac:dyDescent="0.25">
      <c r="C3517" s="10"/>
      <c r="D3517" s="10">
        <v>7</v>
      </c>
      <c r="F3517" s="2" t="str">
        <f t="shared" si="2623"/>
        <v>FLO_FR</v>
      </c>
      <c r="G3517" s="2" t="str">
        <f t="shared" si="2624"/>
        <v>TER_TS_SH</v>
      </c>
      <c r="H3517" s="2" t="str">
        <f>IF(HLOOKUP($D3517,Fractions!$C$1:$Z$2,2,0)=0,"na",HLOOKUP($D3517,Fractions!$C$1:$Z$2,2,0))</f>
        <v>SN</v>
      </c>
      <c r="I3517" s="2" t="s">
        <v>34</v>
      </c>
      <c r="K3517" s="17">
        <f>VLOOKUP(VLOOKUP(C3511,Demands!$B$27:$E$125,4,0),Fractions!$A$3:$Z$43,INS_FRs!D3517+2,0)</f>
        <v>0</v>
      </c>
      <c r="L3517" s="10" t="str">
        <f t="shared" si="2605"/>
        <v>TERELC,TERLTH,TERGASNAT,TERCOABCO,TERCOASUB,TERCOABKB,TERCOABIC,TERBIOLOG,TERBIOPLT,TEROILDSL,TEROILHFO,TEROILLPG</v>
      </c>
      <c r="M3517" s="10" t="s">
        <v>75</v>
      </c>
    </row>
    <row r="3518" spans="3:13" s="2" customFormat="1" x14ac:dyDescent="0.25">
      <c r="C3518" s="10"/>
      <c r="D3518" s="10">
        <v>8</v>
      </c>
      <c r="F3518" s="2" t="str">
        <f t="shared" si="2623"/>
        <v>FLO_FR</v>
      </c>
      <c r="G3518" s="2" t="str">
        <f t="shared" si="2624"/>
        <v>TER_TS_SH</v>
      </c>
      <c r="H3518" s="2" t="str">
        <f>IF(HLOOKUP($D3518,Fractions!$C$1:$Z$2,2,0)=0,"na",HLOOKUP($D3518,Fractions!$C$1:$Z$2,2,0))</f>
        <v>SL</v>
      </c>
      <c r="I3518" s="2" t="s">
        <v>34</v>
      </c>
      <c r="K3518" s="17">
        <f>VLOOKUP(VLOOKUP(C3511,Demands!$B$27:$E$125,4,0),Fractions!$A$3:$Z$43,INS_FRs!D3518+2,0)</f>
        <v>0</v>
      </c>
      <c r="L3518" s="10" t="str">
        <f t="shared" si="2605"/>
        <v>TERELC,TERLTH,TERGASNAT,TERCOABCO,TERCOASUB,TERCOABKB,TERCOABIC,TERBIOLOG,TERBIOPLT,TEROILDSL,TEROILHFO,TEROILLPG</v>
      </c>
      <c r="M3518" s="10" t="s">
        <v>75</v>
      </c>
    </row>
    <row r="3519" spans="3:13" s="2" customFormat="1" x14ac:dyDescent="0.25">
      <c r="C3519" s="10"/>
      <c r="D3519" s="10">
        <v>9</v>
      </c>
      <c r="F3519" s="2" t="str">
        <f t="shared" si="2623"/>
        <v>FLO_FR</v>
      </c>
      <c r="G3519" s="2" t="str">
        <f t="shared" si="2624"/>
        <v>TER_TS_SH</v>
      </c>
      <c r="H3519" s="2" t="str">
        <f>IF(HLOOKUP($D3519,Fractions!$C$1:$Z$2,2,0)=0,"na",HLOOKUP($D3519,Fractions!$C$1:$Z$2,2,0))</f>
        <v>SM</v>
      </c>
      <c r="I3519" s="2" t="s">
        <v>34</v>
      </c>
      <c r="K3519" s="17">
        <f>VLOOKUP(VLOOKUP(C3511,Demands!$B$27:$E$125,4,0),Fractions!$A$3:$Z$43,INS_FRs!D3519+2,0)</f>
        <v>0</v>
      </c>
      <c r="L3519" s="10" t="str">
        <f t="shared" si="2605"/>
        <v>TERELC,TERLTH,TERGASNAT,TERCOABCO,TERCOASUB,TERCOABKB,TERCOABIC,TERBIOLOG,TERBIOPLT,TEROILDSL,TEROILHFO,TEROILLPG</v>
      </c>
      <c r="M3519" s="10" t="s">
        <v>75</v>
      </c>
    </row>
    <row r="3520" spans="3:13" s="2" customFormat="1" x14ac:dyDescent="0.25">
      <c r="C3520" s="10"/>
      <c r="D3520" s="10">
        <v>10</v>
      </c>
      <c r="F3520" s="2" t="str">
        <f t="shared" si="2623"/>
        <v>FLO_FR</v>
      </c>
      <c r="G3520" s="2" t="str">
        <f t="shared" si="2624"/>
        <v>TER_TS_SH</v>
      </c>
      <c r="H3520" s="2" t="str">
        <f>IF(HLOOKUP($D3520,Fractions!$C$1:$Z$2,2,0)=0,"na",HLOOKUP($D3520,Fractions!$C$1:$Z$2,2,0))</f>
        <v>SD</v>
      </c>
      <c r="I3520" s="2" t="s">
        <v>34</v>
      </c>
      <c r="K3520" s="17">
        <f>VLOOKUP(VLOOKUP(C3511,Demands!$B$27:$E$125,4,0),Fractions!$A$3:$Z$43,INS_FRs!D3520+2,0)</f>
        <v>0</v>
      </c>
      <c r="L3520" s="10" t="str">
        <f t="shared" si="2605"/>
        <v>TERELC,TERLTH,TERGASNAT,TERCOABCO,TERCOASUB,TERCOABKB,TERCOABIC,TERBIOLOG,TERBIOPLT,TEROILDSL,TEROILHFO,TEROILLPG</v>
      </c>
      <c r="M3520" s="10" t="s">
        <v>75</v>
      </c>
    </row>
    <row r="3521" spans="3:13" s="2" customFormat="1" x14ac:dyDescent="0.25">
      <c r="C3521" s="10"/>
      <c r="D3521" s="10">
        <v>11</v>
      </c>
      <c r="F3521" s="2" t="str">
        <f t="shared" si="2623"/>
        <v>FLO_FR</v>
      </c>
      <c r="G3521" s="2" t="str">
        <f t="shared" si="2624"/>
        <v>TER_TS_SH</v>
      </c>
      <c r="H3521" s="2" t="str">
        <f>IF(HLOOKUP($D3521,Fractions!$C$1:$Z$2,2,0)=0,"na",HLOOKUP($D3521,Fractions!$C$1:$Z$2,2,0))</f>
        <v>SA</v>
      </c>
      <c r="I3521" s="2" t="s">
        <v>34</v>
      </c>
      <c r="K3521" s="17">
        <f>VLOOKUP(VLOOKUP(C3511,Demands!$B$27:$E$125,4,0),Fractions!$A$3:$Z$43,INS_FRs!D3521+2,0)</f>
        <v>0</v>
      </c>
      <c r="L3521" s="10" t="str">
        <f t="shared" si="2605"/>
        <v>TERELC,TERLTH,TERGASNAT,TERCOABCO,TERCOASUB,TERCOABKB,TERCOABIC,TERBIOLOG,TERBIOPLT,TEROILDSL,TEROILHFO,TEROILLPG</v>
      </c>
      <c r="M3521" s="10" t="s">
        <v>75</v>
      </c>
    </row>
    <row r="3522" spans="3:13" s="2" customFormat="1" x14ac:dyDescent="0.25">
      <c r="C3522" s="10"/>
      <c r="D3522" s="10">
        <v>12</v>
      </c>
      <c r="F3522" s="2" t="str">
        <f t="shared" si="2623"/>
        <v>FLO_FR</v>
      </c>
      <c r="G3522" s="2" t="str">
        <f t="shared" si="2624"/>
        <v>TER_TS_SH</v>
      </c>
      <c r="H3522" s="2" t="str">
        <f>IF(HLOOKUP($D3522,Fractions!$C$1:$Z$2,2,0)=0,"na",HLOOKUP($D3522,Fractions!$C$1:$Z$2,2,0))</f>
        <v>SE</v>
      </c>
      <c r="I3522" s="2" t="s">
        <v>34</v>
      </c>
      <c r="K3522" s="17">
        <f>VLOOKUP(VLOOKUP(C3511,Demands!$B$27:$E$125,4,0),Fractions!$A$3:$Z$43,INS_FRs!D3522+2,0)</f>
        <v>0</v>
      </c>
      <c r="L3522" s="10" t="str">
        <f t="shared" si="2605"/>
        <v>TERELC,TERLTH,TERGASNAT,TERCOABCO,TERCOASUB,TERCOABKB,TERCOABIC,TERBIOLOG,TERBIOPLT,TEROILDSL,TEROILHFO,TEROILLPG</v>
      </c>
      <c r="M3522" s="10" t="s">
        <v>75</v>
      </c>
    </row>
    <row r="3523" spans="3:13" s="2" customFormat="1" x14ac:dyDescent="0.25">
      <c r="C3523" s="10"/>
      <c r="D3523" s="10">
        <v>13</v>
      </c>
      <c r="F3523" s="2" t="str">
        <f t="shared" si="2623"/>
        <v>FLO_FR</v>
      </c>
      <c r="G3523" s="2" t="str">
        <f t="shared" si="2624"/>
        <v>TER_TS_SH</v>
      </c>
      <c r="H3523" s="2" t="str">
        <f>IF(HLOOKUP($D3523,Fractions!$C$1:$Z$2,2,0)=0,"na",HLOOKUP($D3523,Fractions!$C$1:$Z$2,2,0))</f>
        <v>FN</v>
      </c>
      <c r="I3523" s="2" t="s">
        <v>34</v>
      </c>
      <c r="K3523" s="17">
        <f>VLOOKUP(VLOOKUP(C3511,Demands!$B$27:$E$125,4,0),Fractions!$A$3:$Z$43,INS_FRs!D3523+2,0)</f>
        <v>4.3569254185692546E-2</v>
      </c>
      <c r="L3523" s="10" t="str">
        <f t="shared" si="2605"/>
        <v>TERELC,TERLTH,TERGASNAT,TERCOABCO,TERCOASUB,TERCOABKB,TERCOABIC,TERBIOLOG,TERBIOPLT,TEROILDSL,TEROILHFO,TEROILLPG</v>
      </c>
      <c r="M3523" s="10" t="s">
        <v>75</v>
      </c>
    </row>
    <row r="3524" spans="3:13" s="2" customFormat="1" x14ac:dyDescent="0.25">
      <c r="C3524" s="10"/>
      <c r="D3524" s="10">
        <v>14</v>
      </c>
      <c r="F3524" s="2" t="str">
        <f t="shared" si="2623"/>
        <v>FLO_FR</v>
      </c>
      <c r="G3524" s="2" t="str">
        <f t="shared" si="2624"/>
        <v>TER_TS_SH</v>
      </c>
      <c r="H3524" s="2" t="str">
        <f>IF(HLOOKUP($D3524,Fractions!$C$1:$Z$2,2,0)=0,"na",HLOOKUP($D3524,Fractions!$C$1:$Z$2,2,0))</f>
        <v>FL</v>
      </c>
      <c r="I3524" s="2" t="s">
        <v>34</v>
      </c>
      <c r="K3524" s="17">
        <f>VLOOKUP(VLOOKUP(C3511,Demands!$B$27:$E$125,4,0),Fractions!$A$3:$Z$43,INS_FRs!D3524+2,0)</f>
        <v>2.6141552511415526E-2</v>
      </c>
      <c r="L3524" s="10" t="str">
        <f t="shared" si="2605"/>
        <v>TERELC,TERLTH,TERGASNAT,TERCOABCO,TERCOASUB,TERCOABKB,TERCOABIC,TERBIOLOG,TERBIOPLT,TEROILDSL,TEROILHFO,TEROILLPG</v>
      </c>
      <c r="M3524" s="10" t="s">
        <v>75</v>
      </c>
    </row>
    <row r="3525" spans="3:13" s="2" customFormat="1" x14ac:dyDescent="0.25">
      <c r="C3525" s="10"/>
      <c r="D3525" s="10">
        <v>15</v>
      </c>
      <c r="F3525" s="2" t="str">
        <f t="shared" si="2623"/>
        <v>FLO_FR</v>
      </c>
      <c r="G3525" s="2" t="str">
        <f t="shared" si="2624"/>
        <v>TER_TS_SH</v>
      </c>
      <c r="H3525" s="2" t="str">
        <f>IF(HLOOKUP($D3525,Fractions!$C$1:$Z$2,2,0)=0,"na",HLOOKUP($D3525,Fractions!$C$1:$Z$2,2,0))</f>
        <v>FM</v>
      </c>
      <c r="I3525" s="2" t="s">
        <v>34</v>
      </c>
      <c r="K3525" s="17">
        <f>VLOOKUP(VLOOKUP(C3511,Demands!$B$27:$E$125,4,0),Fractions!$A$3:$Z$43,INS_FRs!D3525+2,0)</f>
        <v>3.4855403348554033E-2</v>
      </c>
      <c r="L3525" s="10" t="str">
        <f t="shared" si="2605"/>
        <v>TERELC,TERLTH,TERGASNAT,TERCOABCO,TERCOASUB,TERCOABKB,TERCOABIC,TERBIOLOG,TERBIOPLT,TEROILDSL,TEROILHFO,TEROILLPG</v>
      </c>
      <c r="M3525" s="10" t="s">
        <v>75</v>
      </c>
    </row>
    <row r="3526" spans="3:13" s="2" customFormat="1" x14ac:dyDescent="0.25">
      <c r="C3526" s="10"/>
      <c r="D3526" s="10">
        <v>16</v>
      </c>
      <c r="F3526" s="2" t="str">
        <f t="shared" si="2623"/>
        <v>FLO_FR</v>
      </c>
      <c r="G3526" s="2" t="str">
        <f t="shared" si="2624"/>
        <v>TER_TS_SH</v>
      </c>
      <c r="H3526" s="2" t="str">
        <f>IF(HLOOKUP($D3526,Fractions!$C$1:$Z$2,2,0)=0,"na",HLOOKUP($D3526,Fractions!$C$1:$Z$2,2,0))</f>
        <v>FD</v>
      </c>
      <c r="I3526" s="2" t="s">
        <v>34</v>
      </c>
      <c r="K3526" s="17">
        <f>VLOOKUP(VLOOKUP(C3511,Demands!$B$27:$E$125,4,0),Fractions!$A$3:$Z$43,INS_FRs!D3526+2,0)</f>
        <v>4.3569254185692546E-2</v>
      </c>
      <c r="L3526" s="10" t="str">
        <f t="shared" si="2605"/>
        <v>TERELC,TERLTH,TERGASNAT,TERCOABCO,TERCOASUB,TERCOABKB,TERCOABIC,TERBIOLOG,TERBIOPLT,TEROILDSL,TEROILHFO,TEROILLPG</v>
      </c>
      <c r="M3526" s="10" t="s">
        <v>75</v>
      </c>
    </row>
    <row r="3527" spans="3:13" s="2" customFormat="1" x14ac:dyDescent="0.25">
      <c r="C3527" s="10"/>
      <c r="D3527" s="10">
        <v>17</v>
      </c>
      <c r="F3527" s="2" t="str">
        <f t="shared" si="2623"/>
        <v>FLO_FR</v>
      </c>
      <c r="G3527" s="2" t="str">
        <f t="shared" si="2624"/>
        <v>TER_TS_SH</v>
      </c>
      <c r="H3527" s="2" t="str">
        <f>IF(HLOOKUP($D3527,Fractions!$C$1:$Z$2,2,0)=0,"na",HLOOKUP($D3527,Fractions!$C$1:$Z$2,2,0))</f>
        <v>FA</v>
      </c>
      <c r="I3527" s="2" t="s">
        <v>34</v>
      </c>
      <c r="K3527" s="17">
        <f>VLOOKUP(VLOOKUP(C3511,Demands!$B$27:$E$125,4,0),Fractions!$A$3:$Z$43,INS_FRs!D3527+2,0)</f>
        <v>2.6141552511415526E-2</v>
      </c>
      <c r="L3527" s="10" t="str">
        <f t="shared" si="2605"/>
        <v>TERELC,TERLTH,TERGASNAT,TERCOABCO,TERCOASUB,TERCOABKB,TERCOABIC,TERBIOLOG,TERBIOPLT,TEROILDSL,TEROILHFO,TEROILLPG</v>
      </c>
      <c r="M3527" s="10" t="s">
        <v>75</v>
      </c>
    </row>
    <row r="3528" spans="3:13" s="2" customFormat="1" x14ac:dyDescent="0.25">
      <c r="C3528" s="10"/>
      <c r="D3528" s="10">
        <v>18</v>
      </c>
      <c r="F3528" s="2" t="str">
        <f t="shared" si="2623"/>
        <v>FLO_FR</v>
      </c>
      <c r="G3528" s="2" t="str">
        <f t="shared" si="2624"/>
        <v>TER_TS_SH</v>
      </c>
      <c r="H3528" s="2" t="str">
        <f>IF(HLOOKUP($D3528,Fractions!$C$1:$Z$2,2,0)=0,"na",HLOOKUP($D3528,Fractions!$C$1:$Z$2,2,0))</f>
        <v>FE</v>
      </c>
      <c r="I3528" s="2" t="s">
        <v>34</v>
      </c>
      <c r="K3528" s="17">
        <f>VLOOKUP(VLOOKUP(C3511,Demands!$B$27:$E$125,4,0),Fractions!$A$3:$Z$43,INS_FRs!D3528+2,0)</f>
        <v>3.4855403348554033E-2</v>
      </c>
      <c r="L3528" s="10" t="str">
        <f t="shared" si="2605"/>
        <v>TERELC,TERLTH,TERGASNAT,TERCOABCO,TERCOASUB,TERCOABKB,TERCOABIC,TERBIOLOG,TERBIOPLT,TEROILDSL,TEROILHFO,TEROILLPG</v>
      </c>
      <c r="M3528" s="10" t="s">
        <v>75</v>
      </c>
    </row>
    <row r="3529" spans="3:13" s="2" customFormat="1" x14ac:dyDescent="0.25">
      <c r="C3529" s="10"/>
      <c r="D3529" s="10">
        <v>19</v>
      </c>
      <c r="F3529" s="2" t="str">
        <f t="shared" si="2623"/>
        <v>FLO_FR</v>
      </c>
      <c r="G3529" s="2" t="str">
        <f t="shared" si="2624"/>
        <v>TER_TS_SH</v>
      </c>
      <c r="H3529" s="2" t="str">
        <f>IF(HLOOKUP($D3529,Fractions!$C$1:$Z$2,2,0)=0,"na",HLOOKUP($D3529,Fractions!$C$1:$Z$2,2,0))</f>
        <v>WN</v>
      </c>
      <c r="I3529" s="2" t="s">
        <v>34</v>
      </c>
      <c r="K3529" s="17">
        <f>VLOOKUP(VLOOKUP(C3511,Demands!$B$27:$E$125,4,0),Fractions!$A$3:$Z$43,INS_FRs!D3529+2,0)</f>
        <v>0.12119482496194828</v>
      </c>
      <c r="L3529" s="10" t="str">
        <f t="shared" ref="L3529:L3592" si="2625">L3528</f>
        <v>TERELC,TERLTH,TERGASNAT,TERCOABCO,TERCOASUB,TERCOABKB,TERCOABIC,TERBIOLOG,TERBIOPLT,TEROILDSL,TEROILHFO,TEROILLPG</v>
      </c>
      <c r="M3529" s="10" t="s">
        <v>75</v>
      </c>
    </row>
    <row r="3530" spans="3:13" s="2" customFormat="1" x14ac:dyDescent="0.25">
      <c r="C3530" s="10"/>
      <c r="D3530" s="10">
        <v>20</v>
      </c>
      <c r="F3530" s="2" t="str">
        <f t="shared" si="2623"/>
        <v>FLO_FR</v>
      </c>
      <c r="G3530" s="2" t="str">
        <f t="shared" si="2624"/>
        <v>TER_TS_SH</v>
      </c>
      <c r="H3530" s="2" t="str">
        <f>IF(HLOOKUP($D3530,Fractions!$C$1:$Z$2,2,0)=0,"na",HLOOKUP($D3530,Fractions!$C$1:$Z$2,2,0))</f>
        <v>WL</v>
      </c>
      <c r="I3530" s="2" t="s">
        <v>34</v>
      </c>
      <c r="K3530" s="17">
        <f>VLOOKUP(VLOOKUP(C3511,Demands!$B$27:$E$125,4,0),Fractions!$A$3:$Z$43,INS_FRs!D3530+2,0)</f>
        <v>7.2716894977168961E-2</v>
      </c>
      <c r="L3530" s="10" t="str">
        <f t="shared" si="2625"/>
        <v>TERELC,TERLTH,TERGASNAT,TERCOABCO,TERCOASUB,TERCOABKB,TERCOABIC,TERBIOLOG,TERBIOPLT,TEROILDSL,TEROILHFO,TEROILLPG</v>
      </c>
      <c r="M3530" s="10" t="s">
        <v>75</v>
      </c>
    </row>
    <row r="3531" spans="3:13" s="2" customFormat="1" x14ac:dyDescent="0.25">
      <c r="C3531" s="10"/>
      <c r="D3531" s="10">
        <v>21</v>
      </c>
      <c r="F3531" s="2" t="str">
        <f t="shared" si="2623"/>
        <v>FLO_FR</v>
      </c>
      <c r="G3531" s="2" t="str">
        <f t="shared" si="2624"/>
        <v>TER_TS_SH</v>
      </c>
      <c r="H3531" s="2" t="str">
        <f>IF(HLOOKUP($D3531,Fractions!$C$1:$Z$2,2,0)=0,"na",HLOOKUP($D3531,Fractions!$C$1:$Z$2,2,0))</f>
        <v>WM</v>
      </c>
      <c r="I3531" s="2" t="s">
        <v>34</v>
      </c>
      <c r="K3531" s="17">
        <f>VLOOKUP(VLOOKUP(C3511,Demands!$B$27:$E$125,4,0),Fractions!$A$3:$Z$43,INS_FRs!D3531+2,0)</f>
        <v>9.6955859969558605E-2</v>
      </c>
      <c r="L3531" s="10" t="str">
        <f t="shared" si="2625"/>
        <v>TERELC,TERLTH,TERGASNAT,TERCOABCO,TERCOASUB,TERCOABKB,TERCOABIC,TERBIOLOG,TERBIOPLT,TEROILDSL,TEROILHFO,TEROILLPG</v>
      </c>
      <c r="M3531" s="10" t="s">
        <v>75</v>
      </c>
    </row>
    <row r="3532" spans="3:13" s="2" customFormat="1" x14ac:dyDescent="0.25">
      <c r="C3532" s="10"/>
      <c r="D3532" s="10">
        <v>22</v>
      </c>
      <c r="F3532" s="2" t="str">
        <f t="shared" si="2623"/>
        <v>FLO_FR</v>
      </c>
      <c r="G3532" s="2" t="str">
        <f t="shared" si="2624"/>
        <v>TER_TS_SH</v>
      </c>
      <c r="H3532" s="2" t="str">
        <f>IF(HLOOKUP($D3532,Fractions!$C$1:$Z$2,2,0)=0,"na",HLOOKUP($D3532,Fractions!$C$1:$Z$2,2,0))</f>
        <v>WD</v>
      </c>
      <c r="I3532" s="2" t="s">
        <v>34</v>
      </c>
      <c r="K3532" s="17">
        <f>VLOOKUP(VLOOKUP(C3511,Demands!$B$27:$E$125,4,0),Fractions!$A$3:$Z$43,INS_FRs!D3532+2,0)</f>
        <v>0.12119482496194828</v>
      </c>
      <c r="L3532" s="10" t="str">
        <f t="shared" si="2625"/>
        <v>TERELC,TERLTH,TERGASNAT,TERCOABCO,TERCOASUB,TERCOABKB,TERCOABIC,TERBIOLOG,TERBIOPLT,TEROILDSL,TEROILHFO,TEROILLPG</v>
      </c>
      <c r="M3532" s="10" t="s">
        <v>75</v>
      </c>
    </row>
    <row r="3533" spans="3:13" s="2" customFormat="1" x14ac:dyDescent="0.25">
      <c r="C3533" s="10"/>
      <c r="D3533" s="10">
        <v>23</v>
      </c>
      <c r="F3533" s="12" t="str">
        <f t="shared" si="2623"/>
        <v>FLO_FR</v>
      </c>
      <c r="G3533" s="12" t="str">
        <f t="shared" si="2624"/>
        <v>TER_TS_SH</v>
      </c>
      <c r="H3533" s="12" t="str">
        <f>IF(HLOOKUP($D3533,Fractions!$C$1:$Z$2,2,0)=0,"na",HLOOKUP($D3533,Fractions!$C$1:$Z$2,2,0))</f>
        <v>WA</v>
      </c>
      <c r="I3533" s="12" t="s">
        <v>34</v>
      </c>
      <c r="J3533" s="12"/>
      <c r="K3533" s="18">
        <f>VLOOKUP(VLOOKUP(C3511,Demands!$B$27:$E$125,4,0),Fractions!$A$3:$Z$43,INS_FRs!D3533+2,0)</f>
        <v>7.2716894977168961E-2</v>
      </c>
      <c r="L3533" s="10" t="str">
        <f t="shared" si="2625"/>
        <v>TERELC,TERLTH,TERGASNAT,TERCOABCO,TERCOASUB,TERCOABKB,TERCOABIC,TERBIOLOG,TERBIOPLT,TEROILDSL,TEROILHFO,TEROILLPG</v>
      </c>
      <c r="M3533" s="10" t="s">
        <v>75</v>
      </c>
    </row>
    <row r="3534" spans="3:13" s="2" customFormat="1" x14ac:dyDescent="0.25">
      <c r="C3534" s="10"/>
      <c r="D3534" s="10">
        <v>24</v>
      </c>
      <c r="F3534" s="19" t="str">
        <f t="shared" si="2623"/>
        <v>FLO_FR</v>
      </c>
      <c r="G3534" s="19" t="str">
        <f t="shared" si="2624"/>
        <v>TER_TS_SH</v>
      </c>
      <c r="H3534" s="19" t="str">
        <f>IF(HLOOKUP($D3534,Fractions!$C$1:$Z$2,2,0)=0,"na",HLOOKUP($D3534,Fractions!$C$1:$Z$2,2,0))</f>
        <v>WE</v>
      </c>
      <c r="I3534" s="19" t="s">
        <v>34</v>
      </c>
      <c r="J3534" s="19"/>
      <c r="K3534" s="20">
        <f>VLOOKUP(VLOOKUP(C3511,Demands!$B$27:$E$125,4,0),Fractions!$A$3:$Z$43,INS_FRs!D3534+2,0)</f>
        <v>9.6955859969558605E-2</v>
      </c>
      <c r="L3534" s="21" t="str">
        <f t="shared" si="2625"/>
        <v>TERELC,TERLTH,TERGASNAT,TERCOABCO,TERCOASUB,TERCOABKB,TERCOABIC,TERBIOLOG,TERBIOPLT,TEROILDSL,TEROILHFO,TEROILLPG</v>
      </c>
      <c r="M3534" s="21" t="s">
        <v>75</v>
      </c>
    </row>
    <row r="3535" spans="3:13" s="2" customFormat="1" x14ac:dyDescent="0.25">
      <c r="C3535" s="10"/>
      <c r="D3535" s="10">
        <v>1</v>
      </c>
      <c r="F3535" s="2" t="str">
        <f t="shared" si="2623"/>
        <v>FLO_FR</v>
      </c>
      <c r="G3535" s="2" t="str">
        <f t="shared" si="2624"/>
        <v>TER_TS_SH</v>
      </c>
      <c r="H3535" s="2" t="str">
        <f t="shared" ref="H3535:J3543" si="2626">H3511</f>
        <v>RN</v>
      </c>
      <c r="I3535" s="2" t="str">
        <f t="shared" si="2626"/>
        <v>UP</v>
      </c>
      <c r="J3535" s="10">
        <f t="shared" si="2626"/>
        <v>0</v>
      </c>
      <c r="K3535" s="10">
        <v>3</v>
      </c>
      <c r="L3535" s="10" t="str">
        <f t="shared" si="2625"/>
        <v>TERELC,TERLTH,TERGASNAT,TERCOABCO,TERCOASUB,TERCOABKB,TERCOABIC,TERBIOLOG,TERBIOPLT,TEROILDSL,TEROILHFO,TEROILLPG</v>
      </c>
      <c r="M3535" s="10" t="s">
        <v>75</v>
      </c>
    </row>
    <row r="3536" spans="3:13" s="2" customFormat="1" x14ac:dyDescent="0.25">
      <c r="C3536" s="10"/>
      <c r="D3536" s="10">
        <v>2</v>
      </c>
      <c r="F3536" s="2" t="str">
        <f t="shared" si="2623"/>
        <v>FLO_FR</v>
      </c>
      <c r="G3536" s="2" t="str">
        <f t="shared" si="2624"/>
        <v>TER_TS_SH</v>
      </c>
      <c r="H3536" s="2" t="str">
        <f t="shared" si="2626"/>
        <v>RL</v>
      </c>
      <c r="I3536" s="2" t="str">
        <f t="shared" si="2626"/>
        <v>UP</v>
      </c>
      <c r="J3536" s="10">
        <f t="shared" si="2626"/>
        <v>0</v>
      </c>
      <c r="K3536" s="10">
        <f>K3535</f>
        <v>3</v>
      </c>
      <c r="L3536" s="10" t="str">
        <f t="shared" si="2625"/>
        <v>TERELC,TERLTH,TERGASNAT,TERCOABCO,TERCOASUB,TERCOABKB,TERCOABIC,TERBIOLOG,TERBIOPLT,TEROILDSL,TEROILHFO,TEROILLPG</v>
      </c>
      <c r="M3536" s="10" t="s">
        <v>75</v>
      </c>
    </row>
    <row r="3537" spans="3:13" s="2" customFormat="1" x14ac:dyDescent="0.25">
      <c r="C3537" s="10"/>
      <c r="D3537" s="10">
        <v>3</v>
      </c>
      <c r="F3537" s="2" t="str">
        <f t="shared" si="2623"/>
        <v>FLO_FR</v>
      </c>
      <c r="G3537" s="2" t="str">
        <f t="shared" si="2624"/>
        <v>TER_TS_SH</v>
      </c>
      <c r="H3537" s="2" t="str">
        <f t="shared" si="2626"/>
        <v>RM</v>
      </c>
      <c r="I3537" s="2" t="str">
        <f t="shared" si="2626"/>
        <v>UP</v>
      </c>
      <c r="J3537" s="10">
        <f t="shared" si="2626"/>
        <v>0</v>
      </c>
      <c r="K3537" s="10">
        <f t="shared" ref="K3537:K3558" si="2627">K3536</f>
        <v>3</v>
      </c>
      <c r="L3537" s="10" t="str">
        <f t="shared" si="2625"/>
        <v>TERELC,TERLTH,TERGASNAT,TERCOABCO,TERCOASUB,TERCOABKB,TERCOABIC,TERBIOLOG,TERBIOPLT,TEROILDSL,TEROILHFO,TEROILLPG</v>
      </c>
      <c r="M3537" s="10" t="s">
        <v>75</v>
      </c>
    </row>
    <row r="3538" spans="3:13" s="2" customFormat="1" x14ac:dyDescent="0.25">
      <c r="C3538" s="10"/>
      <c r="D3538" s="10">
        <v>4</v>
      </c>
      <c r="F3538" s="2" t="str">
        <f t="shared" si="2623"/>
        <v>FLO_FR</v>
      </c>
      <c r="G3538" s="2" t="str">
        <f t="shared" si="2624"/>
        <v>TER_TS_SH</v>
      </c>
      <c r="H3538" s="2" t="str">
        <f t="shared" si="2626"/>
        <v>RD</v>
      </c>
      <c r="I3538" s="2" t="str">
        <f t="shared" si="2626"/>
        <v>UP</v>
      </c>
      <c r="J3538" s="10">
        <f t="shared" si="2626"/>
        <v>0</v>
      </c>
      <c r="K3538" s="10">
        <f t="shared" si="2627"/>
        <v>3</v>
      </c>
      <c r="L3538" s="10" t="str">
        <f t="shared" si="2625"/>
        <v>TERELC,TERLTH,TERGASNAT,TERCOABCO,TERCOASUB,TERCOABKB,TERCOABIC,TERBIOLOG,TERBIOPLT,TEROILDSL,TEROILHFO,TEROILLPG</v>
      </c>
      <c r="M3538" s="10" t="s">
        <v>75</v>
      </c>
    </row>
    <row r="3539" spans="3:13" s="2" customFormat="1" x14ac:dyDescent="0.25">
      <c r="C3539" s="10"/>
      <c r="D3539" s="10">
        <v>5</v>
      </c>
      <c r="F3539" s="2" t="str">
        <f t="shared" si="2623"/>
        <v>FLO_FR</v>
      </c>
      <c r="G3539" s="2" t="str">
        <f t="shared" si="2624"/>
        <v>TER_TS_SH</v>
      </c>
      <c r="H3539" s="2" t="str">
        <f t="shared" si="2626"/>
        <v>RA</v>
      </c>
      <c r="I3539" s="2" t="str">
        <f t="shared" si="2626"/>
        <v>UP</v>
      </c>
      <c r="J3539" s="10">
        <f t="shared" si="2626"/>
        <v>0</v>
      </c>
      <c r="K3539" s="10">
        <f t="shared" si="2627"/>
        <v>3</v>
      </c>
      <c r="L3539" s="10" t="str">
        <f t="shared" si="2625"/>
        <v>TERELC,TERLTH,TERGASNAT,TERCOABCO,TERCOASUB,TERCOABKB,TERCOABIC,TERBIOLOG,TERBIOPLT,TEROILDSL,TEROILHFO,TEROILLPG</v>
      </c>
      <c r="M3539" s="10" t="s">
        <v>75</v>
      </c>
    </row>
    <row r="3540" spans="3:13" s="2" customFormat="1" x14ac:dyDescent="0.25">
      <c r="C3540" s="10"/>
      <c r="D3540" s="10">
        <v>6</v>
      </c>
      <c r="F3540" s="2" t="str">
        <f t="shared" si="2623"/>
        <v>FLO_FR</v>
      </c>
      <c r="G3540" s="2" t="str">
        <f t="shared" si="2624"/>
        <v>TER_TS_SH</v>
      </c>
      <c r="H3540" s="2" t="str">
        <f t="shared" si="2626"/>
        <v>RE</v>
      </c>
      <c r="I3540" s="2" t="str">
        <f t="shared" si="2626"/>
        <v>UP</v>
      </c>
      <c r="J3540" s="10">
        <f t="shared" si="2626"/>
        <v>0</v>
      </c>
      <c r="K3540" s="10">
        <f t="shared" si="2627"/>
        <v>3</v>
      </c>
      <c r="L3540" s="10" t="str">
        <f t="shared" si="2625"/>
        <v>TERELC,TERLTH,TERGASNAT,TERCOABCO,TERCOASUB,TERCOABKB,TERCOABIC,TERBIOLOG,TERBIOPLT,TEROILDSL,TEROILHFO,TEROILLPG</v>
      </c>
      <c r="M3540" s="10" t="s">
        <v>75</v>
      </c>
    </row>
    <row r="3541" spans="3:13" s="2" customFormat="1" x14ac:dyDescent="0.25">
      <c r="C3541" s="10"/>
      <c r="D3541" s="10">
        <v>7</v>
      </c>
      <c r="F3541" s="2" t="str">
        <f t="shared" si="2623"/>
        <v>FLO_FR</v>
      </c>
      <c r="G3541" s="2" t="str">
        <f t="shared" si="2624"/>
        <v>TER_TS_SH</v>
      </c>
      <c r="H3541" s="2" t="str">
        <f t="shared" si="2626"/>
        <v>SN</v>
      </c>
      <c r="I3541" s="2" t="str">
        <f t="shared" si="2626"/>
        <v>UP</v>
      </c>
      <c r="J3541" s="10">
        <f t="shared" si="2626"/>
        <v>0</v>
      </c>
      <c r="K3541" s="10">
        <f t="shared" si="2627"/>
        <v>3</v>
      </c>
      <c r="L3541" s="10" t="str">
        <f t="shared" si="2625"/>
        <v>TERELC,TERLTH,TERGASNAT,TERCOABCO,TERCOASUB,TERCOABKB,TERCOABIC,TERBIOLOG,TERBIOPLT,TEROILDSL,TEROILHFO,TEROILLPG</v>
      </c>
      <c r="M3541" s="10" t="s">
        <v>75</v>
      </c>
    </row>
    <row r="3542" spans="3:13" s="2" customFormat="1" x14ac:dyDescent="0.25">
      <c r="C3542" s="10"/>
      <c r="D3542" s="10">
        <v>8</v>
      </c>
      <c r="F3542" s="2" t="str">
        <f t="shared" si="2623"/>
        <v>FLO_FR</v>
      </c>
      <c r="G3542" s="2" t="str">
        <f t="shared" si="2624"/>
        <v>TER_TS_SH</v>
      </c>
      <c r="H3542" s="2" t="str">
        <f t="shared" si="2626"/>
        <v>SL</v>
      </c>
      <c r="I3542" s="2" t="str">
        <f t="shared" si="2626"/>
        <v>UP</v>
      </c>
      <c r="J3542" s="10">
        <f t="shared" si="2626"/>
        <v>0</v>
      </c>
      <c r="K3542" s="10">
        <f t="shared" si="2627"/>
        <v>3</v>
      </c>
      <c r="L3542" s="10" t="str">
        <f t="shared" si="2625"/>
        <v>TERELC,TERLTH,TERGASNAT,TERCOABCO,TERCOASUB,TERCOABKB,TERCOABIC,TERBIOLOG,TERBIOPLT,TEROILDSL,TEROILHFO,TEROILLPG</v>
      </c>
      <c r="M3542" s="10" t="s">
        <v>75</v>
      </c>
    </row>
    <row r="3543" spans="3:13" s="2" customFormat="1" x14ac:dyDescent="0.25">
      <c r="C3543" s="10"/>
      <c r="D3543" s="10">
        <v>9</v>
      </c>
      <c r="F3543" s="2" t="str">
        <f t="shared" si="2623"/>
        <v>FLO_FR</v>
      </c>
      <c r="G3543" s="2" t="str">
        <f t="shared" si="2624"/>
        <v>TER_TS_SH</v>
      </c>
      <c r="H3543" s="2" t="str">
        <f t="shared" si="2626"/>
        <v>SM</v>
      </c>
      <c r="I3543" s="2" t="str">
        <f t="shared" si="2626"/>
        <v>UP</v>
      </c>
      <c r="J3543" s="10">
        <f t="shared" si="2626"/>
        <v>0</v>
      </c>
      <c r="K3543" s="10">
        <f t="shared" si="2627"/>
        <v>3</v>
      </c>
      <c r="L3543" s="10" t="str">
        <f t="shared" si="2625"/>
        <v>TERELC,TERLTH,TERGASNAT,TERCOABCO,TERCOASUB,TERCOABKB,TERCOABIC,TERBIOLOG,TERBIOPLT,TEROILDSL,TEROILHFO,TEROILLPG</v>
      </c>
      <c r="M3543" s="10" t="s">
        <v>75</v>
      </c>
    </row>
    <row r="3544" spans="3:13" s="2" customFormat="1" x14ac:dyDescent="0.25">
      <c r="C3544" s="10"/>
      <c r="D3544" s="10">
        <v>10</v>
      </c>
      <c r="F3544" s="2" t="str">
        <f t="shared" si="2623"/>
        <v>FLO_FR</v>
      </c>
      <c r="G3544" s="2" t="str">
        <f t="shared" si="2624"/>
        <v>TER_TS_SH</v>
      </c>
      <c r="H3544" s="2" t="str">
        <f t="shared" ref="H3544:H3545" si="2628">H3520</f>
        <v>SD</v>
      </c>
      <c r="I3544" s="2" t="str">
        <f>I3520</f>
        <v>UP</v>
      </c>
      <c r="J3544" s="10">
        <f>J3520</f>
        <v>0</v>
      </c>
      <c r="K3544" s="10">
        <f t="shared" si="2627"/>
        <v>3</v>
      </c>
      <c r="L3544" s="10" t="str">
        <f t="shared" si="2625"/>
        <v>TERELC,TERLTH,TERGASNAT,TERCOABCO,TERCOASUB,TERCOABKB,TERCOABIC,TERBIOLOG,TERBIOPLT,TEROILDSL,TEROILHFO,TEROILLPG</v>
      </c>
      <c r="M3544" s="10" t="s">
        <v>75</v>
      </c>
    </row>
    <row r="3545" spans="3:13" s="2" customFormat="1" x14ac:dyDescent="0.25">
      <c r="C3545" s="10"/>
      <c r="D3545" s="10">
        <v>11</v>
      </c>
      <c r="F3545" s="2" t="str">
        <f t="shared" si="2623"/>
        <v>FLO_FR</v>
      </c>
      <c r="G3545" s="2" t="str">
        <f t="shared" si="2624"/>
        <v>TER_TS_SH</v>
      </c>
      <c r="H3545" s="2" t="str">
        <f t="shared" si="2628"/>
        <v>SA</v>
      </c>
      <c r="I3545" s="2" t="str">
        <f>I3521</f>
        <v>UP</v>
      </c>
      <c r="J3545" s="10">
        <f>J3521</f>
        <v>0</v>
      </c>
      <c r="K3545" s="10">
        <f t="shared" si="2627"/>
        <v>3</v>
      </c>
      <c r="L3545" s="10" t="str">
        <f t="shared" si="2625"/>
        <v>TERELC,TERLTH,TERGASNAT,TERCOABCO,TERCOASUB,TERCOABKB,TERCOABIC,TERBIOLOG,TERBIOPLT,TEROILDSL,TEROILHFO,TEROILLPG</v>
      </c>
      <c r="M3545" s="10" t="s">
        <v>75</v>
      </c>
    </row>
    <row r="3546" spans="3:13" s="2" customFormat="1" x14ac:dyDescent="0.25">
      <c r="C3546" s="10"/>
      <c r="D3546" s="10">
        <v>12</v>
      </c>
      <c r="F3546" s="2" t="str">
        <f t="shared" si="2623"/>
        <v>FLO_FR</v>
      </c>
      <c r="G3546" s="2" t="str">
        <f t="shared" si="2624"/>
        <v>TER_TS_SH</v>
      </c>
      <c r="H3546" s="2" t="str">
        <f t="shared" ref="H3546:I3546" si="2629">H3522</f>
        <v>SE</v>
      </c>
      <c r="I3546" s="2" t="str">
        <f t="shared" si="2629"/>
        <v>UP</v>
      </c>
      <c r="J3546" s="10">
        <f>J3522</f>
        <v>0</v>
      </c>
      <c r="K3546" s="10">
        <f t="shared" si="2627"/>
        <v>3</v>
      </c>
      <c r="L3546" s="10" t="str">
        <f t="shared" si="2625"/>
        <v>TERELC,TERLTH,TERGASNAT,TERCOABCO,TERCOASUB,TERCOABKB,TERCOABIC,TERBIOLOG,TERBIOPLT,TEROILDSL,TEROILHFO,TEROILLPG</v>
      </c>
      <c r="M3546" s="10" t="s">
        <v>75</v>
      </c>
    </row>
    <row r="3547" spans="3:13" s="2" customFormat="1" x14ac:dyDescent="0.25">
      <c r="C3547" s="10"/>
      <c r="D3547" s="10">
        <v>13</v>
      </c>
      <c r="F3547" s="2" t="str">
        <f t="shared" si="2623"/>
        <v>FLO_FR</v>
      </c>
      <c r="G3547" s="2" t="str">
        <f t="shared" si="2624"/>
        <v>TER_TS_SH</v>
      </c>
      <c r="H3547" s="2" t="str">
        <f t="shared" ref="H3547:J3547" si="2630">H3523</f>
        <v>FN</v>
      </c>
      <c r="I3547" s="2" t="str">
        <f t="shared" si="2630"/>
        <v>UP</v>
      </c>
      <c r="J3547" s="10">
        <f t="shared" si="2630"/>
        <v>0</v>
      </c>
      <c r="K3547" s="10">
        <f t="shared" si="2627"/>
        <v>3</v>
      </c>
      <c r="L3547" s="10" t="str">
        <f t="shared" si="2625"/>
        <v>TERELC,TERLTH,TERGASNAT,TERCOABCO,TERCOASUB,TERCOABKB,TERCOABIC,TERBIOLOG,TERBIOPLT,TEROILDSL,TEROILHFO,TEROILLPG</v>
      </c>
      <c r="M3547" s="10" t="s">
        <v>75</v>
      </c>
    </row>
    <row r="3548" spans="3:13" s="2" customFormat="1" x14ac:dyDescent="0.25">
      <c r="C3548" s="10"/>
      <c r="D3548" s="10">
        <v>14</v>
      </c>
      <c r="F3548" s="2" t="str">
        <f t="shared" si="2623"/>
        <v>FLO_FR</v>
      </c>
      <c r="G3548" s="2" t="str">
        <f t="shared" si="2624"/>
        <v>TER_TS_SH</v>
      </c>
      <c r="H3548" s="2" t="str">
        <f t="shared" ref="H3548:J3548" si="2631">H3524</f>
        <v>FL</v>
      </c>
      <c r="I3548" s="2" t="str">
        <f t="shared" si="2631"/>
        <v>UP</v>
      </c>
      <c r="J3548" s="10">
        <f t="shared" si="2631"/>
        <v>0</v>
      </c>
      <c r="K3548" s="10">
        <f t="shared" si="2627"/>
        <v>3</v>
      </c>
      <c r="L3548" s="10" t="str">
        <f t="shared" si="2625"/>
        <v>TERELC,TERLTH,TERGASNAT,TERCOABCO,TERCOASUB,TERCOABKB,TERCOABIC,TERBIOLOG,TERBIOPLT,TEROILDSL,TEROILHFO,TEROILLPG</v>
      </c>
      <c r="M3548" s="10" t="s">
        <v>75</v>
      </c>
    </row>
    <row r="3549" spans="3:13" s="2" customFormat="1" x14ac:dyDescent="0.25">
      <c r="C3549" s="10"/>
      <c r="D3549" s="10">
        <v>15</v>
      </c>
      <c r="F3549" s="2" t="str">
        <f t="shared" si="2623"/>
        <v>FLO_FR</v>
      </c>
      <c r="G3549" s="2" t="str">
        <f t="shared" si="2624"/>
        <v>TER_TS_SH</v>
      </c>
      <c r="H3549" s="2" t="str">
        <f t="shared" ref="H3549:J3549" si="2632">H3525</f>
        <v>FM</v>
      </c>
      <c r="I3549" s="2" t="str">
        <f t="shared" si="2632"/>
        <v>UP</v>
      </c>
      <c r="J3549" s="10">
        <f t="shared" si="2632"/>
        <v>0</v>
      </c>
      <c r="K3549" s="10">
        <f t="shared" si="2627"/>
        <v>3</v>
      </c>
      <c r="L3549" s="10" t="str">
        <f t="shared" si="2625"/>
        <v>TERELC,TERLTH,TERGASNAT,TERCOABCO,TERCOASUB,TERCOABKB,TERCOABIC,TERBIOLOG,TERBIOPLT,TEROILDSL,TEROILHFO,TEROILLPG</v>
      </c>
      <c r="M3549" s="10" t="s">
        <v>75</v>
      </c>
    </row>
    <row r="3550" spans="3:13" s="2" customFormat="1" x14ac:dyDescent="0.25">
      <c r="C3550" s="10"/>
      <c r="D3550" s="10">
        <v>16</v>
      </c>
      <c r="F3550" s="2" t="str">
        <f t="shared" si="2623"/>
        <v>FLO_FR</v>
      </c>
      <c r="G3550" s="2" t="str">
        <f t="shared" si="2624"/>
        <v>TER_TS_SH</v>
      </c>
      <c r="H3550" s="2" t="str">
        <f t="shared" ref="H3550:J3550" si="2633">H3526</f>
        <v>FD</v>
      </c>
      <c r="I3550" s="2" t="str">
        <f t="shared" si="2633"/>
        <v>UP</v>
      </c>
      <c r="J3550" s="10">
        <f t="shared" si="2633"/>
        <v>0</v>
      </c>
      <c r="K3550" s="10">
        <f t="shared" si="2627"/>
        <v>3</v>
      </c>
      <c r="L3550" s="10" t="str">
        <f t="shared" si="2625"/>
        <v>TERELC,TERLTH,TERGASNAT,TERCOABCO,TERCOASUB,TERCOABKB,TERCOABIC,TERBIOLOG,TERBIOPLT,TEROILDSL,TEROILHFO,TEROILLPG</v>
      </c>
      <c r="M3550" s="10" t="s">
        <v>75</v>
      </c>
    </row>
    <row r="3551" spans="3:13" s="2" customFormat="1" x14ac:dyDescent="0.25">
      <c r="C3551" s="10"/>
      <c r="D3551" s="10">
        <v>17</v>
      </c>
      <c r="F3551" s="2" t="str">
        <f t="shared" si="2623"/>
        <v>FLO_FR</v>
      </c>
      <c r="G3551" s="2" t="str">
        <f t="shared" si="2624"/>
        <v>TER_TS_SH</v>
      </c>
      <c r="H3551" s="2" t="str">
        <f t="shared" ref="H3551:J3551" si="2634">H3527</f>
        <v>FA</v>
      </c>
      <c r="I3551" s="2" t="str">
        <f t="shared" si="2634"/>
        <v>UP</v>
      </c>
      <c r="J3551" s="10">
        <f t="shared" si="2634"/>
        <v>0</v>
      </c>
      <c r="K3551" s="10">
        <f t="shared" si="2627"/>
        <v>3</v>
      </c>
      <c r="L3551" s="10" t="str">
        <f t="shared" si="2625"/>
        <v>TERELC,TERLTH,TERGASNAT,TERCOABCO,TERCOASUB,TERCOABKB,TERCOABIC,TERBIOLOG,TERBIOPLT,TEROILDSL,TEROILHFO,TEROILLPG</v>
      </c>
      <c r="M3551" s="10" t="s">
        <v>75</v>
      </c>
    </row>
    <row r="3552" spans="3:13" s="2" customFormat="1" x14ac:dyDescent="0.25">
      <c r="C3552" s="10"/>
      <c r="D3552" s="10">
        <v>18</v>
      </c>
      <c r="F3552" s="2" t="str">
        <f t="shared" si="2623"/>
        <v>FLO_FR</v>
      </c>
      <c r="G3552" s="2" t="str">
        <f t="shared" si="2624"/>
        <v>TER_TS_SH</v>
      </c>
      <c r="H3552" s="2" t="str">
        <f t="shared" ref="H3552:J3552" si="2635">H3528</f>
        <v>FE</v>
      </c>
      <c r="I3552" s="2" t="str">
        <f t="shared" si="2635"/>
        <v>UP</v>
      </c>
      <c r="J3552" s="10">
        <f t="shared" si="2635"/>
        <v>0</v>
      </c>
      <c r="K3552" s="10">
        <f t="shared" si="2627"/>
        <v>3</v>
      </c>
      <c r="L3552" s="10" t="str">
        <f t="shared" si="2625"/>
        <v>TERELC,TERLTH,TERGASNAT,TERCOABCO,TERCOASUB,TERCOABKB,TERCOABIC,TERBIOLOG,TERBIOPLT,TEROILDSL,TEROILHFO,TEROILLPG</v>
      </c>
      <c r="M3552" s="10" t="s">
        <v>75</v>
      </c>
    </row>
    <row r="3553" spans="3:13" s="2" customFormat="1" x14ac:dyDescent="0.25">
      <c r="C3553" s="10"/>
      <c r="D3553" s="10">
        <v>19</v>
      </c>
      <c r="F3553" s="2" t="str">
        <f t="shared" si="2623"/>
        <v>FLO_FR</v>
      </c>
      <c r="G3553" s="2" t="str">
        <f t="shared" si="2624"/>
        <v>TER_TS_SH</v>
      </c>
      <c r="H3553" s="2" t="str">
        <f t="shared" ref="H3553:J3553" si="2636">H3529</f>
        <v>WN</v>
      </c>
      <c r="I3553" s="2" t="str">
        <f t="shared" si="2636"/>
        <v>UP</v>
      </c>
      <c r="J3553" s="10">
        <f t="shared" si="2636"/>
        <v>0</v>
      </c>
      <c r="K3553" s="10">
        <f t="shared" si="2627"/>
        <v>3</v>
      </c>
      <c r="L3553" s="10" t="str">
        <f t="shared" si="2625"/>
        <v>TERELC,TERLTH,TERGASNAT,TERCOABCO,TERCOASUB,TERCOABKB,TERCOABIC,TERBIOLOG,TERBIOPLT,TEROILDSL,TEROILHFO,TEROILLPG</v>
      </c>
      <c r="M3553" s="10" t="s">
        <v>75</v>
      </c>
    </row>
    <row r="3554" spans="3:13" s="2" customFormat="1" x14ac:dyDescent="0.25">
      <c r="C3554" s="10"/>
      <c r="D3554" s="10">
        <v>20</v>
      </c>
      <c r="F3554" s="2" t="str">
        <f t="shared" si="2623"/>
        <v>FLO_FR</v>
      </c>
      <c r="G3554" s="2" t="str">
        <f t="shared" si="2624"/>
        <v>TER_TS_SH</v>
      </c>
      <c r="H3554" s="2" t="str">
        <f t="shared" ref="H3554:J3554" si="2637">H3530</f>
        <v>WL</v>
      </c>
      <c r="I3554" s="2" t="str">
        <f t="shared" si="2637"/>
        <v>UP</v>
      </c>
      <c r="J3554" s="10">
        <f t="shared" si="2637"/>
        <v>0</v>
      </c>
      <c r="K3554" s="10">
        <f t="shared" si="2627"/>
        <v>3</v>
      </c>
      <c r="L3554" s="10" t="str">
        <f t="shared" si="2625"/>
        <v>TERELC,TERLTH,TERGASNAT,TERCOABCO,TERCOASUB,TERCOABKB,TERCOABIC,TERBIOLOG,TERBIOPLT,TEROILDSL,TEROILHFO,TEROILLPG</v>
      </c>
      <c r="M3554" s="10" t="s">
        <v>75</v>
      </c>
    </row>
    <row r="3555" spans="3:13" s="2" customFormat="1" x14ac:dyDescent="0.25">
      <c r="C3555" s="10"/>
      <c r="D3555" s="10">
        <v>21</v>
      </c>
      <c r="F3555" s="2" t="str">
        <f t="shared" si="2623"/>
        <v>FLO_FR</v>
      </c>
      <c r="G3555" s="2" t="str">
        <f t="shared" si="2624"/>
        <v>TER_TS_SH</v>
      </c>
      <c r="H3555" s="2" t="str">
        <f t="shared" ref="H3555:J3555" si="2638">H3531</f>
        <v>WM</v>
      </c>
      <c r="I3555" s="2" t="str">
        <f t="shared" si="2638"/>
        <v>UP</v>
      </c>
      <c r="J3555" s="10">
        <f t="shared" si="2638"/>
        <v>0</v>
      </c>
      <c r="K3555" s="10">
        <f t="shared" si="2627"/>
        <v>3</v>
      </c>
      <c r="L3555" s="10" t="str">
        <f t="shared" si="2625"/>
        <v>TERELC,TERLTH,TERGASNAT,TERCOABCO,TERCOASUB,TERCOABKB,TERCOABIC,TERBIOLOG,TERBIOPLT,TEROILDSL,TEROILHFO,TEROILLPG</v>
      </c>
      <c r="M3555" s="10" t="s">
        <v>75</v>
      </c>
    </row>
    <row r="3556" spans="3:13" s="2" customFormat="1" x14ac:dyDescent="0.25">
      <c r="C3556" s="10"/>
      <c r="D3556" s="10">
        <v>22</v>
      </c>
      <c r="F3556" s="2" t="str">
        <f t="shared" si="2623"/>
        <v>FLO_FR</v>
      </c>
      <c r="G3556" s="2" t="str">
        <f t="shared" si="2624"/>
        <v>TER_TS_SH</v>
      </c>
      <c r="H3556" s="2" t="str">
        <f t="shared" ref="H3556:J3556" si="2639">H3532</f>
        <v>WD</v>
      </c>
      <c r="I3556" s="2" t="str">
        <f t="shared" si="2639"/>
        <v>UP</v>
      </c>
      <c r="J3556" s="10">
        <f t="shared" si="2639"/>
        <v>0</v>
      </c>
      <c r="K3556" s="10">
        <f t="shared" si="2627"/>
        <v>3</v>
      </c>
      <c r="L3556" s="10" t="str">
        <f t="shared" si="2625"/>
        <v>TERELC,TERLTH,TERGASNAT,TERCOABCO,TERCOASUB,TERCOABKB,TERCOABIC,TERBIOLOG,TERBIOPLT,TEROILDSL,TEROILHFO,TEROILLPG</v>
      </c>
      <c r="M3556" s="10" t="s">
        <v>75</v>
      </c>
    </row>
    <row r="3557" spans="3:13" s="2" customFormat="1" x14ac:dyDescent="0.25">
      <c r="C3557" s="10"/>
      <c r="D3557" s="10">
        <v>23</v>
      </c>
      <c r="F3557" s="12" t="str">
        <f t="shared" si="2623"/>
        <v>FLO_FR</v>
      </c>
      <c r="G3557" s="12" t="str">
        <f t="shared" si="2624"/>
        <v>TER_TS_SH</v>
      </c>
      <c r="H3557" s="12" t="str">
        <f t="shared" ref="H3557:J3557" si="2640">H3533</f>
        <v>WA</v>
      </c>
      <c r="I3557" s="12" t="str">
        <f t="shared" si="2640"/>
        <v>UP</v>
      </c>
      <c r="J3557" s="4">
        <f t="shared" si="2640"/>
        <v>0</v>
      </c>
      <c r="K3557" s="4">
        <f t="shared" si="2627"/>
        <v>3</v>
      </c>
      <c r="L3557" s="10" t="str">
        <f t="shared" si="2625"/>
        <v>TERELC,TERLTH,TERGASNAT,TERCOABCO,TERCOASUB,TERCOABKB,TERCOABIC,TERBIOLOG,TERBIOPLT,TEROILDSL,TEROILHFO,TEROILLPG</v>
      </c>
      <c r="M3557" s="10" t="s">
        <v>75</v>
      </c>
    </row>
    <row r="3558" spans="3:13" s="2" customFormat="1" x14ac:dyDescent="0.25">
      <c r="C3558" s="10"/>
      <c r="D3558" s="10">
        <v>24</v>
      </c>
      <c r="F3558" s="19" t="str">
        <f t="shared" si="2623"/>
        <v>FLO_FR</v>
      </c>
      <c r="G3558" s="19" t="str">
        <f t="shared" si="2624"/>
        <v>TER_TS_SH</v>
      </c>
      <c r="H3558" s="19" t="str">
        <f t="shared" ref="H3558:J3558" si="2641">H3534</f>
        <v>WE</v>
      </c>
      <c r="I3558" s="19" t="str">
        <f t="shared" si="2641"/>
        <v>UP</v>
      </c>
      <c r="J3558" s="21">
        <f t="shared" si="2641"/>
        <v>0</v>
      </c>
      <c r="K3558" s="21">
        <f t="shared" si="2627"/>
        <v>3</v>
      </c>
      <c r="L3558" s="21" t="str">
        <f t="shared" si="2625"/>
        <v>TERELC,TERLTH,TERGASNAT,TERCOABCO,TERCOASUB,TERCOABKB,TERCOABIC,TERBIOLOG,TERBIOPLT,TEROILDSL,TEROILHFO,TEROILLPG</v>
      </c>
      <c r="M3558" s="21" t="s">
        <v>75</v>
      </c>
    </row>
    <row r="3559" spans="3:13" s="2" customFormat="1" x14ac:dyDescent="0.25">
      <c r="C3559" s="10">
        <f>C3511+1</f>
        <v>75</v>
      </c>
      <c r="D3559" s="10">
        <v>1</v>
      </c>
      <c r="F3559" s="2" t="str">
        <f>IF(H3559="NA","\I: Ignore","FLO_FR")</f>
        <v>FLO_FR</v>
      </c>
      <c r="G3559" s="9" t="str">
        <f>VLOOKUP(C3559,Demands!$B$27:$C$125,2,0)</f>
        <v>TER_TP_WH</v>
      </c>
      <c r="H3559" s="2" t="str">
        <f>IF(HLOOKUP($D3559,Fractions!$C$1:$Z$2,2,0)=0,"na",HLOOKUP($D3559,Fractions!$C$1:$Z$2,2,0))</f>
        <v>RN</v>
      </c>
      <c r="I3559" s="2" t="s">
        <v>34</v>
      </c>
      <c r="K3559" s="17">
        <f>VLOOKUP(VLOOKUP(C3559,Demands!$B$27:$E$125,4,0),Fractions!$A$3:$Z$43,INS_FRs!D3559+2,0)</f>
        <v>1.740867579908676E-2</v>
      </c>
      <c r="L3559" s="10" t="str">
        <f t="shared" si="2625"/>
        <v>TERELC,TERLTH,TERGASNAT,TERCOABCO,TERCOASUB,TERCOABKB,TERCOABIC,TERBIOLOG,TERBIOPLT,TEROILDSL,TEROILHFO,TEROILLPG</v>
      </c>
      <c r="M3559" s="10" t="s">
        <v>75</v>
      </c>
    </row>
    <row r="3560" spans="3:13" s="2" customFormat="1" x14ac:dyDescent="0.25">
      <c r="C3560" s="10"/>
      <c r="D3560" s="10">
        <v>2</v>
      </c>
      <c r="F3560" s="2" t="str">
        <f t="shared" ref="F3560:F3606" si="2642">IF(H3560="NA","\I: Ignore","FLO_FR")</f>
        <v>FLO_FR</v>
      </c>
      <c r="G3560" s="2" t="str">
        <f>G3559</f>
        <v>TER_TP_WH</v>
      </c>
      <c r="H3560" s="2" t="str">
        <f>IF(HLOOKUP($D3560,Fractions!$C$1:$Z$2,2,0)=0,"na",HLOOKUP($D3560,Fractions!$C$1:$Z$2,2,0))</f>
        <v>RL</v>
      </c>
      <c r="I3560" s="2" t="s">
        <v>34</v>
      </c>
      <c r="K3560" s="17">
        <f>VLOOKUP(VLOOKUP(C3559,Demands!$B$27:$E$125,4,0),Fractions!$A$3:$Z$43,INS_FRs!D3560+2,0)</f>
        <v>3.8299086757990874E-2</v>
      </c>
      <c r="L3560" s="10" t="str">
        <f t="shared" si="2625"/>
        <v>TERELC,TERLTH,TERGASNAT,TERCOABCO,TERCOASUB,TERCOABKB,TERCOABIC,TERBIOLOG,TERBIOPLT,TEROILDSL,TEROILHFO,TEROILLPG</v>
      </c>
      <c r="M3560" s="10" t="s">
        <v>75</v>
      </c>
    </row>
    <row r="3561" spans="3:13" s="2" customFormat="1" x14ac:dyDescent="0.25">
      <c r="C3561" s="10"/>
      <c r="D3561" s="10">
        <v>3</v>
      </c>
      <c r="F3561" s="2" t="str">
        <f t="shared" si="2642"/>
        <v>FLO_FR</v>
      </c>
      <c r="G3561" s="2" t="str">
        <f t="shared" ref="G3561:G3606" si="2643">G3560</f>
        <v>TER_TP_WH</v>
      </c>
      <c r="H3561" s="2" t="str">
        <f>IF(HLOOKUP($D3561,Fractions!$C$1:$Z$2,2,0)=0,"na",HLOOKUP($D3561,Fractions!$C$1:$Z$2,2,0))</f>
        <v>RM</v>
      </c>
      <c r="I3561" s="2" t="s">
        <v>34</v>
      </c>
      <c r="K3561" s="17">
        <f>VLOOKUP(VLOOKUP(C3559,Demands!$B$27:$E$125,4,0),Fractions!$A$3:$Z$43,INS_FRs!D3561+2,0)</f>
        <v>2.7853881278538814E-2</v>
      </c>
      <c r="L3561" s="10" t="str">
        <f t="shared" si="2625"/>
        <v>TERELC,TERLTH,TERGASNAT,TERCOABCO,TERCOASUB,TERCOABKB,TERCOABIC,TERBIOLOG,TERBIOPLT,TEROILDSL,TEROILHFO,TEROILLPG</v>
      </c>
      <c r="M3561" s="10" t="s">
        <v>75</v>
      </c>
    </row>
    <row r="3562" spans="3:13" s="2" customFormat="1" x14ac:dyDescent="0.25">
      <c r="C3562" s="10"/>
      <c r="D3562" s="10">
        <v>4</v>
      </c>
      <c r="F3562" s="2" t="str">
        <f t="shared" si="2642"/>
        <v>FLO_FR</v>
      </c>
      <c r="G3562" s="2" t="str">
        <f t="shared" si="2643"/>
        <v>TER_TP_WH</v>
      </c>
      <c r="H3562" s="2" t="str">
        <f>IF(HLOOKUP($D3562,Fractions!$C$1:$Z$2,2,0)=0,"na",HLOOKUP($D3562,Fractions!$C$1:$Z$2,2,0))</f>
        <v>RD</v>
      </c>
      <c r="I3562" s="2" t="s">
        <v>34</v>
      </c>
      <c r="K3562" s="17">
        <f>VLOOKUP(VLOOKUP(C3559,Demands!$B$27:$E$125,4,0),Fractions!$A$3:$Z$43,INS_FRs!D3562+2,0)</f>
        <v>3.4817351598173521E-2</v>
      </c>
      <c r="L3562" s="10" t="str">
        <f t="shared" si="2625"/>
        <v>TERELC,TERLTH,TERGASNAT,TERCOABCO,TERCOASUB,TERCOABKB,TERCOABIC,TERBIOLOG,TERBIOPLT,TEROILDSL,TEROILHFO,TEROILLPG</v>
      </c>
      <c r="M3562" s="10" t="s">
        <v>75</v>
      </c>
    </row>
    <row r="3563" spans="3:13" s="2" customFormat="1" x14ac:dyDescent="0.25">
      <c r="C3563" s="10"/>
      <c r="D3563" s="10">
        <v>5</v>
      </c>
      <c r="F3563" s="2" t="str">
        <f t="shared" si="2642"/>
        <v>FLO_FR</v>
      </c>
      <c r="G3563" s="2" t="str">
        <f t="shared" si="2643"/>
        <v>TER_TP_WH</v>
      </c>
      <c r="H3563" s="2" t="str">
        <f>IF(HLOOKUP($D3563,Fractions!$C$1:$Z$2,2,0)=0,"na",HLOOKUP($D3563,Fractions!$C$1:$Z$2,2,0))</f>
        <v>RA</v>
      </c>
      <c r="I3563" s="2" t="s">
        <v>34</v>
      </c>
      <c r="K3563" s="17">
        <f>VLOOKUP(VLOOKUP(C3559,Demands!$B$27:$E$125,4,0),Fractions!$A$3:$Z$43,INS_FRs!D3563+2,0)</f>
        <v>2.0890410958904111E-2</v>
      </c>
      <c r="L3563" s="10" t="str">
        <f t="shared" si="2625"/>
        <v>TERELC,TERLTH,TERGASNAT,TERCOABCO,TERCOASUB,TERCOABKB,TERCOABIC,TERBIOLOG,TERBIOPLT,TEROILDSL,TEROILHFO,TEROILLPG</v>
      </c>
      <c r="M3563" s="10" t="s">
        <v>75</v>
      </c>
    </row>
    <row r="3564" spans="3:13" s="2" customFormat="1" x14ac:dyDescent="0.25">
      <c r="C3564" s="10"/>
      <c r="D3564" s="10">
        <v>6</v>
      </c>
      <c r="F3564" s="2" t="str">
        <f t="shared" si="2642"/>
        <v>FLO_FR</v>
      </c>
      <c r="G3564" s="2" t="str">
        <f t="shared" si="2643"/>
        <v>TER_TP_WH</v>
      </c>
      <c r="H3564" s="2" t="str">
        <f>IF(HLOOKUP($D3564,Fractions!$C$1:$Z$2,2,0)=0,"na",HLOOKUP($D3564,Fractions!$C$1:$Z$2,2,0))</f>
        <v>RE</v>
      </c>
      <c r="I3564" s="2" t="s">
        <v>34</v>
      </c>
      <c r="K3564" s="17">
        <f>VLOOKUP(VLOOKUP(C3559,Demands!$B$27:$E$125,4,0),Fractions!$A$3:$Z$43,INS_FRs!D3564+2,0)</f>
        <v>2.7853881278538814E-2</v>
      </c>
      <c r="L3564" s="10" t="str">
        <f t="shared" si="2625"/>
        <v>TERELC,TERLTH,TERGASNAT,TERCOABCO,TERCOASUB,TERCOABKB,TERCOABIC,TERBIOLOG,TERBIOPLT,TEROILDSL,TEROILHFO,TEROILLPG</v>
      </c>
      <c r="M3564" s="10" t="s">
        <v>75</v>
      </c>
    </row>
    <row r="3565" spans="3:13" s="2" customFormat="1" x14ac:dyDescent="0.25">
      <c r="C3565" s="10"/>
      <c r="D3565" s="10">
        <v>7</v>
      </c>
      <c r="F3565" s="2" t="str">
        <f t="shared" si="2642"/>
        <v>FLO_FR</v>
      </c>
      <c r="G3565" s="2" t="str">
        <f t="shared" si="2643"/>
        <v>TER_TP_WH</v>
      </c>
      <c r="H3565" s="2" t="str">
        <f>IF(HLOOKUP($D3565,Fractions!$C$1:$Z$2,2,0)=0,"na",HLOOKUP($D3565,Fractions!$C$1:$Z$2,2,0))</f>
        <v>SN</v>
      </c>
      <c r="I3565" s="2" t="s">
        <v>34</v>
      </c>
      <c r="K3565" s="17">
        <f>VLOOKUP(VLOOKUP(C3559,Demands!$B$27:$E$125,4,0),Fractions!$A$3:$Z$43,INS_FRs!D3565+2,0)</f>
        <v>2.625570776255708E-2</v>
      </c>
      <c r="L3565" s="10" t="str">
        <f t="shared" si="2625"/>
        <v>TERELC,TERLTH,TERGASNAT,TERCOABCO,TERCOASUB,TERCOABKB,TERCOABIC,TERBIOLOG,TERBIOPLT,TEROILDSL,TEROILHFO,TEROILLPG</v>
      </c>
      <c r="M3565" s="10" t="s">
        <v>75</v>
      </c>
    </row>
    <row r="3566" spans="3:13" s="2" customFormat="1" x14ac:dyDescent="0.25">
      <c r="C3566" s="10"/>
      <c r="D3566" s="10">
        <v>8</v>
      </c>
      <c r="F3566" s="2" t="str">
        <f t="shared" si="2642"/>
        <v>FLO_FR</v>
      </c>
      <c r="G3566" s="2" t="str">
        <f t="shared" si="2643"/>
        <v>TER_TP_WH</v>
      </c>
      <c r="H3566" s="2" t="str">
        <f>IF(HLOOKUP($D3566,Fractions!$C$1:$Z$2,2,0)=0,"na",HLOOKUP($D3566,Fractions!$C$1:$Z$2,2,0))</f>
        <v>SL</v>
      </c>
      <c r="I3566" s="2" t="s">
        <v>34</v>
      </c>
      <c r="K3566" s="17">
        <f>VLOOKUP(VLOOKUP(C3559,Demands!$B$27:$E$125,4,0),Fractions!$A$3:$Z$43,INS_FRs!D3566+2,0)</f>
        <v>5.7762557077625579E-2</v>
      </c>
      <c r="L3566" s="10" t="str">
        <f t="shared" si="2625"/>
        <v>TERELC,TERLTH,TERGASNAT,TERCOABCO,TERCOASUB,TERCOABKB,TERCOABIC,TERBIOLOG,TERBIOPLT,TEROILDSL,TEROILHFO,TEROILLPG</v>
      </c>
      <c r="M3566" s="10" t="s">
        <v>75</v>
      </c>
    </row>
    <row r="3567" spans="3:13" s="2" customFormat="1" x14ac:dyDescent="0.25">
      <c r="C3567" s="10"/>
      <c r="D3567" s="10">
        <v>9</v>
      </c>
      <c r="F3567" s="2" t="str">
        <f t="shared" si="2642"/>
        <v>FLO_FR</v>
      </c>
      <c r="G3567" s="2" t="str">
        <f t="shared" si="2643"/>
        <v>TER_TP_WH</v>
      </c>
      <c r="H3567" s="2" t="str">
        <f>IF(HLOOKUP($D3567,Fractions!$C$1:$Z$2,2,0)=0,"na",HLOOKUP($D3567,Fractions!$C$1:$Z$2,2,0))</f>
        <v>SM</v>
      </c>
      <c r="I3567" s="2" t="s">
        <v>34</v>
      </c>
      <c r="K3567" s="17">
        <f>VLOOKUP(VLOOKUP(C3559,Demands!$B$27:$E$125,4,0),Fractions!$A$3:$Z$43,INS_FRs!D3567+2,0)</f>
        <v>4.2009132420091327E-2</v>
      </c>
      <c r="L3567" s="10" t="str">
        <f t="shared" si="2625"/>
        <v>TERELC,TERLTH,TERGASNAT,TERCOABCO,TERCOASUB,TERCOABKB,TERCOABIC,TERBIOLOG,TERBIOPLT,TEROILDSL,TEROILHFO,TEROILLPG</v>
      </c>
      <c r="M3567" s="10" t="s">
        <v>75</v>
      </c>
    </row>
    <row r="3568" spans="3:13" s="2" customFormat="1" x14ac:dyDescent="0.25">
      <c r="C3568" s="10"/>
      <c r="D3568" s="10">
        <v>10</v>
      </c>
      <c r="F3568" s="2" t="str">
        <f t="shared" si="2642"/>
        <v>FLO_FR</v>
      </c>
      <c r="G3568" s="2" t="str">
        <f t="shared" si="2643"/>
        <v>TER_TP_WH</v>
      </c>
      <c r="H3568" s="2" t="str">
        <f>IF(HLOOKUP($D3568,Fractions!$C$1:$Z$2,2,0)=0,"na",HLOOKUP($D3568,Fractions!$C$1:$Z$2,2,0))</f>
        <v>SD</v>
      </c>
      <c r="I3568" s="2" t="s">
        <v>34</v>
      </c>
      <c r="K3568" s="17">
        <f>VLOOKUP(VLOOKUP(C3559,Demands!$B$27:$E$125,4,0),Fractions!$A$3:$Z$43,INS_FRs!D3568+2,0)</f>
        <v>5.2511415525114159E-2</v>
      </c>
      <c r="L3568" s="10" t="str">
        <f t="shared" si="2625"/>
        <v>TERELC,TERLTH,TERGASNAT,TERCOABCO,TERCOASUB,TERCOABKB,TERCOABIC,TERBIOLOG,TERBIOPLT,TEROILDSL,TEROILHFO,TEROILLPG</v>
      </c>
      <c r="M3568" s="10" t="s">
        <v>75</v>
      </c>
    </row>
    <row r="3569" spans="3:13" s="2" customFormat="1" x14ac:dyDescent="0.25">
      <c r="C3569" s="10"/>
      <c r="D3569" s="10">
        <v>11</v>
      </c>
      <c r="F3569" s="2" t="str">
        <f t="shared" si="2642"/>
        <v>FLO_FR</v>
      </c>
      <c r="G3569" s="2" t="str">
        <f t="shared" si="2643"/>
        <v>TER_TP_WH</v>
      </c>
      <c r="H3569" s="2" t="str">
        <f>IF(HLOOKUP($D3569,Fractions!$C$1:$Z$2,2,0)=0,"na",HLOOKUP($D3569,Fractions!$C$1:$Z$2,2,0))</f>
        <v>SA</v>
      </c>
      <c r="I3569" s="2" t="s">
        <v>34</v>
      </c>
      <c r="K3569" s="17">
        <f>VLOOKUP(VLOOKUP(C3559,Demands!$B$27:$E$125,4,0),Fractions!$A$3:$Z$43,INS_FRs!D3569+2,0)</f>
        <v>3.1506849315068496E-2</v>
      </c>
      <c r="L3569" s="10" t="str">
        <f t="shared" si="2625"/>
        <v>TERELC,TERLTH,TERGASNAT,TERCOABCO,TERCOASUB,TERCOABKB,TERCOABIC,TERBIOLOG,TERBIOPLT,TEROILDSL,TEROILHFO,TEROILLPG</v>
      </c>
      <c r="M3569" s="10" t="s">
        <v>75</v>
      </c>
    </row>
    <row r="3570" spans="3:13" s="2" customFormat="1" x14ac:dyDescent="0.25">
      <c r="C3570" s="10"/>
      <c r="D3570" s="10">
        <v>12</v>
      </c>
      <c r="F3570" s="2" t="str">
        <f t="shared" si="2642"/>
        <v>FLO_FR</v>
      </c>
      <c r="G3570" s="2" t="str">
        <f t="shared" si="2643"/>
        <v>TER_TP_WH</v>
      </c>
      <c r="H3570" s="2" t="str">
        <f>IF(HLOOKUP($D3570,Fractions!$C$1:$Z$2,2,0)=0,"na",HLOOKUP($D3570,Fractions!$C$1:$Z$2,2,0))</f>
        <v>SE</v>
      </c>
      <c r="I3570" s="2" t="s">
        <v>34</v>
      </c>
      <c r="K3570" s="17">
        <f>VLOOKUP(VLOOKUP(C3559,Demands!$B$27:$E$125,4,0),Fractions!$A$3:$Z$43,INS_FRs!D3570+2,0)</f>
        <v>4.2009132420091327E-2</v>
      </c>
      <c r="L3570" s="10" t="str">
        <f t="shared" si="2625"/>
        <v>TERELC,TERLTH,TERGASNAT,TERCOABCO,TERCOASUB,TERCOABKB,TERCOABIC,TERBIOLOG,TERBIOPLT,TEROILDSL,TEROILHFO,TEROILLPG</v>
      </c>
      <c r="M3570" s="10" t="s">
        <v>75</v>
      </c>
    </row>
    <row r="3571" spans="3:13" s="2" customFormat="1" x14ac:dyDescent="0.25">
      <c r="C3571" s="10"/>
      <c r="D3571" s="10">
        <v>13</v>
      </c>
      <c r="F3571" s="2" t="str">
        <f t="shared" si="2642"/>
        <v>FLO_FR</v>
      </c>
      <c r="G3571" s="2" t="str">
        <f t="shared" si="2643"/>
        <v>TER_TP_WH</v>
      </c>
      <c r="H3571" s="2" t="str">
        <f>IF(HLOOKUP($D3571,Fractions!$C$1:$Z$2,2,0)=0,"na",HLOOKUP($D3571,Fractions!$C$1:$Z$2,2,0))</f>
        <v>FN</v>
      </c>
      <c r="I3571" s="2" t="s">
        <v>34</v>
      </c>
      <c r="K3571" s="17">
        <f>VLOOKUP(VLOOKUP(C3559,Demands!$B$27:$E$125,4,0),Fractions!$A$3:$Z$43,INS_FRs!D3571+2,0)</f>
        <v>1.740867579908676E-2</v>
      </c>
      <c r="L3571" s="10" t="str">
        <f t="shared" si="2625"/>
        <v>TERELC,TERLTH,TERGASNAT,TERCOABCO,TERCOASUB,TERCOABKB,TERCOABIC,TERBIOLOG,TERBIOPLT,TEROILDSL,TEROILHFO,TEROILLPG</v>
      </c>
      <c r="M3571" s="10" t="s">
        <v>75</v>
      </c>
    </row>
    <row r="3572" spans="3:13" s="2" customFormat="1" x14ac:dyDescent="0.25">
      <c r="C3572" s="10"/>
      <c r="D3572" s="10">
        <v>14</v>
      </c>
      <c r="F3572" s="2" t="str">
        <f t="shared" si="2642"/>
        <v>FLO_FR</v>
      </c>
      <c r="G3572" s="2" t="str">
        <f t="shared" si="2643"/>
        <v>TER_TP_WH</v>
      </c>
      <c r="H3572" s="2" t="str">
        <f>IF(HLOOKUP($D3572,Fractions!$C$1:$Z$2,2,0)=0,"na",HLOOKUP($D3572,Fractions!$C$1:$Z$2,2,0))</f>
        <v>FL</v>
      </c>
      <c r="I3572" s="2" t="s">
        <v>34</v>
      </c>
      <c r="K3572" s="17">
        <f>VLOOKUP(VLOOKUP(C3559,Demands!$B$27:$E$125,4,0),Fractions!$A$3:$Z$43,INS_FRs!D3572+2,0)</f>
        <v>3.8299086757990874E-2</v>
      </c>
      <c r="L3572" s="10" t="str">
        <f t="shared" si="2625"/>
        <v>TERELC,TERLTH,TERGASNAT,TERCOABCO,TERCOASUB,TERCOABKB,TERCOABIC,TERBIOLOG,TERBIOPLT,TEROILDSL,TEROILHFO,TEROILLPG</v>
      </c>
      <c r="M3572" s="10" t="s">
        <v>75</v>
      </c>
    </row>
    <row r="3573" spans="3:13" s="2" customFormat="1" x14ac:dyDescent="0.25">
      <c r="C3573" s="10"/>
      <c r="D3573" s="10">
        <v>15</v>
      </c>
      <c r="F3573" s="2" t="str">
        <f t="shared" si="2642"/>
        <v>FLO_FR</v>
      </c>
      <c r="G3573" s="2" t="str">
        <f t="shared" si="2643"/>
        <v>TER_TP_WH</v>
      </c>
      <c r="H3573" s="2" t="str">
        <f>IF(HLOOKUP($D3573,Fractions!$C$1:$Z$2,2,0)=0,"na",HLOOKUP($D3573,Fractions!$C$1:$Z$2,2,0))</f>
        <v>FM</v>
      </c>
      <c r="I3573" s="2" t="s">
        <v>34</v>
      </c>
      <c r="K3573" s="17">
        <f>VLOOKUP(VLOOKUP(C3559,Demands!$B$27:$E$125,4,0),Fractions!$A$3:$Z$43,INS_FRs!D3573+2,0)</f>
        <v>2.7853881278538814E-2</v>
      </c>
      <c r="L3573" s="10" t="str">
        <f t="shared" si="2625"/>
        <v>TERELC,TERLTH,TERGASNAT,TERCOABCO,TERCOASUB,TERCOABKB,TERCOABIC,TERBIOLOG,TERBIOPLT,TEROILDSL,TEROILHFO,TEROILLPG</v>
      </c>
      <c r="M3573" s="10" t="s">
        <v>75</v>
      </c>
    </row>
    <row r="3574" spans="3:13" s="2" customFormat="1" x14ac:dyDescent="0.25">
      <c r="C3574" s="10"/>
      <c r="D3574" s="10">
        <v>16</v>
      </c>
      <c r="F3574" s="2" t="str">
        <f t="shared" si="2642"/>
        <v>FLO_FR</v>
      </c>
      <c r="G3574" s="2" t="str">
        <f t="shared" si="2643"/>
        <v>TER_TP_WH</v>
      </c>
      <c r="H3574" s="2" t="str">
        <f>IF(HLOOKUP($D3574,Fractions!$C$1:$Z$2,2,0)=0,"na",HLOOKUP($D3574,Fractions!$C$1:$Z$2,2,0))</f>
        <v>FD</v>
      </c>
      <c r="I3574" s="2" t="s">
        <v>34</v>
      </c>
      <c r="K3574" s="17">
        <f>VLOOKUP(VLOOKUP(C3559,Demands!$B$27:$E$125,4,0),Fractions!$A$3:$Z$43,INS_FRs!D3574+2,0)</f>
        <v>3.4817351598173521E-2</v>
      </c>
      <c r="L3574" s="10" t="str">
        <f t="shared" si="2625"/>
        <v>TERELC,TERLTH,TERGASNAT,TERCOABCO,TERCOASUB,TERCOABKB,TERCOABIC,TERBIOLOG,TERBIOPLT,TEROILDSL,TEROILHFO,TEROILLPG</v>
      </c>
      <c r="M3574" s="10" t="s">
        <v>75</v>
      </c>
    </row>
    <row r="3575" spans="3:13" s="2" customFormat="1" x14ac:dyDescent="0.25">
      <c r="C3575" s="10"/>
      <c r="D3575" s="10">
        <v>17</v>
      </c>
      <c r="F3575" s="2" t="str">
        <f t="shared" si="2642"/>
        <v>FLO_FR</v>
      </c>
      <c r="G3575" s="2" t="str">
        <f t="shared" si="2643"/>
        <v>TER_TP_WH</v>
      </c>
      <c r="H3575" s="2" t="str">
        <f>IF(HLOOKUP($D3575,Fractions!$C$1:$Z$2,2,0)=0,"na",HLOOKUP($D3575,Fractions!$C$1:$Z$2,2,0))</f>
        <v>FA</v>
      </c>
      <c r="I3575" s="2" t="s">
        <v>34</v>
      </c>
      <c r="K3575" s="17">
        <f>VLOOKUP(VLOOKUP(C3559,Demands!$B$27:$E$125,4,0),Fractions!$A$3:$Z$43,INS_FRs!D3575+2,0)</f>
        <v>2.0890410958904111E-2</v>
      </c>
      <c r="L3575" s="10" t="str">
        <f t="shared" si="2625"/>
        <v>TERELC,TERLTH,TERGASNAT,TERCOABCO,TERCOASUB,TERCOABKB,TERCOABIC,TERBIOLOG,TERBIOPLT,TEROILDSL,TEROILHFO,TEROILLPG</v>
      </c>
      <c r="M3575" s="10" t="s">
        <v>75</v>
      </c>
    </row>
    <row r="3576" spans="3:13" s="2" customFormat="1" x14ac:dyDescent="0.25">
      <c r="C3576" s="10"/>
      <c r="D3576" s="10">
        <v>18</v>
      </c>
      <c r="F3576" s="2" t="str">
        <f t="shared" si="2642"/>
        <v>FLO_FR</v>
      </c>
      <c r="G3576" s="2" t="str">
        <f t="shared" si="2643"/>
        <v>TER_TP_WH</v>
      </c>
      <c r="H3576" s="2" t="str">
        <f>IF(HLOOKUP($D3576,Fractions!$C$1:$Z$2,2,0)=0,"na",HLOOKUP($D3576,Fractions!$C$1:$Z$2,2,0))</f>
        <v>FE</v>
      </c>
      <c r="I3576" s="2" t="s">
        <v>34</v>
      </c>
      <c r="K3576" s="17">
        <f>VLOOKUP(VLOOKUP(C3559,Demands!$B$27:$E$125,4,0),Fractions!$A$3:$Z$43,INS_FRs!D3576+2,0)</f>
        <v>2.7853881278538814E-2</v>
      </c>
      <c r="L3576" s="10" t="str">
        <f t="shared" si="2625"/>
        <v>TERELC,TERLTH,TERGASNAT,TERCOABCO,TERCOASUB,TERCOABKB,TERCOABIC,TERBIOLOG,TERBIOPLT,TEROILDSL,TEROILHFO,TEROILLPG</v>
      </c>
      <c r="M3576" s="10" t="s">
        <v>75</v>
      </c>
    </row>
    <row r="3577" spans="3:13" s="2" customFormat="1" x14ac:dyDescent="0.25">
      <c r="C3577" s="10"/>
      <c r="D3577" s="10">
        <v>19</v>
      </c>
      <c r="F3577" s="2" t="str">
        <f t="shared" si="2642"/>
        <v>FLO_FR</v>
      </c>
      <c r="G3577" s="2" t="str">
        <f t="shared" si="2643"/>
        <v>TER_TP_WH</v>
      </c>
      <c r="H3577" s="2" t="str">
        <f>IF(HLOOKUP($D3577,Fractions!$C$1:$Z$2,2,0)=0,"na",HLOOKUP($D3577,Fractions!$C$1:$Z$2,2,0))</f>
        <v>WN</v>
      </c>
      <c r="I3577" s="2" t="s">
        <v>34</v>
      </c>
      <c r="K3577" s="17">
        <f>VLOOKUP(VLOOKUP(C3559,Demands!$B$27:$E$125,4,0),Fractions!$A$3:$Z$43,INS_FRs!D3577+2,0)</f>
        <v>4.3093607305936074E-2</v>
      </c>
      <c r="L3577" s="10" t="str">
        <f t="shared" si="2625"/>
        <v>TERELC,TERLTH,TERGASNAT,TERCOABCO,TERCOASUB,TERCOABKB,TERCOABIC,TERBIOLOG,TERBIOPLT,TEROILDSL,TEROILHFO,TEROILLPG</v>
      </c>
      <c r="M3577" s="10" t="s">
        <v>75</v>
      </c>
    </row>
    <row r="3578" spans="3:13" s="2" customFormat="1" x14ac:dyDescent="0.25">
      <c r="C3578" s="10"/>
      <c r="D3578" s="10">
        <v>20</v>
      </c>
      <c r="F3578" s="2" t="str">
        <f t="shared" si="2642"/>
        <v>FLO_FR</v>
      </c>
      <c r="G3578" s="2" t="str">
        <f t="shared" si="2643"/>
        <v>TER_TP_WH</v>
      </c>
      <c r="H3578" s="2" t="str">
        <f>IF(HLOOKUP($D3578,Fractions!$C$1:$Z$2,2,0)=0,"na",HLOOKUP($D3578,Fractions!$C$1:$Z$2,2,0))</f>
        <v>WL</v>
      </c>
      <c r="I3578" s="2" t="s">
        <v>34</v>
      </c>
      <c r="K3578" s="17">
        <f>VLOOKUP(VLOOKUP(C3559,Demands!$B$27:$E$125,4,0),Fractions!$A$3:$Z$43,INS_FRs!D3578+2,0)</f>
        <v>9.4805936073059371E-2</v>
      </c>
      <c r="L3578" s="10" t="str">
        <f t="shared" si="2625"/>
        <v>TERELC,TERLTH,TERGASNAT,TERCOABCO,TERCOASUB,TERCOABKB,TERCOABIC,TERBIOLOG,TERBIOPLT,TEROILDSL,TEROILHFO,TEROILLPG</v>
      </c>
      <c r="M3578" s="10" t="s">
        <v>75</v>
      </c>
    </row>
    <row r="3579" spans="3:13" s="2" customFormat="1" x14ac:dyDescent="0.25">
      <c r="C3579" s="10"/>
      <c r="D3579" s="10">
        <v>21</v>
      </c>
      <c r="F3579" s="2" t="str">
        <f t="shared" si="2642"/>
        <v>FLO_FR</v>
      </c>
      <c r="G3579" s="2" t="str">
        <f t="shared" si="2643"/>
        <v>TER_TP_WH</v>
      </c>
      <c r="H3579" s="2" t="str">
        <f>IF(HLOOKUP($D3579,Fractions!$C$1:$Z$2,2,0)=0,"na",HLOOKUP($D3579,Fractions!$C$1:$Z$2,2,0))</f>
        <v>WM</v>
      </c>
      <c r="I3579" s="2" t="s">
        <v>34</v>
      </c>
      <c r="K3579" s="17">
        <f>VLOOKUP(VLOOKUP(C3559,Demands!$B$27:$E$125,4,0),Fractions!$A$3:$Z$43,INS_FRs!D3579+2,0)</f>
        <v>6.8949771689497716E-2</v>
      </c>
      <c r="L3579" s="10" t="str">
        <f t="shared" si="2625"/>
        <v>TERELC,TERLTH,TERGASNAT,TERCOABCO,TERCOASUB,TERCOABKB,TERCOABIC,TERBIOLOG,TERBIOPLT,TEROILDSL,TEROILHFO,TEROILLPG</v>
      </c>
      <c r="M3579" s="10" t="s">
        <v>75</v>
      </c>
    </row>
    <row r="3580" spans="3:13" s="2" customFormat="1" x14ac:dyDescent="0.25">
      <c r="C3580" s="10"/>
      <c r="D3580" s="10">
        <v>22</v>
      </c>
      <c r="F3580" s="2" t="str">
        <f t="shared" si="2642"/>
        <v>FLO_FR</v>
      </c>
      <c r="G3580" s="2" t="str">
        <f t="shared" si="2643"/>
        <v>TER_TP_WH</v>
      </c>
      <c r="H3580" s="2" t="str">
        <f>IF(HLOOKUP($D3580,Fractions!$C$1:$Z$2,2,0)=0,"na",HLOOKUP($D3580,Fractions!$C$1:$Z$2,2,0))</f>
        <v>WD</v>
      </c>
      <c r="I3580" s="2" t="s">
        <v>34</v>
      </c>
      <c r="K3580" s="17">
        <f>VLOOKUP(VLOOKUP(C3559,Demands!$B$27:$E$125,4,0),Fractions!$A$3:$Z$43,INS_FRs!D3580+2,0)</f>
        <v>8.6187214611872148E-2</v>
      </c>
      <c r="L3580" s="10" t="str">
        <f t="shared" si="2625"/>
        <v>TERELC,TERLTH,TERGASNAT,TERCOABCO,TERCOASUB,TERCOABKB,TERCOABIC,TERBIOLOG,TERBIOPLT,TEROILDSL,TEROILHFO,TEROILLPG</v>
      </c>
      <c r="M3580" s="10" t="s">
        <v>75</v>
      </c>
    </row>
    <row r="3581" spans="3:13" s="2" customFormat="1" x14ac:dyDescent="0.25">
      <c r="C3581" s="10"/>
      <c r="D3581" s="10">
        <v>23</v>
      </c>
      <c r="F3581" s="12" t="str">
        <f t="shared" si="2642"/>
        <v>FLO_FR</v>
      </c>
      <c r="G3581" s="12" t="str">
        <f t="shared" si="2643"/>
        <v>TER_TP_WH</v>
      </c>
      <c r="H3581" s="12" t="str">
        <f>IF(HLOOKUP($D3581,Fractions!$C$1:$Z$2,2,0)=0,"na",HLOOKUP($D3581,Fractions!$C$1:$Z$2,2,0))</f>
        <v>WA</v>
      </c>
      <c r="I3581" s="12" t="s">
        <v>34</v>
      </c>
      <c r="J3581" s="12"/>
      <c r="K3581" s="18">
        <f>VLOOKUP(VLOOKUP(C3559,Demands!$B$27:$E$125,4,0),Fractions!$A$3:$Z$43,INS_FRs!D3581+2,0)</f>
        <v>5.171232876712329E-2</v>
      </c>
      <c r="L3581" s="10" t="str">
        <f t="shared" si="2625"/>
        <v>TERELC,TERLTH,TERGASNAT,TERCOABCO,TERCOASUB,TERCOABKB,TERCOABIC,TERBIOLOG,TERBIOPLT,TEROILDSL,TEROILHFO,TEROILLPG</v>
      </c>
      <c r="M3581" s="10" t="s">
        <v>75</v>
      </c>
    </row>
    <row r="3582" spans="3:13" s="2" customFormat="1" x14ac:dyDescent="0.25">
      <c r="C3582" s="10"/>
      <c r="D3582" s="10">
        <v>24</v>
      </c>
      <c r="F3582" s="19" t="str">
        <f t="shared" si="2642"/>
        <v>FLO_FR</v>
      </c>
      <c r="G3582" s="19" t="str">
        <f t="shared" si="2643"/>
        <v>TER_TP_WH</v>
      </c>
      <c r="H3582" s="19" t="str">
        <f>IF(HLOOKUP($D3582,Fractions!$C$1:$Z$2,2,0)=0,"na",HLOOKUP($D3582,Fractions!$C$1:$Z$2,2,0))</f>
        <v>WE</v>
      </c>
      <c r="I3582" s="19" t="s">
        <v>34</v>
      </c>
      <c r="J3582" s="19"/>
      <c r="K3582" s="20">
        <f>VLOOKUP(VLOOKUP(C3559,Demands!$B$27:$E$125,4,0),Fractions!$A$3:$Z$43,INS_FRs!D3582+2,0)</f>
        <v>6.8949771689497716E-2</v>
      </c>
      <c r="L3582" s="21" t="str">
        <f t="shared" si="2625"/>
        <v>TERELC,TERLTH,TERGASNAT,TERCOABCO,TERCOASUB,TERCOABKB,TERCOABIC,TERBIOLOG,TERBIOPLT,TEROILDSL,TEROILHFO,TEROILLPG</v>
      </c>
      <c r="M3582" s="21" t="s">
        <v>75</v>
      </c>
    </row>
    <row r="3583" spans="3:13" s="2" customFormat="1" x14ac:dyDescent="0.25">
      <c r="C3583" s="10"/>
      <c r="D3583" s="10">
        <v>1</v>
      </c>
      <c r="F3583" s="2" t="str">
        <f t="shared" si="2642"/>
        <v>FLO_FR</v>
      </c>
      <c r="G3583" s="2" t="str">
        <f t="shared" si="2643"/>
        <v>TER_TP_WH</v>
      </c>
      <c r="H3583" s="2" t="str">
        <f t="shared" ref="H3583:J3591" si="2644">H3559</f>
        <v>RN</v>
      </c>
      <c r="I3583" s="2" t="str">
        <f t="shared" si="2644"/>
        <v>UP</v>
      </c>
      <c r="J3583" s="10">
        <f t="shared" si="2644"/>
        <v>0</v>
      </c>
      <c r="K3583" s="10">
        <v>3</v>
      </c>
      <c r="L3583" s="10" t="str">
        <f t="shared" si="2625"/>
        <v>TERELC,TERLTH,TERGASNAT,TERCOABCO,TERCOASUB,TERCOABKB,TERCOABIC,TERBIOLOG,TERBIOPLT,TEROILDSL,TEROILHFO,TEROILLPG</v>
      </c>
      <c r="M3583" s="10" t="s">
        <v>75</v>
      </c>
    </row>
    <row r="3584" spans="3:13" s="2" customFormat="1" x14ac:dyDescent="0.25">
      <c r="C3584" s="10"/>
      <c r="D3584" s="10">
        <v>2</v>
      </c>
      <c r="F3584" s="2" t="str">
        <f t="shared" si="2642"/>
        <v>FLO_FR</v>
      </c>
      <c r="G3584" s="2" t="str">
        <f t="shared" si="2643"/>
        <v>TER_TP_WH</v>
      </c>
      <c r="H3584" s="2" t="str">
        <f t="shared" si="2644"/>
        <v>RL</v>
      </c>
      <c r="I3584" s="2" t="str">
        <f t="shared" si="2644"/>
        <v>UP</v>
      </c>
      <c r="J3584" s="10">
        <f t="shared" si="2644"/>
        <v>0</v>
      </c>
      <c r="K3584" s="10">
        <f>K3583</f>
        <v>3</v>
      </c>
      <c r="L3584" s="10" t="str">
        <f t="shared" si="2625"/>
        <v>TERELC,TERLTH,TERGASNAT,TERCOABCO,TERCOASUB,TERCOABKB,TERCOABIC,TERBIOLOG,TERBIOPLT,TEROILDSL,TEROILHFO,TEROILLPG</v>
      </c>
      <c r="M3584" s="10" t="s">
        <v>75</v>
      </c>
    </row>
    <row r="3585" spans="3:13" s="2" customFormat="1" x14ac:dyDescent="0.25">
      <c r="C3585" s="10"/>
      <c r="D3585" s="10">
        <v>3</v>
      </c>
      <c r="F3585" s="2" t="str">
        <f t="shared" si="2642"/>
        <v>FLO_FR</v>
      </c>
      <c r="G3585" s="2" t="str">
        <f t="shared" si="2643"/>
        <v>TER_TP_WH</v>
      </c>
      <c r="H3585" s="2" t="str">
        <f t="shared" si="2644"/>
        <v>RM</v>
      </c>
      <c r="I3585" s="2" t="str">
        <f t="shared" si="2644"/>
        <v>UP</v>
      </c>
      <c r="J3585" s="10">
        <f t="shared" si="2644"/>
        <v>0</v>
      </c>
      <c r="K3585" s="10">
        <f t="shared" ref="K3585:L3606" si="2645">K3584</f>
        <v>3</v>
      </c>
      <c r="L3585" s="10" t="str">
        <f t="shared" si="2625"/>
        <v>TERELC,TERLTH,TERGASNAT,TERCOABCO,TERCOASUB,TERCOABKB,TERCOABIC,TERBIOLOG,TERBIOPLT,TEROILDSL,TEROILHFO,TEROILLPG</v>
      </c>
      <c r="M3585" s="10" t="s">
        <v>75</v>
      </c>
    </row>
    <row r="3586" spans="3:13" s="2" customFormat="1" x14ac:dyDescent="0.25">
      <c r="C3586" s="10"/>
      <c r="D3586" s="10">
        <v>4</v>
      </c>
      <c r="F3586" s="2" t="str">
        <f t="shared" si="2642"/>
        <v>FLO_FR</v>
      </c>
      <c r="G3586" s="2" t="str">
        <f t="shared" si="2643"/>
        <v>TER_TP_WH</v>
      </c>
      <c r="H3586" s="2" t="str">
        <f t="shared" si="2644"/>
        <v>RD</v>
      </c>
      <c r="I3586" s="2" t="str">
        <f t="shared" si="2644"/>
        <v>UP</v>
      </c>
      <c r="J3586" s="10">
        <f t="shared" si="2644"/>
        <v>0</v>
      </c>
      <c r="K3586" s="10">
        <f t="shared" si="2645"/>
        <v>3</v>
      </c>
      <c r="L3586" s="10" t="str">
        <f t="shared" si="2625"/>
        <v>TERELC,TERLTH,TERGASNAT,TERCOABCO,TERCOASUB,TERCOABKB,TERCOABIC,TERBIOLOG,TERBIOPLT,TEROILDSL,TEROILHFO,TEROILLPG</v>
      </c>
      <c r="M3586" s="10" t="s">
        <v>75</v>
      </c>
    </row>
    <row r="3587" spans="3:13" s="2" customFormat="1" x14ac:dyDescent="0.25">
      <c r="C3587" s="10"/>
      <c r="D3587" s="10">
        <v>5</v>
      </c>
      <c r="F3587" s="2" t="str">
        <f t="shared" si="2642"/>
        <v>FLO_FR</v>
      </c>
      <c r="G3587" s="2" t="str">
        <f t="shared" si="2643"/>
        <v>TER_TP_WH</v>
      </c>
      <c r="H3587" s="2" t="str">
        <f t="shared" si="2644"/>
        <v>RA</v>
      </c>
      <c r="I3587" s="2" t="str">
        <f t="shared" si="2644"/>
        <v>UP</v>
      </c>
      <c r="J3587" s="10">
        <f t="shared" si="2644"/>
        <v>0</v>
      </c>
      <c r="K3587" s="10">
        <f t="shared" si="2645"/>
        <v>3</v>
      </c>
      <c r="L3587" s="10" t="str">
        <f t="shared" si="2625"/>
        <v>TERELC,TERLTH,TERGASNAT,TERCOABCO,TERCOASUB,TERCOABKB,TERCOABIC,TERBIOLOG,TERBIOPLT,TEROILDSL,TEROILHFO,TEROILLPG</v>
      </c>
      <c r="M3587" s="10" t="s">
        <v>75</v>
      </c>
    </row>
    <row r="3588" spans="3:13" s="2" customFormat="1" x14ac:dyDescent="0.25">
      <c r="C3588" s="10"/>
      <c r="D3588" s="10">
        <v>6</v>
      </c>
      <c r="F3588" s="2" t="str">
        <f t="shared" si="2642"/>
        <v>FLO_FR</v>
      </c>
      <c r="G3588" s="2" t="str">
        <f t="shared" si="2643"/>
        <v>TER_TP_WH</v>
      </c>
      <c r="H3588" s="2" t="str">
        <f t="shared" si="2644"/>
        <v>RE</v>
      </c>
      <c r="I3588" s="2" t="str">
        <f t="shared" si="2644"/>
        <v>UP</v>
      </c>
      <c r="J3588" s="10">
        <f t="shared" si="2644"/>
        <v>0</v>
      </c>
      <c r="K3588" s="10">
        <f t="shared" si="2645"/>
        <v>3</v>
      </c>
      <c r="L3588" s="10" t="str">
        <f t="shared" si="2625"/>
        <v>TERELC,TERLTH,TERGASNAT,TERCOABCO,TERCOASUB,TERCOABKB,TERCOABIC,TERBIOLOG,TERBIOPLT,TEROILDSL,TEROILHFO,TEROILLPG</v>
      </c>
      <c r="M3588" s="10" t="s">
        <v>75</v>
      </c>
    </row>
    <row r="3589" spans="3:13" s="2" customFormat="1" x14ac:dyDescent="0.25">
      <c r="C3589" s="10"/>
      <c r="D3589" s="10">
        <v>7</v>
      </c>
      <c r="F3589" s="2" t="str">
        <f t="shared" si="2642"/>
        <v>FLO_FR</v>
      </c>
      <c r="G3589" s="2" t="str">
        <f t="shared" si="2643"/>
        <v>TER_TP_WH</v>
      </c>
      <c r="H3589" s="2" t="str">
        <f t="shared" si="2644"/>
        <v>SN</v>
      </c>
      <c r="I3589" s="2" t="str">
        <f t="shared" si="2644"/>
        <v>UP</v>
      </c>
      <c r="J3589" s="10">
        <f t="shared" si="2644"/>
        <v>0</v>
      </c>
      <c r="K3589" s="10">
        <f t="shared" si="2645"/>
        <v>3</v>
      </c>
      <c r="L3589" s="10" t="str">
        <f t="shared" si="2625"/>
        <v>TERELC,TERLTH,TERGASNAT,TERCOABCO,TERCOASUB,TERCOABKB,TERCOABIC,TERBIOLOG,TERBIOPLT,TEROILDSL,TEROILHFO,TEROILLPG</v>
      </c>
      <c r="M3589" s="10" t="s">
        <v>75</v>
      </c>
    </row>
    <row r="3590" spans="3:13" s="2" customFormat="1" x14ac:dyDescent="0.25">
      <c r="C3590" s="10"/>
      <c r="D3590" s="10">
        <v>8</v>
      </c>
      <c r="F3590" s="2" t="str">
        <f t="shared" si="2642"/>
        <v>FLO_FR</v>
      </c>
      <c r="G3590" s="2" t="str">
        <f t="shared" si="2643"/>
        <v>TER_TP_WH</v>
      </c>
      <c r="H3590" s="2" t="str">
        <f t="shared" si="2644"/>
        <v>SL</v>
      </c>
      <c r="I3590" s="2" t="str">
        <f t="shared" si="2644"/>
        <v>UP</v>
      </c>
      <c r="J3590" s="10">
        <f t="shared" si="2644"/>
        <v>0</v>
      </c>
      <c r="K3590" s="10">
        <f t="shared" si="2645"/>
        <v>3</v>
      </c>
      <c r="L3590" s="10" t="str">
        <f t="shared" si="2625"/>
        <v>TERELC,TERLTH,TERGASNAT,TERCOABCO,TERCOASUB,TERCOABKB,TERCOABIC,TERBIOLOG,TERBIOPLT,TEROILDSL,TEROILHFO,TEROILLPG</v>
      </c>
      <c r="M3590" s="10" t="s">
        <v>75</v>
      </c>
    </row>
    <row r="3591" spans="3:13" s="2" customFormat="1" x14ac:dyDescent="0.25">
      <c r="C3591" s="10"/>
      <c r="D3591" s="10">
        <v>9</v>
      </c>
      <c r="F3591" s="2" t="str">
        <f t="shared" si="2642"/>
        <v>FLO_FR</v>
      </c>
      <c r="G3591" s="2" t="str">
        <f t="shared" si="2643"/>
        <v>TER_TP_WH</v>
      </c>
      <c r="H3591" s="2" t="str">
        <f t="shared" si="2644"/>
        <v>SM</v>
      </c>
      <c r="I3591" s="2" t="str">
        <f t="shared" si="2644"/>
        <v>UP</v>
      </c>
      <c r="J3591" s="10">
        <f t="shared" si="2644"/>
        <v>0</v>
      </c>
      <c r="K3591" s="10">
        <f t="shared" si="2645"/>
        <v>3</v>
      </c>
      <c r="L3591" s="10" t="str">
        <f t="shared" si="2625"/>
        <v>TERELC,TERLTH,TERGASNAT,TERCOABCO,TERCOASUB,TERCOABKB,TERCOABIC,TERBIOLOG,TERBIOPLT,TEROILDSL,TEROILHFO,TEROILLPG</v>
      </c>
      <c r="M3591" s="10" t="s">
        <v>75</v>
      </c>
    </row>
    <row r="3592" spans="3:13" s="2" customFormat="1" x14ac:dyDescent="0.25">
      <c r="C3592" s="10"/>
      <c r="D3592" s="10">
        <v>10</v>
      </c>
      <c r="F3592" s="2" t="str">
        <f t="shared" si="2642"/>
        <v>FLO_FR</v>
      </c>
      <c r="G3592" s="2" t="str">
        <f t="shared" si="2643"/>
        <v>TER_TP_WH</v>
      </c>
      <c r="H3592" s="2" t="str">
        <f t="shared" ref="H3592" si="2646">H3568</f>
        <v>SD</v>
      </c>
      <c r="I3592" s="2" t="str">
        <f>I3568</f>
        <v>UP</v>
      </c>
      <c r="J3592" s="10">
        <f>J3568</f>
        <v>0</v>
      </c>
      <c r="K3592" s="10">
        <f t="shared" si="2645"/>
        <v>3</v>
      </c>
      <c r="L3592" s="10" t="str">
        <f t="shared" si="2625"/>
        <v>TERELC,TERLTH,TERGASNAT,TERCOABCO,TERCOASUB,TERCOABKB,TERCOABIC,TERBIOLOG,TERBIOPLT,TEROILDSL,TEROILHFO,TEROILLPG</v>
      </c>
      <c r="M3592" s="10" t="s">
        <v>75</v>
      </c>
    </row>
    <row r="3593" spans="3:13" s="2" customFormat="1" x14ac:dyDescent="0.25">
      <c r="C3593" s="10"/>
      <c r="D3593" s="10">
        <v>11</v>
      </c>
      <c r="F3593" s="2" t="str">
        <f t="shared" si="2642"/>
        <v>FLO_FR</v>
      </c>
      <c r="G3593" s="2" t="str">
        <f t="shared" si="2643"/>
        <v>TER_TP_WH</v>
      </c>
      <c r="H3593" s="2" t="str">
        <f t="shared" ref="H3593" si="2647">H3569</f>
        <v>SA</v>
      </c>
      <c r="I3593" s="2" t="str">
        <f>I3569</f>
        <v>UP</v>
      </c>
      <c r="J3593" s="10">
        <f>J3569</f>
        <v>0</v>
      </c>
      <c r="K3593" s="10">
        <f t="shared" si="2645"/>
        <v>3</v>
      </c>
      <c r="L3593" s="10" t="str">
        <f t="shared" si="2645"/>
        <v>TERELC,TERLTH,TERGASNAT,TERCOABCO,TERCOASUB,TERCOABKB,TERCOABIC,TERBIOLOG,TERBIOPLT,TEROILDSL,TEROILHFO,TEROILLPG</v>
      </c>
      <c r="M3593" s="10" t="s">
        <v>75</v>
      </c>
    </row>
    <row r="3594" spans="3:13" s="2" customFormat="1" x14ac:dyDescent="0.25">
      <c r="C3594" s="10"/>
      <c r="D3594" s="10">
        <v>12</v>
      </c>
      <c r="F3594" s="2" t="str">
        <f t="shared" si="2642"/>
        <v>FLO_FR</v>
      </c>
      <c r="G3594" s="2" t="str">
        <f t="shared" si="2643"/>
        <v>TER_TP_WH</v>
      </c>
      <c r="H3594" s="2" t="str">
        <f t="shared" ref="H3594:I3594" si="2648">H3570</f>
        <v>SE</v>
      </c>
      <c r="I3594" s="2" t="str">
        <f t="shared" si="2648"/>
        <v>UP</v>
      </c>
      <c r="J3594" s="10">
        <f>J3570</f>
        <v>0</v>
      </c>
      <c r="K3594" s="10">
        <f t="shared" si="2645"/>
        <v>3</v>
      </c>
      <c r="L3594" s="10" t="str">
        <f t="shared" si="2645"/>
        <v>TERELC,TERLTH,TERGASNAT,TERCOABCO,TERCOASUB,TERCOABKB,TERCOABIC,TERBIOLOG,TERBIOPLT,TEROILDSL,TEROILHFO,TEROILLPG</v>
      </c>
      <c r="M3594" s="10" t="s">
        <v>75</v>
      </c>
    </row>
    <row r="3595" spans="3:13" s="2" customFormat="1" x14ac:dyDescent="0.25">
      <c r="C3595" s="10"/>
      <c r="D3595" s="10">
        <v>13</v>
      </c>
      <c r="F3595" s="2" t="str">
        <f t="shared" si="2642"/>
        <v>FLO_FR</v>
      </c>
      <c r="G3595" s="2" t="str">
        <f t="shared" si="2643"/>
        <v>TER_TP_WH</v>
      </c>
      <c r="H3595" s="2" t="str">
        <f t="shared" ref="H3595:J3595" si="2649">H3571</f>
        <v>FN</v>
      </c>
      <c r="I3595" s="2" t="str">
        <f t="shared" si="2649"/>
        <v>UP</v>
      </c>
      <c r="J3595" s="10">
        <f t="shared" si="2649"/>
        <v>0</v>
      </c>
      <c r="K3595" s="10">
        <f t="shared" si="2645"/>
        <v>3</v>
      </c>
      <c r="L3595" s="10" t="str">
        <f t="shared" si="2645"/>
        <v>TERELC,TERLTH,TERGASNAT,TERCOABCO,TERCOASUB,TERCOABKB,TERCOABIC,TERBIOLOG,TERBIOPLT,TEROILDSL,TEROILHFO,TEROILLPG</v>
      </c>
      <c r="M3595" s="10" t="s">
        <v>75</v>
      </c>
    </row>
    <row r="3596" spans="3:13" s="2" customFormat="1" x14ac:dyDescent="0.25">
      <c r="C3596" s="10"/>
      <c r="D3596" s="10">
        <v>14</v>
      </c>
      <c r="F3596" s="2" t="str">
        <f t="shared" si="2642"/>
        <v>FLO_FR</v>
      </c>
      <c r="G3596" s="2" t="str">
        <f t="shared" si="2643"/>
        <v>TER_TP_WH</v>
      </c>
      <c r="H3596" s="2" t="str">
        <f t="shared" ref="H3596:J3596" si="2650">H3572</f>
        <v>FL</v>
      </c>
      <c r="I3596" s="2" t="str">
        <f t="shared" si="2650"/>
        <v>UP</v>
      </c>
      <c r="J3596" s="10">
        <f t="shared" si="2650"/>
        <v>0</v>
      </c>
      <c r="K3596" s="10">
        <f t="shared" si="2645"/>
        <v>3</v>
      </c>
      <c r="L3596" s="10" t="str">
        <f t="shared" si="2645"/>
        <v>TERELC,TERLTH,TERGASNAT,TERCOABCO,TERCOASUB,TERCOABKB,TERCOABIC,TERBIOLOG,TERBIOPLT,TEROILDSL,TEROILHFO,TEROILLPG</v>
      </c>
      <c r="M3596" s="10" t="s">
        <v>75</v>
      </c>
    </row>
    <row r="3597" spans="3:13" s="2" customFormat="1" x14ac:dyDescent="0.25">
      <c r="C3597" s="10"/>
      <c r="D3597" s="10">
        <v>15</v>
      </c>
      <c r="F3597" s="2" t="str">
        <f t="shared" si="2642"/>
        <v>FLO_FR</v>
      </c>
      <c r="G3597" s="2" t="str">
        <f t="shared" si="2643"/>
        <v>TER_TP_WH</v>
      </c>
      <c r="H3597" s="2" t="str">
        <f t="shared" ref="H3597:J3597" si="2651">H3573</f>
        <v>FM</v>
      </c>
      <c r="I3597" s="2" t="str">
        <f t="shared" si="2651"/>
        <v>UP</v>
      </c>
      <c r="J3597" s="10">
        <f t="shared" si="2651"/>
        <v>0</v>
      </c>
      <c r="K3597" s="10">
        <f t="shared" si="2645"/>
        <v>3</v>
      </c>
      <c r="L3597" s="10" t="str">
        <f t="shared" si="2645"/>
        <v>TERELC,TERLTH,TERGASNAT,TERCOABCO,TERCOASUB,TERCOABKB,TERCOABIC,TERBIOLOG,TERBIOPLT,TEROILDSL,TEROILHFO,TEROILLPG</v>
      </c>
      <c r="M3597" s="10" t="s">
        <v>75</v>
      </c>
    </row>
    <row r="3598" spans="3:13" s="2" customFormat="1" x14ac:dyDescent="0.25">
      <c r="C3598" s="10"/>
      <c r="D3598" s="10">
        <v>16</v>
      </c>
      <c r="F3598" s="2" t="str">
        <f t="shared" si="2642"/>
        <v>FLO_FR</v>
      </c>
      <c r="G3598" s="2" t="str">
        <f t="shared" si="2643"/>
        <v>TER_TP_WH</v>
      </c>
      <c r="H3598" s="2" t="str">
        <f t="shared" ref="H3598:J3598" si="2652">H3574</f>
        <v>FD</v>
      </c>
      <c r="I3598" s="2" t="str">
        <f t="shared" si="2652"/>
        <v>UP</v>
      </c>
      <c r="J3598" s="10">
        <f t="shared" si="2652"/>
        <v>0</v>
      </c>
      <c r="K3598" s="10">
        <f t="shared" si="2645"/>
        <v>3</v>
      </c>
      <c r="L3598" s="10" t="str">
        <f t="shared" si="2645"/>
        <v>TERELC,TERLTH,TERGASNAT,TERCOABCO,TERCOASUB,TERCOABKB,TERCOABIC,TERBIOLOG,TERBIOPLT,TEROILDSL,TEROILHFO,TEROILLPG</v>
      </c>
      <c r="M3598" s="10" t="s">
        <v>75</v>
      </c>
    </row>
    <row r="3599" spans="3:13" s="2" customFormat="1" x14ac:dyDescent="0.25">
      <c r="C3599" s="10"/>
      <c r="D3599" s="10">
        <v>17</v>
      </c>
      <c r="F3599" s="2" t="str">
        <f t="shared" si="2642"/>
        <v>FLO_FR</v>
      </c>
      <c r="G3599" s="2" t="str">
        <f t="shared" si="2643"/>
        <v>TER_TP_WH</v>
      </c>
      <c r="H3599" s="2" t="str">
        <f t="shared" ref="H3599:J3599" si="2653">H3575</f>
        <v>FA</v>
      </c>
      <c r="I3599" s="2" t="str">
        <f t="shared" si="2653"/>
        <v>UP</v>
      </c>
      <c r="J3599" s="10">
        <f t="shared" si="2653"/>
        <v>0</v>
      </c>
      <c r="K3599" s="10">
        <f t="shared" si="2645"/>
        <v>3</v>
      </c>
      <c r="L3599" s="10" t="str">
        <f t="shared" si="2645"/>
        <v>TERELC,TERLTH,TERGASNAT,TERCOABCO,TERCOASUB,TERCOABKB,TERCOABIC,TERBIOLOG,TERBIOPLT,TEROILDSL,TEROILHFO,TEROILLPG</v>
      </c>
      <c r="M3599" s="10" t="s">
        <v>75</v>
      </c>
    </row>
    <row r="3600" spans="3:13" s="2" customFormat="1" x14ac:dyDescent="0.25">
      <c r="C3600" s="10"/>
      <c r="D3600" s="10">
        <v>18</v>
      </c>
      <c r="F3600" s="2" t="str">
        <f t="shared" si="2642"/>
        <v>FLO_FR</v>
      </c>
      <c r="G3600" s="2" t="str">
        <f t="shared" si="2643"/>
        <v>TER_TP_WH</v>
      </c>
      <c r="H3600" s="2" t="str">
        <f t="shared" ref="H3600:J3600" si="2654">H3576</f>
        <v>FE</v>
      </c>
      <c r="I3600" s="2" t="str">
        <f t="shared" si="2654"/>
        <v>UP</v>
      </c>
      <c r="J3600" s="10">
        <f t="shared" si="2654"/>
        <v>0</v>
      </c>
      <c r="K3600" s="10">
        <f t="shared" si="2645"/>
        <v>3</v>
      </c>
      <c r="L3600" s="10" t="str">
        <f t="shared" si="2645"/>
        <v>TERELC,TERLTH,TERGASNAT,TERCOABCO,TERCOASUB,TERCOABKB,TERCOABIC,TERBIOLOG,TERBIOPLT,TEROILDSL,TEROILHFO,TEROILLPG</v>
      </c>
      <c r="M3600" s="10" t="s">
        <v>75</v>
      </c>
    </row>
    <row r="3601" spans="3:13" s="2" customFormat="1" x14ac:dyDescent="0.25">
      <c r="C3601" s="10"/>
      <c r="D3601" s="10">
        <v>19</v>
      </c>
      <c r="F3601" s="2" t="str">
        <f t="shared" si="2642"/>
        <v>FLO_FR</v>
      </c>
      <c r="G3601" s="2" t="str">
        <f t="shared" si="2643"/>
        <v>TER_TP_WH</v>
      </c>
      <c r="H3601" s="2" t="str">
        <f t="shared" ref="H3601:J3601" si="2655">H3577</f>
        <v>WN</v>
      </c>
      <c r="I3601" s="2" t="str">
        <f t="shared" si="2655"/>
        <v>UP</v>
      </c>
      <c r="J3601" s="10">
        <f t="shared" si="2655"/>
        <v>0</v>
      </c>
      <c r="K3601" s="10">
        <f t="shared" si="2645"/>
        <v>3</v>
      </c>
      <c r="L3601" s="10" t="str">
        <f t="shared" si="2645"/>
        <v>TERELC,TERLTH,TERGASNAT,TERCOABCO,TERCOASUB,TERCOABKB,TERCOABIC,TERBIOLOG,TERBIOPLT,TEROILDSL,TEROILHFO,TEROILLPG</v>
      </c>
      <c r="M3601" s="10" t="s">
        <v>75</v>
      </c>
    </row>
    <row r="3602" spans="3:13" s="2" customFormat="1" x14ac:dyDescent="0.25">
      <c r="C3602" s="10"/>
      <c r="D3602" s="10">
        <v>20</v>
      </c>
      <c r="F3602" s="2" t="str">
        <f t="shared" si="2642"/>
        <v>FLO_FR</v>
      </c>
      <c r="G3602" s="2" t="str">
        <f t="shared" si="2643"/>
        <v>TER_TP_WH</v>
      </c>
      <c r="H3602" s="2" t="str">
        <f t="shared" ref="H3602:J3602" si="2656">H3578</f>
        <v>WL</v>
      </c>
      <c r="I3602" s="2" t="str">
        <f t="shared" si="2656"/>
        <v>UP</v>
      </c>
      <c r="J3602" s="10">
        <f t="shared" si="2656"/>
        <v>0</v>
      </c>
      <c r="K3602" s="10">
        <f t="shared" si="2645"/>
        <v>3</v>
      </c>
      <c r="L3602" s="10" t="str">
        <f t="shared" si="2645"/>
        <v>TERELC,TERLTH,TERGASNAT,TERCOABCO,TERCOASUB,TERCOABKB,TERCOABIC,TERBIOLOG,TERBIOPLT,TEROILDSL,TEROILHFO,TEROILLPG</v>
      </c>
      <c r="M3602" s="10" t="s">
        <v>75</v>
      </c>
    </row>
    <row r="3603" spans="3:13" s="2" customFormat="1" x14ac:dyDescent="0.25">
      <c r="C3603" s="10"/>
      <c r="D3603" s="10">
        <v>21</v>
      </c>
      <c r="F3603" s="2" t="str">
        <f t="shared" si="2642"/>
        <v>FLO_FR</v>
      </c>
      <c r="G3603" s="2" t="str">
        <f t="shared" si="2643"/>
        <v>TER_TP_WH</v>
      </c>
      <c r="H3603" s="2" t="str">
        <f t="shared" ref="H3603:J3603" si="2657">H3579</f>
        <v>WM</v>
      </c>
      <c r="I3603" s="2" t="str">
        <f t="shared" si="2657"/>
        <v>UP</v>
      </c>
      <c r="J3603" s="10">
        <f t="shared" si="2657"/>
        <v>0</v>
      </c>
      <c r="K3603" s="10">
        <f t="shared" si="2645"/>
        <v>3</v>
      </c>
      <c r="L3603" s="10" t="str">
        <f t="shared" si="2645"/>
        <v>TERELC,TERLTH,TERGASNAT,TERCOABCO,TERCOASUB,TERCOABKB,TERCOABIC,TERBIOLOG,TERBIOPLT,TEROILDSL,TEROILHFO,TEROILLPG</v>
      </c>
      <c r="M3603" s="10" t="s">
        <v>75</v>
      </c>
    </row>
    <row r="3604" spans="3:13" s="2" customFormat="1" x14ac:dyDescent="0.25">
      <c r="C3604" s="10"/>
      <c r="D3604" s="10">
        <v>22</v>
      </c>
      <c r="F3604" s="2" t="str">
        <f t="shared" si="2642"/>
        <v>FLO_FR</v>
      </c>
      <c r="G3604" s="2" t="str">
        <f t="shared" si="2643"/>
        <v>TER_TP_WH</v>
      </c>
      <c r="H3604" s="2" t="str">
        <f t="shared" ref="H3604:J3604" si="2658">H3580</f>
        <v>WD</v>
      </c>
      <c r="I3604" s="2" t="str">
        <f t="shared" si="2658"/>
        <v>UP</v>
      </c>
      <c r="J3604" s="10">
        <f t="shared" si="2658"/>
        <v>0</v>
      </c>
      <c r="K3604" s="10">
        <f t="shared" si="2645"/>
        <v>3</v>
      </c>
      <c r="L3604" s="10" t="str">
        <f t="shared" si="2645"/>
        <v>TERELC,TERLTH,TERGASNAT,TERCOABCO,TERCOASUB,TERCOABKB,TERCOABIC,TERBIOLOG,TERBIOPLT,TEROILDSL,TEROILHFO,TEROILLPG</v>
      </c>
      <c r="M3604" s="10" t="s">
        <v>75</v>
      </c>
    </row>
    <row r="3605" spans="3:13" s="2" customFormat="1" x14ac:dyDescent="0.25">
      <c r="C3605" s="10"/>
      <c r="D3605" s="10">
        <v>23</v>
      </c>
      <c r="F3605" s="12" t="str">
        <f t="shared" si="2642"/>
        <v>FLO_FR</v>
      </c>
      <c r="G3605" s="12" t="str">
        <f t="shared" si="2643"/>
        <v>TER_TP_WH</v>
      </c>
      <c r="H3605" s="12" t="str">
        <f t="shared" ref="H3605:J3605" si="2659">H3581</f>
        <v>WA</v>
      </c>
      <c r="I3605" s="12" t="str">
        <f t="shared" si="2659"/>
        <v>UP</v>
      </c>
      <c r="J3605" s="4">
        <f t="shared" si="2659"/>
        <v>0</v>
      </c>
      <c r="K3605" s="4">
        <f t="shared" si="2645"/>
        <v>3</v>
      </c>
      <c r="L3605" s="10" t="str">
        <f t="shared" si="2645"/>
        <v>TERELC,TERLTH,TERGASNAT,TERCOABCO,TERCOASUB,TERCOABKB,TERCOABIC,TERBIOLOG,TERBIOPLT,TEROILDSL,TEROILHFO,TEROILLPG</v>
      </c>
      <c r="M3605" s="10" t="s">
        <v>75</v>
      </c>
    </row>
    <row r="3606" spans="3:13" s="2" customFormat="1" x14ac:dyDescent="0.25">
      <c r="C3606" s="10"/>
      <c r="D3606" s="10">
        <v>24</v>
      </c>
      <c r="F3606" s="19" t="str">
        <f t="shared" si="2642"/>
        <v>FLO_FR</v>
      </c>
      <c r="G3606" s="19" t="str">
        <f t="shared" si="2643"/>
        <v>TER_TP_WH</v>
      </c>
      <c r="H3606" s="19" t="str">
        <f t="shared" ref="H3606:J3606" si="2660">H3582</f>
        <v>WE</v>
      </c>
      <c r="I3606" s="19" t="str">
        <f t="shared" si="2660"/>
        <v>UP</v>
      </c>
      <c r="J3606" s="21">
        <f t="shared" si="2660"/>
        <v>0</v>
      </c>
      <c r="K3606" s="21">
        <f t="shared" si="2645"/>
        <v>3</v>
      </c>
      <c r="L3606" s="21" t="str">
        <f t="shared" si="2645"/>
        <v>TERELC,TERLTH,TERGASNAT,TERCOABCO,TERCOASUB,TERCOABKB,TERCOABIC,TERBIOLOG,TERBIOPLT,TEROILDSL,TEROILHFO,TEROILLPG</v>
      </c>
      <c r="M3606" s="21" t="s">
        <v>75</v>
      </c>
    </row>
    <row r="3607" spans="3:13" s="2" customFormat="1" x14ac:dyDescent="0.25">
      <c r="C3607" s="10">
        <f>C3559+1</f>
        <v>76</v>
      </c>
      <c r="D3607" s="10">
        <v>1</v>
      </c>
      <c r="F3607" s="2" t="str">
        <f>IF(H3607="NA","\I: Ignore","FLO_FR")</f>
        <v>FLO_FR</v>
      </c>
      <c r="G3607" s="9" t="str">
        <f>VLOOKUP(C3607,Demands!$B$27:$C$125,2,0)</f>
        <v>TER_TS_WH</v>
      </c>
      <c r="H3607" s="2" t="str">
        <f>IF(HLOOKUP($D3607,Fractions!$C$1:$Z$2,2,0)=0,"na",HLOOKUP($D3607,Fractions!$C$1:$Z$2,2,0))</f>
        <v>RN</v>
      </c>
      <c r="I3607" s="2" t="s">
        <v>34</v>
      </c>
      <c r="K3607" s="17">
        <f>VLOOKUP(VLOOKUP(C3607,Demands!$B$27:$E$125,4,0),Fractions!$A$3:$Z$43,INS_FRs!D3607+2,0)</f>
        <v>1.740867579908676E-2</v>
      </c>
      <c r="L3607" s="10" t="str">
        <f t="shared" ref="L3607:L3654" si="2661">L3606</f>
        <v>TERELC,TERLTH,TERGASNAT,TERCOABCO,TERCOASUB,TERCOABKB,TERCOABIC,TERBIOLOG,TERBIOPLT,TEROILDSL,TEROILHFO,TEROILLPG</v>
      </c>
      <c r="M3607" s="10" t="s">
        <v>75</v>
      </c>
    </row>
    <row r="3608" spans="3:13" s="2" customFormat="1" x14ac:dyDescent="0.25">
      <c r="C3608" s="10"/>
      <c r="D3608" s="10">
        <v>2</v>
      </c>
      <c r="F3608" s="2" t="str">
        <f t="shared" ref="F3608:F3654" si="2662">IF(H3608="NA","\I: Ignore","FLO_FR")</f>
        <v>FLO_FR</v>
      </c>
      <c r="G3608" s="2" t="str">
        <f>G3607</f>
        <v>TER_TS_WH</v>
      </c>
      <c r="H3608" s="2" t="str">
        <f>IF(HLOOKUP($D3608,Fractions!$C$1:$Z$2,2,0)=0,"na",HLOOKUP($D3608,Fractions!$C$1:$Z$2,2,0))</f>
        <v>RL</v>
      </c>
      <c r="I3608" s="2" t="s">
        <v>34</v>
      </c>
      <c r="K3608" s="17">
        <f>VLOOKUP(VLOOKUP(C3607,Demands!$B$27:$E$125,4,0),Fractions!$A$3:$Z$43,INS_FRs!D3608+2,0)</f>
        <v>3.8299086757990874E-2</v>
      </c>
      <c r="L3608" s="10" t="str">
        <f t="shared" si="2661"/>
        <v>TERELC,TERLTH,TERGASNAT,TERCOABCO,TERCOASUB,TERCOABKB,TERCOABIC,TERBIOLOG,TERBIOPLT,TEROILDSL,TEROILHFO,TEROILLPG</v>
      </c>
      <c r="M3608" s="10" t="s">
        <v>75</v>
      </c>
    </row>
    <row r="3609" spans="3:13" s="2" customFormat="1" x14ac:dyDescent="0.25">
      <c r="C3609" s="10"/>
      <c r="D3609" s="10">
        <v>3</v>
      </c>
      <c r="F3609" s="2" t="str">
        <f t="shared" si="2662"/>
        <v>FLO_FR</v>
      </c>
      <c r="G3609" s="2" t="str">
        <f t="shared" ref="G3609:G3654" si="2663">G3608</f>
        <v>TER_TS_WH</v>
      </c>
      <c r="H3609" s="2" t="str">
        <f>IF(HLOOKUP($D3609,Fractions!$C$1:$Z$2,2,0)=0,"na",HLOOKUP($D3609,Fractions!$C$1:$Z$2,2,0))</f>
        <v>RM</v>
      </c>
      <c r="I3609" s="2" t="s">
        <v>34</v>
      </c>
      <c r="K3609" s="17">
        <f>VLOOKUP(VLOOKUP(C3607,Demands!$B$27:$E$125,4,0),Fractions!$A$3:$Z$43,INS_FRs!D3609+2,0)</f>
        <v>2.7853881278538814E-2</v>
      </c>
      <c r="L3609" s="10" t="str">
        <f t="shared" si="2661"/>
        <v>TERELC,TERLTH,TERGASNAT,TERCOABCO,TERCOASUB,TERCOABKB,TERCOABIC,TERBIOLOG,TERBIOPLT,TEROILDSL,TEROILHFO,TEROILLPG</v>
      </c>
      <c r="M3609" s="10" t="s">
        <v>75</v>
      </c>
    </row>
    <row r="3610" spans="3:13" s="2" customFormat="1" x14ac:dyDescent="0.25">
      <c r="C3610" s="10"/>
      <c r="D3610" s="10">
        <v>4</v>
      </c>
      <c r="F3610" s="2" t="str">
        <f t="shared" si="2662"/>
        <v>FLO_FR</v>
      </c>
      <c r="G3610" s="2" t="str">
        <f t="shared" si="2663"/>
        <v>TER_TS_WH</v>
      </c>
      <c r="H3610" s="2" t="str">
        <f>IF(HLOOKUP($D3610,Fractions!$C$1:$Z$2,2,0)=0,"na",HLOOKUP($D3610,Fractions!$C$1:$Z$2,2,0))</f>
        <v>RD</v>
      </c>
      <c r="I3610" s="2" t="s">
        <v>34</v>
      </c>
      <c r="K3610" s="17">
        <f>VLOOKUP(VLOOKUP(C3607,Demands!$B$27:$E$125,4,0),Fractions!$A$3:$Z$43,INS_FRs!D3610+2,0)</f>
        <v>3.4817351598173521E-2</v>
      </c>
      <c r="L3610" s="10" t="str">
        <f t="shared" si="2661"/>
        <v>TERELC,TERLTH,TERGASNAT,TERCOABCO,TERCOASUB,TERCOABKB,TERCOABIC,TERBIOLOG,TERBIOPLT,TEROILDSL,TEROILHFO,TEROILLPG</v>
      </c>
      <c r="M3610" s="10" t="s">
        <v>75</v>
      </c>
    </row>
    <row r="3611" spans="3:13" s="2" customFormat="1" x14ac:dyDescent="0.25">
      <c r="C3611" s="10"/>
      <c r="D3611" s="10">
        <v>5</v>
      </c>
      <c r="F3611" s="2" t="str">
        <f t="shared" si="2662"/>
        <v>FLO_FR</v>
      </c>
      <c r="G3611" s="2" t="str">
        <f t="shared" si="2663"/>
        <v>TER_TS_WH</v>
      </c>
      <c r="H3611" s="2" t="str">
        <f>IF(HLOOKUP($D3611,Fractions!$C$1:$Z$2,2,0)=0,"na",HLOOKUP($D3611,Fractions!$C$1:$Z$2,2,0))</f>
        <v>RA</v>
      </c>
      <c r="I3611" s="2" t="s">
        <v>34</v>
      </c>
      <c r="K3611" s="17">
        <f>VLOOKUP(VLOOKUP(C3607,Demands!$B$27:$E$125,4,0),Fractions!$A$3:$Z$43,INS_FRs!D3611+2,0)</f>
        <v>2.0890410958904111E-2</v>
      </c>
      <c r="L3611" s="10" t="str">
        <f t="shared" si="2661"/>
        <v>TERELC,TERLTH,TERGASNAT,TERCOABCO,TERCOASUB,TERCOABKB,TERCOABIC,TERBIOLOG,TERBIOPLT,TEROILDSL,TEROILHFO,TEROILLPG</v>
      </c>
      <c r="M3611" s="10" t="s">
        <v>75</v>
      </c>
    </row>
    <row r="3612" spans="3:13" s="2" customFormat="1" x14ac:dyDescent="0.25">
      <c r="C3612" s="10"/>
      <c r="D3612" s="10">
        <v>6</v>
      </c>
      <c r="F3612" s="2" t="str">
        <f t="shared" si="2662"/>
        <v>FLO_FR</v>
      </c>
      <c r="G3612" s="2" t="str">
        <f t="shared" si="2663"/>
        <v>TER_TS_WH</v>
      </c>
      <c r="H3612" s="2" t="str">
        <f>IF(HLOOKUP($D3612,Fractions!$C$1:$Z$2,2,0)=0,"na",HLOOKUP($D3612,Fractions!$C$1:$Z$2,2,0))</f>
        <v>RE</v>
      </c>
      <c r="I3612" s="2" t="s">
        <v>34</v>
      </c>
      <c r="K3612" s="17">
        <f>VLOOKUP(VLOOKUP(C3607,Demands!$B$27:$E$125,4,0),Fractions!$A$3:$Z$43,INS_FRs!D3612+2,0)</f>
        <v>2.7853881278538814E-2</v>
      </c>
      <c r="L3612" s="10" t="str">
        <f t="shared" si="2661"/>
        <v>TERELC,TERLTH,TERGASNAT,TERCOABCO,TERCOASUB,TERCOABKB,TERCOABIC,TERBIOLOG,TERBIOPLT,TEROILDSL,TEROILHFO,TEROILLPG</v>
      </c>
      <c r="M3612" s="10" t="s">
        <v>75</v>
      </c>
    </row>
    <row r="3613" spans="3:13" s="2" customFormat="1" x14ac:dyDescent="0.25">
      <c r="C3613" s="10"/>
      <c r="D3613" s="10">
        <v>7</v>
      </c>
      <c r="F3613" s="2" t="str">
        <f t="shared" si="2662"/>
        <v>FLO_FR</v>
      </c>
      <c r="G3613" s="2" t="str">
        <f t="shared" si="2663"/>
        <v>TER_TS_WH</v>
      </c>
      <c r="H3613" s="2" t="str">
        <f>IF(HLOOKUP($D3613,Fractions!$C$1:$Z$2,2,0)=0,"na",HLOOKUP($D3613,Fractions!$C$1:$Z$2,2,0))</f>
        <v>SN</v>
      </c>
      <c r="I3613" s="2" t="s">
        <v>34</v>
      </c>
      <c r="K3613" s="17">
        <f>VLOOKUP(VLOOKUP(C3607,Demands!$B$27:$E$125,4,0),Fractions!$A$3:$Z$43,INS_FRs!D3613+2,0)</f>
        <v>2.625570776255708E-2</v>
      </c>
      <c r="L3613" s="10" t="str">
        <f t="shared" si="2661"/>
        <v>TERELC,TERLTH,TERGASNAT,TERCOABCO,TERCOASUB,TERCOABKB,TERCOABIC,TERBIOLOG,TERBIOPLT,TEROILDSL,TEROILHFO,TEROILLPG</v>
      </c>
      <c r="M3613" s="10" t="s">
        <v>75</v>
      </c>
    </row>
    <row r="3614" spans="3:13" s="2" customFormat="1" x14ac:dyDescent="0.25">
      <c r="C3614" s="10"/>
      <c r="D3614" s="10">
        <v>8</v>
      </c>
      <c r="F3614" s="2" t="str">
        <f t="shared" si="2662"/>
        <v>FLO_FR</v>
      </c>
      <c r="G3614" s="2" t="str">
        <f t="shared" si="2663"/>
        <v>TER_TS_WH</v>
      </c>
      <c r="H3614" s="2" t="str">
        <f>IF(HLOOKUP($D3614,Fractions!$C$1:$Z$2,2,0)=0,"na",HLOOKUP($D3614,Fractions!$C$1:$Z$2,2,0))</f>
        <v>SL</v>
      </c>
      <c r="I3614" s="2" t="s">
        <v>34</v>
      </c>
      <c r="K3614" s="17">
        <f>VLOOKUP(VLOOKUP(C3607,Demands!$B$27:$E$125,4,0),Fractions!$A$3:$Z$43,INS_FRs!D3614+2,0)</f>
        <v>5.7762557077625579E-2</v>
      </c>
      <c r="L3614" s="10" t="str">
        <f t="shared" si="2661"/>
        <v>TERELC,TERLTH,TERGASNAT,TERCOABCO,TERCOASUB,TERCOABKB,TERCOABIC,TERBIOLOG,TERBIOPLT,TEROILDSL,TEROILHFO,TEROILLPG</v>
      </c>
      <c r="M3614" s="10" t="s">
        <v>75</v>
      </c>
    </row>
    <row r="3615" spans="3:13" s="2" customFormat="1" x14ac:dyDescent="0.25">
      <c r="C3615" s="10"/>
      <c r="D3615" s="10">
        <v>9</v>
      </c>
      <c r="F3615" s="2" t="str">
        <f t="shared" si="2662"/>
        <v>FLO_FR</v>
      </c>
      <c r="G3615" s="2" t="str">
        <f t="shared" si="2663"/>
        <v>TER_TS_WH</v>
      </c>
      <c r="H3615" s="2" t="str">
        <f>IF(HLOOKUP($D3615,Fractions!$C$1:$Z$2,2,0)=0,"na",HLOOKUP($D3615,Fractions!$C$1:$Z$2,2,0))</f>
        <v>SM</v>
      </c>
      <c r="I3615" s="2" t="s">
        <v>34</v>
      </c>
      <c r="K3615" s="17">
        <f>VLOOKUP(VLOOKUP(C3607,Demands!$B$27:$E$125,4,0),Fractions!$A$3:$Z$43,INS_FRs!D3615+2,0)</f>
        <v>4.2009132420091327E-2</v>
      </c>
      <c r="L3615" s="10" t="str">
        <f t="shared" si="2661"/>
        <v>TERELC,TERLTH,TERGASNAT,TERCOABCO,TERCOASUB,TERCOABKB,TERCOABIC,TERBIOLOG,TERBIOPLT,TEROILDSL,TEROILHFO,TEROILLPG</v>
      </c>
      <c r="M3615" s="10" t="s">
        <v>75</v>
      </c>
    </row>
    <row r="3616" spans="3:13" s="2" customFormat="1" x14ac:dyDescent="0.25">
      <c r="C3616" s="10"/>
      <c r="D3616" s="10">
        <v>10</v>
      </c>
      <c r="F3616" s="2" t="str">
        <f t="shared" si="2662"/>
        <v>FLO_FR</v>
      </c>
      <c r="G3616" s="2" t="str">
        <f t="shared" si="2663"/>
        <v>TER_TS_WH</v>
      </c>
      <c r="H3616" s="2" t="str">
        <f>IF(HLOOKUP($D3616,Fractions!$C$1:$Z$2,2,0)=0,"na",HLOOKUP($D3616,Fractions!$C$1:$Z$2,2,0))</f>
        <v>SD</v>
      </c>
      <c r="I3616" s="2" t="s">
        <v>34</v>
      </c>
      <c r="K3616" s="17">
        <f>VLOOKUP(VLOOKUP(C3607,Demands!$B$27:$E$125,4,0),Fractions!$A$3:$Z$43,INS_FRs!D3616+2,0)</f>
        <v>5.2511415525114159E-2</v>
      </c>
      <c r="L3616" s="10" t="str">
        <f t="shared" si="2661"/>
        <v>TERELC,TERLTH,TERGASNAT,TERCOABCO,TERCOASUB,TERCOABKB,TERCOABIC,TERBIOLOG,TERBIOPLT,TEROILDSL,TEROILHFO,TEROILLPG</v>
      </c>
      <c r="M3616" s="10" t="s">
        <v>75</v>
      </c>
    </row>
    <row r="3617" spans="3:13" s="2" customFormat="1" x14ac:dyDescent="0.25">
      <c r="C3617" s="10"/>
      <c r="D3617" s="10">
        <v>11</v>
      </c>
      <c r="F3617" s="2" t="str">
        <f t="shared" si="2662"/>
        <v>FLO_FR</v>
      </c>
      <c r="G3617" s="2" t="str">
        <f t="shared" si="2663"/>
        <v>TER_TS_WH</v>
      </c>
      <c r="H3617" s="2" t="str">
        <f>IF(HLOOKUP($D3617,Fractions!$C$1:$Z$2,2,0)=0,"na",HLOOKUP($D3617,Fractions!$C$1:$Z$2,2,0))</f>
        <v>SA</v>
      </c>
      <c r="I3617" s="2" t="s">
        <v>34</v>
      </c>
      <c r="K3617" s="17">
        <f>VLOOKUP(VLOOKUP(C3607,Demands!$B$27:$E$125,4,0),Fractions!$A$3:$Z$43,INS_FRs!D3617+2,0)</f>
        <v>3.1506849315068496E-2</v>
      </c>
      <c r="L3617" s="10" t="str">
        <f t="shared" si="2661"/>
        <v>TERELC,TERLTH,TERGASNAT,TERCOABCO,TERCOASUB,TERCOABKB,TERCOABIC,TERBIOLOG,TERBIOPLT,TEROILDSL,TEROILHFO,TEROILLPG</v>
      </c>
      <c r="M3617" s="10" t="s">
        <v>75</v>
      </c>
    </row>
    <row r="3618" spans="3:13" s="2" customFormat="1" x14ac:dyDescent="0.25">
      <c r="C3618" s="10"/>
      <c r="D3618" s="10">
        <v>12</v>
      </c>
      <c r="F3618" s="2" t="str">
        <f t="shared" si="2662"/>
        <v>FLO_FR</v>
      </c>
      <c r="G3618" s="2" t="str">
        <f t="shared" si="2663"/>
        <v>TER_TS_WH</v>
      </c>
      <c r="H3618" s="2" t="str">
        <f>IF(HLOOKUP($D3618,Fractions!$C$1:$Z$2,2,0)=0,"na",HLOOKUP($D3618,Fractions!$C$1:$Z$2,2,0))</f>
        <v>SE</v>
      </c>
      <c r="I3618" s="2" t="s">
        <v>34</v>
      </c>
      <c r="K3618" s="17">
        <f>VLOOKUP(VLOOKUP(C3607,Demands!$B$27:$E$125,4,0),Fractions!$A$3:$Z$43,INS_FRs!D3618+2,0)</f>
        <v>4.2009132420091327E-2</v>
      </c>
      <c r="L3618" s="10" t="str">
        <f t="shared" si="2661"/>
        <v>TERELC,TERLTH,TERGASNAT,TERCOABCO,TERCOASUB,TERCOABKB,TERCOABIC,TERBIOLOG,TERBIOPLT,TEROILDSL,TEROILHFO,TEROILLPG</v>
      </c>
      <c r="M3618" s="10" t="s">
        <v>75</v>
      </c>
    </row>
    <row r="3619" spans="3:13" s="2" customFormat="1" x14ac:dyDescent="0.25">
      <c r="C3619" s="10"/>
      <c r="D3619" s="10">
        <v>13</v>
      </c>
      <c r="F3619" s="2" t="str">
        <f t="shared" si="2662"/>
        <v>FLO_FR</v>
      </c>
      <c r="G3619" s="2" t="str">
        <f t="shared" si="2663"/>
        <v>TER_TS_WH</v>
      </c>
      <c r="H3619" s="2" t="str">
        <f>IF(HLOOKUP($D3619,Fractions!$C$1:$Z$2,2,0)=0,"na",HLOOKUP($D3619,Fractions!$C$1:$Z$2,2,0))</f>
        <v>FN</v>
      </c>
      <c r="I3619" s="2" t="s">
        <v>34</v>
      </c>
      <c r="K3619" s="17">
        <f>VLOOKUP(VLOOKUP(C3607,Demands!$B$27:$E$125,4,0),Fractions!$A$3:$Z$43,INS_FRs!D3619+2,0)</f>
        <v>1.740867579908676E-2</v>
      </c>
      <c r="L3619" s="10" t="str">
        <f t="shared" si="2661"/>
        <v>TERELC,TERLTH,TERGASNAT,TERCOABCO,TERCOASUB,TERCOABKB,TERCOABIC,TERBIOLOG,TERBIOPLT,TEROILDSL,TEROILHFO,TEROILLPG</v>
      </c>
      <c r="M3619" s="10" t="s">
        <v>75</v>
      </c>
    </row>
    <row r="3620" spans="3:13" s="2" customFormat="1" x14ac:dyDescent="0.25">
      <c r="C3620" s="10"/>
      <c r="D3620" s="10">
        <v>14</v>
      </c>
      <c r="F3620" s="2" t="str">
        <f t="shared" si="2662"/>
        <v>FLO_FR</v>
      </c>
      <c r="G3620" s="2" t="str">
        <f t="shared" si="2663"/>
        <v>TER_TS_WH</v>
      </c>
      <c r="H3620" s="2" t="str">
        <f>IF(HLOOKUP($D3620,Fractions!$C$1:$Z$2,2,0)=0,"na",HLOOKUP($D3620,Fractions!$C$1:$Z$2,2,0))</f>
        <v>FL</v>
      </c>
      <c r="I3620" s="2" t="s">
        <v>34</v>
      </c>
      <c r="K3620" s="17">
        <f>VLOOKUP(VLOOKUP(C3607,Demands!$B$27:$E$125,4,0),Fractions!$A$3:$Z$43,INS_FRs!D3620+2,0)</f>
        <v>3.8299086757990874E-2</v>
      </c>
      <c r="L3620" s="10" t="str">
        <f t="shared" si="2661"/>
        <v>TERELC,TERLTH,TERGASNAT,TERCOABCO,TERCOASUB,TERCOABKB,TERCOABIC,TERBIOLOG,TERBIOPLT,TEROILDSL,TEROILHFO,TEROILLPG</v>
      </c>
      <c r="M3620" s="10" t="s">
        <v>75</v>
      </c>
    </row>
    <row r="3621" spans="3:13" s="2" customFormat="1" x14ac:dyDescent="0.25">
      <c r="C3621" s="10"/>
      <c r="D3621" s="10">
        <v>15</v>
      </c>
      <c r="F3621" s="2" t="str">
        <f t="shared" si="2662"/>
        <v>FLO_FR</v>
      </c>
      <c r="G3621" s="2" t="str">
        <f t="shared" si="2663"/>
        <v>TER_TS_WH</v>
      </c>
      <c r="H3621" s="2" t="str">
        <f>IF(HLOOKUP($D3621,Fractions!$C$1:$Z$2,2,0)=0,"na",HLOOKUP($D3621,Fractions!$C$1:$Z$2,2,0))</f>
        <v>FM</v>
      </c>
      <c r="I3621" s="2" t="s">
        <v>34</v>
      </c>
      <c r="K3621" s="17">
        <f>VLOOKUP(VLOOKUP(C3607,Demands!$B$27:$E$125,4,0),Fractions!$A$3:$Z$43,INS_FRs!D3621+2,0)</f>
        <v>2.7853881278538814E-2</v>
      </c>
      <c r="L3621" s="10" t="str">
        <f t="shared" si="2661"/>
        <v>TERELC,TERLTH,TERGASNAT,TERCOABCO,TERCOASUB,TERCOABKB,TERCOABIC,TERBIOLOG,TERBIOPLT,TEROILDSL,TEROILHFO,TEROILLPG</v>
      </c>
      <c r="M3621" s="10" t="s">
        <v>75</v>
      </c>
    </row>
    <row r="3622" spans="3:13" s="2" customFormat="1" x14ac:dyDescent="0.25">
      <c r="C3622" s="10"/>
      <c r="D3622" s="10">
        <v>16</v>
      </c>
      <c r="F3622" s="2" t="str">
        <f t="shared" si="2662"/>
        <v>FLO_FR</v>
      </c>
      <c r="G3622" s="2" t="str">
        <f t="shared" si="2663"/>
        <v>TER_TS_WH</v>
      </c>
      <c r="H3622" s="2" t="str">
        <f>IF(HLOOKUP($D3622,Fractions!$C$1:$Z$2,2,0)=0,"na",HLOOKUP($D3622,Fractions!$C$1:$Z$2,2,0))</f>
        <v>FD</v>
      </c>
      <c r="I3622" s="2" t="s">
        <v>34</v>
      </c>
      <c r="K3622" s="17">
        <f>VLOOKUP(VLOOKUP(C3607,Demands!$B$27:$E$125,4,0),Fractions!$A$3:$Z$43,INS_FRs!D3622+2,0)</f>
        <v>3.4817351598173521E-2</v>
      </c>
      <c r="L3622" s="10" t="str">
        <f t="shared" si="2661"/>
        <v>TERELC,TERLTH,TERGASNAT,TERCOABCO,TERCOASUB,TERCOABKB,TERCOABIC,TERBIOLOG,TERBIOPLT,TEROILDSL,TEROILHFO,TEROILLPG</v>
      </c>
      <c r="M3622" s="10" t="s">
        <v>75</v>
      </c>
    </row>
    <row r="3623" spans="3:13" s="2" customFormat="1" x14ac:dyDescent="0.25">
      <c r="C3623" s="10"/>
      <c r="D3623" s="10">
        <v>17</v>
      </c>
      <c r="F3623" s="2" t="str">
        <f t="shared" si="2662"/>
        <v>FLO_FR</v>
      </c>
      <c r="G3623" s="2" t="str">
        <f t="shared" si="2663"/>
        <v>TER_TS_WH</v>
      </c>
      <c r="H3623" s="2" t="str">
        <f>IF(HLOOKUP($D3623,Fractions!$C$1:$Z$2,2,0)=0,"na",HLOOKUP($D3623,Fractions!$C$1:$Z$2,2,0))</f>
        <v>FA</v>
      </c>
      <c r="I3623" s="2" t="s">
        <v>34</v>
      </c>
      <c r="K3623" s="17">
        <f>VLOOKUP(VLOOKUP(C3607,Demands!$B$27:$E$125,4,0),Fractions!$A$3:$Z$43,INS_FRs!D3623+2,0)</f>
        <v>2.0890410958904111E-2</v>
      </c>
      <c r="L3623" s="10" t="str">
        <f t="shared" si="2661"/>
        <v>TERELC,TERLTH,TERGASNAT,TERCOABCO,TERCOASUB,TERCOABKB,TERCOABIC,TERBIOLOG,TERBIOPLT,TEROILDSL,TEROILHFO,TEROILLPG</v>
      </c>
      <c r="M3623" s="10" t="s">
        <v>75</v>
      </c>
    </row>
    <row r="3624" spans="3:13" s="2" customFormat="1" x14ac:dyDescent="0.25">
      <c r="C3624" s="10"/>
      <c r="D3624" s="10">
        <v>18</v>
      </c>
      <c r="F3624" s="2" t="str">
        <f t="shared" si="2662"/>
        <v>FLO_FR</v>
      </c>
      <c r="G3624" s="2" t="str">
        <f t="shared" si="2663"/>
        <v>TER_TS_WH</v>
      </c>
      <c r="H3624" s="2" t="str">
        <f>IF(HLOOKUP($D3624,Fractions!$C$1:$Z$2,2,0)=0,"na",HLOOKUP($D3624,Fractions!$C$1:$Z$2,2,0))</f>
        <v>FE</v>
      </c>
      <c r="I3624" s="2" t="s">
        <v>34</v>
      </c>
      <c r="K3624" s="17">
        <f>VLOOKUP(VLOOKUP(C3607,Demands!$B$27:$E$125,4,0),Fractions!$A$3:$Z$43,INS_FRs!D3624+2,0)</f>
        <v>2.7853881278538814E-2</v>
      </c>
      <c r="L3624" s="10" t="str">
        <f t="shared" si="2661"/>
        <v>TERELC,TERLTH,TERGASNAT,TERCOABCO,TERCOASUB,TERCOABKB,TERCOABIC,TERBIOLOG,TERBIOPLT,TEROILDSL,TEROILHFO,TEROILLPG</v>
      </c>
      <c r="M3624" s="10" t="s">
        <v>75</v>
      </c>
    </row>
    <row r="3625" spans="3:13" s="2" customFormat="1" x14ac:dyDescent="0.25">
      <c r="C3625" s="10"/>
      <c r="D3625" s="10">
        <v>19</v>
      </c>
      <c r="F3625" s="2" t="str">
        <f t="shared" si="2662"/>
        <v>FLO_FR</v>
      </c>
      <c r="G3625" s="2" t="str">
        <f t="shared" si="2663"/>
        <v>TER_TS_WH</v>
      </c>
      <c r="H3625" s="2" t="str">
        <f>IF(HLOOKUP($D3625,Fractions!$C$1:$Z$2,2,0)=0,"na",HLOOKUP($D3625,Fractions!$C$1:$Z$2,2,0))</f>
        <v>WN</v>
      </c>
      <c r="I3625" s="2" t="s">
        <v>34</v>
      </c>
      <c r="K3625" s="17">
        <f>VLOOKUP(VLOOKUP(C3607,Demands!$B$27:$E$125,4,0),Fractions!$A$3:$Z$43,INS_FRs!D3625+2,0)</f>
        <v>4.3093607305936074E-2</v>
      </c>
      <c r="L3625" s="10" t="str">
        <f t="shared" si="2661"/>
        <v>TERELC,TERLTH,TERGASNAT,TERCOABCO,TERCOASUB,TERCOABKB,TERCOABIC,TERBIOLOG,TERBIOPLT,TEROILDSL,TEROILHFO,TEROILLPG</v>
      </c>
      <c r="M3625" s="10" t="s">
        <v>75</v>
      </c>
    </row>
    <row r="3626" spans="3:13" s="2" customFormat="1" x14ac:dyDescent="0.25">
      <c r="C3626" s="10"/>
      <c r="D3626" s="10">
        <v>20</v>
      </c>
      <c r="F3626" s="2" t="str">
        <f t="shared" si="2662"/>
        <v>FLO_FR</v>
      </c>
      <c r="G3626" s="2" t="str">
        <f t="shared" si="2663"/>
        <v>TER_TS_WH</v>
      </c>
      <c r="H3626" s="2" t="str">
        <f>IF(HLOOKUP($D3626,Fractions!$C$1:$Z$2,2,0)=0,"na",HLOOKUP($D3626,Fractions!$C$1:$Z$2,2,0))</f>
        <v>WL</v>
      </c>
      <c r="I3626" s="2" t="s">
        <v>34</v>
      </c>
      <c r="K3626" s="17">
        <f>VLOOKUP(VLOOKUP(C3607,Demands!$B$27:$E$125,4,0),Fractions!$A$3:$Z$43,INS_FRs!D3626+2,0)</f>
        <v>9.4805936073059371E-2</v>
      </c>
      <c r="L3626" s="10" t="str">
        <f t="shared" si="2661"/>
        <v>TERELC,TERLTH,TERGASNAT,TERCOABCO,TERCOASUB,TERCOABKB,TERCOABIC,TERBIOLOG,TERBIOPLT,TEROILDSL,TEROILHFO,TEROILLPG</v>
      </c>
      <c r="M3626" s="10" t="s">
        <v>75</v>
      </c>
    </row>
    <row r="3627" spans="3:13" s="2" customFormat="1" x14ac:dyDescent="0.25">
      <c r="C3627" s="10"/>
      <c r="D3627" s="10">
        <v>21</v>
      </c>
      <c r="F3627" s="2" t="str">
        <f t="shared" si="2662"/>
        <v>FLO_FR</v>
      </c>
      <c r="G3627" s="2" t="str">
        <f t="shared" si="2663"/>
        <v>TER_TS_WH</v>
      </c>
      <c r="H3627" s="2" t="str">
        <f>IF(HLOOKUP($D3627,Fractions!$C$1:$Z$2,2,0)=0,"na",HLOOKUP($D3627,Fractions!$C$1:$Z$2,2,0))</f>
        <v>WM</v>
      </c>
      <c r="I3627" s="2" t="s">
        <v>34</v>
      </c>
      <c r="K3627" s="17">
        <f>VLOOKUP(VLOOKUP(C3607,Demands!$B$27:$E$125,4,0),Fractions!$A$3:$Z$43,INS_FRs!D3627+2,0)</f>
        <v>6.8949771689497716E-2</v>
      </c>
      <c r="L3627" s="10" t="str">
        <f t="shared" si="2661"/>
        <v>TERELC,TERLTH,TERGASNAT,TERCOABCO,TERCOASUB,TERCOABKB,TERCOABIC,TERBIOLOG,TERBIOPLT,TEROILDSL,TEROILHFO,TEROILLPG</v>
      </c>
      <c r="M3627" s="10" t="s">
        <v>75</v>
      </c>
    </row>
    <row r="3628" spans="3:13" s="2" customFormat="1" x14ac:dyDescent="0.25">
      <c r="C3628" s="10"/>
      <c r="D3628" s="10">
        <v>22</v>
      </c>
      <c r="F3628" s="2" t="str">
        <f t="shared" si="2662"/>
        <v>FLO_FR</v>
      </c>
      <c r="G3628" s="2" t="str">
        <f t="shared" si="2663"/>
        <v>TER_TS_WH</v>
      </c>
      <c r="H3628" s="2" t="str">
        <f>IF(HLOOKUP($D3628,Fractions!$C$1:$Z$2,2,0)=0,"na",HLOOKUP($D3628,Fractions!$C$1:$Z$2,2,0))</f>
        <v>WD</v>
      </c>
      <c r="I3628" s="2" t="s">
        <v>34</v>
      </c>
      <c r="K3628" s="17">
        <f>VLOOKUP(VLOOKUP(C3607,Demands!$B$27:$E$125,4,0),Fractions!$A$3:$Z$43,INS_FRs!D3628+2,0)</f>
        <v>8.6187214611872148E-2</v>
      </c>
      <c r="L3628" s="10" t="str">
        <f t="shared" si="2661"/>
        <v>TERELC,TERLTH,TERGASNAT,TERCOABCO,TERCOASUB,TERCOABKB,TERCOABIC,TERBIOLOG,TERBIOPLT,TEROILDSL,TEROILHFO,TEROILLPG</v>
      </c>
      <c r="M3628" s="10" t="s">
        <v>75</v>
      </c>
    </row>
    <row r="3629" spans="3:13" s="2" customFormat="1" x14ac:dyDescent="0.25">
      <c r="C3629" s="10"/>
      <c r="D3629" s="10">
        <v>23</v>
      </c>
      <c r="F3629" s="12" t="str">
        <f t="shared" si="2662"/>
        <v>FLO_FR</v>
      </c>
      <c r="G3629" s="12" t="str">
        <f t="shared" si="2663"/>
        <v>TER_TS_WH</v>
      </c>
      <c r="H3629" s="12" t="str">
        <f>IF(HLOOKUP($D3629,Fractions!$C$1:$Z$2,2,0)=0,"na",HLOOKUP($D3629,Fractions!$C$1:$Z$2,2,0))</f>
        <v>WA</v>
      </c>
      <c r="I3629" s="12" t="s">
        <v>34</v>
      </c>
      <c r="J3629" s="12"/>
      <c r="K3629" s="18">
        <f>VLOOKUP(VLOOKUP(C3607,Demands!$B$27:$E$125,4,0),Fractions!$A$3:$Z$43,INS_FRs!D3629+2,0)</f>
        <v>5.171232876712329E-2</v>
      </c>
      <c r="L3629" s="10" t="str">
        <f t="shared" si="2661"/>
        <v>TERELC,TERLTH,TERGASNAT,TERCOABCO,TERCOASUB,TERCOABKB,TERCOABIC,TERBIOLOG,TERBIOPLT,TEROILDSL,TEROILHFO,TEROILLPG</v>
      </c>
      <c r="M3629" s="10" t="s">
        <v>75</v>
      </c>
    </row>
    <row r="3630" spans="3:13" s="2" customFormat="1" x14ac:dyDescent="0.25">
      <c r="C3630" s="10"/>
      <c r="D3630" s="10">
        <v>24</v>
      </c>
      <c r="F3630" s="19" t="str">
        <f t="shared" si="2662"/>
        <v>FLO_FR</v>
      </c>
      <c r="G3630" s="19" t="str">
        <f t="shared" si="2663"/>
        <v>TER_TS_WH</v>
      </c>
      <c r="H3630" s="19" t="str">
        <f>IF(HLOOKUP($D3630,Fractions!$C$1:$Z$2,2,0)=0,"na",HLOOKUP($D3630,Fractions!$C$1:$Z$2,2,0))</f>
        <v>WE</v>
      </c>
      <c r="I3630" s="19" t="s">
        <v>34</v>
      </c>
      <c r="J3630" s="19"/>
      <c r="K3630" s="20">
        <f>VLOOKUP(VLOOKUP(C3607,Demands!$B$27:$E$125,4,0),Fractions!$A$3:$Z$43,INS_FRs!D3630+2,0)</f>
        <v>6.8949771689497716E-2</v>
      </c>
      <c r="L3630" s="21" t="str">
        <f t="shared" si="2661"/>
        <v>TERELC,TERLTH,TERGASNAT,TERCOABCO,TERCOASUB,TERCOABKB,TERCOABIC,TERBIOLOG,TERBIOPLT,TEROILDSL,TEROILHFO,TEROILLPG</v>
      </c>
      <c r="M3630" s="21" t="s">
        <v>75</v>
      </c>
    </row>
    <row r="3631" spans="3:13" s="2" customFormat="1" x14ac:dyDescent="0.25">
      <c r="C3631" s="10"/>
      <c r="D3631" s="10">
        <v>1</v>
      </c>
      <c r="F3631" s="2" t="str">
        <f t="shared" si="2662"/>
        <v>FLO_FR</v>
      </c>
      <c r="G3631" s="2" t="str">
        <f t="shared" si="2663"/>
        <v>TER_TS_WH</v>
      </c>
      <c r="H3631" s="2" t="str">
        <f t="shared" ref="H3631:J3639" si="2664">H3607</f>
        <v>RN</v>
      </c>
      <c r="I3631" s="2" t="str">
        <f t="shared" si="2664"/>
        <v>UP</v>
      </c>
      <c r="J3631" s="10">
        <f t="shared" si="2664"/>
        <v>0</v>
      </c>
      <c r="K3631" s="10">
        <v>3</v>
      </c>
      <c r="L3631" s="10" t="str">
        <f t="shared" si="2661"/>
        <v>TERELC,TERLTH,TERGASNAT,TERCOABCO,TERCOASUB,TERCOABKB,TERCOABIC,TERBIOLOG,TERBIOPLT,TEROILDSL,TEROILHFO,TEROILLPG</v>
      </c>
      <c r="M3631" s="10" t="s">
        <v>75</v>
      </c>
    </row>
    <row r="3632" spans="3:13" s="2" customFormat="1" x14ac:dyDescent="0.25">
      <c r="C3632" s="10"/>
      <c r="D3632" s="10">
        <v>2</v>
      </c>
      <c r="F3632" s="2" t="str">
        <f t="shared" si="2662"/>
        <v>FLO_FR</v>
      </c>
      <c r="G3632" s="2" t="str">
        <f t="shared" si="2663"/>
        <v>TER_TS_WH</v>
      </c>
      <c r="H3632" s="2" t="str">
        <f t="shared" si="2664"/>
        <v>RL</v>
      </c>
      <c r="I3632" s="2" t="str">
        <f t="shared" si="2664"/>
        <v>UP</v>
      </c>
      <c r="J3632" s="10">
        <f t="shared" si="2664"/>
        <v>0</v>
      </c>
      <c r="K3632" s="10">
        <f>K3631</f>
        <v>3</v>
      </c>
      <c r="L3632" s="10" t="str">
        <f t="shared" si="2661"/>
        <v>TERELC,TERLTH,TERGASNAT,TERCOABCO,TERCOASUB,TERCOABKB,TERCOABIC,TERBIOLOG,TERBIOPLT,TEROILDSL,TEROILHFO,TEROILLPG</v>
      </c>
      <c r="M3632" s="10" t="s">
        <v>75</v>
      </c>
    </row>
    <row r="3633" spans="3:13" s="2" customFormat="1" x14ac:dyDescent="0.25">
      <c r="C3633" s="10"/>
      <c r="D3633" s="10">
        <v>3</v>
      </c>
      <c r="F3633" s="2" t="str">
        <f t="shared" si="2662"/>
        <v>FLO_FR</v>
      </c>
      <c r="G3633" s="2" t="str">
        <f t="shared" si="2663"/>
        <v>TER_TS_WH</v>
      </c>
      <c r="H3633" s="2" t="str">
        <f t="shared" si="2664"/>
        <v>RM</v>
      </c>
      <c r="I3633" s="2" t="str">
        <f t="shared" si="2664"/>
        <v>UP</v>
      </c>
      <c r="J3633" s="10">
        <f t="shared" si="2664"/>
        <v>0</v>
      </c>
      <c r="K3633" s="10">
        <f t="shared" ref="K3633:K3654" si="2665">K3632</f>
        <v>3</v>
      </c>
      <c r="L3633" s="10" t="str">
        <f t="shared" si="2661"/>
        <v>TERELC,TERLTH,TERGASNAT,TERCOABCO,TERCOASUB,TERCOABKB,TERCOABIC,TERBIOLOG,TERBIOPLT,TEROILDSL,TEROILHFO,TEROILLPG</v>
      </c>
      <c r="M3633" s="10" t="s">
        <v>75</v>
      </c>
    </row>
    <row r="3634" spans="3:13" s="2" customFormat="1" x14ac:dyDescent="0.25">
      <c r="C3634" s="10"/>
      <c r="D3634" s="10">
        <v>4</v>
      </c>
      <c r="F3634" s="2" t="str">
        <f t="shared" si="2662"/>
        <v>FLO_FR</v>
      </c>
      <c r="G3634" s="2" t="str">
        <f t="shared" si="2663"/>
        <v>TER_TS_WH</v>
      </c>
      <c r="H3634" s="2" t="str">
        <f t="shared" si="2664"/>
        <v>RD</v>
      </c>
      <c r="I3634" s="2" t="str">
        <f t="shared" si="2664"/>
        <v>UP</v>
      </c>
      <c r="J3634" s="10">
        <f t="shared" si="2664"/>
        <v>0</v>
      </c>
      <c r="K3634" s="10">
        <f t="shared" si="2665"/>
        <v>3</v>
      </c>
      <c r="L3634" s="10" t="str">
        <f t="shared" si="2661"/>
        <v>TERELC,TERLTH,TERGASNAT,TERCOABCO,TERCOASUB,TERCOABKB,TERCOABIC,TERBIOLOG,TERBIOPLT,TEROILDSL,TEROILHFO,TEROILLPG</v>
      </c>
      <c r="M3634" s="10" t="s">
        <v>75</v>
      </c>
    </row>
    <row r="3635" spans="3:13" s="2" customFormat="1" x14ac:dyDescent="0.25">
      <c r="C3635" s="10"/>
      <c r="D3635" s="10">
        <v>5</v>
      </c>
      <c r="F3635" s="2" t="str">
        <f t="shared" si="2662"/>
        <v>FLO_FR</v>
      </c>
      <c r="G3635" s="2" t="str">
        <f t="shared" si="2663"/>
        <v>TER_TS_WH</v>
      </c>
      <c r="H3635" s="2" t="str">
        <f t="shared" si="2664"/>
        <v>RA</v>
      </c>
      <c r="I3635" s="2" t="str">
        <f t="shared" si="2664"/>
        <v>UP</v>
      </c>
      <c r="J3635" s="10">
        <f t="shared" si="2664"/>
        <v>0</v>
      </c>
      <c r="K3635" s="10">
        <f t="shared" si="2665"/>
        <v>3</v>
      </c>
      <c r="L3635" s="10" t="str">
        <f t="shared" si="2661"/>
        <v>TERELC,TERLTH,TERGASNAT,TERCOABCO,TERCOASUB,TERCOABKB,TERCOABIC,TERBIOLOG,TERBIOPLT,TEROILDSL,TEROILHFO,TEROILLPG</v>
      </c>
      <c r="M3635" s="10" t="s">
        <v>75</v>
      </c>
    </row>
    <row r="3636" spans="3:13" s="2" customFormat="1" x14ac:dyDescent="0.25">
      <c r="C3636" s="10"/>
      <c r="D3636" s="10">
        <v>6</v>
      </c>
      <c r="F3636" s="2" t="str">
        <f t="shared" si="2662"/>
        <v>FLO_FR</v>
      </c>
      <c r="G3636" s="2" t="str">
        <f t="shared" si="2663"/>
        <v>TER_TS_WH</v>
      </c>
      <c r="H3636" s="2" t="str">
        <f t="shared" si="2664"/>
        <v>RE</v>
      </c>
      <c r="I3636" s="2" t="str">
        <f t="shared" si="2664"/>
        <v>UP</v>
      </c>
      <c r="J3636" s="10">
        <f t="shared" si="2664"/>
        <v>0</v>
      </c>
      <c r="K3636" s="10">
        <f t="shared" si="2665"/>
        <v>3</v>
      </c>
      <c r="L3636" s="10" t="str">
        <f t="shared" si="2661"/>
        <v>TERELC,TERLTH,TERGASNAT,TERCOABCO,TERCOASUB,TERCOABKB,TERCOABIC,TERBIOLOG,TERBIOPLT,TEROILDSL,TEROILHFO,TEROILLPG</v>
      </c>
      <c r="M3636" s="10" t="s">
        <v>75</v>
      </c>
    </row>
    <row r="3637" spans="3:13" s="2" customFormat="1" x14ac:dyDescent="0.25">
      <c r="C3637" s="10"/>
      <c r="D3637" s="10">
        <v>7</v>
      </c>
      <c r="F3637" s="2" t="str">
        <f t="shared" si="2662"/>
        <v>FLO_FR</v>
      </c>
      <c r="G3637" s="2" t="str">
        <f t="shared" si="2663"/>
        <v>TER_TS_WH</v>
      </c>
      <c r="H3637" s="2" t="str">
        <f t="shared" si="2664"/>
        <v>SN</v>
      </c>
      <c r="I3637" s="2" t="str">
        <f t="shared" si="2664"/>
        <v>UP</v>
      </c>
      <c r="J3637" s="10">
        <f t="shared" si="2664"/>
        <v>0</v>
      </c>
      <c r="K3637" s="10">
        <f t="shared" si="2665"/>
        <v>3</v>
      </c>
      <c r="L3637" s="10" t="str">
        <f t="shared" si="2661"/>
        <v>TERELC,TERLTH,TERGASNAT,TERCOABCO,TERCOASUB,TERCOABKB,TERCOABIC,TERBIOLOG,TERBIOPLT,TEROILDSL,TEROILHFO,TEROILLPG</v>
      </c>
      <c r="M3637" s="10" t="s">
        <v>75</v>
      </c>
    </row>
    <row r="3638" spans="3:13" s="2" customFormat="1" x14ac:dyDescent="0.25">
      <c r="C3638" s="10"/>
      <c r="D3638" s="10">
        <v>8</v>
      </c>
      <c r="F3638" s="2" t="str">
        <f t="shared" si="2662"/>
        <v>FLO_FR</v>
      </c>
      <c r="G3638" s="2" t="str">
        <f t="shared" si="2663"/>
        <v>TER_TS_WH</v>
      </c>
      <c r="H3638" s="2" t="str">
        <f t="shared" si="2664"/>
        <v>SL</v>
      </c>
      <c r="I3638" s="2" t="str">
        <f t="shared" si="2664"/>
        <v>UP</v>
      </c>
      <c r="J3638" s="10">
        <f t="shared" si="2664"/>
        <v>0</v>
      </c>
      <c r="K3638" s="10">
        <f t="shared" si="2665"/>
        <v>3</v>
      </c>
      <c r="L3638" s="10" t="str">
        <f t="shared" si="2661"/>
        <v>TERELC,TERLTH,TERGASNAT,TERCOABCO,TERCOASUB,TERCOABKB,TERCOABIC,TERBIOLOG,TERBIOPLT,TEROILDSL,TEROILHFO,TEROILLPG</v>
      </c>
      <c r="M3638" s="10" t="s">
        <v>75</v>
      </c>
    </row>
    <row r="3639" spans="3:13" s="2" customFormat="1" x14ac:dyDescent="0.25">
      <c r="C3639" s="10"/>
      <c r="D3639" s="10">
        <v>9</v>
      </c>
      <c r="F3639" s="2" t="str">
        <f t="shared" si="2662"/>
        <v>FLO_FR</v>
      </c>
      <c r="G3639" s="2" t="str">
        <f t="shared" si="2663"/>
        <v>TER_TS_WH</v>
      </c>
      <c r="H3639" s="2" t="str">
        <f t="shared" si="2664"/>
        <v>SM</v>
      </c>
      <c r="I3639" s="2" t="str">
        <f t="shared" si="2664"/>
        <v>UP</v>
      </c>
      <c r="J3639" s="10">
        <f t="shared" si="2664"/>
        <v>0</v>
      </c>
      <c r="K3639" s="10">
        <f t="shared" si="2665"/>
        <v>3</v>
      </c>
      <c r="L3639" s="10" t="str">
        <f t="shared" si="2661"/>
        <v>TERELC,TERLTH,TERGASNAT,TERCOABCO,TERCOASUB,TERCOABKB,TERCOABIC,TERBIOLOG,TERBIOPLT,TEROILDSL,TEROILHFO,TEROILLPG</v>
      </c>
      <c r="M3639" s="10" t="s">
        <v>75</v>
      </c>
    </row>
    <row r="3640" spans="3:13" s="2" customFormat="1" x14ac:dyDescent="0.25">
      <c r="C3640" s="10"/>
      <c r="D3640" s="10">
        <v>10</v>
      </c>
      <c r="F3640" s="2" t="str">
        <f t="shared" si="2662"/>
        <v>FLO_FR</v>
      </c>
      <c r="G3640" s="2" t="str">
        <f t="shared" si="2663"/>
        <v>TER_TS_WH</v>
      </c>
      <c r="H3640" s="2" t="str">
        <f t="shared" ref="H3640:H3641" si="2666">H3616</f>
        <v>SD</v>
      </c>
      <c r="I3640" s="2" t="str">
        <f>I3616</f>
        <v>UP</v>
      </c>
      <c r="J3640" s="10">
        <f>J3616</f>
        <v>0</v>
      </c>
      <c r="K3640" s="10">
        <f t="shared" si="2665"/>
        <v>3</v>
      </c>
      <c r="L3640" s="10" t="str">
        <f t="shared" si="2661"/>
        <v>TERELC,TERLTH,TERGASNAT,TERCOABCO,TERCOASUB,TERCOABKB,TERCOABIC,TERBIOLOG,TERBIOPLT,TEROILDSL,TEROILHFO,TEROILLPG</v>
      </c>
      <c r="M3640" s="10" t="s">
        <v>75</v>
      </c>
    </row>
    <row r="3641" spans="3:13" s="2" customFormat="1" x14ac:dyDescent="0.25">
      <c r="C3641" s="10"/>
      <c r="D3641" s="10">
        <v>11</v>
      </c>
      <c r="F3641" s="2" t="str">
        <f t="shared" si="2662"/>
        <v>FLO_FR</v>
      </c>
      <c r="G3641" s="2" t="str">
        <f t="shared" si="2663"/>
        <v>TER_TS_WH</v>
      </c>
      <c r="H3641" s="2" t="str">
        <f t="shared" si="2666"/>
        <v>SA</v>
      </c>
      <c r="I3641" s="2" t="str">
        <f>I3617</f>
        <v>UP</v>
      </c>
      <c r="J3641" s="10">
        <f>J3617</f>
        <v>0</v>
      </c>
      <c r="K3641" s="10">
        <f t="shared" si="2665"/>
        <v>3</v>
      </c>
      <c r="L3641" s="10" t="str">
        <f t="shared" si="2661"/>
        <v>TERELC,TERLTH,TERGASNAT,TERCOABCO,TERCOASUB,TERCOABKB,TERCOABIC,TERBIOLOG,TERBIOPLT,TEROILDSL,TEROILHFO,TEROILLPG</v>
      </c>
      <c r="M3641" s="10" t="s">
        <v>75</v>
      </c>
    </row>
    <row r="3642" spans="3:13" s="2" customFormat="1" x14ac:dyDescent="0.25">
      <c r="C3642" s="10"/>
      <c r="D3642" s="10">
        <v>12</v>
      </c>
      <c r="F3642" s="2" t="str">
        <f t="shared" si="2662"/>
        <v>FLO_FR</v>
      </c>
      <c r="G3642" s="2" t="str">
        <f t="shared" si="2663"/>
        <v>TER_TS_WH</v>
      </c>
      <c r="H3642" s="2" t="str">
        <f t="shared" ref="H3642:I3642" si="2667">H3618</f>
        <v>SE</v>
      </c>
      <c r="I3642" s="2" t="str">
        <f t="shared" si="2667"/>
        <v>UP</v>
      </c>
      <c r="J3642" s="10">
        <f>J3618</f>
        <v>0</v>
      </c>
      <c r="K3642" s="10">
        <f t="shared" si="2665"/>
        <v>3</v>
      </c>
      <c r="L3642" s="10" t="str">
        <f t="shared" si="2661"/>
        <v>TERELC,TERLTH,TERGASNAT,TERCOABCO,TERCOASUB,TERCOABKB,TERCOABIC,TERBIOLOG,TERBIOPLT,TEROILDSL,TEROILHFO,TEROILLPG</v>
      </c>
      <c r="M3642" s="10" t="s">
        <v>75</v>
      </c>
    </row>
    <row r="3643" spans="3:13" s="2" customFormat="1" x14ac:dyDescent="0.25">
      <c r="C3643" s="10"/>
      <c r="D3643" s="10">
        <v>13</v>
      </c>
      <c r="F3643" s="2" t="str">
        <f t="shared" si="2662"/>
        <v>FLO_FR</v>
      </c>
      <c r="G3643" s="2" t="str">
        <f t="shared" si="2663"/>
        <v>TER_TS_WH</v>
      </c>
      <c r="H3643" s="2" t="str">
        <f t="shared" ref="H3643:J3643" si="2668">H3619</f>
        <v>FN</v>
      </c>
      <c r="I3643" s="2" t="str">
        <f t="shared" si="2668"/>
        <v>UP</v>
      </c>
      <c r="J3643" s="10">
        <f t="shared" si="2668"/>
        <v>0</v>
      </c>
      <c r="K3643" s="10">
        <f t="shared" si="2665"/>
        <v>3</v>
      </c>
      <c r="L3643" s="10" t="str">
        <f t="shared" si="2661"/>
        <v>TERELC,TERLTH,TERGASNAT,TERCOABCO,TERCOASUB,TERCOABKB,TERCOABIC,TERBIOLOG,TERBIOPLT,TEROILDSL,TEROILHFO,TEROILLPG</v>
      </c>
      <c r="M3643" s="10" t="s">
        <v>75</v>
      </c>
    </row>
    <row r="3644" spans="3:13" s="2" customFormat="1" x14ac:dyDescent="0.25">
      <c r="C3644" s="10"/>
      <c r="D3644" s="10">
        <v>14</v>
      </c>
      <c r="F3644" s="2" t="str">
        <f t="shared" si="2662"/>
        <v>FLO_FR</v>
      </c>
      <c r="G3644" s="2" t="str">
        <f t="shared" si="2663"/>
        <v>TER_TS_WH</v>
      </c>
      <c r="H3644" s="2" t="str">
        <f t="shared" ref="H3644:J3644" si="2669">H3620</f>
        <v>FL</v>
      </c>
      <c r="I3644" s="2" t="str">
        <f t="shared" si="2669"/>
        <v>UP</v>
      </c>
      <c r="J3644" s="10">
        <f t="shared" si="2669"/>
        <v>0</v>
      </c>
      <c r="K3644" s="10">
        <f t="shared" si="2665"/>
        <v>3</v>
      </c>
      <c r="L3644" s="10" t="str">
        <f t="shared" si="2661"/>
        <v>TERELC,TERLTH,TERGASNAT,TERCOABCO,TERCOASUB,TERCOABKB,TERCOABIC,TERBIOLOG,TERBIOPLT,TEROILDSL,TEROILHFO,TEROILLPG</v>
      </c>
      <c r="M3644" s="10" t="s">
        <v>75</v>
      </c>
    </row>
    <row r="3645" spans="3:13" s="2" customFormat="1" x14ac:dyDescent="0.25">
      <c r="C3645" s="10"/>
      <c r="D3645" s="10">
        <v>15</v>
      </c>
      <c r="F3645" s="2" t="str">
        <f t="shared" si="2662"/>
        <v>FLO_FR</v>
      </c>
      <c r="G3645" s="2" t="str">
        <f t="shared" si="2663"/>
        <v>TER_TS_WH</v>
      </c>
      <c r="H3645" s="2" t="str">
        <f t="shared" ref="H3645:J3645" si="2670">H3621</f>
        <v>FM</v>
      </c>
      <c r="I3645" s="2" t="str">
        <f t="shared" si="2670"/>
        <v>UP</v>
      </c>
      <c r="J3645" s="10">
        <f t="shared" si="2670"/>
        <v>0</v>
      </c>
      <c r="K3645" s="10">
        <f t="shared" si="2665"/>
        <v>3</v>
      </c>
      <c r="L3645" s="10" t="str">
        <f t="shared" si="2661"/>
        <v>TERELC,TERLTH,TERGASNAT,TERCOABCO,TERCOASUB,TERCOABKB,TERCOABIC,TERBIOLOG,TERBIOPLT,TEROILDSL,TEROILHFO,TEROILLPG</v>
      </c>
      <c r="M3645" s="10" t="s">
        <v>75</v>
      </c>
    </row>
    <row r="3646" spans="3:13" s="2" customFormat="1" x14ac:dyDescent="0.25">
      <c r="C3646" s="10"/>
      <c r="D3646" s="10">
        <v>16</v>
      </c>
      <c r="F3646" s="2" t="str">
        <f t="shared" si="2662"/>
        <v>FLO_FR</v>
      </c>
      <c r="G3646" s="2" t="str">
        <f t="shared" si="2663"/>
        <v>TER_TS_WH</v>
      </c>
      <c r="H3646" s="2" t="str">
        <f t="shared" ref="H3646:J3646" si="2671">H3622</f>
        <v>FD</v>
      </c>
      <c r="I3646" s="2" t="str">
        <f t="shared" si="2671"/>
        <v>UP</v>
      </c>
      <c r="J3646" s="10">
        <f t="shared" si="2671"/>
        <v>0</v>
      </c>
      <c r="K3646" s="10">
        <f t="shared" si="2665"/>
        <v>3</v>
      </c>
      <c r="L3646" s="10" t="str">
        <f t="shared" si="2661"/>
        <v>TERELC,TERLTH,TERGASNAT,TERCOABCO,TERCOASUB,TERCOABKB,TERCOABIC,TERBIOLOG,TERBIOPLT,TEROILDSL,TEROILHFO,TEROILLPG</v>
      </c>
      <c r="M3646" s="10" t="s">
        <v>75</v>
      </c>
    </row>
    <row r="3647" spans="3:13" s="2" customFormat="1" x14ac:dyDescent="0.25">
      <c r="C3647" s="10"/>
      <c r="D3647" s="10">
        <v>17</v>
      </c>
      <c r="F3647" s="2" t="str">
        <f t="shared" si="2662"/>
        <v>FLO_FR</v>
      </c>
      <c r="G3647" s="2" t="str">
        <f t="shared" si="2663"/>
        <v>TER_TS_WH</v>
      </c>
      <c r="H3647" s="2" t="str">
        <f t="shared" ref="H3647:J3647" si="2672">H3623</f>
        <v>FA</v>
      </c>
      <c r="I3647" s="2" t="str">
        <f t="shared" si="2672"/>
        <v>UP</v>
      </c>
      <c r="J3647" s="10">
        <f t="shared" si="2672"/>
        <v>0</v>
      </c>
      <c r="K3647" s="10">
        <f t="shared" si="2665"/>
        <v>3</v>
      </c>
      <c r="L3647" s="10" t="str">
        <f t="shared" si="2661"/>
        <v>TERELC,TERLTH,TERGASNAT,TERCOABCO,TERCOASUB,TERCOABKB,TERCOABIC,TERBIOLOG,TERBIOPLT,TEROILDSL,TEROILHFO,TEROILLPG</v>
      </c>
      <c r="M3647" s="10" t="s">
        <v>75</v>
      </c>
    </row>
    <row r="3648" spans="3:13" s="2" customFormat="1" x14ac:dyDescent="0.25">
      <c r="C3648" s="10"/>
      <c r="D3648" s="10">
        <v>18</v>
      </c>
      <c r="F3648" s="2" t="str">
        <f t="shared" si="2662"/>
        <v>FLO_FR</v>
      </c>
      <c r="G3648" s="2" t="str">
        <f t="shared" si="2663"/>
        <v>TER_TS_WH</v>
      </c>
      <c r="H3648" s="2" t="str">
        <f t="shared" ref="H3648:J3648" si="2673">H3624</f>
        <v>FE</v>
      </c>
      <c r="I3648" s="2" t="str">
        <f t="shared" si="2673"/>
        <v>UP</v>
      </c>
      <c r="J3648" s="10">
        <f t="shared" si="2673"/>
        <v>0</v>
      </c>
      <c r="K3648" s="10">
        <f t="shared" si="2665"/>
        <v>3</v>
      </c>
      <c r="L3648" s="10" t="str">
        <f t="shared" si="2661"/>
        <v>TERELC,TERLTH,TERGASNAT,TERCOABCO,TERCOASUB,TERCOABKB,TERCOABIC,TERBIOLOG,TERBIOPLT,TEROILDSL,TEROILHFO,TEROILLPG</v>
      </c>
      <c r="M3648" s="10" t="s">
        <v>75</v>
      </c>
    </row>
    <row r="3649" spans="3:13" s="2" customFormat="1" x14ac:dyDescent="0.25">
      <c r="C3649" s="10"/>
      <c r="D3649" s="10">
        <v>19</v>
      </c>
      <c r="F3649" s="2" t="str">
        <f t="shared" si="2662"/>
        <v>FLO_FR</v>
      </c>
      <c r="G3649" s="2" t="str">
        <f t="shared" si="2663"/>
        <v>TER_TS_WH</v>
      </c>
      <c r="H3649" s="2" t="str">
        <f t="shared" ref="H3649:J3649" si="2674">H3625</f>
        <v>WN</v>
      </c>
      <c r="I3649" s="2" t="str">
        <f t="shared" si="2674"/>
        <v>UP</v>
      </c>
      <c r="J3649" s="10">
        <f t="shared" si="2674"/>
        <v>0</v>
      </c>
      <c r="K3649" s="10">
        <f t="shared" si="2665"/>
        <v>3</v>
      </c>
      <c r="L3649" s="10" t="str">
        <f t="shared" si="2661"/>
        <v>TERELC,TERLTH,TERGASNAT,TERCOABCO,TERCOASUB,TERCOABKB,TERCOABIC,TERBIOLOG,TERBIOPLT,TEROILDSL,TEROILHFO,TEROILLPG</v>
      </c>
      <c r="M3649" s="10" t="s">
        <v>75</v>
      </c>
    </row>
    <row r="3650" spans="3:13" s="2" customFormat="1" x14ac:dyDescent="0.25">
      <c r="C3650" s="10"/>
      <c r="D3650" s="10">
        <v>20</v>
      </c>
      <c r="F3650" s="2" t="str">
        <f t="shared" si="2662"/>
        <v>FLO_FR</v>
      </c>
      <c r="G3650" s="2" t="str">
        <f t="shared" si="2663"/>
        <v>TER_TS_WH</v>
      </c>
      <c r="H3650" s="2" t="str">
        <f t="shared" ref="H3650:J3650" si="2675">H3626</f>
        <v>WL</v>
      </c>
      <c r="I3650" s="2" t="str">
        <f t="shared" si="2675"/>
        <v>UP</v>
      </c>
      <c r="J3650" s="10">
        <f t="shared" si="2675"/>
        <v>0</v>
      </c>
      <c r="K3650" s="10">
        <f t="shared" si="2665"/>
        <v>3</v>
      </c>
      <c r="L3650" s="10" t="str">
        <f t="shared" si="2661"/>
        <v>TERELC,TERLTH,TERGASNAT,TERCOABCO,TERCOASUB,TERCOABKB,TERCOABIC,TERBIOLOG,TERBIOPLT,TEROILDSL,TEROILHFO,TEROILLPG</v>
      </c>
      <c r="M3650" s="10" t="s">
        <v>75</v>
      </c>
    </row>
    <row r="3651" spans="3:13" s="2" customFormat="1" x14ac:dyDescent="0.25">
      <c r="C3651" s="10"/>
      <c r="D3651" s="10">
        <v>21</v>
      </c>
      <c r="F3651" s="2" t="str">
        <f t="shared" si="2662"/>
        <v>FLO_FR</v>
      </c>
      <c r="G3651" s="2" t="str">
        <f t="shared" si="2663"/>
        <v>TER_TS_WH</v>
      </c>
      <c r="H3651" s="2" t="str">
        <f t="shared" ref="H3651:J3651" si="2676">H3627</f>
        <v>WM</v>
      </c>
      <c r="I3651" s="2" t="str">
        <f t="shared" si="2676"/>
        <v>UP</v>
      </c>
      <c r="J3651" s="10">
        <f t="shared" si="2676"/>
        <v>0</v>
      </c>
      <c r="K3651" s="10">
        <f t="shared" si="2665"/>
        <v>3</v>
      </c>
      <c r="L3651" s="10" t="str">
        <f t="shared" si="2661"/>
        <v>TERELC,TERLTH,TERGASNAT,TERCOABCO,TERCOASUB,TERCOABKB,TERCOABIC,TERBIOLOG,TERBIOPLT,TEROILDSL,TEROILHFO,TEROILLPG</v>
      </c>
      <c r="M3651" s="10" t="s">
        <v>75</v>
      </c>
    </row>
    <row r="3652" spans="3:13" s="2" customFormat="1" x14ac:dyDescent="0.25">
      <c r="C3652" s="10"/>
      <c r="D3652" s="10">
        <v>22</v>
      </c>
      <c r="F3652" s="2" t="str">
        <f t="shared" si="2662"/>
        <v>FLO_FR</v>
      </c>
      <c r="G3652" s="2" t="str">
        <f t="shared" si="2663"/>
        <v>TER_TS_WH</v>
      </c>
      <c r="H3652" s="2" t="str">
        <f t="shared" ref="H3652:J3652" si="2677">H3628</f>
        <v>WD</v>
      </c>
      <c r="I3652" s="2" t="str">
        <f t="shared" si="2677"/>
        <v>UP</v>
      </c>
      <c r="J3652" s="10">
        <f t="shared" si="2677"/>
        <v>0</v>
      </c>
      <c r="K3652" s="10">
        <f t="shared" si="2665"/>
        <v>3</v>
      </c>
      <c r="L3652" s="10" t="str">
        <f t="shared" si="2661"/>
        <v>TERELC,TERLTH,TERGASNAT,TERCOABCO,TERCOASUB,TERCOABKB,TERCOABIC,TERBIOLOG,TERBIOPLT,TEROILDSL,TEROILHFO,TEROILLPG</v>
      </c>
      <c r="M3652" s="10" t="s">
        <v>75</v>
      </c>
    </row>
    <row r="3653" spans="3:13" s="2" customFormat="1" x14ac:dyDescent="0.25">
      <c r="C3653" s="10"/>
      <c r="D3653" s="10">
        <v>23</v>
      </c>
      <c r="F3653" s="12" t="str">
        <f t="shared" si="2662"/>
        <v>FLO_FR</v>
      </c>
      <c r="G3653" s="12" t="str">
        <f t="shared" si="2663"/>
        <v>TER_TS_WH</v>
      </c>
      <c r="H3653" s="12" t="str">
        <f t="shared" ref="H3653:J3653" si="2678">H3629</f>
        <v>WA</v>
      </c>
      <c r="I3653" s="12" t="str">
        <f t="shared" si="2678"/>
        <v>UP</v>
      </c>
      <c r="J3653" s="4">
        <f t="shared" si="2678"/>
        <v>0</v>
      </c>
      <c r="K3653" s="4">
        <f t="shared" si="2665"/>
        <v>3</v>
      </c>
      <c r="L3653" s="10" t="str">
        <f t="shared" si="2661"/>
        <v>TERELC,TERLTH,TERGASNAT,TERCOABCO,TERCOASUB,TERCOABKB,TERCOABIC,TERBIOLOG,TERBIOPLT,TEROILDSL,TEROILHFO,TEROILLPG</v>
      </c>
      <c r="M3653" s="10" t="s">
        <v>75</v>
      </c>
    </row>
    <row r="3654" spans="3:13" s="2" customFormat="1" x14ac:dyDescent="0.25">
      <c r="C3654" s="10"/>
      <c r="D3654" s="10">
        <v>24</v>
      </c>
      <c r="F3654" s="19" t="str">
        <f t="shared" si="2662"/>
        <v>FLO_FR</v>
      </c>
      <c r="G3654" s="19" t="str">
        <f t="shared" si="2663"/>
        <v>TER_TS_WH</v>
      </c>
      <c r="H3654" s="19" t="str">
        <f t="shared" ref="H3654:J3654" si="2679">H3630</f>
        <v>WE</v>
      </c>
      <c r="I3654" s="19" t="str">
        <f t="shared" si="2679"/>
        <v>UP</v>
      </c>
      <c r="J3654" s="21">
        <f t="shared" si="2679"/>
        <v>0</v>
      </c>
      <c r="K3654" s="21">
        <f t="shared" si="2665"/>
        <v>3</v>
      </c>
      <c r="L3654" s="21" t="str">
        <f t="shared" si="2661"/>
        <v>TERELC,TERLTH,TERGASNAT,TERCOABCO,TERCOASUB,TERCOABKB,TERCOABIC,TERBIOLOG,TERBIOPLT,TEROILDSL,TEROILHFO,TEROILLPG</v>
      </c>
      <c r="M3654" s="21" t="s">
        <v>75</v>
      </c>
    </row>
    <row r="3655" spans="3:13" s="2" customFormat="1" x14ac:dyDescent="0.25">
      <c r="C3655" s="10">
        <f>C3607+1</f>
        <v>77</v>
      </c>
      <c r="D3655" s="10">
        <v>1</v>
      </c>
      <c r="F3655" s="2" t="str">
        <f>IF(H3655="NA","\I: Ignore","FLO_FR")</f>
        <v>FLO_FR</v>
      </c>
      <c r="G3655" s="9" t="str">
        <f>VLOOKUP(C3655,Demands!$B$27:$C$125,2,0)</f>
        <v>TER_TP_SC</v>
      </c>
      <c r="H3655" s="2" t="str">
        <f>IF(HLOOKUP($D3655,Fractions!$C$1:$Z$2,2,0)=0,"na",HLOOKUP($D3655,Fractions!$C$1:$Z$2,2,0))</f>
        <v>RN</v>
      </c>
      <c r="I3655" s="2" t="s">
        <v>34</v>
      </c>
      <c r="K3655" s="17">
        <f>VLOOKUP(VLOOKUP(C3655,Demands!$B$27:$E$125,4,0),Fractions!$A$3:$Z$43,INS_FRs!D3655+2,0)</f>
        <v>0</v>
      </c>
      <c r="L3655" s="10" t="str">
        <f t="shared" ref="L3655" si="2680">LEFT(G3655,3)&amp;"ELC"</f>
        <v>TERELC</v>
      </c>
      <c r="M3655" s="10" t="s">
        <v>75</v>
      </c>
    </row>
    <row r="3656" spans="3:13" s="2" customFormat="1" x14ac:dyDescent="0.25">
      <c r="C3656" s="10"/>
      <c r="D3656" s="10">
        <v>2</v>
      </c>
      <c r="F3656" s="2" t="str">
        <f t="shared" ref="F3656:F3702" si="2681">IF(H3656="NA","\I: Ignore","FLO_FR")</f>
        <v>FLO_FR</v>
      </c>
      <c r="G3656" s="2" t="str">
        <f>G3655</f>
        <v>TER_TP_SC</v>
      </c>
      <c r="H3656" s="2" t="str">
        <f>IF(HLOOKUP($D3656,Fractions!$C$1:$Z$2,2,0)=0,"na",HLOOKUP($D3656,Fractions!$C$1:$Z$2,2,0))</f>
        <v>RL</v>
      </c>
      <c r="I3656" s="2" t="s">
        <v>34</v>
      </c>
      <c r="K3656" s="17">
        <f>VLOOKUP(VLOOKUP(C3655,Demands!$B$27:$E$125,4,0),Fractions!$A$3:$Z$43,INS_FRs!D3656+2,0)</f>
        <v>2.7853881278538817E-2</v>
      </c>
      <c r="L3656" s="10" t="str">
        <f t="shared" ref="L3656:L3719" si="2682">LEFT(G3656,3)&amp;"ELC"</f>
        <v>TERELC</v>
      </c>
      <c r="M3656" s="10" t="s">
        <v>75</v>
      </c>
    </row>
    <row r="3657" spans="3:13" s="2" customFormat="1" x14ac:dyDescent="0.25">
      <c r="C3657" s="10"/>
      <c r="D3657" s="10">
        <v>3</v>
      </c>
      <c r="F3657" s="2" t="str">
        <f t="shared" si="2681"/>
        <v>FLO_FR</v>
      </c>
      <c r="G3657" s="2" t="str">
        <f t="shared" ref="G3657:G3702" si="2683">G3656</f>
        <v>TER_TP_SC</v>
      </c>
      <c r="H3657" s="2" t="str">
        <f>IF(HLOOKUP($D3657,Fractions!$C$1:$Z$2,2,0)=0,"na",HLOOKUP($D3657,Fractions!$C$1:$Z$2,2,0))</f>
        <v>RM</v>
      </c>
      <c r="I3657" s="2" t="s">
        <v>34</v>
      </c>
      <c r="K3657" s="17">
        <f>VLOOKUP(VLOOKUP(C3655,Demands!$B$27:$E$125,4,0),Fractions!$A$3:$Z$43,INS_FRs!D3657+2,0)</f>
        <v>3.4817351598173514E-2</v>
      </c>
      <c r="L3657" s="10" t="str">
        <f t="shared" si="2682"/>
        <v>TERELC</v>
      </c>
      <c r="M3657" s="10" t="s">
        <v>75</v>
      </c>
    </row>
    <row r="3658" spans="3:13" s="2" customFormat="1" x14ac:dyDescent="0.25">
      <c r="C3658" s="10"/>
      <c r="D3658" s="10">
        <v>4</v>
      </c>
      <c r="F3658" s="2" t="str">
        <f t="shared" si="2681"/>
        <v>FLO_FR</v>
      </c>
      <c r="G3658" s="2" t="str">
        <f t="shared" si="2683"/>
        <v>TER_TP_SC</v>
      </c>
      <c r="H3658" s="2" t="str">
        <f>IF(HLOOKUP($D3658,Fractions!$C$1:$Z$2,2,0)=0,"na",HLOOKUP($D3658,Fractions!$C$1:$Z$2,2,0))</f>
        <v>RD</v>
      </c>
      <c r="I3658" s="2" t="s">
        <v>34</v>
      </c>
      <c r="K3658" s="17">
        <f>VLOOKUP(VLOOKUP(C3655,Demands!$B$27:$E$125,4,0),Fractions!$A$3:$Z$43,INS_FRs!D3658+2,0)</f>
        <v>4.1780821917808221E-2</v>
      </c>
      <c r="L3658" s="10" t="str">
        <f t="shared" si="2682"/>
        <v>TERELC</v>
      </c>
      <c r="M3658" s="10" t="s">
        <v>75</v>
      </c>
    </row>
    <row r="3659" spans="3:13" s="2" customFormat="1" x14ac:dyDescent="0.25">
      <c r="C3659" s="10"/>
      <c r="D3659" s="10">
        <v>5</v>
      </c>
      <c r="F3659" s="2" t="str">
        <f t="shared" si="2681"/>
        <v>FLO_FR</v>
      </c>
      <c r="G3659" s="2" t="str">
        <f t="shared" si="2683"/>
        <v>TER_TP_SC</v>
      </c>
      <c r="H3659" s="2" t="str">
        <f>IF(HLOOKUP($D3659,Fractions!$C$1:$Z$2,2,0)=0,"na",HLOOKUP($D3659,Fractions!$C$1:$Z$2,2,0))</f>
        <v>RA</v>
      </c>
      <c r="I3659" s="2" t="s">
        <v>34</v>
      </c>
      <c r="K3659" s="17">
        <f>VLOOKUP(VLOOKUP(C3655,Demands!$B$27:$E$125,4,0),Fractions!$A$3:$Z$43,INS_FRs!D3659+2,0)</f>
        <v>2.7853881278538817E-2</v>
      </c>
      <c r="L3659" s="10" t="str">
        <f t="shared" si="2682"/>
        <v>TERELC</v>
      </c>
      <c r="M3659" s="10" t="s">
        <v>75</v>
      </c>
    </row>
    <row r="3660" spans="3:13" s="2" customFormat="1" x14ac:dyDescent="0.25">
      <c r="C3660" s="10"/>
      <c r="D3660" s="10">
        <v>6</v>
      </c>
      <c r="F3660" s="2" t="str">
        <f t="shared" si="2681"/>
        <v>FLO_FR</v>
      </c>
      <c r="G3660" s="2" t="str">
        <f t="shared" si="2683"/>
        <v>TER_TP_SC</v>
      </c>
      <c r="H3660" s="2" t="str">
        <f>IF(HLOOKUP($D3660,Fractions!$C$1:$Z$2,2,0)=0,"na",HLOOKUP($D3660,Fractions!$C$1:$Z$2,2,0))</f>
        <v>RE</v>
      </c>
      <c r="I3660" s="2" t="s">
        <v>34</v>
      </c>
      <c r="K3660" s="17">
        <f>VLOOKUP(VLOOKUP(C3655,Demands!$B$27:$E$125,4,0),Fractions!$A$3:$Z$43,INS_FRs!D3660+2,0)</f>
        <v>3.4817351598173514E-2</v>
      </c>
      <c r="L3660" s="10" t="str">
        <f t="shared" si="2682"/>
        <v>TERELC</v>
      </c>
      <c r="M3660" s="10" t="s">
        <v>75</v>
      </c>
    </row>
    <row r="3661" spans="3:13" s="2" customFormat="1" x14ac:dyDescent="0.25">
      <c r="C3661" s="10"/>
      <c r="D3661" s="10">
        <v>7</v>
      </c>
      <c r="F3661" s="2" t="str">
        <f t="shared" si="2681"/>
        <v>FLO_FR</v>
      </c>
      <c r="G3661" s="2" t="str">
        <f t="shared" si="2683"/>
        <v>TER_TP_SC</v>
      </c>
      <c r="H3661" s="2" t="str">
        <f>IF(HLOOKUP($D3661,Fractions!$C$1:$Z$2,2,0)=0,"na",HLOOKUP($D3661,Fractions!$C$1:$Z$2,2,0))</f>
        <v>SN</v>
      </c>
      <c r="I3661" s="2" t="s">
        <v>34</v>
      </c>
      <c r="K3661" s="17">
        <f>VLOOKUP(VLOOKUP(C3655,Demands!$B$27:$E$125,4,0),Fractions!$A$3:$Z$43,INS_FRs!D3661+2,0)</f>
        <v>0</v>
      </c>
      <c r="L3661" s="10" t="str">
        <f t="shared" si="2682"/>
        <v>TERELC</v>
      </c>
      <c r="M3661" s="10" t="s">
        <v>75</v>
      </c>
    </row>
    <row r="3662" spans="3:13" s="2" customFormat="1" x14ac:dyDescent="0.25">
      <c r="C3662" s="10"/>
      <c r="D3662" s="10">
        <v>8</v>
      </c>
      <c r="F3662" s="2" t="str">
        <f t="shared" si="2681"/>
        <v>FLO_FR</v>
      </c>
      <c r="G3662" s="2" t="str">
        <f t="shared" si="2683"/>
        <v>TER_TP_SC</v>
      </c>
      <c r="H3662" s="2" t="str">
        <f>IF(HLOOKUP($D3662,Fractions!$C$1:$Z$2,2,0)=0,"na",HLOOKUP($D3662,Fractions!$C$1:$Z$2,2,0))</f>
        <v>SL</v>
      </c>
      <c r="I3662" s="2" t="s">
        <v>34</v>
      </c>
      <c r="K3662" s="17">
        <f>VLOOKUP(VLOOKUP(C3655,Demands!$B$27:$E$125,4,0),Fractions!$A$3:$Z$43,INS_FRs!D3662+2,0)</f>
        <v>0.11095890410958906</v>
      </c>
      <c r="L3662" s="10" t="str">
        <f t="shared" si="2682"/>
        <v>TERELC</v>
      </c>
      <c r="M3662" s="10" t="s">
        <v>75</v>
      </c>
    </row>
    <row r="3663" spans="3:13" s="2" customFormat="1" x14ac:dyDescent="0.25">
      <c r="C3663" s="10"/>
      <c r="D3663" s="10">
        <v>9</v>
      </c>
      <c r="F3663" s="2" t="str">
        <f t="shared" si="2681"/>
        <v>FLO_FR</v>
      </c>
      <c r="G3663" s="2" t="str">
        <f t="shared" si="2683"/>
        <v>TER_TP_SC</v>
      </c>
      <c r="H3663" s="2" t="str">
        <f>IF(HLOOKUP($D3663,Fractions!$C$1:$Z$2,2,0)=0,"na",HLOOKUP($D3663,Fractions!$C$1:$Z$2,2,0))</f>
        <v>SM</v>
      </c>
      <c r="I3663" s="2" t="s">
        <v>34</v>
      </c>
      <c r="K3663" s="17">
        <f>VLOOKUP(VLOOKUP(C3655,Demands!$B$27:$E$125,4,0),Fractions!$A$3:$Z$43,INS_FRs!D3663+2,0)</f>
        <v>0.1386986301369863</v>
      </c>
      <c r="L3663" s="10" t="str">
        <f t="shared" si="2682"/>
        <v>TERELC</v>
      </c>
      <c r="M3663" s="10" t="s">
        <v>75</v>
      </c>
    </row>
    <row r="3664" spans="3:13" s="2" customFormat="1" x14ac:dyDescent="0.25">
      <c r="C3664" s="10"/>
      <c r="D3664" s="10">
        <v>10</v>
      </c>
      <c r="F3664" s="2" t="str">
        <f t="shared" si="2681"/>
        <v>FLO_FR</v>
      </c>
      <c r="G3664" s="2" t="str">
        <f t="shared" si="2683"/>
        <v>TER_TP_SC</v>
      </c>
      <c r="H3664" s="2" t="str">
        <f>IF(HLOOKUP($D3664,Fractions!$C$1:$Z$2,2,0)=0,"na",HLOOKUP($D3664,Fractions!$C$1:$Z$2,2,0))</f>
        <v>SD</v>
      </c>
      <c r="I3664" s="2" t="s">
        <v>34</v>
      </c>
      <c r="K3664" s="17">
        <f>VLOOKUP(VLOOKUP(C3655,Demands!$B$27:$E$125,4,0),Fractions!$A$3:$Z$43,INS_FRs!D3664+2,0)</f>
        <v>0.16643835616438357</v>
      </c>
      <c r="L3664" s="10" t="str">
        <f t="shared" si="2682"/>
        <v>TERELC</v>
      </c>
      <c r="M3664" s="10" t="s">
        <v>75</v>
      </c>
    </row>
    <row r="3665" spans="3:13" s="2" customFormat="1" x14ac:dyDescent="0.25">
      <c r="C3665" s="10"/>
      <c r="D3665" s="10">
        <v>11</v>
      </c>
      <c r="F3665" s="2" t="str">
        <f t="shared" si="2681"/>
        <v>FLO_FR</v>
      </c>
      <c r="G3665" s="2" t="str">
        <f t="shared" si="2683"/>
        <v>TER_TP_SC</v>
      </c>
      <c r="H3665" s="2" t="str">
        <f>IF(HLOOKUP($D3665,Fractions!$C$1:$Z$2,2,0)=0,"na",HLOOKUP($D3665,Fractions!$C$1:$Z$2,2,0))</f>
        <v>SA</v>
      </c>
      <c r="I3665" s="2" t="s">
        <v>34</v>
      </c>
      <c r="K3665" s="17">
        <f>VLOOKUP(VLOOKUP(C3655,Demands!$B$27:$E$125,4,0),Fractions!$A$3:$Z$43,INS_FRs!D3665+2,0)</f>
        <v>0.11095890410958906</v>
      </c>
      <c r="L3665" s="10" t="str">
        <f t="shared" si="2682"/>
        <v>TERELC</v>
      </c>
      <c r="M3665" s="10" t="s">
        <v>75</v>
      </c>
    </row>
    <row r="3666" spans="3:13" s="2" customFormat="1" x14ac:dyDescent="0.25">
      <c r="C3666" s="10"/>
      <c r="D3666" s="10">
        <v>12</v>
      </c>
      <c r="F3666" s="2" t="str">
        <f t="shared" si="2681"/>
        <v>FLO_FR</v>
      </c>
      <c r="G3666" s="2" t="str">
        <f t="shared" si="2683"/>
        <v>TER_TP_SC</v>
      </c>
      <c r="H3666" s="2" t="str">
        <f>IF(HLOOKUP($D3666,Fractions!$C$1:$Z$2,2,0)=0,"na",HLOOKUP($D3666,Fractions!$C$1:$Z$2,2,0))</f>
        <v>SE</v>
      </c>
      <c r="I3666" s="2" t="s">
        <v>34</v>
      </c>
      <c r="K3666" s="17">
        <f>VLOOKUP(VLOOKUP(C3655,Demands!$B$27:$E$125,4,0),Fractions!$A$3:$Z$43,INS_FRs!D3666+2,0)</f>
        <v>0.1386986301369863</v>
      </c>
      <c r="L3666" s="10" t="str">
        <f t="shared" si="2682"/>
        <v>TERELC</v>
      </c>
      <c r="M3666" s="10" t="s">
        <v>75</v>
      </c>
    </row>
    <row r="3667" spans="3:13" s="2" customFormat="1" x14ac:dyDescent="0.25">
      <c r="C3667" s="10"/>
      <c r="D3667" s="10">
        <v>13</v>
      </c>
      <c r="F3667" s="2" t="str">
        <f t="shared" si="2681"/>
        <v>FLO_FR</v>
      </c>
      <c r="G3667" s="2" t="str">
        <f t="shared" si="2683"/>
        <v>TER_TP_SC</v>
      </c>
      <c r="H3667" s="2" t="str">
        <f>IF(HLOOKUP($D3667,Fractions!$C$1:$Z$2,2,0)=0,"na",HLOOKUP($D3667,Fractions!$C$1:$Z$2,2,0))</f>
        <v>FN</v>
      </c>
      <c r="I3667" s="2" t="s">
        <v>34</v>
      </c>
      <c r="K3667" s="17">
        <f>VLOOKUP(VLOOKUP(C3655,Demands!$B$27:$E$125,4,0),Fractions!$A$3:$Z$43,INS_FRs!D3667+2,0)</f>
        <v>0</v>
      </c>
      <c r="L3667" s="10" t="str">
        <f t="shared" si="2682"/>
        <v>TERELC</v>
      </c>
      <c r="M3667" s="10" t="s">
        <v>75</v>
      </c>
    </row>
    <row r="3668" spans="3:13" s="2" customFormat="1" x14ac:dyDescent="0.25">
      <c r="C3668" s="10"/>
      <c r="D3668" s="10">
        <v>14</v>
      </c>
      <c r="F3668" s="2" t="str">
        <f t="shared" si="2681"/>
        <v>FLO_FR</v>
      </c>
      <c r="G3668" s="2" t="str">
        <f t="shared" si="2683"/>
        <v>TER_TP_SC</v>
      </c>
      <c r="H3668" s="2" t="str">
        <f>IF(HLOOKUP($D3668,Fractions!$C$1:$Z$2,2,0)=0,"na",HLOOKUP($D3668,Fractions!$C$1:$Z$2,2,0))</f>
        <v>FL</v>
      </c>
      <c r="I3668" s="2" t="s">
        <v>34</v>
      </c>
      <c r="K3668" s="17">
        <f>VLOOKUP(VLOOKUP(C3655,Demands!$B$27:$E$125,4,0),Fractions!$A$3:$Z$43,INS_FRs!D3668+2,0)</f>
        <v>2.7853881278538817E-2</v>
      </c>
      <c r="L3668" s="10" t="str">
        <f t="shared" si="2682"/>
        <v>TERELC</v>
      </c>
      <c r="M3668" s="10" t="s">
        <v>75</v>
      </c>
    </row>
    <row r="3669" spans="3:13" s="2" customFormat="1" x14ac:dyDescent="0.25">
      <c r="C3669" s="10"/>
      <c r="D3669" s="10">
        <v>15</v>
      </c>
      <c r="F3669" s="2" t="str">
        <f t="shared" si="2681"/>
        <v>FLO_FR</v>
      </c>
      <c r="G3669" s="2" t="str">
        <f t="shared" si="2683"/>
        <v>TER_TP_SC</v>
      </c>
      <c r="H3669" s="2" t="str">
        <f>IF(HLOOKUP($D3669,Fractions!$C$1:$Z$2,2,0)=0,"na",HLOOKUP($D3669,Fractions!$C$1:$Z$2,2,0))</f>
        <v>FM</v>
      </c>
      <c r="I3669" s="2" t="s">
        <v>34</v>
      </c>
      <c r="K3669" s="17">
        <f>VLOOKUP(VLOOKUP(C3655,Demands!$B$27:$E$125,4,0),Fractions!$A$3:$Z$43,INS_FRs!D3669+2,0)</f>
        <v>3.4817351598173514E-2</v>
      </c>
      <c r="L3669" s="10" t="str">
        <f t="shared" si="2682"/>
        <v>TERELC</v>
      </c>
      <c r="M3669" s="10" t="s">
        <v>75</v>
      </c>
    </row>
    <row r="3670" spans="3:13" s="2" customFormat="1" x14ac:dyDescent="0.25">
      <c r="C3670" s="10"/>
      <c r="D3670" s="10">
        <v>16</v>
      </c>
      <c r="F3670" s="2" t="str">
        <f t="shared" si="2681"/>
        <v>FLO_FR</v>
      </c>
      <c r="G3670" s="2" t="str">
        <f t="shared" si="2683"/>
        <v>TER_TP_SC</v>
      </c>
      <c r="H3670" s="2" t="str">
        <f>IF(HLOOKUP($D3670,Fractions!$C$1:$Z$2,2,0)=0,"na",HLOOKUP($D3670,Fractions!$C$1:$Z$2,2,0))</f>
        <v>FD</v>
      </c>
      <c r="I3670" s="2" t="s">
        <v>34</v>
      </c>
      <c r="K3670" s="17">
        <f>VLOOKUP(VLOOKUP(C3655,Demands!$B$27:$E$125,4,0),Fractions!$A$3:$Z$43,INS_FRs!D3670+2,0)</f>
        <v>4.1780821917808221E-2</v>
      </c>
      <c r="L3670" s="10" t="str">
        <f t="shared" si="2682"/>
        <v>TERELC</v>
      </c>
      <c r="M3670" s="10" t="s">
        <v>75</v>
      </c>
    </row>
    <row r="3671" spans="3:13" s="2" customFormat="1" x14ac:dyDescent="0.25">
      <c r="C3671" s="10"/>
      <c r="D3671" s="10">
        <v>17</v>
      </c>
      <c r="F3671" s="2" t="str">
        <f t="shared" si="2681"/>
        <v>FLO_FR</v>
      </c>
      <c r="G3671" s="2" t="str">
        <f t="shared" si="2683"/>
        <v>TER_TP_SC</v>
      </c>
      <c r="H3671" s="2" t="str">
        <f>IF(HLOOKUP($D3671,Fractions!$C$1:$Z$2,2,0)=0,"na",HLOOKUP($D3671,Fractions!$C$1:$Z$2,2,0))</f>
        <v>FA</v>
      </c>
      <c r="I3671" s="2" t="s">
        <v>34</v>
      </c>
      <c r="K3671" s="17">
        <f>VLOOKUP(VLOOKUP(C3655,Demands!$B$27:$E$125,4,0),Fractions!$A$3:$Z$43,INS_FRs!D3671+2,0)</f>
        <v>2.7853881278538817E-2</v>
      </c>
      <c r="L3671" s="10" t="str">
        <f t="shared" si="2682"/>
        <v>TERELC</v>
      </c>
      <c r="M3671" s="10" t="s">
        <v>75</v>
      </c>
    </row>
    <row r="3672" spans="3:13" s="2" customFormat="1" x14ac:dyDescent="0.25">
      <c r="C3672" s="10"/>
      <c r="D3672" s="10">
        <v>18</v>
      </c>
      <c r="F3672" s="2" t="str">
        <f t="shared" si="2681"/>
        <v>FLO_FR</v>
      </c>
      <c r="G3672" s="2" t="str">
        <f t="shared" si="2683"/>
        <v>TER_TP_SC</v>
      </c>
      <c r="H3672" s="2" t="str">
        <f>IF(HLOOKUP($D3672,Fractions!$C$1:$Z$2,2,0)=0,"na",HLOOKUP($D3672,Fractions!$C$1:$Z$2,2,0))</f>
        <v>FE</v>
      </c>
      <c r="I3672" s="2" t="s">
        <v>34</v>
      </c>
      <c r="K3672" s="17">
        <f>VLOOKUP(VLOOKUP(C3655,Demands!$B$27:$E$125,4,0),Fractions!$A$3:$Z$43,INS_FRs!D3672+2,0)</f>
        <v>3.4817351598173514E-2</v>
      </c>
      <c r="L3672" s="10" t="str">
        <f t="shared" si="2682"/>
        <v>TERELC</v>
      </c>
      <c r="M3672" s="10" t="s">
        <v>75</v>
      </c>
    </row>
    <row r="3673" spans="3:13" s="2" customFormat="1" x14ac:dyDescent="0.25">
      <c r="C3673" s="10"/>
      <c r="D3673" s="10">
        <v>19</v>
      </c>
      <c r="F3673" s="2" t="str">
        <f t="shared" si="2681"/>
        <v>FLO_FR</v>
      </c>
      <c r="G3673" s="2" t="str">
        <f t="shared" si="2683"/>
        <v>TER_TP_SC</v>
      </c>
      <c r="H3673" s="2" t="str">
        <f>IF(HLOOKUP($D3673,Fractions!$C$1:$Z$2,2,0)=0,"na",HLOOKUP($D3673,Fractions!$C$1:$Z$2,2,0))</f>
        <v>WN</v>
      </c>
      <c r="I3673" s="2" t="s">
        <v>34</v>
      </c>
      <c r="K3673" s="17">
        <f>VLOOKUP(VLOOKUP(C3655,Demands!$B$27:$E$125,4,0),Fractions!$A$3:$Z$43,INS_FRs!D3673+2,0)</f>
        <v>0</v>
      </c>
      <c r="L3673" s="10" t="str">
        <f t="shared" si="2682"/>
        <v>TERELC</v>
      </c>
      <c r="M3673" s="10" t="s">
        <v>75</v>
      </c>
    </row>
    <row r="3674" spans="3:13" s="2" customFormat="1" x14ac:dyDescent="0.25">
      <c r="C3674" s="10"/>
      <c r="D3674" s="10">
        <v>20</v>
      </c>
      <c r="F3674" s="2" t="str">
        <f t="shared" si="2681"/>
        <v>FLO_FR</v>
      </c>
      <c r="G3674" s="2" t="str">
        <f t="shared" si="2683"/>
        <v>TER_TP_SC</v>
      </c>
      <c r="H3674" s="2" t="str">
        <f>IF(HLOOKUP($D3674,Fractions!$C$1:$Z$2,2,0)=0,"na",HLOOKUP($D3674,Fractions!$C$1:$Z$2,2,0))</f>
        <v>WL</v>
      </c>
      <c r="I3674" s="2" t="s">
        <v>34</v>
      </c>
      <c r="K3674" s="17">
        <f>VLOOKUP(VLOOKUP(C3655,Demands!$B$27:$E$125,4,0),Fractions!$A$3:$Z$43,INS_FRs!D3674+2,0)</f>
        <v>0</v>
      </c>
      <c r="L3674" s="10" t="str">
        <f t="shared" si="2682"/>
        <v>TERELC</v>
      </c>
      <c r="M3674" s="10" t="s">
        <v>75</v>
      </c>
    </row>
    <row r="3675" spans="3:13" s="2" customFormat="1" x14ac:dyDescent="0.25">
      <c r="C3675" s="10"/>
      <c r="D3675" s="10">
        <v>21</v>
      </c>
      <c r="F3675" s="2" t="str">
        <f t="shared" si="2681"/>
        <v>FLO_FR</v>
      </c>
      <c r="G3675" s="2" t="str">
        <f t="shared" si="2683"/>
        <v>TER_TP_SC</v>
      </c>
      <c r="H3675" s="2" t="str">
        <f>IF(HLOOKUP($D3675,Fractions!$C$1:$Z$2,2,0)=0,"na",HLOOKUP($D3675,Fractions!$C$1:$Z$2,2,0))</f>
        <v>WM</v>
      </c>
      <c r="I3675" s="2" t="s">
        <v>34</v>
      </c>
      <c r="K3675" s="17">
        <f>VLOOKUP(VLOOKUP(C3655,Demands!$B$27:$E$125,4,0),Fractions!$A$3:$Z$43,INS_FRs!D3675+2,0)</f>
        <v>0</v>
      </c>
      <c r="L3675" s="10" t="str">
        <f t="shared" si="2682"/>
        <v>TERELC</v>
      </c>
      <c r="M3675" s="10" t="s">
        <v>75</v>
      </c>
    </row>
    <row r="3676" spans="3:13" s="2" customFormat="1" x14ac:dyDescent="0.25">
      <c r="C3676" s="10"/>
      <c r="D3676" s="10">
        <v>22</v>
      </c>
      <c r="F3676" s="2" t="str">
        <f t="shared" si="2681"/>
        <v>FLO_FR</v>
      </c>
      <c r="G3676" s="2" t="str">
        <f t="shared" si="2683"/>
        <v>TER_TP_SC</v>
      </c>
      <c r="H3676" s="2" t="str">
        <f>IF(HLOOKUP($D3676,Fractions!$C$1:$Z$2,2,0)=0,"na",HLOOKUP($D3676,Fractions!$C$1:$Z$2,2,0))</f>
        <v>WD</v>
      </c>
      <c r="I3676" s="2" t="s">
        <v>34</v>
      </c>
      <c r="K3676" s="17">
        <f>VLOOKUP(VLOOKUP(C3655,Demands!$B$27:$E$125,4,0),Fractions!$A$3:$Z$43,INS_FRs!D3676+2,0)</f>
        <v>0</v>
      </c>
      <c r="L3676" s="10" t="str">
        <f t="shared" si="2682"/>
        <v>TERELC</v>
      </c>
      <c r="M3676" s="10" t="s">
        <v>75</v>
      </c>
    </row>
    <row r="3677" spans="3:13" s="2" customFormat="1" x14ac:dyDescent="0.25">
      <c r="C3677" s="10"/>
      <c r="D3677" s="10">
        <v>23</v>
      </c>
      <c r="F3677" s="12" t="str">
        <f t="shared" si="2681"/>
        <v>FLO_FR</v>
      </c>
      <c r="G3677" s="12" t="str">
        <f t="shared" si="2683"/>
        <v>TER_TP_SC</v>
      </c>
      <c r="H3677" s="12" t="str">
        <f>IF(HLOOKUP($D3677,Fractions!$C$1:$Z$2,2,0)=0,"na",HLOOKUP($D3677,Fractions!$C$1:$Z$2,2,0))</f>
        <v>WA</v>
      </c>
      <c r="I3677" s="12" t="s">
        <v>34</v>
      </c>
      <c r="J3677" s="12"/>
      <c r="K3677" s="18">
        <f>VLOOKUP(VLOOKUP(C3655,Demands!$B$27:$E$125,4,0),Fractions!$A$3:$Z$43,INS_FRs!D3677+2,0)</f>
        <v>0</v>
      </c>
      <c r="L3677" s="10" t="str">
        <f t="shared" si="2682"/>
        <v>TERELC</v>
      </c>
      <c r="M3677" s="10" t="s">
        <v>75</v>
      </c>
    </row>
    <row r="3678" spans="3:13" s="2" customFormat="1" x14ac:dyDescent="0.25">
      <c r="C3678" s="10"/>
      <c r="D3678" s="10">
        <v>24</v>
      </c>
      <c r="F3678" s="19" t="str">
        <f t="shared" si="2681"/>
        <v>FLO_FR</v>
      </c>
      <c r="G3678" s="19" t="str">
        <f t="shared" si="2683"/>
        <v>TER_TP_SC</v>
      </c>
      <c r="H3678" s="19" t="str">
        <f>IF(HLOOKUP($D3678,Fractions!$C$1:$Z$2,2,0)=0,"na",HLOOKUP($D3678,Fractions!$C$1:$Z$2,2,0))</f>
        <v>WE</v>
      </c>
      <c r="I3678" s="19" t="s">
        <v>34</v>
      </c>
      <c r="J3678" s="19"/>
      <c r="K3678" s="20">
        <f>VLOOKUP(VLOOKUP(C3655,Demands!$B$27:$E$125,4,0),Fractions!$A$3:$Z$43,INS_FRs!D3678+2,0)</f>
        <v>0</v>
      </c>
      <c r="L3678" s="21" t="str">
        <f t="shared" si="2682"/>
        <v>TERELC</v>
      </c>
      <c r="M3678" s="21" t="s">
        <v>75</v>
      </c>
    </row>
    <row r="3679" spans="3:13" s="2" customFormat="1" x14ac:dyDescent="0.25">
      <c r="C3679" s="10"/>
      <c r="D3679" s="10">
        <v>1</v>
      </c>
      <c r="F3679" s="2" t="str">
        <f t="shared" si="2681"/>
        <v>FLO_FR</v>
      </c>
      <c r="G3679" s="9" t="str">
        <f t="shared" si="2683"/>
        <v>TER_TP_SC</v>
      </c>
      <c r="H3679" s="2" t="str">
        <f t="shared" ref="H3679:J3687" si="2684">H3655</f>
        <v>RN</v>
      </c>
      <c r="I3679" s="2" t="str">
        <f t="shared" si="2684"/>
        <v>UP</v>
      </c>
      <c r="J3679" s="2">
        <f t="shared" si="2684"/>
        <v>0</v>
      </c>
      <c r="K3679" s="10">
        <v>3</v>
      </c>
      <c r="L3679" s="10" t="str">
        <f t="shared" si="2682"/>
        <v>TERELC</v>
      </c>
      <c r="M3679" s="10" t="s">
        <v>75</v>
      </c>
    </row>
    <row r="3680" spans="3:13" s="2" customFormat="1" x14ac:dyDescent="0.25">
      <c r="C3680" s="10"/>
      <c r="D3680" s="10">
        <v>2</v>
      </c>
      <c r="F3680" s="2" t="str">
        <f t="shared" si="2681"/>
        <v>FLO_FR</v>
      </c>
      <c r="G3680" s="2" t="str">
        <f t="shared" si="2683"/>
        <v>TER_TP_SC</v>
      </c>
      <c r="H3680" s="2" t="str">
        <f t="shared" si="2684"/>
        <v>RL</v>
      </c>
      <c r="I3680" s="2" t="str">
        <f t="shared" si="2684"/>
        <v>UP</v>
      </c>
      <c r="J3680" s="2">
        <f t="shared" si="2684"/>
        <v>0</v>
      </c>
      <c r="K3680" s="10">
        <f>K3679</f>
        <v>3</v>
      </c>
      <c r="L3680" s="10" t="str">
        <f t="shared" si="2682"/>
        <v>TERELC</v>
      </c>
      <c r="M3680" s="10" t="s">
        <v>75</v>
      </c>
    </row>
    <row r="3681" spans="3:13" s="2" customFormat="1" x14ac:dyDescent="0.25">
      <c r="C3681" s="10"/>
      <c r="D3681" s="10">
        <v>3</v>
      </c>
      <c r="F3681" s="2" t="str">
        <f t="shared" si="2681"/>
        <v>FLO_FR</v>
      </c>
      <c r="G3681" s="2" t="str">
        <f t="shared" si="2683"/>
        <v>TER_TP_SC</v>
      </c>
      <c r="H3681" s="2" t="str">
        <f t="shared" si="2684"/>
        <v>RM</v>
      </c>
      <c r="I3681" s="2" t="str">
        <f t="shared" si="2684"/>
        <v>UP</v>
      </c>
      <c r="J3681" s="2">
        <f t="shared" si="2684"/>
        <v>0</v>
      </c>
      <c r="K3681" s="10">
        <f t="shared" ref="K3681:K3702" si="2685">K3680</f>
        <v>3</v>
      </c>
      <c r="L3681" s="10" t="str">
        <f t="shared" si="2682"/>
        <v>TERELC</v>
      </c>
      <c r="M3681" s="10" t="s">
        <v>75</v>
      </c>
    </row>
    <row r="3682" spans="3:13" s="2" customFormat="1" x14ac:dyDescent="0.25">
      <c r="C3682" s="10"/>
      <c r="D3682" s="10">
        <v>4</v>
      </c>
      <c r="F3682" s="2" t="str">
        <f t="shared" si="2681"/>
        <v>FLO_FR</v>
      </c>
      <c r="G3682" s="2" t="str">
        <f t="shared" si="2683"/>
        <v>TER_TP_SC</v>
      </c>
      <c r="H3682" s="2" t="str">
        <f t="shared" si="2684"/>
        <v>RD</v>
      </c>
      <c r="I3682" s="2" t="str">
        <f t="shared" si="2684"/>
        <v>UP</v>
      </c>
      <c r="J3682" s="2">
        <f t="shared" si="2684"/>
        <v>0</v>
      </c>
      <c r="K3682" s="10">
        <f t="shared" si="2685"/>
        <v>3</v>
      </c>
      <c r="L3682" s="10" t="str">
        <f t="shared" si="2682"/>
        <v>TERELC</v>
      </c>
      <c r="M3682" s="10" t="s">
        <v>75</v>
      </c>
    </row>
    <row r="3683" spans="3:13" s="2" customFormat="1" x14ac:dyDescent="0.25">
      <c r="C3683" s="10"/>
      <c r="D3683" s="10">
        <v>5</v>
      </c>
      <c r="F3683" s="2" t="str">
        <f t="shared" si="2681"/>
        <v>FLO_FR</v>
      </c>
      <c r="G3683" s="2" t="str">
        <f t="shared" si="2683"/>
        <v>TER_TP_SC</v>
      </c>
      <c r="H3683" s="2" t="str">
        <f t="shared" si="2684"/>
        <v>RA</v>
      </c>
      <c r="I3683" s="2" t="str">
        <f t="shared" si="2684"/>
        <v>UP</v>
      </c>
      <c r="J3683" s="2">
        <f t="shared" si="2684"/>
        <v>0</v>
      </c>
      <c r="K3683" s="10">
        <f t="shared" si="2685"/>
        <v>3</v>
      </c>
      <c r="L3683" s="10" t="str">
        <f t="shared" si="2682"/>
        <v>TERELC</v>
      </c>
      <c r="M3683" s="10" t="s">
        <v>75</v>
      </c>
    </row>
    <row r="3684" spans="3:13" s="2" customFormat="1" x14ac:dyDescent="0.25">
      <c r="C3684" s="10"/>
      <c r="D3684" s="10">
        <v>6</v>
      </c>
      <c r="F3684" s="2" t="str">
        <f t="shared" si="2681"/>
        <v>FLO_FR</v>
      </c>
      <c r="G3684" s="2" t="str">
        <f t="shared" si="2683"/>
        <v>TER_TP_SC</v>
      </c>
      <c r="H3684" s="2" t="str">
        <f t="shared" si="2684"/>
        <v>RE</v>
      </c>
      <c r="I3684" s="2" t="str">
        <f t="shared" si="2684"/>
        <v>UP</v>
      </c>
      <c r="J3684" s="2">
        <f t="shared" si="2684"/>
        <v>0</v>
      </c>
      <c r="K3684" s="10">
        <f t="shared" si="2685"/>
        <v>3</v>
      </c>
      <c r="L3684" s="10" t="str">
        <f t="shared" si="2682"/>
        <v>TERELC</v>
      </c>
      <c r="M3684" s="10" t="s">
        <v>75</v>
      </c>
    </row>
    <row r="3685" spans="3:13" s="2" customFormat="1" x14ac:dyDescent="0.25">
      <c r="C3685" s="10"/>
      <c r="D3685" s="10">
        <v>7</v>
      </c>
      <c r="F3685" s="2" t="str">
        <f t="shared" si="2681"/>
        <v>FLO_FR</v>
      </c>
      <c r="G3685" s="2" t="str">
        <f t="shared" si="2683"/>
        <v>TER_TP_SC</v>
      </c>
      <c r="H3685" s="2" t="str">
        <f t="shared" si="2684"/>
        <v>SN</v>
      </c>
      <c r="I3685" s="2" t="str">
        <f t="shared" si="2684"/>
        <v>UP</v>
      </c>
      <c r="J3685" s="2">
        <f t="shared" si="2684"/>
        <v>0</v>
      </c>
      <c r="K3685" s="10">
        <f t="shared" si="2685"/>
        <v>3</v>
      </c>
      <c r="L3685" s="10" t="str">
        <f t="shared" si="2682"/>
        <v>TERELC</v>
      </c>
      <c r="M3685" s="10" t="s">
        <v>75</v>
      </c>
    </row>
    <row r="3686" spans="3:13" s="2" customFormat="1" x14ac:dyDescent="0.25">
      <c r="C3686" s="10"/>
      <c r="D3686" s="10">
        <v>8</v>
      </c>
      <c r="F3686" s="2" t="str">
        <f t="shared" si="2681"/>
        <v>FLO_FR</v>
      </c>
      <c r="G3686" s="2" t="str">
        <f t="shared" si="2683"/>
        <v>TER_TP_SC</v>
      </c>
      <c r="H3686" s="2" t="str">
        <f t="shared" si="2684"/>
        <v>SL</v>
      </c>
      <c r="I3686" s="2" t="str">
        <f t="shared" si="2684"/>
        <v>UP</v>
      </c>
      <c r="J3686" s="2">
        <f t="shared" si="2684"/>
        <v>0</v>
      </c>
      <c r="K3686" s="10">
        <f t="shared" si="2685"/>
        <v>3</v>
      </c>
      <c r="L3686" s="10" t="str">
        <f t="shared" si="2682"/>
        <v>TERELC</v>
      </c>
      <c r="M3686" s="10" t="s">
        <v>75</v>
      </c>
    </row>
    <row r="3687" spans="3:13" s="2" customFormat="1" x14ac:dyDescent="0.25">
      <c r="C3687" s="10"/>
      <c r="D3687" s="10">
        <v>9</v>
      </c>
      <c r="F3687" s="2" t="str">
        <f t="shared" si="2681"/>
        <v>FLO_FR</v>
      </c>
      <c r="G3687" s="2" t="str">
        <f t="shared" si="2683"/>
        <v>TER_TP_SC</v>
      </c>
      <c r="H3687" s="2" t="str">
        <f t="shared" si="2684"/>
        <v>SM</v>
      </c>
      <c r="I3687" s="2" t="str">
        <f t="shared" si="2684"/>
        <v>UP</v>
      </c>
      <c r="J3687" s="2">
        <f t="shared" si="2684"/>
        <v>0</v>
      </c>
      <c r="K3687" s="10">
        <f t="shared" si="2685"/>
        <v>3</v>
      </c>
      <c r="L3687" s="10" t="str">
        <f t="shared" si="2682"/>
        <v>TERELC</v>
      </c>
      <c r="M3687" s="10" t="s">
        <v>75</v>
      </c>
    </row>
    <row r="3688" spans="3:13" s="2" customFormat="1" x14ac:dyDescent="0.25">
      <c r="C3688" s="10"/>
      <c r="D3688" s="10">
        <v>10</v>
      </c>
      <c r="F3688" s="2" t="str">
        <f t="shared" si="2681"/>
        <v>FLO_FR</v>
      </c>
      <c r="G3688" s="2" t="str">
        <f t="shared" si="2683"/>
        <v>TER_TP_SC</v>
      </c>
      <c r="H3688" s="2" t="str">
        <f t="shared" ref="H3688" si="2686">H3664</f>
        <v>SD</v>
      </c>
      <c r="I3688" s="2" t="str">
        <f>I3664</f>
        <v>UP</v>
      </c>
      <c r="J3688" s="2">
        <f>J3664</f>
        <v>0</v>
      </c>
      <c r="K3688" s="10">
        <f t="shared" si="2685"/>
        <v>3</v>
      </c>
      <c r="L3688" s="10" t="str">
        <f t="shared" si="2682"/>
        <v>TERELC</v>
      </c>
      <c r="M3688" s="10" t="s">
        <v>75</v>
      </c>
    </row>
    <row r="3689" spans="3:13" s="2" customFormat="1" x14ac:dyDescent="0.25">
      <c r="C3689" s="10"/>
      <c r="D3689" s="10">
        <v>11</v>
      </c>
      <c r="F3689" s="2" t="str">
        <f t="shared" si="2681"/>
        <v>FLO_FR</v>
      </c>
      <c r="G3689" s="2" t="str">
        <f t="shared" si="2683"/>
        <v>TER_TP_SC</v>
      </c>
      <c r="H3689" s="2" t="str">
        <f t="shared" ref="H3689" si="2687">H3665</f>
        <v>SA</v>
      </c>
      <c r="I3689" s="2" t="str">
        <f>I3665</f>
        <v>UP</v>
      </c>
      <c r="J3689" s="2">
        <f>J3665</f>
        <v>0</v>
      </c>
      <c r="K3689" s="10">
        <f t="shared" si="2685"/>
        <v>3</v>
      </c>
      <c r="L3689" s="10" t="str">
        <f t="shared" si="2682"/>
        <v>TERELC</v>
      </c>
      <c r="M3689" s="10" t="s">
        <v>75</v>
      </c>
    </row>
    <row r="3690" spans="3:13" s="2" customFormat="1" x14ac:dyDescent="0.25">
      <c r="C3690" s="10"/>
      <c r="D3690" s="10">
        <v>12</v>
      </c>
      <c r="F3690" s="2" t="str">
        <f t="shared" si="2681"/>
        <v>FLO_FR</v>
      </c>
      <c r="G3690" s="2" t="str">
        <f t="shared" si="2683"/>
        <v>TER_TP_SC</v>
      </c>
      <c r="H3690" s="2" t="str">
        <f t="shared" ref="H3690:I3690" si="2688">H3666</f>
        <v>SE</v>
      </c>
      <c r="I3690" s="2" t="str">
        <f t="shared" si="2688"/>
        <v>UP</v>
      </c>
      <c r="J3690" s="2">
        <f>J3666</f>
        <v>0</v>
      </c>
      <c r="K3690" s="10">
        <f t="shared" si="2685"/>
        <v>3</v>
      </c>
      <c r="L3690" s="10" t="str">
        <f t="shared" si="2682"/>
        <v>TERELC</v>
      </c>
      <c r="M3690" s="10" t="s">
        <v>75</v>
      </c>
    </row>
    <row r="3691" spans="3:13" s="2" customFormat="1" x14ac:dyDescent="0.25">
      <c r="C3691" s="10"/>
      <c r="D3691" s="10">
        <v>13</v>
      </c>
      <c r="F3691" s="2" t="str">
        <f t="shared" si="2681"/>
        <v>FLO_FR</v>
      </c>
      <c r="G3691" s="2" t="str">
        <f t="shared" si="2683"/>
        <v>TER_TP_SC</v>
      </c>
      <c r="H3691" s="2" t="str">
        <f t="shared" ref="H3691:J3691" si="2689">H3667</f>
        <v>FN</v>
      </c>
      <c r="I3691" s="2" t="str">
        <f t="shared" si="2689"/>
        <v>UP</v>
      </c>
      <c r="J3691" s="2">
        <f t="shared" si="2689"/>
        <v>0</v>
      </c>
      <c r="K3691" s="10">
        <f t="shared" si="2685"/>
        <v>3</v>
      </c>
      <c r="L3691" s="10" t="str">
        <f t="shared" si="2682"/>
        <v>TERELC</v>
      </c>
      <c r="M3691" s="10" t="s">
        <v>75</v>
      </c>
    </row>
    <row r="3692" spans="3:13" s="2" customFormat="1" x14ac:dyDescent="0.25">
      <c r="C3692" s="10"/>
      <c r="D3692" s="10">
        <v>14</v>
      </c>
      <c r="F3692" s="2" t="str">
        <f t="shared" si="2681"/>
        <v>FLO_FR</v>
      </c>
      <c r="G3692" s="2" t="str">
        <f t="shared" si="2683"/>
        <v>TER_TP_SC</v>
      </c>
      <c r="H3692" s="2" t="str">
        <f t="shared" ref="H3692:J3692" si="2690">H3668</f>
        <v>FL</v>
      </c>
      <c r="I3692" s="2" t="str">
        <f t="shared" si="2690"/>
        <v>UP</v>
      </c>
      <c r="J3692" s="2">
        <f t="shared" si="2690"/>
        <v>0</v>
      </c>
      <c r="K3692" s="10">
        <f t="shared" si="2685"/>
        <v>3</v>
      </c>
      <c r="L3692" s="10" t="str">
        <f t="shared" si="2682"/>
        <v>TERELC</v>
      </c>
      <c r="M3692" s="10" t="s">
        <v>75</v>
      </c>
    </row>
    <row r="3693" spans="3:13" s="2" customFormat="1" x14ac:dyDescent="0.25">
      <c r="C3693" s="10"/>
      <c r="D3693" s="10">
        <v>15</v>
      </c>
      <c r="F3693" s="2" t="str">
        <f t="shared" si="2681"/>
        <v>FLO_FR</v>
      </c>
      <c r="G3693" s="2" t="str">
        <f t="shared" si="2683"/>
        <v>TER_TP_SC</v>
      </c>
      <c r="H3693" s="2" t="str">
        <f t="shared" ref="H3693:J3693" si="2691">H3669</f>
        <v>FM</v>
      </c>
      <c r="I3693" s="2" t="str">
        <f t="shared" si="2691"/>
        <v>UP</v>
      </c>
      <c r="J3693" s="2">
        <f t="shared" si="2691"/>
        <v>0</v>
      </c>
      <c r="K3693" s="10">
        <f t="shared" si="2685"/>
        <v>3</v>
      </c>
      <c r="L3693" s="10" t="str">
        <f t="shared" si="2682"/>
        <v>TERELC</v>
      </c>
      <c r="M3693" s="10" t="s">
        <v>75</v>
      </c>
    </row>
    <row r="3694" spans="3:13" s="2" customFormat="1" x14ac:dyDescent="0.25">
      <c r="C3694" s="10"/>
      <c r="D3694" s="10">
        <v>16</v>
      </c>
      <c r="F3694" s="2" t="str">
        <f t="shared" si="2681"/>
        <v>FLO_FR</v>
      </c>
      <c r="G3694" s="2" t="str">
        <f t="shared" si="2683"/>
        <v>TER_TP_SC</v>
      </c>
      <c r="H3694" s="2" t="str">
        <f t="shared" ref="H3694:J3694" si="2692">H3670</f>
        <v>FD</v>
      </c>
      <c r="I3694" s="2" t="str">
        <f t="shared" si="2692"/>
        <v>UP</v>
      </c>
      <c r="J3694" s="2">
        <f t="shared" si="2692"/>
        <v>0</v>
      </c>
      <c r="K3694" s="10">
        <f t="shared" si="2685"/>
        <v>3</v>
      </c>
      <c r="L3694" s="10" t="str">
        <f t="shared" si="2682"/>
        <v>TERELC</v>
      </c>
      <c r="M3694" s="10" t="s">
        <v>75</v>
      </c>
    </row>
    <row r="3695" spans="3:13" s="2" customFormat="1" x14ac:dyDescent="0.25">
      <c r="C3695" s="10"/>
      <c r="D3695" s="10">
        <v>17</v>
      </c>
      <c r="F3695" s="2" t="str">
        <f t="shared" si="2681"/>
        <v>FLO_FR</v>
      </c>
      <c r="G3695" s="2" t="str">
        <f t="shared" si="2683"/>
        <v>TER_TP_SC</v>
      </c>
      <c r="H3695" s="2" t="str">
        <f t="shared" ref="H3695:J3695" si="2693">H3671</f>
        <v>FA</v>
      </c>
      <c r="I3695" s="2" t="str">
        <f t="shared" si="2693"/>
        <v>UP</v>
      </c>
      <c r="J3695" s="2">
        <f t="shared" si="2693"/>
        <v>0</v>
      </c>
      <c r="K3695" s="10">
        <f t="shared" si="2685"/>
        <v>3</v>
      </c>
      <c r="L3695" s="10" t="str">
        <f t="shared" si="2682"/>
        <v>TERELC</v>
      </c>
      <c r="M3695" s="10" t="s">
        <v>75</v>
      </c>
    </row>
    <row r="3696" spans="3:13" s="2" customFormat="1" x14ac:dyDescent="0.25">
      <c r="C3696" s="10"/>
      <c r="D3696" s="10">
        <v>18</v>
      </c>
      <c r="F3696" s="2" t="str">
        <f t="shared" si="2681"/>
        <v>FLO_FR</v>
      </c>
      <c r="G3696" s="2" t="str">
        <f t="shared" si="2683"/>
        <v>TER_TP_SC</v>
      </c>
      <c r="H3696" s="2" t="str">
        <f t="shared" ref="H3696:J3696" si="2694">H3672</f>
        <v>FE</v>
      </c>
      <c r="I3696" s="2" t="str">
        <f t="shared" si="2694"/>
        <v>UP</v>
      </c>
      <c r="J3696" s="2">
        <f t="shared" si="2694"/>
        <v>0</v>
      </c>
      <c r="K3696" s="10">
        <f t="shared" si="2685"/>
        <v>3</v>
      </c>
      <c r="L3696" s="10" t="str">
        <f t="shared" si="2682"/>
        <v>TERELC</v>
      </c>
      <c r="M3696" s="10" t="s">
        <v>75</v>
      </c>
    </row>
    <row r="3697" spans="3:13" s="2" customFormat="1" x14ac:dyDescent="0.25">
      <c r="C3697" s="10"/>
      <c r="D3697" s="10">
        <v>19</v>
      </c>
      <c r="F3697" s="2" t="str">
        <f t="shared" si="2681"/>
        <v>FLO_FR</v>
      </c>
      <c r="G3697" s="2" t="str">
        <f t="shared" si="2683"/>
        <v>TER_TP_SC</v>
      </c>
      <c r="H3697" s="2" t="str">
        <f t="shared" ref="H3697:J3697" si="2695">H3673</f>
        <v>WN</v>
      </c>
      <c r="I3697" s="2" t="str">
        <f t="shared" si="2695"/>
        <v>UP</v>
      </c>
      <c r="J3697" s="2">
        <f t="shared" si="2695"/>
        <v>0</v>
      </c>
      <c r="K3697" s="10">
        <f t="shared" si="2685"/>
        <v>3</v>
      </c>
      <c r="L3697" s="10" t="str">
        <f t="shared" si="2682"/>
        <v>TERELC</v>
      </c>
      <c r="M3697" s="10" t="s">
        <v>75</v>
      </c>
    </row>
    <row r="3698" spans="3:13" s="2" customFormat="1" x14ac:dyDescent="0.25">
      <c r="C3698" s="10"/>
      <c r="D3698" s="10">
        <v>20</v>
      </c>
      <c r="F3698" s="2" t="str">
        <f t="shared" si="2681"/>
        <v>FLO_FR</v>
      </c>
      <c r="G3698" s="2" t="str">
        <f t="shared" si="2683"/>
        <v>TER_TP_SC</v>
      </c>
      <c r="H3698" s="2" t="str">
        <f t="shared" ref="H3698:J3698" si="2696">H3674</f>
        <v>WL</v>
      </c>
      <c r="I3698" s="2" t="str">
        <f t="shared" si="2696"/>
        <v>UP</v>
      </c>
      <c r="J3698" s="2">
        <f t="shared" si="2696"/>
        <v>0</v>
      </c>
      <c r="K3698" s="10">
        <f t="shared" si="2685"/>
        <v>3</v>
      </c>
      <c r="L3698" s="10" t="str">
        <f t="shared" si="2682"/>
        <v>TERELC</v>
      </c>
      <c r="M3698" s="10" t="s">
        <v>75</v>
      </c>
    </row>
    <row r="3699" spans="3:13" s="2" customFormat="1" x14ac:dyDescent="0.25">
      <c r="C3699" s="10"/>
      <c r="D3699" s="10">
        <v>21</v>
      </c>
      <c r="F3699" s="2" t="str">
        <f t="shared" si="2681"/>
        <v>FLO_FR</v>
      </c>
      <c r="G3699" s="2" t="str">
        <f t="shared" si="2683"/>
        <v>TER_TP_SC</v>
      </c>
      <c r="H3699" s="2" t="str">
        <f t="shared" ref="H3699:J3699" si="2697">H3675</f>
        <v>WM</v>
      </c>
      <c r="I3699" s="2" t="str">
        <f t="shared" si="2697"/>
        <v>UP</v>
      </c>
      <c r="J3699" s="2">
        <f t="shared" si="2697"/>
        <v>0</v>
      </c>
      <c r="K3699" s="10">
        <f t="shared" si="2685"/>
        <v>3</v>
      </c>
      <c r="L3699" s="10" t="str">
        <f t="shared" si="2682"/>
        <v>TERELC</v>
      </c>
      <c r="M3699" s="10" t="s">
        <v>75</v>
      </c>
    </row>
    <row r="3700" spans="3:13" s="2" customFormat="1" x14ac:dyDescent="0.25">
      <c r="C3700" s="10"/>
      <c r="D3700" s="10">
        <v>22</v>
      </c>
      <c r="F3700" s="2" t="str">
        <f t="shared" si="2681"/>
        <v>FLO_FR</v>
      </c>
      <c r="G3700" s="2" t="str">
        <f t="shared" si="2683"/>
        <v>TER_TP_SC</v>
      </c>
      <c r="H3700" s="2" t="str">
        <f t="shared" ref="H3700:J3700" si="2698">H3676</f>
        <v>WD</v>
      </c>
      <c r="I3700" s="2" t="str">
        <f t="shared" si="2698"/>
        <v>UP</v>
      </c>
      <c r="J3700" s="2">
        <f t="shared" si="2698"/>
        <v>0</v>
      </c>
      <c r="K3700" s="10">
        <f t="shared" si="2685"/>
        <v>3</v>
      </c>
      <c r="L3700" s="10" t="str">
        <f t="shared" si="2682"/>
        <v>TERELC</v>
      </c>
      <c r="M3700" s="10" t="s">
        <v>75</v>
      </c>
    </row>
    <row r="3701" spans="3:13" s="2" customFormat="1" x14ac:dyDescent="0.25">
      <c r="C3701" s="10"/>
      <c r="D3701" s="10">
        <v>23</v>
      </c>
      <c r="F3701" s="12" t="str">
        <f t="shared" si="2681"/>
        <v>FLO_FR</v>
      </c>
      <c r="G3701" s="12" t="str">
        <f t="shared" si="2683"/>
        <v>TER_TP_SC</v>
      </c>
      <c r="H3701" s="12" t="str">
        <f t="shared" ref="H3701:J3701" si="2699">H3677</f>
        <v>WA</v>
      </c>
      <c r="I3701" s="12" t="str">
        <f t="shared" si="2699"/>
        <v>UP</v>
      </c>
      <c r="J3701" s="12">
        <f t="shared" si="2699"/>
        <v>0</v>
      </c>
      <c r="K3701" s="4">
        <f t="shared" si="2685"/>
        <v>3</v>
      </c>
      <c r="L3701" s="10" t="str">
        <f t="shared" si="2682"/>
        <v>TERELC</v>
      </c>
      <c r="M3701" s="10" t="s">
        <v>75</v>
      </c>
    </row>
    <row r="3702" spans="3:13" s="2" customFormat="1" x14ac:dyDescent="0.25">
      <c r="C3702" s="10"/>
      <c r="D3702" s="10">
        <v>24</v>
      </c>
      <c r="F3702" s="19" t="str">
        <f t="shared" si="2681"/>
        <v>FLO_FR</v>
      </c>
      <c r="G3702" s="19" t="str">
        <f t="shared" si="2683"/>
        <v>TER_TP_SC</v>
      </c>
      <c r="H3702" s="19" t="str">
        <f t="shared" ref="H3702:J3702" si="2700">H3678</f>
        <v>WE</v>
      </c>
      <c r="I3702" s="19" t="str">
        <f t="shared" si="2700"/>
        <v>UP</v>
      </c>
      <c r="J3702" s="19">
        <f t="shared" si="2700"/>
        <v>0</v>
      </c>
      <c r="K3702" s="21">
        <f t="shared" si="2685"/>
        <v>3</v>
      </c>
      <c r="L3702" s="21" t="str">
        <f t="shared" si="2682"/>
        <v>TERELC</v>
      </c>
      <c r="M3702" s="21" t="s">
        <v>75</v>
      </c>
    </row>
    <row r="3703" spans="3:13" s="2" customFormat="1" x14ac:dyDescent="0.25">
      <c r="C3703" s="10">
        <f>C3655+1</f>
        <v>78</v>
      </c>
      <c r="D3703" s="10">
        <v>1</v>
      </c>
      <c r="F3703" s="2" t="str">
        <f>IF(H3703="NA","\I: Ignore","FLO_FR")</f>
        <v>FLO_FR</v>
      </c>
      <c r="G3703" s="2" t="str">
        <f>VLOOKUP(C3703,Demands!$B$27:$C$125,2,0)</f>
        <v>TER_TS_SC</v>
      </c>
      <c r="H3703" s="2" t="str">
        <f>IF(HLOOKUP($D3703,Fractions!$C$1:$Z$2,2,0)=0,"na",HLOOKUP($D3703,Fractions!$C$1:$Z$2,2,0))</f>
        <v>RN</v>
      </c>
      <c r="I3703" s="2" t="s">
        <v>34</v>
      </c>
      <c r="J3703" s="10"/>
      <c r="K3703" s="10">
        <f>VLOOKUP(VLOOKUP(C3703,Demands!$B$27:$E$125,4,0),Fractions!$A$3:$Z$43,INS_FRs!D3703+2,0)</f>
        <v>0</v>
      </c>
      <c r="L3703" s="10" t="str">
        <f t="shared" si="2682"/>
        <v>TERELC</v>
      </c>
      <c r="M3703" s="10" t="s">
        <v>75</v>
      </c>
    </row>
    <row r="3704" spans="3:13" s="2" customFormat="1" x14ac:dyDescent="0.25">
      <c r="C3704" s="10"/>
      <c r="D3704" s="10">
        <v>2</v>
      </c>
      <c r="F3704" s="2" t="str">
        <f t="shared" ref="F3704:F3750" si="2701">IF(H3704="NA","\I: Ignore","FLO_FR")</f>
        <v>FLO_FR</v>
      </c>
      <c r="G3704" s="2" t="str">
        <f>G3703</f>
        <v>TER_TS_SC</v>
      </c>
      <c r="H3704" s="2" t="str">
        <f>IF(HLOOKUP($D3704,Fractions!$C$1:$Z$2,2,0)=0,"na",HLOOKUP($D3704,Fractions!$C$1:$Z$2,2,0))</f>
        <v>RL</v>
      </c>
      <c r="I3704" s="2" t="s">
        <v>34</v>
      </c>
      <c r="J3704" s="10"/>
      <c r="K3704" s="10">
        <f>VLOOKUP(VLOOKUP(C3703,Demands!$B$27:$E$125,4,0),Fractions!$A$3:$Z$43,INS_FRs!D3704+2,0)</f>
        <v>2.7853881278538817E-2</v>
      </c>
      <c r="L3704" s="10" t="str">
        <f t="shared" si="2682"/>
        <v>TERELC</v>
      </c>
      <c r="M3704" s="10" t="s">
        <v>75</v>
      </c>
    </row>
    <row r="3705" spans="3:13" s="2" customFormat="1" x14ac:dyDescent="0.25">
      <c r="C3705" s="10"/>
      <c r="D3705" s="10">
        <v>3</v>
      </c>
      <c r="F3705" s="2" t="str">
        <f t="shared" si="2701"/>
        <v>FLO_FR</v>
      </c>
      <c r="G3705" s="2" t="str">
        <f t="shared" ref="G3705:G3750" si="2702">G3704</f>
        <v>TER_TS_SC</v>
      </c>
      <c r="H3705" s="2" t="str">
        <f>IF(HLOOKUP($D3705,Fractions!$C$1:$Z$2,2,0)=0,"na",HLOOKUP($D3705,Fractions!$C$1:$Z$2,2,0))</f>
        <v>RM</v>
      </c>
      <c r="I3705" s="2" t="s">
        <v>34</v>
      </c>
      <c r="J3705" s="10"/>
      <c r="K3705" s="10">
        <f>VLOOKUP(VLOOKUP(C3703,Demands!$B$27:$E$125,4,0),Fractions!$A$3:$Z$43,INS_FRs!D3705+2,0)</f>
        <v>3.4817351598173514E-2</v>
      </c>
      <c r="L3705" s="10" t="str">
        <f t="shared" si="2682"/>
        <v>TERELC</v>
      </c>
      <c r="M3705" s="10" t="s">
        <v>75</v>
      </c>
    </row>
    <row r="3706" spans="3:13" s="2" customFormat="1" x14ac:dyDescent="0.25">
      <c r="C3706" s="10"/>
      <c r="D3706" s="10">
        <v>4</v>
      </c>
      <c r="F3706" s="2" t="str">
        <f t="shared" si="2701"/>
        <v>FLO_FR</v>
      </c>
      <c r="G3706" s="2" t="str">
        <f t="shared" si="2702"/>
        <v>TER_TS_SC</v>
      </c>
      <c r="H3706" s="2" t="str">
        <f>IF(HLOOKUP($D3706,Fractions!$C$1:$Z$2,2,0)=0,"na",HLOOKUP($D3706,Fractions!$C$1:$Z$2,2,0))</f>
        <v>RD</v>
      </c>
      <c r="I3706" s="2" t="s">
        <v>34</v>
      </c>
      <c r="J3706" s="10"/>
      <c r="K3706" s="10">
        <f>VLOOKUP(VLOOKUP(C3703,Demands!$B$27:$E$125,4,0),Fractions!$A$3:$Z$43,INS_FRs!D3706+2,0)</f>
        <v>4.1780821917808221E-2</v>
      </c>
      <c r="L3706" s="10" t="str">
        <f t="shared" si="2682"/>
        <v>TERELC</v>
      </c>
      <c r="M3706" s="10" t="s">
        <v>75</v>
      </c>
    </row>
    <row r="3707" spans="3:13" s="2" customFormat="1" x14ac:dyDescent="0.25">
      <c r="C3707" s="10"/>
      <c r="D3707" s="10">
        <v>5</v>
      </c>
      <c r="F3707" s="2" t="str">
        <f t="shared" si="2701"/>
        <v>FLO_FR</v>
      </c>
      <c r="G3707" s="2" t="str">
        <f t="shared" si="2702"/>
        <v>TER_TS_SC</v>
      </c>
      <c r="H3707" s="2" t="str">
        <f>IF(HLOOKUP($D3707,Fractions!$C$1:$Z$2,2,0)=0,"na",HLOOKUP($D3707,Fractions!$C$1:$Z$2,2,0))</f>
        <v>RA</v>
      </c>
      <c r="I3707" s="2" t="s">
        <v>34</v>
      </c>
      <c r="J3707" s="10"/>
      <c r="K3707" s="10">
        <f>VLOOKUP(VLOOKUP(C3703,Demands!$B$27:$E$125,4,0),Fractions!$A$3:$Z$43,INS_FRs!D3707+2,0)</f>
        <v>2.7853881278538817E-2</v>
      </c>
      <c r="L3707" s="10" t="str">
        <f t="shared" si="2682"/>
        <v>TERELC</v>
      </c>
      <c r="M3707" s="10" t="s">
        <v>75</v>
      </c>
    </row>
    <row r="3708" spans="3:13" s="2" customFormat="1" x14ac:dyDescent="0.25">
      <c r="C3708" s="10"/>
      <c r="D3708" s="10">
        <v>6</v>
      </c>
      <c r="F3708" s="2" t="str">
        <f t="shared" si="2701"/>
        <v>FLO_FR</v>
      </c>
      <c r="G3708" s="2" t="str">
        <f t="shared" si="2702"/>
        <v>TER_TS_SC</v>
      </c>
      <c r="H3708" s="2" t="str">
        <f>IF(HLOOKUP($D3708,Fractions!$C$1:$Z$2,2,0)=0,"na",HLOOKUP($D3708,Fractions!$C$1:$Z$2,2,0))</f>
        <v>RE</v>
      </c>
      <c r="I3708" s="2" t="s">
        <v>34</v>
      </c>
      <c r="J3708" s="10"/>
      <c r="K3708" s="10">
        <f>VLOOKUP(VLOOKUP(C3703,Demands!$B$27:$E$125,4,0),Fractions!$A$3:$Z$43,INS_FRs!D3708+2,0)</f>
        <v>3.4817351598173514E-2</v>
      </c>
      <c r="L3708" s="10" t="str">
        <f t="shared" si="2682"/>
        <v>TERELC</v>
      </c>
      <c r="M3708" s="10" t="s">
        <v>75</v>
      </c>
    </row>
    <row r="3709" spans="3:13" s="2" customFormat="1" x14ac:dyDescent="0.25">
      <c r="C3709" s="10"/>
      <c r="D3709" s="10">
        <v>7</v>
      </c>
      <c r="F3709" s="2" t="str">
        <f t="shared" si="2701"/>
        <v>FLO_FR</v>
      </c>
      <c r="G3709" s="2" t="str">
        <f t="shared" si="2702"/>
        <v>TER_TS_SC</v>
      </c>
      <c r="H3709" s="2" t="str">
        <f>IF(HLOOKUP($D3709,Fractions!$C$1:$Z$2,2,0)=0,"na",HLOOKUP($D3709,Fractions!$C$1:$Z$2,2,0))</f>
        <v>SN</v>
      </c>
      <c r="I3709" s="2" t="s">
        <v>34</v>
      </c>
      <c r="J3709" s="10"/>
      <c r="K3709" s="10">
        <f>VLOOKUP(VLOOKUP(C3703,Demands!$B$27:$E$125,4,0),Fractions!$A$3:$Z$43,INS_FRs!D3709+2,0)</f>
        <v>0</v>
      </c>
      <c r="L3709" s="10" t="str">
        <f t="shared" si="2682"/>
        <v>TERELC</v>
      </c>
      <c r="M3709" s="10" t="s">
        <v>75</v>
      </c>
    </row>
    <row r="3710" spans="3:13" s="2" customFormat="1" x14ac:dyDescent="0.25">
      <c r="C3710" s="10"/>
      <c r="D3710" s="10">
        <v>8</v>
      </c>
      <c r="F3710" s="2" t="str">
        <f t="shared" si="2701"/>
        <v>FLO_FR</v>
      </c>
      <c r="G3710" s="2" t="str">
        <f t="shared" si="2702"/>
        <v>TER_TS_SC</v>
      </c>
      <c r="H3710" s="2" t="str">
        <f>IF(HLOOKUP($D3710,Fractions!$C$1:$Z$2,2,0)=0,"na",HLOOKUP($D3710,Fractions!$C$1:$Z$2,2,0))</f>
        <v>SL</v>
      </c>
      <c r="I3710" s="2" t="s">
        <v>34</v>
      </c>
      <c r="J3710" s="10"/>
      <c r="K3710" s="10">
        <f>VLOOKUP(VLOOKUP(C3703,Demands!$B$27:$E$125,4,0),Fractions!$A$3:$Z$43,INS_FRs!D3710+2,0)</f>
        <v>0.11095890410958906</v>
      </c>
      <c r="L3710" s="10" t="str">
        <f t="shared" si="2682"/>
        <v>TERELC</v>
      </c>
      <c r="M3710" s="10" t="s">
        <v>75</v>
      </c>
    </row>
    <row r="3711" spans="3:13" s="2" customFormat="1" x14ac:dyDescent="0.25">
      <c r="C3711" s="10"/>
      <c r="D3711" s="10">
        <v>9</v>
      </c>
      <c r="F3711" s="2" t="str">
        <f t="shared" si="2701"/>
        <v>FLO_FR</v>
      </c>
      <c r="G3711" s="2" t="str">
        <f t="shared" si="2702"/>
        <v>TER_TS_SC</v>
      </c>
      <c r="H3711" s="2" t="str">
        <f>IF(HLOOKUP($D3711,Fractions!$C$1:$Z$2,2,0)=0,"na",HLOOKUP($D3711,Fractions!$C$1:$Z$2,2,0))</f>
        <v>SM</v>
      </c>
      <c r="I3711" s="2" t="s">
        <v>34</v>
      </c>
      <c r="J3711" s="10"/>
      <c r="K3711" s="10">
        <f>VLOOKUP(VLOOKUP(C3703,Demands!$B$27:$E$125,4,0),Fractions!$A$3:$Z$43,INS_FRs!D3711+2,0)</f>
        <v>0.1386986301369863</v>
      </c>
      <c r="L3711" s="10" t="str">
        <f t="shared" si="2682"/>
        <v>TERELC</v>
      </c>
      <c r="M3711" s="10" t="s">
        <v>75</v>
      </c>
    </row>
    <row r="3712" spans="3:13" s="2" customFormat="1" x14ac:dyDescent="0.25">
      <c r="C3712" s="10"/>
      <c r="D3712" s="10">
        <v>10</v>
      </c>
      <c r="F3712" s="2" t="str">
        <f t="shared" si="2701"/>
        <v>FLO_FR</v>
      </c>
      <c r="G3712" s="2" t="str">
        <f t="shared" si="2702"/>
        <v>TER_TS_SC</v>
      </c>
      <c r="H3712" s="2" t="str">
        <f>IF(HLOOKUP($D3712,Fractions!$C$1:$Z$2,2,0)=0,"na",HLOOKUP($D3712,Fractions!$C$1:$Z$2,2,0))</f>
        <v>SD</v>
      </c>
      <c r="I3712" s="2" t="s">
        <v>34</v>
      </c>
      <c r="J3712" s="10"/>
      <c r="K3712" s="10">
        <f>VLOOKUP(VLOOKUP(C3703,Demands!$B$27:$E$125,4,0),Fractions!$A$3:$Z$43,INS_FRs!D3712+2,0)</f>
        <v>0.16643835616438357</v>
      </c>
      <c r="L3712" s="10" t="str">
        <f t="shared" si="2682"/>
        <v>TERELC</v>
      </c>
      <c r="M3712" s="10" t="s">
        <v>75</v>
      </c>
    </row>
    <row r="3713" spans="3:13" s="2" customFormat="1" x14ac:dyDescent="0.25">
      <c r="C3713" s="10"/>
      <c r="D3713" s="10">
        <v>11</v>
      </c>
      <c r="F3713" s="2" t="str">
        <f t="shared" si="2701"/>
        <v>FLO_FR</v>
      </c>
      <c r="G3713" s="2" t="str">
        <f t="shared" si="2702"/>
        <v>TER_TS_SC</v>
      </c>
      <c r="H3713" s="2" t="str">
        <f>IF(HLOOKUP($D3713,Fractions!$C$1:$Z$2,2,0)=0,"na",HLOOKUP($D3713,Fractions!$C$1:$Z$2,2,0))</f>
        <v>SA</v>
      </c>
      <c r="I3713" s="2" t="s">
        <v>34</v>
      </c>
      <c r="J3713" s="10"/>
      <c r="K3713" s="10">
        <f>VLOOKUP(VLOOKUP(C3703,Demands!$B$27:$E$125,4,0),Fractions!$A$3:$Z$43,INS_FRs!D3713+2,0)</f>
        <v>0.11095890410958906</v>
      </c>
      <c r="L3713" s="10" t="str">
        <f t="shared" si="2682"/>
        <v>TERELC</v>
      </c>
      <c r="M3713" s="10" t="s">
        <v>75</v>
      </c>
    </row>
    <row r="3714" spans="3:13" s="2" customFormat="1" x14ac:dyDescent="0.25">
      <c r="C3714" s="10"/>
      <c r="D3714" s="10">
        <v>12</v>
      </c>
      <c r="F3714" s="2" t="str">
        <f t="shared" si="2701"/>
        <v>FLO_FR</v>
      </c>
      <c r="G3714" s="2" t="str">
        <f t="shared" si="2702"/>
        <v>TER_TS_SC</v>
      </c>
      <c r="H3714" s="2" t="str">
        <f>IF(HLOOKUP($D3714,Fractions!$C$1:$Z$2,2,0)=0,"na",HLOOKUP($D3714,Fractions!$C$1:$Z$2,2,0))</f>
        <v>SE</v>
      </c>
      <c r="I3714" s="2" t="s">
        <v>34</v>
      </c>
      <c r="J3714" s="10"/>
      <c r="K3714" s="10">
        <f>VLOOKUP(VLOOKUP(C3703,Demands!$B$27:$E$125,4,0),Fractions!$A$3:$Z$43,INS_FRs!D3714+2,0)</f>
        <v>0.1386986301369863</v>
      </c>
      <c r="L3714" s="10" t="str">
        <f t="shared" si="2682"/>
        <v>TERELC</v>
      </c>
      <c r="M3714" s="10" t="s">
        <v>75</v>
      </c>
    </row>
    <row r="3715" spans="3:13" s="2" customFormat="1" x14ac:dyDescent="0.25">
      <c r="C3715" s="10"/>
      <c r="D3715" s="10">
        <v>13</v>
      </c>
      <c r="F3715" s="2" t="str">
        <f t="shared" si="2701"/>
        <v>FLO_FR</v>
      </c>
      <c r="G3715" s="2" t="str">
        <f t="shared" si="2702"/>
        <v>TER_TS_SC</v>
      </c>
      <c r="H3715" s="2" t="str">
        <f>IF(HLOOKUP($D3715,Fractions!$C$1:$Z$2,2,0)=0,"na",HLOOKUP($D3715,Fractions!$C$1:$Z$2,2,0))</f>
        <v>FN</v>
      </c>
      <c r="I3715" s="2" t="s">
        <v>34</v>
      </c>
      <c r="J3715" s="10"/>
      <c r="K3715" s="10">
        <f>VLOOKUP(VLOOKUP(C3703,Demands!$B$27:$E$125,4,0),Fractions!$A$3:$Z$43,INS_FRs!D3715+2,0)</f>
        <v>0</v>
      </c>
      <c r="L3715" s="10" t="str">
        <f t="shared" si="2682"/>
        <v>TERELC</v>
      </c>
      <c r="M3715" s="10" t="s">
        <v>75</v>
      </c>
    </row>
    <row r="3716" spans="3:13" s="2" customFormat="1" x14ac:dyDescent="0.25">
      <c r="C3716" s="10"/>
      <c r="D3716" s="10">
        <v>14</v>
      </c>
      <c r="F3716" s="2" t="str">
        <f t="shared" si="2701"/>
        <v>FLO_FR</v>
      </c>
      <c r="G3716" s="2" t="str">
        <f t="shared" si="2702"/>
        <v>TER_TS_SC</v>
      </c>
      <c r="H3716" s="2" t="str">
        <f>IF(HLOOKUP($D3716,Fractions!$C$1:$Z$2,2,0)=0,"na",HLOOKUP($D3716,Fractions!$C$1:$Z$2,2,0))</f>
        <v>FL</v>
      </c>
      <c r="I3716" s="2" t="s">
        <v>34</v>
      </c>
      <c r="J3716" s="10"/>
      <c r="K3716" s="10">
        <f>VLOOKUP(VLOOKUP(C3703,Demands!$B$27:$E$125,4,0),Fractions!$A$3:$Z$43,INS_FRs!D3716+2,0)</f>
        <v>2.7853881278538817E-2</v>
      </c>
      <c r="L3716" s="10" t="str">
        <f t="shared" si="2682"/>
        <v>TERELC</v>
      </c>
      <c r="M3716" s="10" t="s">
        <v>75</v>
      </c>
    </row>
    <row r="3717" spans="3:13" s="2" customFormat="1" x14ac:dyDescent="0.25">
      <c r="C3717" s="10"/>
      <c r="D3717" s="10">
        <v>15</v>
      </c>
      <c r="F3717" s="2" t="str">
        <f t="shared" si="2701"/>
        <v>FLO_FR</v>
      </c>
      <c r="G3717" s="2" t="str">
        <f t="shared" si="2702"/>
        <v>TER_TS_SC</v>
      </c>
      <c r="H3717" s="2" t="str">
        <f>IF(HLOOKUP($D3717,Fractions!$C$1:$Z$2,2,0)=0,"na",HLOOKUP($D3717,Fractions!$C$1:$Z$2,2,0))</f>
        <v>FM</v>
      </c>
      <c r="I3717" s="2" t="s">
        <v>34</v>
      </c>
      <c r="J3717" s="10"/>
      <c r="K3717" s="10">
        <f>VLOOKUP(VLOOKUP(C3703,Demands!$B$27:$E$125,4,0),Fractions!$A$3:$Z$43,INS_FRs!D3717+2,0)</f>
        <v>3.4817351598173514E-2</v>
      </c>
      <c r="L3717" s="10" t="str">
        <f t="shared" si="2682"/>
        <v>TERELC</v>
      </c>
      <c r="M3717" s="10" t="s">
        <v>75</v>
      </c>
    </row>
    <row r="3718" spans="3:13" s="2" customFormat="1" x14ac:dyDescent="0.25">
      <c r="C3718" s="10"/>
      <c r="D3718" s="10">
        <v>16</v>
      </c>
      <c r="F3718" s="2" t="str">
        <f t="shared" si="2701"/>
        <v>FLO_FR</v>
      </c>
      <c r="G3718" s="2" t="str">
        <f t="shared" si="2702"/>
        <v>TER_TS_SC</v>
      </c>
      <c r="H3718" s="2" t="str">
        <f>IF(HLOOKUP($D3718,Fractions!$C$1:$Z$2,2,0)=0,"na",HLOOKUP($D3718,Fractions!$C$1:$Z$2,2,0))</f>
        <v>FD</v>
      </c>
      <c r="I3718" s="2" t="s">
        <v>34</v>
      </c>
      <c r="J3718" s="10"/>
      <c r="K3718" s="10">
        <f>VLOOKUP(VLOOKUP(C3703,Demands!$B$27:$E$125,4,0),Fractions!$A$3:$Z$43,INS_FRs!D3718+2,0)</f>
        <v>4.1780821917808221E-2</v>
      </c>
      <c r="L3718" s="10" t="str">
        <f t="shared" si="2682"/>
        <v>TERELC</v>
      </c>
      <c r="M3718" s="10" t="s">
        <v>75</v>
      </c>
    </row>
    <row r="3719" spans="3:13" s="2" customFormat="1" x14ac:dyDescent="0.25">
      <c r="C3719" s="10"/>
      <c r="D3719" s="10">
        <v>17</v>
      </c>
      <c r="F3719" s="2" t="str">
        <f t="shared" si="2701"/>
        <v>FLO_FR</v>
      </c>
      <c r="G3719" s="2" t="str">
        <f t="shared" si="2702"/>
        <v>TER_TS_SC</v>
      </c>
      <c r="H3719" s="2" t="str">
        <f>IF(HLOOKUP($D3719,Fractions!$C$1:$Z$2,2,0)=0,"na",HLOOKUP($D3719,Fractions!$C$1:$Z$2,2,0))</f>
        <v>FA</v>
      </c>
      <c r="I3719" s="2" t="s">
        <v>34</v>
      </c>
      <c r="J3719" s="10"/>
      <c r="K3719" s="10">
        <f>VLOOKUP(VLOOKUP(C3703,Demands!$B$27:$E$125,4,0),Fractions!$A$3:$Z$43,INS_FRs!D3719+2,0)</f>
        <v>2.7853881278538817E-2</v>
      </c>
      <c r="L3719" s="10" t="str">
        <f t="shared" si="2682"/>
        <v>TERELC</v>
      </c>
      <c r="M3719" s="10" t="s">
        <v>75</v>
      </c>
    </row>
    <row r="3720" spans="3:13" s="2" customFormat="1" x14ac:dyDescent="0.25">
      <c r="C3720" s="10"/>
      <c r="D3720" s="10">
        <v>18</v>
      </c>
      <c r="F3720" s="2" t="str">
        <f t="shared" si="2701"/>
        <v>FLO_FR</v>
      </c>
      <c r="G3720" s="2" t="str">
        <f t="shared" si="2702"/>
        <v>TER_TS_SC</v>
      </c>
      <c r="H3720" s="2" t="str">
        <f>IF(HLOOKUP($D3720,Fractions!$C$1:$Z$2,2,0)=0,"na",HLOOKUP($D3720,Fractions!$C$1:$Z$2,2,0))</f>
        <v>FE</v>
      </c>
      <c r="I3720" s="2" t="s">
        <v>34</v>
      </c>
      <c r="J3720" s="10"/>
      <c r="K3720" s="10">
        <f>VLOOKUP(VLOOKUP(C3703,Demands!$B$27:$E$125,4,0),Fractions!$A$3:$Z$43,INS_FRs!D3720+2,0)</f>
        <v>3.4817351598173514E-2</v>
      </c>
      <c r="L3720" s="10" t="str">
        <f t="shared" ref="L3720:L3783" si="2703">LEFT(G3720,3)&amp;"ELC"</f>
        <v>TERELC</v>
      </c>
      <c r="M3720" s="10" t="s">
        <v>75</v>
      </c>
    </row>
    <row r="3721" spans="3:13" s="2" customFormat="1" x14ac:dyDescent="0.25">
      <c r="C3721" s="10"/>
      <c r="D3721" s="10">
        <v>19</v>
      </c>
      <c r="F3721" s="2" t="str">
        <f t="shared" si="2701"/>
        <v>FLO_FR</v>
      </c>
      <c r="G3721" s="2" t="str">
        <f t="shared" si="2702"/>
        <v>TER_TS_SC</v>
      </c>
      <c r="H3721" s="2" t="str">
        <f>IF(HLOOKUP($D3721,Fractions!$C$1:$Z$2,2,0)=0,"na",HLOOKUP($D3721,Fractions!$C$1:$Z$2,2,0))</f>
        <v>WN</v>
      </c>
      <c r="I3721" s="2" t="s">
        <v>34</v>
      </c>
      <c r="J3721" s="10"/>
      <c r="K3721" s="10">
        <f>VLOOKUP(VLOOKUP(C3703,Demands!$B$27:$E$125,4,0),Fractions!$A$3:$Z$43,INS_FRs!D3721+2,0)</f>
        <v>0</v>
      </c>
      <c r="L3721" s="10" t="str">
        <f t="shared" si="2703"/>
        <v>TERELC</v>
      </c>
      <c r="M3721" s="10" t="s">
        <v>75</v>
      </c>
    </row>
    <row r="3722" spans="3:13" s="2" customFormat="1" x14ac:dyDescent="0.25">
      <c r="C3722" s="10"/>
      <c r="D3722" s="10">
        <v>20</v>
      </c>
      <c r="F3722" s="2" t="str">
        <f t="shared" si="2701"/>
        <v>FLO_FR</v>
      </c>
      <c r="G3722" s="2" t="str">
        <f t="shared" si="2702"/>
        <v>TER_TS_SC</v>
      </c>
      <c r="H3722" s="2" t="str">
        <f>IF(HLOOKUP($D3722,Fractions!$C$1:$Z$2,2,0)=0,"na",HLOOKUP($D3722,Fractions!$C$1:$Z$2,2,0))</f>
        <v>WL</v>
      </c>
      <c r="I3722" s="2" t="s">
        <v>34</v>
      </c>
      <c r="J3722" s="10"/>
      <c r="K3722" s="10">
        <f>VLOOKUP(VLOOKUP(C3703,Demands!$B$27:$E$125,4,0),Fractions!$A$3:$Z$43,INS_FRs!D3722+2,0)</f>
        <v>0</v>
      </c>
      <c r="L3722" s="10" t="str">
        <f t="shared" si="2703"/>
        <v>TERELC</v>
      </c>
      <c r="M3722" s="10" t="s">
        <v>75</v>
      </c>
    </row>
    <row r="3723" spans="3:13" s="2" customFormat="1" x14ac:dyDescent="0.25">
      <c r="C3723" s="10"/>
      <c r="D3723" s="10">
        <v>21</v>
      </c>
      <c r="F3723" s="2" t="str">
        <f t="shared" si="2701"/>
        <v>FLO_FR</v>
      </c>
      <c r="G3723" s="2" t="str">
        <f t="shared" si="2702"/>
        <v>TER_TS_SC</v>
      </c>
      <c r="H3723" s="2" t="str">
        <f>IF(HLOOKUP($D3723,Fractions!$C$1:$Z$2,2,0)=0,"na",HLOOKUP($D3723,Fractions!$C$1:$Z$2,2,0))</f>
        <v>WM</v>
      </c>
      <c r="I3723" s="2" t="s">
        <v>34</v>
      </c>
      <c r="J3723" s="10"/>
      <c r="K3723" s="10">
        <f>VLOOKUP(VLOOKUP(C3703,Demands!$B$27:$E$125,4,0),Fractions!$A$3:$Z$43,INS_FRs!D3723+2,0)</f>
        <v>0</v>
      </c>
      <c r="L3723" s="10" t="str">
        <f t="shared" si="2703"/>
        <v>TERELC</v>
      </c>
      <c r="M3723" s="10" t="s">
        <v>75</v>
      </c>
    </row>
    <row r="3724" spans="3:13" s="2" customFormat="1" x14ac:dyDescent="0.25">
      <c r="C3724" s="10"/>
      <c r="D3724" s="10">
        <v>22</v>
      </c>
      <c r="F3724" s="2" t="str">
        <f t="shared" si="2701"/>
        <v>FLO_FR</v>
      </c>
      <c r="G3724" s="2" t="str">
        <f t="shared" si="2702"/>
        <v>TER_TS_SC</v>
      </c>
      <c r="H3724" s="2" t="str">
        <f>IF(HLOOKUP($D3724,Fractions!$C$1:$Z$2,2,0)=0,"na",HLOOKUP($D3724,Fractions!$C$1:$Z$2,2,0))</f>
        <v>WD</v>
      </c>
      <c r="I3724" s="2" t="s">
        <v>34</v>
      </c>
      <c r="J3724" s="10"/>
      <c r="K3724" s="10">
        <f>VLOOKUP(VLOOKUP(C3703,Demands!$B$27:$E$125,4,0),Fractions!$A$3:$Z$43,INS_FRs!D3724+2,0)</f>
        <v>0</v>
      </c>
      <c r="L3724" s="10" t="str">
        <f t="shared" si="2703"/>
        <v>TERELC</v>
      </c>
      <c r="M3724" s="10" t="s">
        <v>75</v>
      </c>
    </row>
    <row r="3725" spans="3:13" s="2" customFormat="1" x14ac:dyDescent="0.25">
      <c r="C3725" s="10"/>
      <c r="D3725" s="10">
        <v>23</v>
      </c>
      <c r="F3725" s="12" t="str">
        <f t="shared" si="2701"/>
        <v>FLO_FR</v>
      </c>
      <c r="G3725" s="12" t="str">
        <f t="shared" si="2702"/>
        <v>TER_TS_SC</v>
      </c>
      <c r="H3725" s="12" t="str">
        <f>IF(HLOOKUP($D3725,Fractions!$C$1:$Z$2,2,0)=0,"na",HLOOKUP($D3725,Fractions!$C$1:$Z$2,2,0))</f>
        <v>WA</v>
      </c>
      <c r="I3725" s="12" t="s">
        <v>34</v>
      </c>
      <c r="J3725" s="4"/>
      <c r="K3725" s="4">
        <f>VLOOKUP(VLOOKUP(C3703,Demands!$B$27:$E$125,4,0),Fractions!$A$3:$Z$43,INS_FRs!D3725+2,0)</f>
        <v>0</v>
      </c>
      <c r="L3725" s="10" t="str">
        <f t="shared" si="2703"/>
        <v>TERELC</v>
      </c>
      <c r="M3725" s="10" t="s">
        <v>75</v>
      </c>
    </row>
    <row r="3726" spans="3:13" s="2" customFormat="1" x14ac:dyDescent="0.25">
      <c r="C3726" s="10"/>
      <c r="D3726" s="10">
        <v>24</v>
      </c>
      <c r="F3726" s="19" t="str">
        <f t="shared" si="2701"/>
        <v>FLO_FR</v>
      </c>
      <c r="G3726" s="19" t="str">
        <f t="shared" si="2702"/>
        <v>TER_TS_SC</v>
      </c>
      <c r="H3726" s="19" t="str">
        <f>IF(HLOOKUP($D3726,Fractions!$C$1:$Z$2,2,0)=0,"na",HLOOKUP($D3726,Fractions!$C$1:$Z$2,2,0))</f>
        <v>WE</v>
      </c>
      <c r="I3726" s="19" t="s">
        <v>34</v>
      </c>
      <c r="J3726" s="21"/>
      <c r="K3726" s="21">
        <f>VLOOKUP(VLOOKUP(C3703,Demands!$B$27:$E$125,4,0),Fractions!$A$3:$Z$43,INS_FRs!D3726+2,0)</f>
        <v>0</v>
      </c>
      <c r="L3726" s="21" t="str">
        <f t="shared" si="2703"/>
        <v>TERELC</v>
      </c>
      <c r="M3726" s="21" t="s">
        <v>75</v>
      </c>
    </row>
    <row r="3727" spans="3:13" s="2" customFormat="1" x14ac:dyDescent="0.25">
      <c r="C3727" s="10"/>
      <c r="D3727" s="10">
        <v>1</v>
      </c>
      <c r="F3727" s="2" t="str">
        <f t="shared" si="2701"/>
        <v>FLO_FR</v>
      </c>
      <c r="G3727" s="9" t="str">
        <f t="shared" si="2702"/>
        <v>TER_TS_SC</v>
      </c>
      <c r="H3727" s="2" t="str">
        <f t="shared" ref="H3727:J3735" si="2704">H3703</f>
        <v>RN</v>
      </c>
      <c r="I3727" s="2" t="str">
        <f t="shared" si="2704"/>
        <v>UP</v>
      </c>
      <c r="J3727" s="2">
        <f t="shared" si="2704"/>
        <v>0</v>
      </c>
      <c r="K3727" s="10">
        <v>3</v>
      </c>
      <c r="L3727" s="10" t="str">
        <f t="shared" si="2703"/>
        <v>TERELC</v>
      </c>
      <c r="M3727" s="10" t="s">
        <v>75</v>
      </c>
    </row>
    <row r="3728" spans="3:13" s="2" customFormat="1" x14ac:dyDescent="0.25">
      <c r="C3728" s="10"/>
      <c r="D3728" s="10">
        <v>2</v>
      </c>
      <c r="F3728" s="2" t="str">
        <f t="shared" si="2701"/>
        <v>FLO_FR</v>
      </c>
      <c r="G3728" s="2" t="str">
        <f t="shared" si="2702"/>
        <v>TER_TS_SC</v>
      </c>
      <c r="H3728" s="2" t="str">
        <f t="shared" si="2704"/>
        <v>RL</v>
      </c>
      <c r="I3728" s="2" t="str">
        <f t="shared" si="2704"/>
        <v>UP</v>
      </c>
      <c r="J3728" s="2">
        <f t="shared" si="2704"/>
        <v>0</v>
      </c>
      <c r="K3728" s="10">
        <f>K3727</f>
        <v>3</v>
      </c>
      <c r="L3728" s="10" t="str">
        <f t="shared" si="2703"/>
        <v>TERELC</v>
      </c>
      <c r="M3728" s="10" t="s">
        <v>75</v>
      </c>
    </row>
    <row r="3729" spans="3:13" s="2" customFormat="1" x14ac:dyDescent="0.25">
      <c r="C3729" s="10"/>
      <c r="D3729" s="10">
        <v>3</v>
      </c>
      <c r="F3729" s="2" t="str">
        <f t="shared" si="2701"/>
        <v>FLO_FR</v>
      </c>
      <c r="G3729" s="2" t="str">
        <f t="shared" si="2702"/>
        <v>TER_TS_SC</v>
      </c>
      <c r="H3729" s="2" t="str">
        <f t="shared" si="2704"/>
        <v>RM</v>
      </c>
      <c r="I3729" s="2" t="str">
        <f t="shared" si="2704"/>
        <v>UP</v>
      </c>
      <c r="J3729" s="2">
        <f t="shared" si="2704"/>
        <v>0</v>
      </c>
      <c r="K3729" s="10">
        <f t="shared" ref="K3729:K3750" si="2705">K3728</f>
        <v>3</v>
      </c>
      <c r="L3729" s="10" t="str">
        <f t="shared" si="2703"/>
        <v>TERELC</v>
      </c>
      <c r="M3729" s="10" t="s">
        <v>75</v>
      </c>
    </row>
    <row r="3730" spans="3:13" s="2" customFormat="1" x14ac:dyDescent="0.25">
      <c r="C3730" s="10"/>
      <c r="D3730" s="10">
        <v>4</v>
      </c>
      <c r="F3730" s="2" t="str">
        <f t="shared" si="2701"/>
        <v>FLO_FR</v>
      </c>
      <c r="G3730" s="2" t="str">
        <f t="shared" si="2702"/>
        <v>TER_TS_SC</v>
      </c>
      <c r="H3730" s="2" t="str">
        <f t="shared" si="2704"/>
        <v>RD</v>
      </c>
      <c r="I3730" s="2" t="str">
        <f t="shared" si="2704"/>
        <v>UP</v>
      </c>
      <c r="J3730" s="2">
        <f t="shared" si="2704"/>
        <v>0</v>
      </c>
      <c r="K3730" s="10">
        <f t="shared" si="2705"/>
        <v>3</v>
      </c>
      <c r="L3730" s="10" t="str">
        <f t="shared" si="2703"/>
        <v>TERELC</v>
      </c>
      <c r="M3730" s="10" t="s">
        <v>75</v>
      </c>
    </row>
    <row r="3731" spans="3:13" s="2" customFormat="1" x14ac:dyDescent="0.25">
      <c r="C3731" s="10"/>
      <c r="D3731" s="10">
        <v>5</v>
      </c>
      <c r="F3731" s="2" t="str">
        <f t="shared" si="2701"/>
        <v>FLO_FR</v>
      </c>
      <c r="G3731" s="2" t="str">
        <f t="shared" si="2702"/>
        <v>TER_TS_SC</v>
      </c>
      <c r="H3731" s="2" t="str">
        <f t="shared" si="2704"/>
        <v>RA</v>
      </c>
      <c r="I3731" s="2" t="str">
        <f t="shared" si="2704"/>
        <v>UP</v>
      </c>
      <c r="J3731" s="2">
        <f t="shared" si="2704"/>
        <v>0</v>
      </c>
      <c r="K3731" s="10">
        <f t="shared" si="2705"/>
        <v>3</v>
      </c>
      <c r="L3731" s="10" t="str">
        <f t="shared" si="2703"/>
        <v>TERELC</v>
      </c>
      <c r="M3731" s="10" t="s">
        <v>75</v>
      </c>
    </row>
    <row r="3732" spans="3:13" s="2" customFormat="1" x14ac:dyDescent="0.25">
      <c r="C3732" s="10"/>
      <c r="D3732" s="10">
        <v>6</v>
      </c>
      <c r="F3732" s="2" t="str">
        <f t="shared" si="2701"/>
        <v>FLO_FR</v>
      </c>
      <c r="G3732" s="2" t="str">
        <f t="shared" si="2702"/>
        <v>TER_TS_SC</v>
      </c>
      <c r="H3732" s="2" t="str">
        <f t="shared" si="2704"/>
        <v>RE</v>
      </c>
      <c r="I3732" s="2" t="str">
        <f t="shared" si="2704"/>
        <v>UP</v>
      </c>
      <c r="J3732" s="2">
        <f t="shared" si="2704"/>
        <v>0</v>
      </c>
      <c r="K3732" s="10">
        <f t="shared" si="2705"/>
        <v>3</v>
      </c>
      <c r="L3732" s="10" t="str">
        <f t="shared" si="2703"/>
        <v>TERELC</v>
      </c>
      <c r="M3732" s="10" t="s">
        <v>75</v>
      </c>
    </row>
    <row r="3733" spans="3:13" s="2" customFormat="1" x14ac:dyDescent="0.25">
      <c r="C3733" s="10"/>
      <c r="D3733" s="10">
        <v>7</v>
      </c>
      <c r="F3733" s="2" t="str">
        <f t="shared" si="2701"/>
        <v>FLO_FR</v>
      </c>
      <c r="G3733" s="2" t="str">
        <f t="shared" si="2702"/>
        <v>TER_TS_SC</v>
      </c>
      <c r="H3733" s="2" t="str">
        <f t="shared" si="2704"/>
        <v>SN</v>
      </c>
      <c r="I3733" s="2" t="str">
        <f t="shared" si="2704"/>
        <v>UP</v>
      </c>
      <c r="J3733" s="2">
        <f t="shared" si="2704"/>
        <v>0</v>
      </c>
      <c r="K3733" s="10">
        <f t="shared" si="2705"/>
        <v>3</v>
      </c>
      <c r="L3733" s="10" t="str">
        <f t="shared" si="2703"/>
        <v>TERELC</v>
      </c>
      <c r="M3733" s="10" t="s">
        <v>75</v>
      </c>
    </row>
    <row r="3734" spans="3:13" s="2" customFormat="1" x14ac:dyDescent="0.25">
      <c r="C3734" s="10"/>
      <c r="D3734" s="10">
        <v>8</v>
      </c>
      <c r="F3734" s="2" t="str">
        <f t="shared" si="2701"/>
        <v>FLO_FR</v>
      </c>
      <c r="G3734" s="2" t="str">
        <f t="shared" si="2702"/>
        <v>TER_TS_SC</v>
      </c>
      <c r="H3734" s="2" t="str">
        <f t="shared" si="2704"/>
        <v>SL</v>
      </c>
      <c r="I3734" s="2" t="str">
        <f t="shared" si="2704"/>
        <v>UP</v>
      </c>
      <c r="J3734" s="2">
        <f t="shared" si="2704"/>
        <v>0</v>
      </c>
      <c r="K3734" s="10">
        <f t="shared" si="2705"/>
        <v>3</v>
      </c>
      <c r="L3734" s="10" t="str">
        <f t="shared" si="2703"/>
        <v>TERELC</v>
      </c>
      <c r="M3734" s="10" t="s">
        <v>75</v>
      </c>
    </row>
    <row r="3735" spans="3:13" s="2" customFormat="1" x14ac:dyDescent="0.25">
      <c r="C3735" s="10"/>
      <c r="D3735" s="10">
        <v>9</v>
      </c>
      <c r="F3735" s="2" t="str">
        <f t="shared" si="2701"/>
        <v>FLO_FR</v>
      </c>
      <c r="G3735" s="2" t="str">
        <f t="shared" si="2702"/>
        <v>TER_TS_SC</v>
      </c>
      <c r="H3735" s="2" t="str">
        <f t="shared" si="2704"/>
        <v>SM</v>
      </c>
      <c r="I3735" s="2" t="str">
        <f t="shared" si="2704"/>
        <v>UP</v>
      </c>
      <c r="J3735" s="2">
        <f t="shared" si="2704"/>
        <v>0</v>
      </c>
      <c r="K3735" s="10">
        <f t="shared" si="2705"/>
        <v>3</v>
      </c>
      <c r="L3735" s="10" t="str">
        <f t="shared" si="2703"/>
        <v>TERELC</v>
      </c>
      <c r="M3735" s="10" t="s">
        <v>75</v>
      </c>
    </row>
    <row r="3736" spans="3:13" s="2" customFormat="1" x14ac:dyDescent="0.25">
      <c r="C3736" s="10"/>
      <c r="D3736" s="10">
        <v>10</v>
      </c>
      <c r="F3736" s="2" t="str">
        <f t="shared" si="2701"/>
        <v>FLO_FR</v>
      </c>
      <c r="G3736" s="2" t="str">
        <f t="shared" si="2702"/>
        <v>TER_TS_SC</v>
      </c>
      <c r="H3736" s="2" t="str">
        <f t="shared" ref="H3736:H3737" si="2706">H3712</f>
        <v>SD</v>
      </c>
      <c r="I3736" s="2" t="str">
        <f>I3712</f>
        <v>UP</v>
      </c>
      <c r="J3736" s="2">
        <f>J3712</f>
        <v>0</v>
      </c>
      <c r="K3736" s="10">
        <f t="shared" si="2705"/>
        <v>3</v>
      </c>
      <c r="L3736" s="10" t="str">
        <f t="shared" si="2703"/>
        <v>TERELC</v>
      </c>
      <c r="M3736" s="10" t="s">
        <v>75</v>
      </c>
    </row>
    <row r="3737" spans="3:13" s="2" customFormat="1" x14ac:dyDescent="0.25">
      <c r="C3737" s="10"/>
      <c r="D3737" s="10">
        <v>11</v>
      </c>
      <c r="F3737" s="2" t="str">
        <f t="shared" si="2701"/>
        <v>FLO_FR</v>
      </c>
      <c r="G3737" s="2" t="str">
        <f t="shared" si="2702"/>
        <v>TER_TS_SC</v>
      </c>
      <c r="H3737" s="2" t="str">
        <f t="shared" si="2706"/>
        <v>SA</v>
      </c>
      <c r="I3737" s="2" t="str">
        <f>I3713</f>
        <v>UP</v>
      </c>
      <c r="J3737" s="2">
        <f>J3713</f>
        <v>0</v>
      </c>
      <c r="K3737" s="10">
        <f t="shared" si="2705"/>
        <v>3</v>
      </c>
      <c r="L3737" s="10" t="str">
        <f t="shared" si="2703"/>
        <v>TERELC</v>
      </c>
      <c r="M3737" s="10" t="s">
        <v>75</v>
      </c>
    </row>
    <row r="3738" spans="3:13" s="2" customFormat="1" x14ac:dyDescent="0.25">
      <c r="C3738" s="10"/>
      <c r="D3738" s="10">
        <v>12</v>
      </c>
      <c r="F3738" s="2" t="str">
        <f t="shared" si="2701"/>
        <v>FLO_FR</v>
      </c>
      <c r="G3738" s="2" t="str">
        <f t="shared" si="2702"/>
        <v>TER_TS_SC</v>
      </c>
      <c r="H3738" s="2" t="str">
        <f t="shared" ref="H3738:I3738" si="2707">H3714</f>
        <v>SE</v>
      </c>
      <c r="I3738" s="2" t="str">
        <f t="shared" si="2707"/>
        <v>UP</v>
      </c>
      <c r="J3738" s="2">
        <f>J3714</f>
        <v>0</v>
      </c>
      <c r="K3738" s="10">
        <f t="shared" si="2705"/>
        <v>3</v>
      </c>
      <c r="L3738" s="10" t="str">
        <f t="shared" si="2703"/>
        <v>TERELC</v>
      </c>
      <c r="M3738" s="10" t="s">
        <v>75</v>
      </c>
    </row>
    <row r="3739" spans="3:13" s="2" customFormat="1" x14ac:dyDescent="0.25">
      <c r="C3739" s="10"/>
      <c r="D3739" s="10">
        <v>13</v>
      </c>
      <c r="F3739" s="2" t="str">
        <f t="shared" si="2701"/>
        <v>FLO_FR</v>
      </c>
      <c r="G3739" s="2" t="str">
        <f t="shared" si="2702"/>
        <v>TER_TS_SC</v>
      </c>
      <c r="H3739" s="2" t="str">
        <f t="shared" ref="H3739:J3739" si="2708">H3715</f>
        <v>FN</v>
      </c>
      <c r="I3739" s="2" t="str">
        <f t="shared" si="2708"/>
        <v>UP</v>
      </c>
      <c r="J3739" s="2">
        <f t="shared" si="2708"/>
        <v>0</v>
      </c>
      <c r="K3739" s="10">
        <f t="shared" si="2705"/>
        <v>3</v>
      </c>
      <c r="L3739" s="10" t="str">
        <f t="shared" si="2703"/>
        <v>TERELC</v>
      </c>
      <c r="M3739" s="10" t="s">
        <v>75</v>
      </c>
    </row>
    <row r="3740" spans="3:13" s="2" customFormat="1" x14ac:dyDescent="0.25">
      <c r="C3740" s="10"/>
      <c r="D3740" s="10">
        <v>14</v>
      </c>
      <c r="F3740" s="2" t="str">
        <f t="shared" si="2701"/>
        <v>FLO_FR</v>
      </c>
      <c r="G3740" s="2" t="str">
        <f t="shared" si="2702"/>
        <v>TER_TS_SC</v>
      </c>
      <c r="H3740" s="2" t="str">
        <f t="shared" ref="H3740:J3740" si="2709">H3716</f>
        <v>FL</v>
      </c>
      <c r="I3740" s="2" t="str">
        <f t="shared" si="2709"/>
        <v>UP</v>
      </c>
      <c r="J3740" s="2">
        <f t="shared" si="2709"/>
        <v>0</v>
      </c>
      <c r="K3740" s="10">
        <f t="shared" si="2705"/>
        <v>3</v>
      </c>
      <c r="L3740" s="10" t="str">
        <f t="shared" si="2703"/>
        <v>TERELC</v>
      </c>
      <c r="M3740" s="10" t="s">
        <v>75</v>
      </c>
    </row>
    <row r="3741" spans="3:13" s="2" customFormat="1" x14ac:dyDescent="0.25">
      <c r="C3741" s="10"/>
      <c r="D3741" s="10">
        <v>15</v>
      </c>
      <c r="F3741" s="2" t="str">
        <f t="shared" si="2701"/>
        <v>FLO_FR</v>
      </c>
      <c r="G3741" s="2" t="str">
        <f t="shared" si="2702"/>
        <v>TER_TS_SC</v>
      </c>
      <c r="H3741" s="2" t="str">
        <f t="shared" ref="H3741:J3741" si="2710">H3717</f>
        <v>FM</v>
      </c>
      <c r="I3741" s="2" t="str">
        <f t="shared" si="2710"/>
        <v>UP</v>
      </c>
      <c r="J3741" s="2">
        <f t="shared" si="2710"/>
        <v>0</v>
      </c>
      <c r="K3741" s="10">
        <f t="shared" si="2705"/>
        <v>3</v>
      </c>
      <c r="L3741" s="10" t="str">
        <f t="shared" si="2703"/>
        <v>TERELC</v>
      </c>
      <c r="M3741" s="10" t="s">
        <v>75</v>
      </c>
    </row>
    <row r="3742" spans="3:13" s="2" customFormat="1" x14ac:dyDescent="0.25">
      <c r="C3742" s="10"/>
      <c r="D3742" s="10">
        <v>16</v>
      </c>
      <c r="F3742" s="2" t="str">
        <f t="shared" si="2701"/>
        <v>FLO_FR</v>
      </c>
      <c r="G3742" s="2" t="str">
        <f t="shared" si="2702"/>
        <v>TER_TS_SC</v>
      </c>
      <c r="H3742" s="2" t="str">
        <f t="shared" ref="H3742:J3742" si="2711">H3718</f>
        <v>FD</v>
      </c>
      <c r="I3742" s="2" t="str">
        <f t="shared" si="2711"/>
        <v>UP</v>
      </c>
      <c r="J3742" s="2">
        <f t="shared" si="2711"/>
        <v>0</v>
      </c>
      <c r="K3742" s="10">
        <f t="shared" si="2705"/>
        <v>3</v>
      </c>
      <c r="L3742" s="10" t="str">
        <f t="shared" si="2703"/>
        <v>TERELC</v>
      </c>
      <c r="M3742" s="10" t="s">
        <v>75</v>
      </c>
    </row>
    <row r="3743" spans="3:13" s="2" customFormat="1" x14ac:dyDescent="0.25">
      <c r="C3743" s="10"/>
      <c r="D3743" s="10">
        <v>17</v>
      </c>
      <c r="F3743" s="2" t="str">
        <f t="shared" si="2701"/>
        <v>FLO_FR</v>
      </c>
      <c r="G3743" s="2" t="str">
        <f t="shared" si="2702"/>
        <v>TER_TS_SC</v>
      </c>
      <c r="H3743" s="2" t="str">
        <f t="shared" ref="H3743:J3743" si="2712">H3719</f>
        <v>FA</v>
      </c>
      <c r="I3743" s="2" t="str">
        <f t="shared" si="2712"/>
        <v>UP</v>
      </c>
      <c r="J3743" s="2">
        <f t="shared" si="2712"/>
        <v>0</v>
      </c>
      <c r="K3743" s="10">
        <f t="shared" si="2705"/>
        <v>3</v>
      </c>
      <c r="L3743" s="10" t="str">
        <f t="shared" si="2703"/>
        <v>TERELC</v>
      </c>
      <c r="M3743" s="10" t="s">
        <v>75</v>
      </c>
    </row>
    <row r="3744" spans="3:13" s="2" customFormat="1" x14ac:dyDescent="0.25">
      <c r="C3744" s="10"/>
      <c r="D3744" s="10">
        <v>18</v>
      </c>
      <c r="F3744" s="2" t="str">
        <f t="shared" si="2701"/>
        <v>FLO_FR</v>
      </c>
      <c r="G3744" s="2" t="str">
        <f t="shared" si="2702"/>
        <v>TER_TS_SC</v>
      </c>
      <c r="H3744" s="2" t="str">
        <f t="shared" ref="H3744:J3744" si="2713">H3720</f>
        <v>FE</v>
      </c>
      <c r="I3744" s="2" t="str">
        <f t="shared" si="2713"/>
        <v>UP</v>
      </c>
      <c r="J3744" s="2">
        <f t="shared" si="2713"/>
        <v>0</v>
      </c>
      <c r="K3744" s="10">
        <f t="shared" si="2705"/>
        <v>3</v>
      </c>
      <c r="L3744" s="10" t="str">
        <f t="shared" si="2703"/>
        <v>TERELC</v>
      </c>
      <c r="M3744" s="10" t="s">
        <v>75</v>
      </c>
    </row>
    <row r="3745" spans="3:13" s="2" customFormat="1" x14ac:dyDescent="0.25">
      <c r="C3745" s="10"/>
      <c r="D3745" s="10">
        <v>19</v>
      </c>
      <c r="F3745" s="2" t="str">
        <f t="shared" si="2701"/>
        <v>FLO_FR</v>
      </c>
      <c r="G3745" s="2" t="str">
        <f t="shared" si="2702"/>
        <v>TER_TS_SC</v>
      </c>
      <c r="H3745" s="2" t="str">
        <f t="shared" ref="H3745:J3745" si="2714">H3721</f>
        <v>WN</v>
      </c>
      <c r="I3745" s="2" t="str">
        <f t="shared" si="2714"/>
        <v>UP</v>
      </c>
      <c r="J3745" s="2">
        <f t="shared" si="2714"/>
        <v>0</v>
      </c>
      <c r="K3745" s="10">
        <f t="shared" si="2705"/>
        <v>3</v>
      </c>
      <c r="L3745" s="10" t="str">
        <f t="shared" si="2703"/>
        <v>TERELC</v>
      </c>
      <c r="M3745" s="10" t="s">
        <v>75</v>
      </c>
    </row>
    <row r="3746" spans="3:13" s="2" customFormat="1" x14ac:dyDescent="0.25">
      <c r="C3746" s="10"/>
      <c r="D3746" s="10">
        <v>20</v>
      </c>
      <c r="F3746" s="2" t="str">
        <f t="shared" si="2701"/>
        <v>FLO_FR</v>
      </c>
      <c r="G3746" s="2" t="str">
        <f t="shared" si="2702"/>
        <v>TER_TS_SC</v>
      </c>
      <c r="H3746" s="2" t="str">
        <f t="shared" ref="H3746:J3746" si="2715">H3722</f>
        <v>WL</v>
      </c>
      <c r="I3746" s="2" t="str">
        <f t="shared" si="2715"/>
        <v>UP</v>
      </c>
      <c r="J3746" s="2">
        <f t="shared" si="2715"/>
        <v>0</v>
      </c>
      <c r="K3746" s="10">
        <f t="shared" si="2705"/>
        <v>3</v>
      </c>
      <c r="L3746" s="10" t="str">
        <f t="shared" si="2703"/>
        <v>TERELC</v>
      </c>
      <c r="M3746" s="10" t="s">
        <v>75</v>
      </c>
    </row>
    <row r="3747" spans="3:13" s="2" customFormat="1" x14ac:dyDescent="0.25">
      <c r="C3747" s="10"/>
      <c r="D3747" s="10">
        <v>21</v>
      </c>
      <c r="F3747" s="2" t="str">
        <f t="shared" si="2701"/>
        <v>FLO_FR</v>
      </c>
      <c r="G3747" s="2" t="str">
        <f t="shared" si="2702"/>
        <v>TER_TS_SC</v>
      </c>
      <c r="H3747" s="2" t="str">
        <f t="shared" ref="H3747:J3747" si="2716">H3723</f>
        <v>WM</v>
      </c>
      <c r="I3747" s="2" t="str">
        <f t="shared" si="2716"/>
        <v>UP</v>
      </c>
      <c r="J3747" s="2">
        <f t="shared" si="2716"/>
        <v>0</v>
      </c>
      <c r="K3747" s="10">
        <f t="shared" si="2705"/>
        <v>3</v>
      </c>
      <c r="L3747" s="10" t="str">
        <f t="shared" si="2703"/>
        <v>TERELC</v>
      </c>
      <c r="M3747" s="10" t="s">
        <v>75</v>
      </c>
    </row>
    <row r="3748" spans="3:13" s="2" customFormat="1" x14ac:dyDescent="0.25">
      <c r="C3748" s="10"/>
      <c r="D3748" s="10">
        <v>22</v>
      </c>
      <c r="F3748" s="2" t="str">
        <f t="shared" si="2701"/>
        <v>FLO_FR</v>
      </c>
      <c r="G3748" s="2" t="str">
        <f t="shared" si="2702"/>
        <v>TER_TS_SC</v>
      </c>
      <c r="H3748" s="2" t="str">
        <f t="shared" ref="H3748:J3748" si="2717">H3724</f>
        <v>WD</v>
      </c>
      <c r="I3748" s="2" t="str">
        <f t="shared" si="2717"/>
        <v>UP</v>
      </c>
      <c r="J3748" s="2">
        <f t="shared" si="2717"/>
        <v>0</v>
      </c>
      <c r="K3748" s="10">
        <f t="shared" si="2705"/>
        <v>3</v>
      </c>
      <c r="L3748" s="10" t="str">
        <f t="shared" si="2703"/>
        <v>TERELC</v>
      </c>
      <c r="M3748" s="10" t="s">
        <v>75</v>
      </c>
    </row>
    <row r="3749" spans="3:13" s="2" customFormat="1" x14ac:dyDescent="0.25">
      <c r="C3749" s="10"/>
      <c r="D3749" s="10">
        <v>23</v>
      </c>
      <c r="F3749" s="12" t="str">
        <f t="shared" si="2701"/>
        <v>FLO_FR</v>
      </c>
      <c r="G3749" s="12" t="str">
        <f t="shared" si="2702"/>
        <v>TER_TS_SC</v>
      </c>
      <c r="H3749" s="12" t="str">
        <f t="shared" ref="H3749:J3749" si="2718">H3725</f>
        <v>WA</v>
      </c>
      <c r="I3749" s="12" t="str">
        <f t="shared" si="2718"/>
        <v>UP</v>
      </c>
      <c r="J3749" s="12">
        <f t="shared" si="2718"/>
        <v>0</v>
      </c>
      <c r="K3749" s="4">
        <f t="shared" si="2705"/>
        <v>3</v>
      </c>
      <c r="L3749" s="10" t="str">
        <f t="shared" si="2703"/>
        <v>TERELC</v>
      </c>
      <c r="M3749" s="10" t="s">
        <v>75</v>
      </c>
    </row>
    <row r="3750" spans="3:13" s="2" customFormat="1" x14ac:dyDescent="0.25">
      <c r="C3750" s="10"/>
      <c r="D3750" s="10">
        <v>24</v>
      </c>
      <c r="F3750" s="19" t="str">
        <f t="shared" si="2701"/>
        <v>FLO_FR</v>
      </c>
      <c r="G3750" s="19" t="str">
        <f t="shared" si="2702"/>
        <v>TER_TS_SC</v>
      </c>
      <c r="H3750" s="19" t="str">
        <f t="shared" ref="H3750:J3750" si="2719">H3726</f>
        <v>WE</v>
      </c>
      <c r="I3750" s="19" t="str">
        <f t="shared" si="2719"/>
        <v>UP</v>
      </c>
      <c r="J3750" s="19">
        <f t="shared" si="2719"/>
        <v>0</v>
      </c>
      <c r="K3750" s="21">
        <f t="shared" si="2705"/>
        <v>3</v>
      </c>
      <c r="L3750" s="21" t="str">
        <f t="shared" si="2703"/>
        <v>TERELC</v>
      </c>
      <c r="M3750" s="21" t="s">
        <v>75</v>
      </c>
    </row>
    <row r="3751" spans="3:13" s="2" customFormat="1" x14ac:dyDescent="0.25">
      <c r="C3751" s="10">
        <f>C3703+1</f>
        <v>79</v>
      </c>
      <c r="D3751" s="10">
        <v>1</v>
      </c>
      <c r="F3751" s="2" t="str">
        <f>IF(H3751="NA","\I: Ignore","FLO_FR")</f>
        <v>FLO_FR</v>
      </c>
      <c r="G3751" s="9" t="str">
        <f>VLOOKUP(C3751,Demands!$B$27:$C$125,2,0)</f>
        <v>TER_TP_CK</v>
      </c>
      <c r="H3751" s="2" t="str">
        <f>IF(HLOOKUP($D3751,Fractions!$C$1:$Z$2,2,0)=0,"na",HLOOKUP($D3751,Fractions!$C$1:$Z$2,2,0))</f>
        <v>RN</v>
      </c>
      <c r="I3751" s="2" t="s">
        <v>34</v>
      </c>
      <c r="K3751" s="11">
        <f>VLOOKUP(VLOOKUP(C3751,Demands!$B$27:$E$125,4,0),Fractions!$A$3:$Z$43,INS_FRs!D3751+2,0)</f>
        <v>0</v>
      </c>
      <c r="L3751" s="10" t="str">
        <f t="shared" si="2703"/>
        <v>TERELC</v>
      </c>
      <c r="M3751" s="10" t="s">
        <v>75</v>
      </c>
    </row>
    <row r="3752" spans="3:13" s="2" customFormat="1" x14ac:dyDescent="0.25">
      <c r="C3752" s="10"/>
      <c r="D3752" s="10">
        <v>2</v>
      </c>
      <c r="F3752" s="2" t="str">
        <f t="shared" ref="F3752:F3798" si="2720">IF(H3752="NA","\I: Ignore","FLO_FR")</f>
        <v>FLO_FR</v>
      </c>
      <c r="G3752" s="2" t="str">
        <f>G3751</f>
        <v>TER_TP_CK</v>
      </c>
      <c r="H3752" s="2" t="str">
        <f>IF(HLOOKUP($D3752,Fractions!$C$1:$Z$2,2,0)=0,"na",HLOOKUP($D3752,Fractions!$C$1:$Z$2,2,0))</f>
        <v>RL</v>
      </c>
      <c r="I3752" s="2" t="s">
        <v>34</v>
      </c>
      <c r="K3752" s="17">
        <f>VLOOKUP(VLOOKUP(C3751,Demands!$B$27:$E$125,4,0),Fractions!$A$3:$Z$43,INS_FRs!D3752+2,0)</f>
        <v>2.7853881278538817E-2</v>
      </c>
      <c r="L3752" s="10" t="str">
        <f t="shared" si="2703"/>
        <v>TERELC</v>
      </c>
      <c r="M3752" s="10" t="s">
        <v>75</v>
      </c>
    </row>
    <row r="3753" spans="3:13" s="2" customFormat="1" x14ac:dyDescent="0.25">
      <c r="C3753" s="10"/>
      <c r="D3753" s="10">
        <v>3</v>
      </c>
      <c r="F3753" s="2" t="str">
        <f t="shared" si="2720"/>
        <v>FLO_FR</v>
      </c>
      <c r="G3753" s="2" t="str">
        <f t="shared" ref="G3753:G3798" si="2721">G3752</f>
        <v>TER_TP_CK</v>
      </c>
      <c r="H3753" s="2" t="str">
        <f>IF(HLOOKUP($D3753,Fractions!$C$1:$Z$2,2,0)=0,"na",HLOOKUP($D3753,Fractions!$C$1:$Z$2,2,0))</f>
        <v>RM</v>
      </c>
      <c r="I3753" s="2" t="s">
        <v>34</v>
      </c>
      <c r="K3753" s="17">
        <f>VLOOKUP(VLOOKUP(C3751,Demands!$B$27:$E$125,4,0),Fractions!$A$3:$Z$43,INS_FRs!D3753+2,0)</f>
        <v>3.4817351598173514E-2</v>
      </c>
      <c r="L3753" s="10" t="str">
        <f t="shared" si="2703"/>
        <v>TERELC</v>
      </c>
      <c r="M3753" s="10" t="s">
        <v>75</v>
      </c>
    </row>
    <row r="3754" spans="3:13" s="2" customFormat="1" x14ac:dyDescent="0.25">
      <c r="C3754" s="10"/>
      <c r="D3754" s="10">
        <v>4</v>
      </c>
      <c r="F3754" s="2" t="str">
        <f t="shared" si="2720"/>
        <v>FLO_FR</v>
      </c>
      <c r="G3754" s="2" t="str">
        <f t="shared" si="2721"/>
        <v>TER_TP_CK</v>
      </c>
      <c r="H3754" s="2" t="str">
        <f>IF(HLOOKUP($D3754,Fractions!$C$1:$Z$2,2,0)=0,"na",HLOOKUP($D3754,Fractions!$C$1:$Z$2,2,0))</f>
        <v>RD</v>
      </c>
      <c r="I3754" s="2" t="s">
        <v>34</v>
      </c>
      <c r="K3754" s="17">
        <f>VLOOKUP(VLOOKUP(C3751,Demands!$B$27:$E$125,4,0),Fractions!$A$3:$Z$43,INS_FRs!D3754+2,0)</f>
        <v>4.1780821917808221E-2</v>
      </c>
      <c r="L3754" s="10" t="str">
        <f t="shared" si="2703"/>
        <v>TERELC</v>
      </c>
      <c r="M3754" s="10" t="s">
        <v>75</v>
      </c>
    </row>
    <row r="3755" spans="3:13" s="2" customFormat="1" x14ac:dyDescent="0.25">
      <c r="C3755" s="10"/>
      <c r="D3755" s="10">
        <v>5</v>
      </c>
      <c r="F3755" s="2" t="str">
        <f t="shared" si="2720"/>
        <v>FLO_FR</v>
      </c>
      <c r="G3755" s="2" t="str">
        <f t="shared" si="2721"/>
        <v>TER_TP_CK</v>
      </c>
      <c r="H3755" s="2" t="str">
        <f>IF(HLOOKUP($D3755,Fractions!$C$1:$Z$2,2,0)=0,"na",HLOOKUP($D3755,Fractions!$C$1:$Z$2,2,0))</f>
        <v>RA</v>
      </c>
      <c r="I3755" s="2" t="s">
        <v>34</v>
      </c>
      <c r="K3755" s="17">
        <f>VLOOKUP(VLOOKUP(C3751,Demands!$B$27:$E$125,4,0),Fractions!$A$3:$Z$43,INS_FRs!D3755+2,0)</f>
        <v>2.7853881278538817E-2</v>
      </c>
      <c r="L3755" s="10" t="str">
        <f t="shared" si="2703"/>
        <v>TERELC</v>
      </c>
      <c r="M3755" s="10" t="s">
        <v>75</v>
      </c>
    </row>
    <row r="3756" spans="3:13" s="2" customFormat="1" x14ac:dyDescent="0.25">
      <c r="C3756" s="10"/>
      <c r="D3756" s="10">
        <v>6</v>
      </c>
      <c r="F3756" s="2" t="str">
        <f t="shared" si="2720"/>
        <v>FLO_FR</v>
      </c>
      <c r="G3756" s="2" t="str">
        <f t="shared" si="2721"/>
        <v>TER_TP_CK</v>
      </c>
      <c r="H3756" s="2" t="str">
        <f>IF(HLOOKUP($D3756,Fractions!$C$1:$Z$2,2,0)=0,"na",HLOOKUP($D3756,Fractions!$C$1:$Z$2,2,0))</f>
        <v>RE</v>
      </c>
      <c r="I3756" s="2" t="s">
        <v>34</v>
      </c>
      <c r="K3756" s="17">
        <f>VLOOKUP(VLOOKUP(C3751,Demands!$B$27:$E$125,4,0),Fractions!$A$3:$Z$43,INS_FRs!D3756+2,0)</f>
        <v>3.4817351598173514E-2</v>
      </c>
      <c r="L3756" s="10" t="str">
        <f t="shared" si="2703"/>
        <v>TERELC</v>
      </c>
      <c r="M3756" s="10" t="s">
        <v>75</v>
      </c>
    </row>
    <row r="3757" spans="3:13" s="2" customFormat="1" x14ac:dyDescent="0.25">
      <c r="C3757" s="10"/>
      <c r="D3757" s="10">
        <v>7</v>
      </c>
      <c r="F3757" s="2" t="str">
        <f t="shared" si="2720"/>
        <v>FLO_FR</v>
      </c>
      <c r="G3757" s="2" t="str">
        <f t="shared" si="2721"/>
        <v>TER_TP_CK</v>
      </c>
      <c r="H3757" s="2" t="str">
        <f>IF(HLOOKUP($D3757,Fractions!$C$1:$Z$2,2,0)=0,"na",HLOOKUP($D3757,Fractions!$C$1:$Z$2,2,0))</f>
        <v>SN</v>
      </c>
      <c r="I3757" s="2" t="s">
        <v>34</v>
      </c>
      <c r="K3757" s="17">
        <f>VLOOKUP(VLOOKUP(C3751,Demands!$B$27:$E$125,4,0),Fractions!$A$3:$Z$43,INS_FRs!D3757+2,0)</f>
        <v>0</v>
      </c>
      <c r="L3757" s="10" t="str">
        <f t="shared" si="2703"/>
        <v>TERELC</v>
      </c>
      <c r="M3757" s="10" t="s">
        <v>75</v>
      </c>
    </row>
    <row r="3758" spans="3:13" s="2" customFormat="1" x14ac:dyDescent="0.25">
      <c r="C3758" s="10"/>
      <c r="D3758" s="10">
        <v>8</v>
      </c>
      <c r="F3758" s="2" t="str">
        <f t="shared" si="2720"/>
        <v>FLO_FR</v>
      </c>
      <c r="G3758" s="2" t="str">
        <f t="shared" si="2721"/>
        <v>TER_TP_CK</v>
      </c>
      <c r="H3758" s="2" t="str">
        <f>IF(HLOOKUP($D3758,Fractions!$C$1:$Z$2,2,0)=0,"na",HLOOKUP($D3758,Fractions!$C$1:$Z$2,2,0))</f>
        <v>SL</v>
      </c>
      <c r="I3758" s="2" t="s">
        <v>34</v>
      </c>
      <c r="K3758" s="17">
        <f>VLOOKUP(VLOOKUP(C3751,Demands!$B$27:$E$125,4,0),Fractions!$A$3:$Z$43,INS_FRs!D3758+2,0)</f>
        <v>4.2009132420091334E-2</v>
      </c>
      <c r="L3758" s="10" t="str">
        <f t="shared" si="2703"/>
        <v>TERELC</v>
      </c>
      <c r="M3758" s="10" t="s">
        <v>75</v>
      </c>
    </row>
    <row r="3759" spans="3:13" s="2" customFormat="1" x14ac:dyDescent="0.25">
      <c r="C3759" s="10"/>
      <c r="D3759" s="10">
        <v>9</v>
      </c>
      <c r="F3759" s="2" t="str">
        <f t="shared" si="2720"/>
        <v>FLO_FR</v>
      </c>
      <c r="G3759" s="2" t="str">
        <f t="shared" si="2721"/>
        <v>TER_TP_CK</v>
      </c>
      <c r="H3759" s="2" t="str">
        <f>IF(HLOOKUP($D3759,Fractions!$C$1:$Z$2,2,0)=0,"na",HLOOKUP($D3759,Fractions!$C$1:$Z$2,2,0))</f>
        <v>SM</v>
      </c>
      <c r="I3759" s="2" t="s">
        <v>34</v>
      </c>
      <c r="K3759" s="17">
        <f>VLOOKUP(VLOOKUP(C3751,Demands!$B$27:$E$125,4,0),Fractions!$A$3:$Z$43,INS_FRs!D3759+2,0)</f>
        <v>5.2511415525114152E-2</v>
      </c>
      <c r="L3759" s="10" t="str">
        <f t="shared" si="2703"/>
        <v>TERELC</v>
      </c>
      <c r="M3759" s="10" t="s">
        <v>75</v>
      </c>
    </row>
    <row r="3760" spans="3:13" s="2" customFormat="1" x14ac:dyDescent="0.25">
      <c r="C3760" s="10"/>
      <c r="D3760" s="10">
        <v>10</v>
      </c>
      <c r="F3760" s="2" t="str">
        <f t="shared" si="2720"/>
        <v>FLO_FR</v>
      </c>
      <c r="G3760" s="2" t="str">
        <f t="shared" si="2721"/>
        <v>TER_TP_CK</v>
      </c>
      <c r="H3760" s="2" t="str">
        <f>IF(HLOOKUP($D3760,Fractions!$C$1:$Z$2,2,0)=0,"na",HLOOKUP($D3760,Fractions!$C$1:$Z$2,2,0))</f>
        <v>SD</v>
      </c>
      <c r="I3760" s="2" t="s">
        <v>34</v>
      </c>
      <c r="K3760" s="17">
        <f>VLOOKUP(VLOOKUP(C3751,Demands!$B$27:$E$125,4,0),Fractions!$A$3:$Z$43,INS_FRs!D3760+2,0)</f>
        <v>6.3013698630136991E-2</v>
      </c>
      <c r="L3760" s="10" t="str">
        <f t="shared" si="2703"/>
        <v>TERELC</v>
      </c>
      <c r="M3760" s="10" t="s">
        <v>75</v>
      </c>
    </row>
    <row r="3761" spans="3:13" s="2" customFormat="1" x14ac:dyDescent="0.25">
      <c r="C3761" s="10"/>
      <c r="D3761" s="10">
        <v>11</v>
      </c>
      <c r="F3761" s="2" t="str">
        <f t="shared" si="2720"/>
        <v>FLO_FR</v>
      </c>
      <c r="G3761" s="2" t="str">
        <f t="shared" si="2721"/>
        <v>TER_TP_CK</v>
      </c>
      <c r="H3761" s="2" t="str">
        <f>IF(HLOOKUP($D3761,Fractions!$C$1:$Z$2,2,0)=0,"na",HLOOKUP($D3761,Fractions!$C$1:$Z$2,2,0))</f>
        <v>SA</v>
      </c>
      <c r="I3761" s="2" t="s">
        <v>34</v>
      </c>
      <c r="K3761" s="17">
        <f>VLOOKUP(VLOOKUP(C3751,Demands!$B$27:$E$125,4,0),Fractions!$A$3:$Z$43,INS_FRs!D3761+2,0)</f>
        <v>4.2009132420091334E-2</v>
      </c>
      <c r="L3761" s="10" t="str">
        <f t="shared" si="2703"/>
        <v>TERELC</v>
      </c>
      <c r="M3761" s="10" t="s">
        <v>75</v>
      </c>
    </row>
    <row r="3762" spans="3:13" s="2" customFormat="1" x14ac:dyDescent="0.25">
      <c r="C3762" s="10"/>
      <c r="D3762" s="10">
        <v>12</v>
      </c>
      <c r="F3762" s="2" t="str">
        <f t="shared" si="2720"/>
        <v>FLO_FR</v>
      </c>
      <c r="G3762" s="2" t="str">
        <f t="shared" si="2721"/>
        <v>TER_TP_CK</v>
      </c>
      <c r="H3762" s="2" t="str">
        <f>IF(HLOOKUP($D3762,Fractions!$C$1:$Z$2,2,0)=0,"na",HLOOKUP($D3762,Fractions!$C$1:$Z$2,2,0))</f>
        <v>SE</v>
      </c>
      <c r="I3762" s="2" t="s">
        <v>34</v>
      </c>
      <c r="K3762" s="17">
        <f>VLOOKUP(VLOOKUP(C3751,Demands!$B$27:$E$125,4,0),Fractions!$A$3:$Z$43,INS_FRs!D3762+2,0)</f>
        <v>5.2511415525114152E-2</v>
      </c>
      <c r="L3762" s="10" t="str">
        <f t="shared" si="2703"/>
        <v>TERELC</v>
      </c>
      <c r="M3762" s="10" t="s">
        <v>75</v>
      </c>
    </row>
    <row r="3763" spans="3:13" s="2" customFormat="1" x14ac:dyDescent="0.25">
      <c r="C3763" s="10"/>
      <c r="D3763" s="10">
        <v>13</v>
      </c>
      <c r="F3763" s="2" t="str">
        <f t="shared" si="2720"/>
        <v>FLO_FR</v>
      </c>
      <c r="G3763" s="2" t="str">
        <f t="shared" si="2721"/>
        <v>TER_TP_CK</v>
      </c>
      <c r="H3763" s="2" t="str">
        <f>IF(HLOOKUP($D3763,Fractions!$C$1:$Z$2,2,0)=0,"na",HLOOKUP($D3763,Fractions!$C$1:$Z$2,2,0))</f>
        <v>FN</v>
      </c>
      <c r="I3763" s="2" t="s">
        <v>34</v>
      </c>
      <c r="K3763" s="17">
        <f>VLOOKUP(VLOOKUP(C3751,Demands!$B$27:$E$125,4,0),Fractions!$A$3:$Z$43,INS_FRs!D3763+2,0)</f>
        <v>0</v>
      </c>
      <c r="L3763" s="10" t="str">
        <f t="shared" si="2703"/>
        <v>TERELC</v>
      </c>
      <c r="M3763" s="10" t="s">
        <v>75</v>
      </c>
    </row>
    <row r="3764" spans="3:13" s="2" customFormat="1" x14ac:dyDescent="0.25">
      <c r="C3764" s="10"/>
      <c r="D3764" s="10">
        <v>14</v>
      </c>
      <c r="F3764" s="2" t="str">
        <f t="shared" si="2720"/>
        <v>FLO_FR</v>
      </c>
      <c r="G3764" s="2" t="str">
        <f t="shared" si="2721"/>
        <v>TER_TP_CK</v>
      </c>
      <c r="H3764" s="2" t="str">
        <f>IF(HLOOKUP($D3764,Fractions!$C$1:$Z$2,2,0)=0,"na",HLOOKUP($D3764,Fractions!$C$1:$Z$2,2,0))</f>
        <v>FL</v>
      </c>
      <c r="I3764" s="2" t="s">
        <v>34</v>
      </c>
      <c r="K3764" s="17">
        <f>VLOOKUP(VLOOKUP(C3751,Demands!$B$27:$E$125,4,0),Fractions!$A$3:$Z$43,INS_FRs!D3764+2,0)</f>
        <v>2.7853881278538817E-2</v>
      </c>
      <c r="L3764" s="10" t="str">
        <f t="shared" si="2703"/>
        <v>TERELC</v>
      </c>
      <c r="M3764" s="10" t="s">
        <v>75</v>
      </c>
    </row>
    <row r="3765" spans="3:13" s="2" customFormat="1" x14ac:dyDescent="0.25">
      <c r="C3765" s="10"/>
      <c r="D3765" s="10">
        <v>15</v>
      </c>
      <c r="F3765" s="2" t="str">
        <f t="shared" si="2720"/>
        <v>FLO_FR</v>
      </c>
      <c r="G3765" s="2" t="str">
        <f t="shared" si="2721"/>
        <v>TER_TP_CK</v>
      </c>
      <c r="H3765" s="2" t="str">
        <f>IF(HLOOKUP($D3765,Fractions!$C$1:$Z$2,2,0)=0,"na",HLOOKUP($D3765,Fractions!$C$1:$Z$2,2,0))</f>
        <v>FM</v>
      </c>
      <c r="I3765" s="2" t="s">
        <v>34</v>
      </c>
      <c r="K3765" s="17">
        <f>VLOOKUP(VLOOKUP(C3751,Demands!$B$27:$E$125,4,0),Fractions!$A$3:$Z$43,INS_FRs!D3765+2,0)</f>
        <v>3.4817351598173514E-2</v>
      </c>
      <c r="L3765" s="10" t="str">
        <f t="shared" si="2703"/>
        <v>TERELC</v>
      </c>
      <c r="M3765" s="10" t="s">
        <v>75</v>
      </c>
    </row>
    <row r="3766" spans="3:13" s="2" customFormat="1" x14ac:dyDescent="0.25">
      <c r="C3766" s="10"/>
      <c r="D3766" s="10">
        <v>16</v>
      </c>
      <c r="F3766" s="2" t="str">
        <f t="shared" si="2720"/>
        <v>FLO_FR</v>
      </c>
      <c r="G3766" s="2" t="str">
        <f t="shared" si="2721"/>
        <v>TER_TP_CK</v>
      </c>
      <c r="H3766" s="2" t="str">
        <f>IF(HLOOKUP($D3766,Fractions!$C$1:$Z$2,2,0)=0,"na",HLOOKUP($D3766,Fractions!$C$1:$Z$2,2,0))</f>
        <v>FD</v>
      </c>
      <c r="I3766" s="2" t="s">
        <v>34</v>
      </c>
      <c r="K3766" s="17">
        <f>VLOOKUP(VLOOKUP(C3751,Demands!$B$27:$E$125,4,0),Fractions!$A$3:$Z$43,INS_FRs!D3766+2,0)</f>
        <v>4.1780821917808221E-2</v>
      </c>
      <c r="L3766" s="10" t="str">
        <f t="shared" si="2703"/>
        <v>TERELC</v>
      </c>
      <c r="M3766" s="10" t="s">
        <v>75</v>
      </c>
    </row>
    <row r="3767" spans="3:13" s="2" customFormat="1" x14ac:dyDescent="0.25">
      <c r="C3767" s="10"/>
      <c r="D3767" s="10">
        <v>17</v>
      </c>
      <c r="F3767" s="2" t="str">
        <f t="shared" si="2720"/>
        <v>FLO_FR</v>
      </c>
      <c r="G3767" s="2" t="str">
        <f t="shared" si="2721"/>
        <v>TER_TP_CK</v>
      </c>
      <c r="H3767" s="2" t="str">
        <f>IF(HLOOKUP($D3767,Fractions!$C$1:$Z$2,2,0)=0,"na",HLOOKUP($D3767,Fractions!$C$1:$Z$2,2,0))</f>
        <v>FA</v>
      </c>
      <c r="I3767" s="2" t="s">
        <v>34</v>
      </c>
      <c r="K3767" s="17">
        <f>VLOOKUP(VLOOKUP(C3751,Demands!$B$27:$E$125,4,0),Fractions!$A$3:$Z$43,INS_FRs!D3767+2,0)</f>
        <v>2.7853881278538817E-2</v>
      </c>
      <c r="L3767" s="10" t="str">
        <f t="shared" si="2703"/>
        <v>TERELC</v>
      </c>
      <c r="M3767" s="10" t="s">
        <v>75</v>
      </c>
    </row>
    <row r="3768" spans="3:13" s="2" customFormat="1" x14ac:dyDescent="0.25">
      <c r="C3768" s="10"/>
      <c r="D3768" s="10">
        <v>18</v>
      </c>
      <c r="F3768" s="2" t="str">
        <f t="shared" si="2720"/>
        <v>FLO_FR</v>
      </c>
      <c r="G3768" s="2" t="str">
        <f t="shared" si="2721"/>
        <v>TER_TP_CK</v>
      </c>
      <c r="H3768" s="2" t="str">
        <f>IF(HLOOKUP($D3768,Fractions!$C$1:$Z$2,2,0)=0,"na",HLOOKUP($D3768,Fractions!$C$1:$Z$2,2,0))</f>
        <v>FE</v>
      </c>
      <c r="I3768" s="2" t="s">
        <v>34</v>
      </c>
      <c r="K3768" s="17">
        <f>VLOOKUP(VLOOKUP(C3751,Demands!$B$27:$E$125,4,0),Fractions!$A$3:$Z$43,INS_FRs!D3768+2,0)</f>
        <v>3.4817351598173514E-2</v>
      </c>
      <c r="L3768" s="10" t="str">
        <f t="shared" si="2703"/>
        <v>TERELC</v>
      </c>
      <c r="M3768" s="10" t="s">
        <v>75</v>
      </c>
    </row>
    <row r="3769" spans="3:13" s="2" customFormat="1" x14ac:dyDescent="0.25">
      <c r="C3769" s="10"/>
      <c r="D3769" s="10">
        <v>19</v>
      </c>
      <c r="F3769" s="2" t="str">
        <f t="shared" si="2720"/>
        <v>FLO_FR</v>
      </c>
      <c r="G3769" s="2" t="str">
        <f t="shared" si="2721"/>
        <v>TER_TP_CK</v>
      </c>
      <c r="H3769" s="2" t="str">
        <f>IF(HLOOKUP($D3769,Fractions!$C$1:$Z$2,2,0)=0,"na",HLOOKUP($D3769,Fractions!$C$1:$Z$2,2,0))</f>
        <v>WN</v>
      </c>
      <c r="I3769" s="2" t="s">
        <v>34</v>
      </c>
      <c r="K3769" s="17">
        <f>VLOOKUP(VLOOKUP(C3751,Demands!$B$27:$E$125,4,0),Fractions!$A$3:$Z$43,INS_FRs!D3769+2,0)</f>
        <v>0</v>
      </c>
      <c r="L3769" s="10" t="str">
        <f t="shared" si="2703"/>
        <v>TERELC</v>
      </c>
      <c r="M3769" s="10" t="s">
        <v>75</v>
      </c>
    </row>
    <row r="3770" spans="3:13" s="2" customFormat="1" x14ac:dyDescent="0.25">
      <c r="C3770" s="10"/>
      <c r="D3770" s="10">
        <v>20</v>
      </c>
      <c r="F3770" s="2" t="str">
        <f t="shared" si="2720"/>
        <v>FLO_FR</v>
      </c>
      <c r="G3770" s="2" t="str">
        <f t="shared" si="2721"/>
        <v>TER_TP_CK</v>
      </c>
      <c r="H3770" s="2" t="str">
        <f>IF(HLOOKUP($D3770,Fractions!$C$1:$Z$2,2,0)=0,"na",HLOOKUP($D3770,Fractions!$C$1:$Z$2,2,0))</f>
        <v>WL</v>
      </c>
      <c r="I3770" s="2" t="s">
        <v>34</v>
      </c>
      <c r="K3770" s="17">
        <f>VLOOKUP(VLOOKUP(C3751,Demands!$B$27:$E$125,4,0),Fractions!$A$3:$Z$43,INS_FRs!D3770+2,0)</f>
        <v>6.894977168949773E-2</v>
      </c>
      <c r="L3770" s="10" t="str">
        <f t="shared" si="2703"/>
        <v>TERELC</v>
      </c>
      <c r="M3770" s="10" t="s">
        <v>75</v>
      </c>
    </row>
    <row r="3771" spans="3:13" s="2" customFormat="1" x14ac:dyDescent="0.25">
      <c r="C3771" s="10"/>
      <c r="D3771" s="10">
        <v>21</v>
      </c>
      <c r="F3771" s="2" t="str">
        <f t="shared" si="2720"/>
        <v>FLO_FR</v>
      </c>
      <c r="G3771" s="2" t="str">
        <f t="shared" si="2721"/>
        <v>TER_TP_CK</v>
      </c>
      <c r="H3771" s="2" t="str">
        <f>IF(HLOOKUP($D3771,Fractions!$C$1:$Z$2,2,0)=0,"na",HLOOKUP($D3771,Fractions!$C$1:$Z$2,2,0))</f>
        <v>WM</v>
      </c>
      <c r="I3771" s="2" t="s">
        <v>34</v>
      </c>
      <c r="K3771" s="17">
        <f>VLOOKUP(VLOOKUP(C3751,Demands!$B$27:$E$125,4,0),Fractions!$A$3:$Z$43,INS_FRs!D3771+2,0)</f>
        <v>8.6187214611872148E-2</v>
      </c>
      <c r="L3771" s="10" t="str">
        <f t="shared" si="2703"/>
        <v>TERELC</v>
      </c>
      <c r="M3771" s="10" t="s">
        <v>75</v>
      </c>
    </row>
    <row r="3772" spans="3:13" s="2" customFormat="1" x14ac:dyDescent="0.25">
      <c r="C3772" s="10"/>
      <c r="D3772" s="10">
        <v>22</v>
      </c>
      <c r="F3772" s="2" t="str">
        <f t="shared" si="2720"/>
        <v>FLO_FR</v>
      </c>
      <c r="G3772" s="2" t="str">
        <f t="shared" si="2721"/>
        <v>TER_TP_CK</v>
      </c>
      <c r="H3772" s="2" t="str">
        <f>IF(HLOOKUP($D3772,Fractions!$C$1:$Z$2,2,0)=0,"na",HLOOKUP($D3772,Fractions!$C$1:$Z$2,2,0))</f>
        <v>WD</v>
      </c>
      <c r="I3772" s="2" t="s">
        <v>34</v>
      </c>
      <c r="K3772" s="17">
        <f>VLOOKUP(VLOOKUP(C3751,Demands!$B$27:$E$125,4,0),Fractions!$A$3:$Z$43,INS_FRs!D3772+2,0)</f>
        <v>0.10342465753424658</v>
      </c>
      <c r="L3772" s="10" t="str">
        <f t="shared" si="2703"/>
        <v>TERELC</v>
      </c>
      <c r="M3772" s="10" t="s">
        <v>75</v>
      </c>
    </row>
    <row r="3773" spans="3:13" s="2" customFormat="1" x14ac:dyDescent="0.25">
      <c r="C3773" s="10"/>
      <c r="D3773" s="10">
        <v>23</v>
      </c>
      <c r="F3773" s="12" t="str">
        <f t="shared" si="2720"/>
        <v>FLO_FR</v>
      </c>
      <c r="G3773" s="12" t="str">
        <f t="shared" si="2721"/>
        <v>TER_TP_CK</v>
      </c>
      <c r="H3773" s="12" t="str">
        <f>IF(HLOOKUP($D3773,Fractions!$C$1:$Z$2,2,0)=0,"na",HLOOKUP($D3773,Fractions!$C$1:$Z$2,2,0))</f>
        <v>WA</v>
      </c>
      <c r="I3773" s="12" t="s">
        <v>34</v>
      </c>
      <c r="J3773" s="12"/>
      <c r="K3773" s="18">
        <f>VLOOKUP(VLOOKUP(C3751,Demands!$B$27:$E$125,4,0),Fractions!$A$3:$Z$43,INS_FRs!D3773+2,0)</f>
        <v>6.894977168949773E-2</v>
      </c>
      <c r="L3773" s="10" t="str">
        <f t="shared" si="2703"/>
        <v>TERELC</v>
      </c>
      <c r="M3773" s="10" t="s">
        <v>75</v>
      </c>
    </row>
    <row r="3774" spans="3:13" s="2" customFormat="1" x14ac:dyDescent="0.25">
      <c r="C3774" s="10"/>
      <c r="D3774" s="10">
        <v>24</v>
      </c>
      <c r="F3774" s="19" t="str">
        <f t="shared" si="2720"/>
        <v>FLO_FR</v>
      </c>
      <c r="G3774" s="19" t="str">
        <f t="shared" si="2721"/>
        <v>TER_TP_CK</v>
      </c>
      <c r="H3774" s="19" t="str">
        <f>IF(HLOOKUP($D3774,Fractions!$C$1:$Z$2,2,0)=0,"na",HLOOKUP($D3774,Fractions!$C$1:$Z$2,2,0))</f>
        <v>WE</v>
      </c>
      <c r="I3774" s="19" t="s">
        <v>34</v>
      </c>
      <c r="J3774" s="19"/>
      <c r="K3774" s="20">
        <f>VLOOKUP(VLOOKUP(C3751,Demands!$B$27:$E$125,4,0),Fractions!$A$3:$Z$43,INS_FRs!D3774+2,0)</f>
        <v>8.6187214611872148E-2</v>
      </c>
      <c r="L3774" s="21" t="str">
        <f t="shared" si="2703"/>
        <v>TERELC</v>
      </c>
      <c r="M3774" s="21" t="s">
        <v>75</v>
      </c>
    </row>
    <row r="3775" spans="3:13" s="2" customFormat="1" x14ac:dyDescent="0.25">
      <c r="C3775" s="10"/>
      <c r="D3775" s="10">
        <v>1</v>
      </c>
      <c r="F3775" s="2" t="str">
        <f t="shared" si="2720"/>
        <v>FLO_FR</v>
      </c>
      <c r="G3775" s="2" t="str">
        <f t="shared" si="2721"/>
        <v>TER_TP_CK</v>
      </c>
      <c r="H3775" s="2" t="str">
        <f t="shared" ref="H3775:J3783" si="2722">H3751</f>
        <v>RN</v>
      </c>
      <c r="I3775" s="2" t="str">
        <f t="shared" si="2722"/>
        <v>UP</v>
      </c>
      <c r="J3775" s="10">
        <f t="shared" si="2722"/>
        <v>0</v>
      </c>
      <c r="K3775" s="10">
        <v>3</v>
      </c>
      <c r="L3775" s="10" t="str">
        <f t="shared" si="2703"/>
        <v>TERELC</v>
      </c>
      <c r="M3775" s="10" t="s">
        <v>75</v>
      </c>
    </row>
    <row r="3776" spans="3:13" s="2" customFormat="1" x14ac:dyDescent="0.25">
      <c r="C3776" s="10"/>
      <c r="D3776" s="10">
        <v>2</v>
      </c>
      <c r="F3776" s="2" t="str">
        <f t="shared" si="2720"/>
        <v>FLO_FR</v>
      </c>
      <c r="G3776" s="2" t="str">
        <f t="shared" si="2721"/>
        <v>TER_TP_CK</v>
      </c>
      <c r="H3776" s="2" t="str">
        <f t="shared" si="2722"/>
        <v>RL</v>
      </c>
      <c r="I3776" s="2" t="str">
        <f t="shared" si="2722"/>
        <v>UP</v>
      </c>
      <c r="J3776" s="10">
        <f t="shared" si="2722"/>
        <v>0</v>
      </c>
      <c r="K3776" s="10">
        <f>K3775</f>
        <v>3</v>
      </c>
      <c r="L3776" s="10" t="str">
        <f t="shared" si="2703"/>
        <v>TERELC</v>
      </c>
      <c r="M3776" s="10" t="s">
        <v>75</v>
      </c>
    </row>
    <row r="3777" spans="3:13" s="2" customFormat="1" x14ac:dyDescent="0.25">
      <c r="C3777" s="10"/>
      <c r="D3777" s="10">
        <v>3</v>
      </c>
      <c r="F3777" s="2" t="str">
        <f t="shared" si="2720"/>
        <v>FLO_FR</v>
      </c>
      <c r="G3777" s="2" t="str">
        <f t="shared" si="2721"/>
        <v>TER_TP_CK</v>
      </c>
      <c r="H3777" s="2" t="str">
        <f t="shared" si="2722"/>
        <v>RM</v>
      </c>
      <c r="I3777" s="2" t="str">
        <f t="shared" si="2722"/>
        <v>UP</v>
      </c>
      <c r="J3777" s="10">
        <f t="shared" si="2722"/>
        <v>0</v>
      </c>
      <c r="K3777" s="10">
        <f t="shared" ref="K3777:K3798" si="2723">K3776</f>
        <v>3</v>
      </c>
      <c r="L3777" s="10" t="str">
        <f t="shared" si="2703"/>
        <v>TERELC</v>
      </c>
      <c r="M3777" s="10" t="s">
        <v>75</v>
      </c>
    </row>
    <row r="3778" spans="3:13" s="2" customFormat="1" x14ac:dyDescent="0.25">
      <c r="C3778" s="10"/>
      <c r="D3778" s="10">
        <v>4</v>
      </c>
      <c r="F3778" s="2" t="str">
        <f t="shared" si="2720"/>
        <v>FLO_FR</v>
      </c>
      <c r="G3778" s="2" t="str">
        <f t="shared" si="2721"/>
        <v>TER_TP_CK</v>
      </c>
      <c r="H3778" s="2" t="str">
        <f t="shared" si="2722"/>
        <v>RD</v>
      </c>
      <c r="I3778" s="2" t="str">
        <f t="shared" si="2722"/>
        <v>UP</v>
      </c>
      <c r="J3778" s="10">
        <f t="shared" si="2722"/>
        <v>0</v>
      </c>
      <c r="K3778" s="10">
        <f t="shared" si="2723"/>
        <v>3</v>
      </c>
      <c r="L3778" s="10" t="str">
        <f t="shared" si="2703"/>
        <v>TERELC</v>
      </c>
      <c r="M3778" s="10" t="s">
        <v>75</v>
      </c>
    </row>
    <row r="3779" spans="3:13" s="2" customFormat="1" x14ac:dyDescent="0.25">
      <c r="C3779" s="10"/>
      <c r="D3779" s="10">
        <v>5</v>
      </c>
      <c r="F3779" s="2" t="str">
        <f t="shared" si="2720"/>
        <v>FLO_FR</v>
      </c>
      <c r="G3779" s="2" t="str">
        <f t="shared" si="2721"/>
        <v>TER_TP_CK</v>
      </c>
      <c r="H3779" s="2" t="str">
        <f t="shared" si="2722"/>
        <v>RA</v>
      </c>
      <c r="I3779" s="2" t="str">
        <f t="shared" si="2722"/>
        <v>UP</v>
      </c>
      <c r="J3779" s="10">
        <f t="shared" si="2722"/>
        <v>0</v>
      </c>
      <c r="K3779" s="10">
        <f t="shared" si="2723"/>
        <v>3</v>
      </c>
      <c r="L3779" s="10" t="str">
        <f t="shared" si="2703"/>
        <v>TERELC</v>
      </c>
      <c r="M3779" s="10" t="s">
        <v>75</v>
      </c>
    </row>
    <row r="3780" spans="3:13" s="2" customFormat="1" x14ac:dyDescent="0.25">
      <c r="C3780" s="10"/>
      <c r="D3780" s="10">
        <v>6</v>
      </c>
      <c r="F3780" s="2" t="str">
        <f t="shared" si="2720"/>
        <v>FLO_FR</v>
      </c>
      <c r="G3780" s="2" t="str">
        <f t="shared" si="2721"/>
        <v>TER_TP_CK</v>
      </c>
      <c r="H3780" s="2" t="str">
        <f t="shared" si="2722"/>
        <v>RE</v>
      </c>
      <c r="I3780" s="2" t="str">
        <f t="shared" si="2722"/>
        <v>UP</v>
      </c>
      <c r="J3780" s="10">
        <f t="shared" si="2722"/>
        <v>0</v>
      </c>
      <c r="K3780" s="10">
        <f t="shared" si="2723"/>
        <v>3</v>
      </c>
      <c r="L3780" s="10" t="str">
        <f t="shared" si="2703"/>
        <v>TERELC</v>
      </c>
      <c r="M3780" s="10" t="s">
        <v>75</v>
      </c>
    </row>
    <row r="3781" spans="3:13" s="2" customFormat="1" x14ac:dyDescent="0.25">
      <c r="C3781" s="10"/>
      <c r="D3781" s="10">
        <v>7</v>
      </c>
      <c r="F3781" s="2" t="str">
        <f t="shared" si="2720"/>
        <v>FLO_FR</v>
      </c>
      <c r="G3781" s="2" t="str">
        <f t="shared" si="2721"/>
        <v>TER_TP_CK</v>
      </c>
      <c r="H3781" s="2" t="str">
        <f t="shared" si="2722"/>
        <v>SN</v>
      </c>
      <c r="I3781" s="2" t="str">
        <f t="shared" si="2722"/>
        <v>UP</v>
      </c>
      <c r="J3781" s="10">
        <f t="shared" si="2722"/>
        <v>0</v>
      </c>
      <c r="K3781" s="10">
        <f t="shared" si="2723"/>
        <v>3</v>
      </c>
      <c r="L3781" s="10" t="str">
        <f t="shared" si="2703"/>
        <v>TERELC</v>
      </c>
      <c r="M3781" s="10" t="s">
        <v>75</v>
      </c>
    </row>
    <row r="3782" spans="3:13" s="2" customFormat="1" x14ac:dyDescent="0.25">
      <c r="C3782" s="10"/>
      <c r="D3782" s="10">
        <v>8</v>
      </c>
      <c r="F3782" s="2" t="str">
        <f t="shared" si="2720"/>
        <v>FLO_FR</v>
      </c>
      <c r="G3782" s="2" t="str">
        <f t="shared" si="2721"/>
        <v>TER_TP_CK</v>
      </c>
      <c r="H3782" s="2" t="str">
        <f t="shared" si="2722"/>
        <v>SL</v>
      </c>
      <c r="I3782" s="2" t="str">
        <f t="shared" si="2722"/>
        <v>UP</v>
      </c>
      <c r="J3782" s="10">
        <f t="shared" si="2722"/>
        <v>0</v>
      </c>
      <c r="K3782" s="10">
        <f t="shared" si="2723"/>
        <v>3</v>
      </c>
      <c r="L3782" s="10" t="str">
        <f t="shared" si="2703"/>
        <v>TERELC</v>
      </c>
      <c r="M3782" s="10" t="s">
        <v>75</v>
      </c>
    </row>
    <row r="3783" spans="3:13" s="2" customFormat="1" x14ac:dyDescent="0.25">
      <c r="C3783" s="10"/>
      <c r="D3783" s="10">
        <v>9</v>
      </c>
      <c r="F3783" s="2" t="str">
        <f t="shared" si="2720"/>
        <v>FLO_FR</v>
      </c>
      <c r="G3783" s="2" t="str">
        <f t="shared" si="2721"/>
        <v>TER_TP_CK</v>
      </c>
      <c r="H3783" s="2" t="str">
        <f t="shared" si="2722"/>
        <v>SM</v>
      </c>
      <c r="I3783" s="2" t="str">
        <f t="shared" si="2722"/>
        <v>UP</v>
      </c>
      <c r="J3783" s="10">
        <f t="shared" si="2722"/>
        <v>0</v>
      </c>
      <c r="K3783" s="10">
        <f t="shared" si="2723"/>
        <v>3</v>
      </c>
      <c r="L3783" s="10" t="str">
        <f t="shared" si="2703"/>
        <v>TERELC</v>
      </c>
      <c r="M3783" s="10" t="s">
        <v>75</v>
      </c>
    </row>
    <row r="3784" spans="3:13" s="2" customFormat="1" x14ac:dyDescent="0.25">
      <c r="C3784" s="10"/>
      <c r="D3784" s="10">
        <v>10</v>
      </c>
      <c r="F3784" s="2" t="str">
        <f t="shared" si="2720"/>
        <v>FLO_FR</v>
      </c>
      <c r="G3784" s="2" t="str">
        <f t="shared" si="2721"/>
        <v>TER_TP_CK</v>
      </c>
      <c r="H3784" s="2" t="str">
        <f t="shared" ref="H3784" si="2724">H3760</f>
        <v>SD</v>
      </c>
      <c r="I3784" s="2" t="str">
        <f>I3760</f>
        <v>UP</v>
      </c>
      <c r="J3784" s="10">
        <f>J3760</f>
        <v>0</v>
      </c>
      <c r="K3784" s="10">
        <f t="shared" si="2723"/>
        <v>3</v>
      </c>
      <c r="L3784" s="10" t="str">
        <f t="shared" ref="L3784:L3847" si="2725">LEFT(G3784,3)&amp;"ELC"</f>
        <v>TERELC</v>
      </c>
      <c r="M3784" s="10" t="s">
        <v>75</v>
      </c>
    </row>
    <row r="3785" spans="3:13" s="2" customFormat="1" x14ac:dyDescent="0.25">
      <c r="C3785" s="10"/>
      <c r="D3785" s="10">
        <v>11</v>
      </c>
      <c r="F3785" s="2" t="str">
        <f t="shared" si="2720"/>
        <v>FLO_FR</v>
      </c>
      <c r="G3785" s="2" t="str">
        <f t="shared" si="2721"/>
        <v>TER_TP_CK</v>
      </c>
      <c r="H3785" s="2" t="str">
        <f t="shared" ref="H3785" si="2726">H3761</f>
        <v>SA</v>
      </c>
      <c r="I3785" s="2" t="str">
        <f>I3761</f>
        <v>UP</v>
      </c>
      <c r="J3785" s="10">
        <f>J3761</f>
        <v>0</v>
      </c>
      <c r="K3785" s="10">
        <f t="shared" si="2723"/>
        <v>3</v>
      </c>
      <c r="L3785" s="10" t="str">
        <f t="shared" si="2725"/>
        <v>TERELC</v>
      </c>
      <c r="M3785" s="10" t="s">
        <v>75</v>
      </c>
    </row>
    <row r="3786" spans="3:13" s="2" customFormat="1" x14ac:dyDescent="0.25">
      <c r="C3786" s="10"/>
      <c r="D3786" s="10">
        <v>12</v>
      </c>
      <c r="F3786" s="2" t="str">
        <f t="shared" si="2720"/>
        <v>FLO_FR</v>
      </c>
      <c r="G3786" s="2" t="str">
        <f t="shared" si="2721"/>
        <v>TER_TP_CK</v>
      </c>
      <c r="H3786" s="2" t="str">
        <f t="shared" ref="H3786:I3786" si="2727">H3762</f>
        <v>SE</v>
      </c>
      <c r="I3786" s="2" t="str">
        <f t="shared" si="2727"/>
        <v>UP</v>
      </c>
      <c r="J3786" s="10">
        <f>J3762</f>
        <v>0</v>
      </c>
      <c r="K3786" s="10">
        <f t="shared" si="2723"/>
        <v>3</v>
      </c>
      <c r="L3786" s="10" t="str">
        <f t="shared" si="2725"/>
        <v>TERELC</v>
      </c>
      <c r="M3786" s="10" t="s">
        <v>75</v>
      </c>
    </row>
    <row r="3787" spans="3:13" s="2" customFormat="1" x14ac:dyDescent="0.25">
      <c r="C3787" s="10"/>
      <c r="D3787" s="10">
        <v>13</v>
      </c>
      <c r="F3787" s="2" t="str">
        <f t="shared" si="2720"/>
        <v>FLO_FR</v>
      </c>
      <c r="G3787" s="2" t="str">
        <f t="shared" si="2721"/>
        <v>TER_TP_CK</v>
      </c>
      <c r="H3787" s="2" t="str">
        <f t="shared" ref="H3787:J3787" si="2728">H3763</f>
        <v>FN</v>
      </c>
      <c r="I3787" s="2" t="str">
        <f t="shared" si="2728"/>
        <v>UP</v>
      </c>
      <c r="J3787" s="10">
        <f t="shared" si="2728"/>
        <v>0</v>
      </c>
      <c r="K3787" s="10">
        <f t="shared" si="2723"/>
        <v>3</v>
      </c>
      <c r="L3787" s="10" t="str">
        <f t="shared" si="2725"/>
        <v>TERELC</v>
      </c>
      <c r="M3787" s="10" t="s">
        <v>75</v>
      </c>
    </row>
    <row r="3788" spans="3:13" s="2" customFormat="1" x14ac:dyDescent="0.25">
      <c r="C3788" s="10"/>
      <c r="D3788" s="10">
        <v>14</v>
      </c>
      <c r="F3788" s="2" t="str">
        <f t="shared" si="2720"/>
        <v>FLO_FR</v>
      </c>
      <c r="G3788" s="2" t="str">
        <f t="shared" si="2721"/>
        <v>TER_TP_CK</v>
      </c>
      <c r="H3788" s="2" t="str">
        <f t="shared" ref="H3788:J3788" si="2729">H3764</f>
        <v>FL</v>
      </c>
      <c r="I3788" s="2" t="str">
        <f t="shared" si="2729"/>
        <v>UP</v>
      </c>
      <c r="J3788" s="10">
        <f t="shared" si="2729"/>
        <v>0</v>
      </c>
      <c r="K3788" s="10">
        <f t="shared" si="2723"/>
        <v>3</v>
      </c>
      <c r="L3788" s="10" t="str">
        <f t="shared" si="2725"/>
        <v>TERELC</v>
      </c>
      <c r="M3788" s="10" t="s">
        <v>75</v>
      </c>
    </row>
    <row r="3789" spans="3:13" s="2" customFormat="1" x14ac:dyDescent="0.25">
      <c r="C3789" s="10"/>
      <c r="D3789" s="10">
        <v>15</v>
      </c>
      <c r="F3789" s="2" t="str">
        <f t="shared" si="2720"/>
        <v>FLO_FR</v>
      </c>
      <c r="G3789" s="2" t="str">
        <f t="shared" si="2721"/>
        <v>TER_TP_CK</v>
      </c>
      <c r="H3789" s="2" t="str">
        <f t="shared" ref="H3789:J3789" si="2730">H3765</f>
        <v>FM</v>
      </c>
      <c r="I3789" s="2" t="str">
        <f t="shared" si="2730"/>
        <v>UP</v>
      </c>
      <c r="J3789" s="10">
        <f t="shared" si="2730"/>
        <v>0</v>
      </c>
      <c r="K3789" s="10">
        <f t="shared" si="2723"/>
        <v>3</v>
      </c>
      <c r="L3789" s="10" t="str">
        <f t="shared" si="2725"/>
        <v>TERELC</v>
      </c>
      <c r="M3789" s="10" t="s">
        <v>75</v>
      </c>
    </row>
    <row r="3790" spans="3:13" s="2" customFormat="1" x14ac:dyDescent="0.25">
      <c r="C3790" s="10"/>
      <c r="D3790" s="10">
        <v>16</v>
      </c>
      <c r="F3790" s="2" t="str">
        <f t="shared" si="2720"/>
        <v>FLO_FR</v>
      </c>
      <c r="G3790" s="2" t="str">
        <f t="shared" si="2721"/>
        <v>TER_TP_CK</v>
      </c>
      <c r="H3790" s="2" t="str">
        <f t="shared" ref="H3790:J3790" si="2731">H3766</f>
        <v>FD</v>
      </c>
      <c r="I3790" s="2" t="str">
        <f t="shared" si="2731"/>
        <v>UP</v>
      </c>
      <c r="J3790" s="10">
        <f t="shared" si="2731"/>
        <v>0</v>
      </c>
      <c r="K3790" s="10">
        <f t="shared" si="2723"/>
        <v>3</v>
      </c>
      <c r="L3790" s="10" t="str">
        <f t="shared" si="2725"/>
        <v>TERELC</v>
      </c>
      <c r="M3790" s="10" t="s">
        <v>75</v>
      </c>
    </row>
    <row r="3791" spans="3:13" s="2" customFormat="1" x14ac:dyDescent="0.25">
      <c r="C3791" s="10"/>
      <c r="D3791" s="10">
        <v>17</v>
      </c>
      <c r="F3791" s="2" t="str">
        <f t="shared" si="2720"/>
        <v>FLO_FR</v>
      </c>
      <c r="G3791" s="2" t="str">
        <f t="shared" si="2721"/>
        <v>TER_TP_CK</v>
      </c>
      <c r="H3791" s="2" t="str">
        <f t="shared" ref="H3791:J3791" si="2732">H3767</f>
        <v>FA</v>
      </c>
      <c r="I3791" s="2" t="str">
        <f t="shared" si="2732"/>
        <v>UP</v>
      </c>
      <c r="J3791" s="10">
        <f t="shared" si="2732"/>
        <v>0</v>
      </c>
      <c r="K3791" s="10">
        <f t="shared" si="2723"/>
        <v>3</v>
      </c>
      <c r="L3791" s="10" t="str">
        <f t="shared" si="2725"/>
        <v>TERELC</v>
      </c>
      <c r="M3791" s="10" t="s">
        <v>75</v>
      </c>
    </row>
    <row r="3792" spans="3:13" s="2" customFormat="1" x14ac:dyDescent="0.25">
      <c r="C3792" s="10"/>
      <c r="D3792" s="10">
        <v>18</v>
      </c>
      <c r="F3792" s="2" t="str">
        <f t="shared" si="2720"/>
        <v>FLO_FR</v>
      </c>
      <c r="G3792" s="2" t="str">
        <f t="shared" si="2721"/>
        <v>TER_TP_CK</v>
      </c>
      <c r="H3792" s="2" t="str">
        <f t="shared" ref="H3792:J3792" si="2733">H3768</f>
        <v>FE</v>
      </c>
      <c r="I3792" s="2" t="str">
        <f t="shared" si="2733"/>
        <v>UP</v>
      </c>
      <c r="J3792" s="10">
        <f t="shared" si="2733"/>
        <v>0</v>
      </c>
      <c r="K3792" s="10">
        <f t="shared" si="2723"/>
        <v>3</v>
      </c>
      <c r="L3792" s="10" t="str">
        <f t="shared" si="2725"/>
        <v>TERELC</v>
      </c>
      <c r="M3792" s="10" t="s">
        <v>75</v>
      </c>
    </row>
    <row r="3793" spans="3:13" s="2" customFormat="1" x14ac:dyDescent="0.25">
      <c r="C3793" s="10"/>
      <c r="D3793" s="10">
        <v>19</v>
      </c>
      <c r="F3793" s="2" t="str">
        <f t="shared" si="2720"/>
        <v>FLO_FR</v>
      </c>
      <c r="G3793" s="2" t="str">
        <f t="shared" si="2721"/>
        <v>TER_TP_CK</v>
      </c>
      <c r="H3793" s="2" t="str">
        <f t="shared" ref="H3793:J3793" si="2734">H3769</f>
        <v>WN</v>
      </c>
      <c r="I3793" s="2" t="str">
        <f t="shared" si="2734"/>
        <v>UP</v>
      </c>
      <c r="J3793" s="10">
        <f t="shared" si="2734"/>
        <v>0</v>
      </c>
      <c r="K3793" s="10">
        <f t="shared" si="2723"/>
        <v>3</v>
      </c>
      <c r="L3793" s="10" t="str">
        <f t="shared" si="2725"/>
        <v>TERELC</v>
      </c>
      <c r="M3793" s="10" t="s">
        <v>75</v>
      </c>
    </row>
    <row r="3794" spans="3:13" s="2" customFormat="1" x14ac:dyDescent="0.25">
      <c r="C3794" s="10"/>
      <c r="D3794" s="10">
        <v>20</v>
      </c>
      <c r="F3794" s="2" t="str">
        <f t="shared" si="2720"/>
        <v>FLO_FR</v>
      </c>
      <c r="G3794" s="2" t="str">
        <f t="shared" si="2721"/>
        <v>TER_TP_CK</v>
      </c>
      <c r="H3794" s="2" t="str">
        <f t="shared" ref="H3794:J3794" si="2735">H3770</f>
        <v>WL</v>
      </c>
      <c r="I3794" s="2" t="str">
        <f t="shared" si="2735"/>
        <v>UP</v>
      </c>
      <c r="J3794" s="10">
        <f t="shared" si="2735"/>
        <v>0</v>
      </c>
      <c r="K3794" s="10">
        <f t="shared" si="2723"/>
        <v>3</v>
      </c>
      <c r="L3794" s="10" t="str">
        <f t="shared" si="2725"/>
        <v>TERELC</v>
      </c>
      <c r="M3794" s="10" t="s">
        <v>75</v>
      </c>
    </row>
    <row r="3795" spans="3:13" s="2" customFormat="1" x14ac:dyDescent="0.25">
      <c r="C3795" s="10"/>
      <c r="D3795" s="10">
        <v>21</v>
      </c>
      <c r="F3795" s="2" t="str">
        <f t="shared" si="2720"/>
        <v>FLO_FR</v>
      </c>
      <c r="G3795" s="2" t="str">
        <f t="shared" si="2721"/>
        <v>TER_TP_CK</v>
      </c>
      <c r="H3795" s="2" t="str">
        <f t="shared" ref="H3795:J3795" si="2736">H3771</f>
        <v>WM</v>
      </c>
      <c r="I3795" s="2" t="str">
        <f t="shared" si="2736"/>
        <v>UP</v>
      </c>
      <c r="J3795" s="10">
        <f t="shared" si="2736"/>
        <v>0</v>
      </c>
      <c r="K3795" s="10">
        <f t="shared" si="2723"/>
        <v>3</v>
      </c>
      <c r="L3795" s="10" t="str">
        <f t="shared" si="2725"/>
        <v>TERELC</v>
      </c>
      <c r="M3795" s="10" t="s">
        <v>75</v>
      </c>
    </row>
    <row r="3796" spans="3:13" s="2" customFormat="1" x14ac:dyDescent="0.25">
      <c r="C3796" s="10"/>
      <c r="D3796" s="10">
        <v>22</v>
      </c>
      <c r="F3796" s="2" t="str">
        <f t="shared" si="2720"/>
        <v>FLO_FR</v>
      </c>
      <c r="G3796" s="2" t="str">
        <f t="shared" si="2721"/>
        <v>TER_TP_CK</v>
      </c>
      <c r="H3796" s="2" t="str">
        <f t="shared" ref="H3796:J3796" si="2737">H3772</f>
        <v>WD</v>
      </c>
      <c r="I3796" s="2" t="str">
        <f t="shared" si="2737"/>
        <v>UP</v>
      </c>
      <c r="J3796" s="10">
        <f t="shared" si="2737"/>
        <v>0</v>
      </c>
      <c r="K3796" s="10">
        <f t="shared" si="2723"/>
        <v>3</v>
      </c>
      <c r="L3796" s="10" t="str">
        <f t="shared" si="2725"/>
        <v>TERELC</v>
      </c>
      <c r="M3796" s="10" t="s">
        <v>75</v>
      </c>
    </row>
    <row r="3797" spans="3:13" s="2" customFormat="1" x14ac:dyDescent="0.25">
      <c r="C3797" s="10"/>
      <c r="D3797" s="10">
        <v>23</v>
      </c>
      <c r="F3797" s="12" t="str">
        <f t="shared" si="2720"/>
        <v>FLO_FR</v>
      </c>
      <c r="G3797" s="12" t="str">
        <f t="shared" si="2721"/>
        <v>TER_TP_CK</v>
      </c>
      <c r="H3797" s="12" t="str">
        <f t="shared" ref="H3797:J3797" si="2738">H3773</f>
        <v>WA</v>
      </c>
      <c r="I3797" s="12" t="str">
        <f t="shared" si="2738"/>
        <v>UP</v>
      </c>
      <c r="J3797" s="4">
        <f t="shared" si="2738"/>
        <v>0</v>
      </c>
      <c r="K3797" s="4">
        <f t="shared" si="2723"/>
        <v>3</v>
      </c>
      <c r="L3797" s="10" t="str">
        <f t="shared" si="2725"/>
        <v>TERELC</v>
      </c>
      <c r="M3797" s="10" t="s">
        <v>75</v>
      </c>
    </row>
    <row r="3798" spans="3:13" s="2" customFormat="1" x14ac:dyDescent="0.25">
      <c r="C3798" s="10"/>
      <c r="D3798" s="10">
        <v>24</v>
      </c>
      <c r="F3798" s="19" t="str">
        <f t="shared" si="2720"/>
        <v>FLO_FR</v>
      </c>
      <c r="G3798" s="19" t="str">
        <f t="shared" si="2721"/>
        <v>TER_TP_CK</v>
      </c>
      <c r="H3798" s="19" t="str">
        <f t="shared" ref="H3798:J3798" si="2739">H3774</f>
        <v>WE</v>
      </c>
      <c r="I3798" s="19" t="str">
        <f t="shared" si="2739"/>
        <v>UP</v>
      </c>
      <c r="J3798" s="21">
        <f t="shared" si="2739"/>
        <v>0</v>
      </c>
      <c r="K3798" s="21">
        <f t="shared" si="2723"/>
        <v>3</v>
      </c>
      <c r="L3798" s="21" t="str">
        <f t="shared" si="2725"/>
        <v>TERELC</v>
      </c>
      <c r="M3798" s="21" t="s">
        <v>75</v>
      </c>
    </row>
    <row r="3799" spans="3:13" s="2" customFormat="1" x14ac:dyDescent="0.25">
      <c r="C3799" s="10">
        <f>C3751+1</f>
        <v>80</v>
      </c>
      <c r="D3799" s="10">
        <v>1</v>
      </c>
      <c r="F3799" s="2" t="str">
        <f>IF(H3799="NA","\I: Ignore","FLO_FR")</f>
        <v>FLO_FR</v>
      </c>
      <c r="G3799" s="9" t="str">
        <f>VLOOKUP(C3799,Demands!$B$27:$C$125,2,0)</f>
        <v>TER_TS_CK</v>
      </c>
      <c r="H3799" s="2" t="str">
        <f>IF(HLOOKUP($D3799,Fractions!$C$1:$Z$2,2,0)=0,"na",HLOOKUP($D3799,Fractions!$C$1:$Z$2,2,0))</f>
        <v>RN</v>
      </c>
      <c r="I3799" s="2" t="s">
        <v>34</v>
      </c>
      <c r="K3799" s="11">
        <f>VLOOKUP(VLOOKUP(C3799,Demands!$B$27:$E$125,4,0),Fractions!$A$3:$Z$43,INS_FRs!D3799+2,0)</f>
        <v>0</v>
      </c>
      <c r="L3799" s="10" t="str">
        <f t="shared" si="2725"/>
        <v>TERELC</v>
      </c>
      <c r="M3799" s="10" t="s">
        <v>75</v>
      </c>
    </row>
    <row r="3800" spans="3:13" s="2" customFormat="1" x14ac:dyDescent="0.25">
      <c r="C3800" s="10"/>
      <c r="D3800" s="10">
        <v>2</v>
      </c>
      <c r="F3800" s="2" t="str">
        <f t="shared" ref="F3800:F3846" si="2740">IF(H3800="NA","\I: Ignore","FLO_FR")</f>
        <v>FLO_FR</v>
      </c>
      <c r="G3800" s="2" t="str">
        <f>G3799</f>
        <v>TER_TS_CK</v>
      </c>
      <c r="H3800" s="2" t="str">
        <f>IF(HLOOKUP($D3800,Fractions!$C$1:$Z$2,2,0)=0,"na",HLOOKUP($D3800,Fractions!$C$1:$Z$2,2,0))</f>
        <v>RL</v>
      </c>
      <c r="I3800" s="2" t="s">
        <v>34</v>
      </c>
      <c r="K3800" s="17">
        <f>VLOOKUP(VLOOKUP(C3799,Demands!$B$27:$E$125,4,0),Fractions!$A$3:$Z$43,INS_FRs!D3800+2,0)</f>
        <v>2.7853881278538817E-2</v>
      </c>
      <c r="L3800" s="10" t="str">
        <f t="shared" si="2725"/>
        <v>TERELC</v>
      </c>
      <c r="M3800" s="10" t="s">
        <v>75</v>
      </c>
    </row>
    <row r="3801" spans="3:13" s="2" customFormat="1" x14ac:dyDescent="0.25">
      <c r="C3801" s="10"/>
      <c r="D3801" s="10">
        <v>3</v>
      </c>
      <c r="F3801" s="2" t="str">
        <f t="shared" si="2740"/>
        <v>FLO_FR</v>
      </c>
      <c r="G3801" s="2" t="str">
        <f t="shared" ref="G3801:G3846" si="2741">G3800</f>
        <v>TER_TS_CK</v>
      </c>
      <c r="H3801" s="2" t="str">
        <f>IF(HLOOKUP($D3801,Fractions!$C$1:$Z$2,2,0)=0,"na",HLOOKUP($D3801,Fractions!$C$1:$Z$2,2,0))</f>
        <v>RM</v>
      </c>
      <c r="I3801" s="2" t="s">
        <v>34</v>
      </c>
      <c r="K3801" s="17">
        <f>VLOOKUP(VLOOKUP(C3799,Demands!$B$27:$E$125,4,0),Fractions!$A$3:$Z$43,INS_FRs!D3801+2,0)</f>
        <v>3.4817351598173514E-2</v>
      </c>
      <c r="L3801" s="10" t="str">
        <f t="shared" si="2725"/>
        <v>TERELC</v>
      </c>
      <c r="M3801" s="10" t="s">
        <v>75</v>
      </c>
    </row>
    <row r="3802" spans="3:13" s="2" customFormat="1" x14ac:dyDescent="0.25">
      <c r="C3802" s="10"/>
      <c r="D3802" s="10">
        <v>4</v>
      </c>
      <c r="F3802" s="2" t="str">
        <f t="shared" si="2740"/>
        <v>FLO_FR</v>
      </c>
      <c r="G3802" s="2" t="str">
        <f t="shared" si="2741"/>
        <v>TER_TS_CK</v>
      </c>
      <c r="H3802" s="2" t="str">
        <f>IF(HLOOKUP($D3802,Fractions!$C$1:$Z$2,2,0)=0,"na",HLOOKUP($D3802,Fractions!$C$1:$Z$2,2,0))</f>
        <v>RD</v>
      </c>
      <c r="I3802" s="2" t="s">
        <v>34</v>
      </c>
      <c r="K3802" s="17">
        <f>VLOOKUP(VLOOKUP(C3799,Demands!$B$27:$E$125,4,0),Fractions!$A$3:$Z$43,INS_FRs!D3802+2,0)</f>
        <v>4.1780821917808221E-2</v>
      </c>
      <c r="L3802" s="10" t="str">
        <f t="shared" si="2725"/>
        <v>TERELC</v>
      </c>
      <c r="M3802" s="10" t="s">
        <v>75</v>
      </c>
    </row>
    <row r="3803" spans="3:13" s="2" customFormat="1" x14ac:dyDescent="0.25">
      <c r="C3803" s="10"/>
      <c r="D3803" s="10">
        <v>5</v>
      </c>
      <c r="F3803" s="2" t="str">
        <f t="shared" si="2740"/>
        <v>FLO_FR</v>
      </c>
      <c r="G3803" s="2" t="str">
        <f t="shared" si="2741"/>
        <v>TER_TS_CK</v>
      </c>
      <c r="H3803" s="2" t="str">
        <f>IF(HLOOKUP($D3803,Fractions!$C$1:$Z$2,2,0)=0,"na",HLOOKUP($D3803,Fractions!$C$1:$Z$2,2,0))</f>
        <v>RA</v>
      </c>
      <c r="I3803" s="2" t="s">
        <v>34</v>
      </c>
      <c r="K3803" s="17">
        <f>VLOOKUP(VLOOKUP(C3799,Demands!$B$27:$E$125,4,0),Fractions!$A$3:$Z$43,INS_FRs!D3803+2,0)</f>
        <v>2.7853881278538817E-2</v>
      </c>
      <c r="L3803" s="10" t="str">
        <f t="shared" si="2725"/>
        <v>TERELC</v>
      </c>
      <c r="M3803" s="10" t="s">
        <v>75</v>
      </c>
    </row>
    <row r="3804" spans="3:13" s="2" customFormat="1" x14ac:dyDescent="0.25">
      <c r="C3804" s="10"/>
      <c r="D3804" s="10">
        <v>6</v>
      </c>
      <c r="F3804" s="2" t="str">
        <f t="shared" si="2740"/>
        <v>FLO_FR</v>
      </c>
      <c r="G3804" s="2" t="str">
        <f t="shared" si="2741"/>
        <v>TER_TS_CK</v>
      </c>
      <c r="H3804" s="2" t="str">
        <f>IF(HLOOKUP($D3804,Fractions!$C$1:$Z$2,2,0)=0,"na",HLOOKUP($D3804,Fractions!$C$1:$Z$2,2,0))</f>
        <v>RE</v>
      </c>
      <c r="I3804" s="2" t="s">
        <v>34</v>
      </c>
      <c r="K3804" s="17">
        <f>VLOOKUP(VLOOKUP(C3799,Demands!$B$27:$E$125,4,0),Fractions!$A$3:$Z$43,INS_FRs!D3804+2,0)</f>
        <v>3.4817351598173514E-2</v>
      </c>
      <c r="L3804" s="10" t="str">
        <f t="shared" si="2725"/>
        <v>TERELC</v>
      </c>
      <c r="M3804" s="10" t="s">
        <v>75</v>
      </c>
    </row>
    <row r="3805" spans="3:13" s="2" customFormat="1" x14ac:dyDescent="0.25">
      <c r="C3805" s="10"/>
      <c r="D3805" s="10">
        <v>7</v>
      </c>
      <c r="F3805" s="2" t="str">
        <f t="shared" si="2740"/>
        <v>FLO_FR</v>
      </c>
      <c r="G3805" s="2" t="str">
        <f t="shared" si="2741"/>
        <v>TER_TS_CK</v>
      </c>
      <c r="H3805" s="2" t="str">
        <f>IF(HLOOKUP($D3805,Fractions!$C$1:$Z$2,2,0)=0,"na",HLOOKUP($D3805,Fractions!$C$1:$Z$2,2,0))</f>
        <v>SN</v>
      </c>
      <c r="I3805" s="2" t="s">
        <v>34</v>
      </c>
      <c r="K3805" s="17">
        <f>VLOOKUP(VLOOKUP(C3799,Demands!$B$27:$E$125,4,0),Fractions!$A$3:$Z$43,INS_FRs!D3805+2,0)</f>
        <v>0</v>
      </c>
      <c r="L3805" s="10" t="str">
        <f t="shared" si="2725"/>
        <v>TERELC</v>
      </c>
      <c r="M3805" s="10" t="s">
        <v>75</v>
      </c>
    </row>
    <row r="3806" spans="3:13" s="2" customFormat="1" x14ac:dyDescent="0.25">
      <c r="C3806" s="10"/>
      <c r="D3806" s="10">
        <v>8</v>
      </c>
      <c r="F3806" s="2" t="str">
        <f t="shared" si="2740"/>
        <v>FLO_FR</v>
      </c>
      <c r="G3806" s="2" t="str">
        <f t="shared" si="2741"/>
        <v>TER_TS_CK</v>
      </c>
      <c r="H3806" s="2" t="str">
        <f>IF(HLOOKUP($D3806,Fractions!$C$1:$Z$2,2,0)=0,"na",HLOOKUP($D3806,Fractions!$C$1:$Z$2,2,0))</f>
        <v>SL</v>
      </c>
      <c r="I3806" s="2" t="s">
        <v>34</v>
      </c>
      <c r="K3806" s="17">
        <f>VLOOKUP(VLOOKUP(C3799,Demands!$B$27:$E$125,4,0),Fractions!$A$3:$Z$43,INS_FRs!D3806+2,0)</f>
        <v>4.2009132420091334E-2</v>
      </c>
      <c r="L3806" s="10" t="str">
        <f t="shared" si="2725"/>
        <v>TERELC</v>
      </c>
      <c r="M3806" s="10" t="s">
        <v>75</v>
      </c>
    </row>
    <row r="3807" spans="3:13" s="2" customFormat="1" x14ac:dyDescent="0.25">
      <c r="C3807" s="10"/>
      <c r="D3807" s="10">
        <v>9</v>
      </c>
      <c r="F3807" s="2" t="str">
        <f t="shared" si="2740"/>
        <v>FLO_FR</v>
      </c>
      <c r="G3807" s="2" t="str">
        <f t="shared" si="2741"/>
        <v>TER_TS_CK</v>
      </c>
      <c r="H3807" s="2" t="str">
        <f>IF(HLOOKUP($D3807,Fractions!$C$1:$Z$2,2,0)=0,"na",HLOOKUP($D3807,Fractions!$C$1:$Z$2,2,0))</f>
        <v>SM</v>
      </c>
      <c r="I3807" s="2" t="s">
        <v>34</v>
      </c>
      <c r="K3807" s="17">
        <f>VLOOKUP(VLOOKUP(C3799,Demands!$B$27:$E$125,4,0),Fractions!$A$3:$Z$43,INS_FRs!D3807+2,0)</f>
        <v>5.2511415525114152E-2</v>
      </c>
      <c r="L3807" s="10" t="str">
        <f t="shared" si="2725"/>
        <v>TERELC</v>
      </c>
      <c r="M3807" s="10" t="s">
        <v>75</v>
      </c>
    </row>
    <row r="3808" spans="3:13" s="2" customFormat="1" x14ac:dyDescent="0.25">
      <c r="C3808" s="10"/>
      <c r="D3808" s="10">
        <v>10</v>
      </c>
      <c r="F3808" s="2" t="str">
        <f t="shared" si="2740"/>
        <v>FLO_FR</v>
      </c>
      <c r="G3808" s="2" t="str">
        <f t="shared" si="2741"/>
        <v>TER_TS_CK</v>
      </c>
      <c r="H3808" s="2" t="str">
        <f>IF(HLOOKUP($D3808,Fractions!$C$1:$Z$2,2,0)=0,"na",HLOOKUP($D3808,Fractions!$C$1:$Z$2,2,0))</f>
        <v>SD</v>
      </c>
      <c r="I3808" s="2" t="s">
        <v>34</v>
      </c>
      <c r="K3808" s="17">
        <f>VLOOKUP(VLOOKUP(C3799,Demands!$B$27:$E$125,4,0),Fractions!$A$3:$Z$43,INS_FRs!D3808+2,0)</f>
        <v>6.3013698630136991E-2</v>
      </c>
      <c r="L3808" s="10" t="str">
        <f t="shared" si="2725"/>
        <v>TERELC</v>
      </c>
      <c r="M3808" s="10" t="s">
        <v>75</v>
      </c>
    </row>
    <row r="3809" spans="3:13" s="2" customFormat="1" x14ac:dyDescent="0.25">
      <c r="C3809" s="10"/>
      <c r="D3809" s="10">
        <v>11</v>
      </c>
      <c r="F3809" s="2" t="str">
        <f t="shared" si="2740"/>
        <v>FLO_FR</v>
      </c>
      <c r="G3809" s="2" t="str">
        <f t="shared" si="2741"/>
        <v>TER_TS_CK</v>
      </c>
      <c r="H3809" s="2" t="str">
        <f>IF(HLOOKUP($D3809,Fractions!$C$1:$Z$2,2,0)=0,"na",HLOOKUP($D3809,Fractions!$C$1:$Z$2,2,0))</f>
        <v>SA</v>
      </c>
      <c r="I3809" s="2" t="s">
        <v>34</v>
      </c>
      <c r="K3809" s="17">
        <f>VLOOKUP(VLOOKUP(C3799,Demands!$B$27:$E$125,4,0),Fractions!$A$3:$Z$43,INS_FRs!D3809+2,0)</f>
        <v>4.2009132420091334E-2</v>
      </c>
      <c r="L3809" s="10" t="str">
        <f t="shared" si="2725"/>
        <v>TERELC</v>
      </c>
      <c r="M3809" s="10" t="s">
        <v>75</v>
      </c>
    </row>
    <row r="3810" spans="3:13" s="2" customFormat="1" x14ac:dyDescent="0.25">
      <c r="C3810" s="10"/>
      <c r="D3810" s="10">
        <v>12</v>
      </c>
      <c r="F3810" s="2" t="str">
        <f t="shared" si="2740"/>
        <v>FLO_FR</v>
      </c>
      <c r="G3810" s="2" t="str">
        <f t="shared" si="2741"/>
        <v>TER_TS_CK</v>
      </c>
      <c r="H3810" s="2" t="str">
        <f>IF(HLOOKUP($D3810,Fractions!$C$1:$Z$2,2,0)=0,"na",HLOOKUP($D3810,Fractions!$C$1:$Z$2,2,0))</f>
        <v>SE</v>
      </c>
      <c r="I3810" s="2" t="s">
        <v>34</v>
      </c>
      <c r="K3810" s="17">
        <f>VLOOKUP(VLOOKUP(C3799,Demands!$B$27:$E$125,4,0),Fractions!$A$3:$Z$43,INS_FRs!D3810+2,0)</f>
        <v>5.2511415525114152E-2</v>
      </c>
      <c r="L3810" s="10" t="str">
        <f t="shared" si="2725"/>
        <v>TERELC</v>
      </c>
      <c r="M3810" s="10" t="s">
        <v>75</v>
      </c>
    </row>
    <row r="3811" spans="3:13" s="2" customFormat="1" x14ac:dyDescent="0.25">
      <c r="C3811" s="10"/>
      <c r="D3811" s="10">
        <v>13</v>
      </c>
      <c r="F3811" s="2" t="str">
        <f t="shared" si="2740"/>
        <v>FLO_FR</v>
      </c>
      <c r="G3811" s="2" t="str">
        <f t="shared" si="2741"/>
        <v>TER_TS_CK</v>
      </c>
      <c r="H3811" s="2" t="str">
        <f>IF(HLOOKUP($D3811,Fractions!$C$1:$Z$2,2,0)=0,"na",HLOOKUP($D3811,Fractions!$C$1:$Z$2,2,0))</f>
        <v>FN</v>
      </c>
      <c r="I3811" s="2" t="s">
        <v>34</v>
      </c>
      <c r="K3811" s="17">
        <f>VLOOKUP(VLOOKUP(C3799,Demands!$B$27:$E$125,4,0),Fractions!$A$3:$Z$43,INS_FRs!D3811+2,0)</f>
        <v>0</v>
      </c>
      <c r="L3811" s="10" t="str">
        <f t="shared" si="2725"/>
        <v>TERELC</v>
      </c>
      <c r="M3811" s="10" t="s">
        <v>75</v>
      </c>
    </row>
    <row r="3812" spans="3:13" s="2" customFormat="1" x14ac:dyDescent="0.25">
      <c r="C3812" s="10"/>
      <c r="D3812" s="10">
        <v>14</v>
      </c>
      <c r="F3812" s="2" t="str">
        <f t="shared" si="2740"/>
        <v>FLO_FR</v>
      </c>
      <c r="G3812" s="2" t="str">
        <f t="shared" si="2741"/>
        <v>TER_TS_CK</v>
      </c>
      <c r="H3812" s="2" t="str">
        <f>IF(HLOOKUP($D3812,Fractions!$C$1:$Z$2,2,0)=0,"na",HLOOKUP($D3812,Fractions!$C$1:$Z$2,2,0))</f>
        <v>FL</v>
      </c>
      <c r="I3812" s="2" t="s">
        <v>34</v>
      </c>
      <c r="K3812" s="17">
        <f>VLOOKUP(VLOOKUP(C3799,Demands!$B$27:$E$125,4,0),Fractions!$A$3:$Z$43,INS_FRs!D3812+2,0)</f>
        <v>2.7853881278538817E-2</v>
      </c>
      <c r="L3812" s="10" t="str">
        <f t="shared" si="2725"/>
        <v>TERELC</v>
      </c>
      <c r="M3812" s="10" t="s">
        <v>75</v>
      </c>
    </row>
    <row r="3813" spans="3:13" s="2" customFormat="1" x14ac:dyDescent="0.25">
      <c r="C3813" s="10"/>
      <c r="D3813" s="10">
        <v>15</v>
      </c>
      <c r="F3813" s="2" t="str">
        <f t="shared" si="2740"/>
        <v>FLO_FR</v>
      </c>
      <c r="G3813" s="2" t="str">
        <f t="shared" si="2741"/>
        <v>TER_TS_CK</v>
      </c>
      <c r="H3813" s="2" t="str">
        <f>IF(HLOOKUP($D3813,Fractions!$C$1:$Z$2,2,0)=0,"na",HLOOKUP($D3813,Fractions!$C$1:$Z$2,2,0))</f>
        <v>FM</v>
      </c>
      <c r="I3813" s="2" t="s">
        <v>34</v>
      </c>
      <c r="K3813" s="17">
        <f>VLOOKUP(VLOOKUP(C3799,Demands!$B$27:$E$125,4,0),Fractions!$A$3:$Z$43,INS_FRs!D3813+2,0)</f>
        <v>3.4817351598173514E-2</v>
      </c>
      <c r="L3813" s="10" t="str">
        <f t="shared" si="2725"/>
        <v>TERELC</v>
      </c>
      <c r="M3813" s="10" t="s">
        <v>75</v>
      </c>
    </row>
    <row r="3814" spans="3:13" s="2" customFormat="1" x14ac:dyDescent="0.25">
      <c r="C3814" s="10"/>
      <c r="D3814" s="10">
        <v>16</v>
      </c>
      <c r="F3814" s="2" t="str">
        <f t="shared" si="2740"/>
        <v>FLO_FR</v>
      </c>
      <c r="G3814" s="2" t="str">
        <f t="shared" si="2741"/>
        <v>TER_TS_CK</v>
      </c>
      <c r="H3814" s="2" t="str">
        <f>IF(HLOOKUP($D3814,Fractions!$C$1:$Z$2,2,0)=0,"na",HLOOKUP($D3814,Fractions!$C$1:$Z$2,2,0))</f>
        <v>FD</v>
      </c>
      <c r="I3814" s="2" t="s">
        <v>34</v>
      </c>
      <c r="K3814" s="17">
        <f>VLOOKUP(VLOOKUP(C3799,Demands!$B$27:$E$125,4,0),Fractions!$A$3:$Z$43,INS_FRs!D3814+2,0)</f>
        <v>4.1780821917808221E-2</v>
      </c>
      <c r="L3814" s="10" t="str">
        <f t="shared" si="2725"/>
        <v>TERELC</v>
      </c>
      <c r="M3814" s="10" t="s">
        <v>75</v>
      </c>
    </row>
    <row r="3815" spans="3:13" s="2" customFormat="1" x14ac:dyDescent="0.25">
      <c r="C3815" s="10"/>
      <c r="D3815" s="10">
        <v>17</v>
      </c>
      <c r="F3815" s="2" t="str">
        <f t="shared" si="2740"/>
        <v>FLO_FR</v>
      </c>
      <c r="G3815" s="2" t="str">
        <f t="shared" si="2741"/>
        <v>TER_TS_CK</v>
      </c>
      <c r="H3815" s="2" t="str">
        <f>IF(HLOOKUP($D3815,Fractions!$C$1:$Z$2,2,0)=0,"na",HLOOKUP($D3815,Fractions!$C$1:$Z$2,2,0))</f>
        <v>FA</v>
      </c>
      <c r="I3815" s="2" t="s">
        <v>34</v>
      </c>
      <c r="K3815" s="17">
        <f>VLOOKUP(VLOOKUP(C3799,Demands!$B$27:$E$125,4,0),Fractions!$A$3:$Z$43,INS_FRs!D3815+2,0)</f>
        <v>2.7853881278538817E-2</v>
      </c>
      <c r="L3815" s="10" t="str">
        <f t="shared" si="2725"/>
        <v>TERELC</v>
      </c>
      <c r="M3815" s="10" t="s">
        <v>75</v>
      </c>
    </row>
    <row r="3816" spans="3:13" s="2" customFormat="1" x14ac:dyDescent="0.25">
      <c r="C3816" s="10"/>
      <c r="D3816" s="10">
        <v>18</v>
      </c>
      <c r="F3816" s="2" t="str">
        <f t="shared" si="2740"/>
        <v>FLO_FR</v>
      </c>
      <c r="G3816" s="2" t="str">
        <f t="shared" si="2741"/>
        <v>TER_TS_CK</v>
      </c>
      <c r="H3816" s="2" t="str">
        <f>IF(HLOOKUP($D3816,Fractions!$C$1:$Z$2,2,0)=0,"na",HLOOKUP($D3816,Fractions!$C$1:$Z$2,2,0))</f>
        <v>FE</v>
      </c>
      <c r="I3816" s="2" t="s">
        <v>34</v>
      </c>
      <c r="K3816" s="17">
        <f>VLOOKUP(VLOOKUP(C3799,Demands!$B$27:$E$125,4,0),Fractions!$A$3:$Z$43,INS_FRs!D3816+2,0)</f>
        <v>3.4817351598173514E-2</v>
      </c>
      <c r="L3816" s="10" t="str">
        <f t="shared" si="2725"/>
        <v>TERELC</v>
      </c>
      <c r="M3816" s="10" t="s">
        <v>75</v>
      </c>
    </row>
    <row r="3817" spans="3:13" s="2" customFormat="1" x14ac:dyDescent="0.25">
      <c r="C3817" s="10"/>
      <c r="D3817" s="10">
        <v>19</v>
      </c>
      <c r="F3817" s="2" t="str">
        <f t="shared" si="2740"/>
        <v>FLO_FR</v>
      </c>
      <c r="G3817" s="2" t="str">
        <f t="shared" si="2741"/>
        <v>TER_TS_CK</v>
      </c>
      <c r="H3817" s="2" t="str">
        <f>IF(HLOOKUP($D3817,Fractions!$C$1:$Z$2,2,0)=0,"na",HLOOKUP($D3817,Fractions!$C$1:$Z$2,2,0))</f>
        <v>WN</v>
      </c>
      <c r="I3817" s="2" t="s">
        <v>34</v>
      </c>
      <c r="K3817" s="17">
        <f>VLOOKUP(VLOOKUP(C3799,Demands!$B$27:$E$125,4,0),Fractions!$A$3:$Z$43,INS_FRs!D3817+2,0)</f>
        <v>0</v>
      </c>
      <c r="L3817" s="10" t="str">
        <f t="shared" si="2725"/>
        <v>TERELC</v>
      </c>
      <c r="M3817" s="10" t="s">
        <v>75</v>
      </c>
    </row>
    <row r="3818" spans="3:13" s="2" customFormat="1" x14ac:dyDescent="0.25">
      <c r="C3818" s="10"/>
      <c r="D3818" s="10">
        <v>20</v>
      </c>
      <c r="F3818" s="2" t="str">
        <f t="shared" si="2740"/>
        <v>FLO_FR</v>
      </c>
      <c r="G3818" s="2" t="str">
        <f t="shared" si="2741"/>
        <v>TER_TS_CK</v>
      </c>
      <c r="H3818" s="2" t="str">
        <f>IF(HLOOKUP($D3818,Fractions!$C$1:$Z$2,2,0)=0,"na",HLOOKUP($D3818,Fractions!$C$1:$Z$2,2,0))</f>
        <v>WL</v>
      </c>
      <c r="I3818" s="2" t="s">
        <v>34</v>
      </c>
      <c r="K3818" s="17">
        <f>VLOOKUP(VLOOKUP(C3799,Demands!$B$27:$E$125,4,0),Fractions!$A$3:$Z$43,INS_FRs!D3818+2,0)</f>
        <v>6.894977168949773E-2</v>
      </c>
      <c r="L3818" s="10" t="str">
        <f t="shared" si="2725"/>
        <v>TERELC</v>
      </c>
      <c r="M3818" s="10" t="s">
        <v>75</v>
      </c>
    </row>
    <row r="3819" spans="3:13" s="2" customFormat="1" x14ac:dyDescent="0.25">
      <c r="C3819" s="10"/>
      <c r="D3819" s="10">
        <v>21</v>
      </c>
      <c r="F3819" s="2" t="str">
        <f t="shared" si="2740"/>
        <v>FLO_FR</v>
      </c>
      <c r="G3819" s="2" t="str">
        <f t="shared" si="2741"/>
        <v>TER_TS_CK</v>
      </c>
      <c r="H3819" s="2" t="str">
        <f>IF(HLOOKUP($D3819,Fractions!$C$1:$Z$2,2,0)=0,"na",HLOOKUP($D3819,Fractions!$C$1:$Z$2,2,0))</f>
        <v>WM</v>
      </c>
      <c r="I3819" s="2" t="s">
        <v>34</v>
      </c>
      <c r="K3819" s="17">
        <f>VLOOKUP(VLOOKUP(C3799,Demands!$B$27:$E$125,4,0),Fractions!$A$3:$Z$43,INS_FRs!D3819+2,0)</f>
        <v>8.6187214611872148E-2</v>
      </c>
      <c r="L3819" s="10" t="str">
        <f t="shared" si="2725"/>
        <v>TERELC</v>
      </c>
      <c r="M3819" s="10" t="s">
        <v>75</v>
      </c>
    </row>
    <row r="3820" spans="3:13" s="2" customFormat="1" x14ac:dyDescent="0.25">
      <c r="C3820" s="10"/>
      <c r="D3820" s="10">
        <v>22</v>
      </c>
      <c r="F3820" s="2" t="str">
        <f t="shared" si="2740"/>
        <v>FLO_FR</v>
      </c>
      <c r="G3820" s="2" t="str">
        <f t="shared" si="2741"/>
        <v>TER_TS_CK</v>
      </c>
      <c r="H3820" s="2" t="str">
        <f>IF(HLOOKUP($D3820,Fractions!$C$1:$Z$2,2,0)=0,"na",HLOOKUP($D3820,Fractions!$C$1:$Z$2,2,0))</f>
        <v>WD</v>
      </c>
      <c r="I3820" s="2" t="s">
        <v>34</v>
      </c>
      <c r="K3820" s="17">
        <f>VLOOKUP(VLOOKUP(C3799,Demands!$B$27:$E$125,4,0),Fractions!$A$3:$Z$43,INS_FRs!D3820+2,0)</f>
        <v>0.10342465753424658</v>
      </c>
      <c r="L3820" s="10" t="str">
        <f t="shared" si="2725"/>
        <v>TERELC</v>
      </c>
      <c r="M3820" s="10" t="s">
        <v>75</v>
      </c>
    </row>
    <row r="3821" spans="3:13" s="2" customFormat="1" x14ac:dyDescent="0.25">
      <c r="C3821" s="10"/>
      <c r="D3821" s="10">
        <v>23</v>
      </c>
      <c r="F3821" s="12" t="str">
        <f t="shared" si="2740"/>
        <v>FLO_FR</v>
      </c>
      <c r="G3821" s="12" t="str">
        <f t="shared" si="2741"/>
        <v>TER_TS_CK</v>
      </c>
      <c r="H3821" s="12" t="str">
        <f>IF(HLOOKUP($D3821,Fractions!$C$1:$Z$2,2,0)=0,"na",HLOOKUP($D3821,Fractions!$C$1:$Z$2,2,0))</f>
        <v>WA</v>
      </c>
      <c r="I3821" s="12" t="s">
        <v>34</v>
      </c>
      <c r="J3821" s="12"/>
      <c r="K3821" s="18">
        <f>VLOOKUP(VLOOKUP(C3799,Demands!$B$27:$E$125,4,0),Fractions!$A$3:$Z$43,INS_FRs!D3821+2,0)</f>
        <v>6.894977168949773E-2</v>
      </c>
      <c r="L3821" s="10" t="str">
        <f t="shared" si="2725"/>
        <v>TERELC</v>
      </c>
      <c r="M3821" s="10" t="s">
        <v>75</v>
      </c>
    </row>
    <row r="3822" spans="3:13" s="2" customFormat="1" x14ac:dyDescent="0.25">
      <c r="C3822" s="10"/>
      <c r="D3822" s="10">
        <v>24</v>
      </c>
      <c r="F3822" s="19" t="str">
        <f t="shared" si="2740"/>
        <v>FLO_FR</v>
      </c>
      <c r="G3822" s="19" t="str">
        <f t="shared" si="2741"/>
        <v>TER_TS_CK</v>
      </c>
      <c r="H3822" s="19" t="str">
        <f>IF(HLOOKUP($D3822,Fractions!$C$1:$Z$2,2,0)=0,"na",HLOOKUP($D3822,Fractions!$C$1:$Z$2,2,0))</f>
        <v>WE</v>
      </c>
      <c r="I3822" s="19" t="s">
        <v>34</v>
      </c>
      <c r="J3822" s="19"/>
      <c r="K3822" s="20">
        <f>VLOOKUP(VLOOKUP(C3799,Demands!$B$27:$E$125,4,0),Fractions!$A$3:$Z$43,INS_FRs!D3822+2,0)</f>
        <v>8.6187214611872148E-2</v>
      </c>
      <c r="L3822" s="21" t="str">
        <f t="shared" si="2725"/>
        <v>TERELC</v>
      </c>
      <c r="M3822" s="21" t="s">
        <v>75</v>
      </c>
    </row>
    <row r="3823" spans="3:13" s="2" customFormat="1" x14ac:dyDescent="0.25">
      <c r="C3823" s="10"/>
      <c r="D3823" s="10">
        <v>1</v>
      </c>
      <c r="F3823" s="2" t="str">
        <f t="shared" si="2740"/>
        <v>FLO_FR</v>
      </c>
      <c r="G3823" s="2" t="str">
        <f t="shared" si="2741"/>
        <v>TER_TS_CK</v>
      </c>
      <c r="H3823" s="2" t="str">
        <f t="shared" ref="H3823:J3831" si="2742">H3799</f>
        <v>RN</v>
      </c>
      <c r="I3823" s="2" t="str">
        <f t="shared" si="2742"/>
        <v>UP</v>
      </c>
      <c r="J3823" s="10">
        <f t="shared" si="2742"/>
        <v>0</v>
      </c>
      <c r="K3823" s="10">
        <v>3</v>
      </c>
      <c r="L3823" s="10" t="str">
        <f t="shared" si="2725"/>
        <v>TERELC</v>
      </c>
      <c r="M3823" s="10" t="s">
        <v>75</v>
      </c>
    </row>
    <row r="3824" spans="3:13" s="2" customFormat="1" x14ac:dyDescent="0.25">
      <c r="C3824" s="10"/>
      <c r="D3824" s="10">
        <v>2</v>
      </c>
      <c r="F3824" s="2" t="str">
        <f t="shared" si="2740"/>
        <v>FLO_FR</v>
      </c>
      <c r="G3824" s="2" t="str">
        <f t="shared" si="2741"/>
        <v>TER_TS_CK</v>
      </c>
      <c r="H3824" s="2" t="str">
        <f t="shared" si="2742"/>
        <v>RL</v>
      </c>
      <c r="I3824" s="2" t="str">
        <f t="shared" si="2742"/>
        <v>UP</v>
      </c>
      <c r="J3824" s="10">
        <f t="shared" si="2742"/>
        <v>0</v>
      </c>
      <c r="K3824" s="10">
        <f>K3823</f>
        <v>3</v>
      </c>
      <c r="L3824" s="10" t="str">
        <f t="shared" si="2725"/>
        <v>TERELC</v>
      </c>
      <c r="M3824" s="10" t="s">
        <v>75</v>
      </c>
    </row>
    <row r="3825" spans="3:13" s="2" customFormat="1" x14ac:dyDescent="0.25">
      <c r="C3825" s="10"/>
      <c r="D3825" s="10">
        <v>3</v>
      </c>
      <c r="F3825" s="2" t="str">
        <f t="shared" si="2740"/>
        <v>FLO_FR</v>
      </c>
      <c r="G3825" s="2" t="str">
        <f t="shared" si="2741"/>
        <v>TER_TS_CK</v>
      </c>
      <c r="H3825" s="2" t="str">
        <f t="shared" si="2742"/>
        <v>RM</v>
      </c>
      <c r="I3825" s="2" t="str">
        <f t="shared" si="2742"/>
        <v>UP</v>
      </c>
      <c r="J3825" s="10">
        <f t="shared" si="2742"/>
        <v>0</v>
      </c>
      <c r="K3825" s="10">
        <f t="shared" ref="K3825:K3846" si="2743">K3824</f>
        <v>3</v>
      </c>
      <c r="L3825" s="10" t="str">
        <f t="shared" si="2725"/>
        <v>TERELC</v>
      </c>
      <c r="M3825" s="10" t="s">
        <v>75</v>
      </c>
    </row>
    <row r="3826" spans="3:13" s="2" customFormat="1" x14ac:dyDescent="0.25">
      <c r="C3826" s="10"/>
      <c r="D3826" s="10">
        <v>4</v>
      </c>
      <c r="F3826" s="2" t="str">
        <f t="shared" si="2740"/>
        <v>FLO_FR</v>
      </c>
      <c r="G3826" s="2" t="str">
        <f t="shared" si="2741"/>
        <v>TER_TS_CK</v>
      </c>
      <c r="H3826" s="2" t="str">
        <f t="shared" si="2742"/>
        <v>RD</v>
      </c>
      <c r="I3826" s="2" t="str">
        <f t="shared" si="2742"/>
        <v>UP</v>
      </c>
      <c r="J3826" s="10">
        <f t="shared" si="2742"/>
        <v>0</v>
      </c>
      <c r="K3826" s="10">
        <f t="shared" si="2743"/>
        <v>3</v>
      </c>
      <c r="L3826" s="10" t="str">
        <f t="shared" si="2725"/>
        <v>TERELC</v>
      </c>
      <c r="M3826" s="10" t="s">
        <v>75</v>
      </c>
    </row>
    <row r="3827" spans="3:13" s="2" customFormat="1" x14ac:dyDescent="0.25">
      <c r="C3827" s="10"/>
      <c r="D3827" s="10">
        <v>5</v>
      </c>
      <c r="F3827" s="2" t="str">
        <f t="shared" si="2740"/>
        <v>FLO_FR</v>
      </c>
      <c r="G3827" s="2" t="str">
        <f t="shared" si="2741"/>
        <v>TER_TS_CK</v>
      </c>
      <c r="H3827" s="2" t="str">
        <f t="shared" si="2742"/>
        <v>RA</v>
      </c>
      <c r="I3827" s="2" t="str">
        <f t="shared" si="2742"/>
        <v>UP</v>
      </c>
      <c r="J3827" s="10">
        <f t="shared" si="2742"/>
        <v>0</v>
      </c>
      <c r="K3827" s="10">
        <f t="shared" si="2743"/>
        <v>3</v>
      </c>
      <c r="L3827" s="10" t="str">
        <f t="shared" si="2725"/>
        <v>TERELC</v>
      </c>
      <c r="M3827" s="10" t="s">
        <v>75</v>
      </c>
    </row>
    <row r="3828" spans="3:13" s="2" customFormat="1" x14ac:dyDescent="0.25">
      <c r="C3828" s="10"/>
      <c r="D3828" s="10">
        <v>6</v>
      </c>
      <c r="F3828" s="2" t="str">
        <f t="shared" si="2740"/>
        <v>FLO_FR</v>
      </c>
      <c r="G3828" s="2" t="str">
        <f t="shared" si="2741"/>
        <v>TER_TS_CK</v>
      </c>
      <c r="H3828" s="2" t="str">
        <f t="shared" si="2742"/>
        <v>RE</v>
      </c>
      <c r="I3828" s="2" t="str">
        <f t="shared" si="2742"/>
        <v>UP</v>
      </c>
      <c r="J3828" s="10">
        <f t="shared" si="2742"/>
        <v>0</v>
      </c>
      <c r="K3828" s="10">
        <f t="shared" si="2743"/>
        <v>3</v>
      </c>
      <c r="L3828" s="10" t="str">
        <f t="shared" si="2725"/>
        <v>TERELC</v>
      </c>
      <c r="M3828" s="10" t="s">
        <v>75</v>
      </c>
    </row>
    <row r="3829" spans="3:13" s="2" customFormat="1" x14ac:dyDescent="0.25">
      <c r="C3829" s="10"/>
      <c r="D3829" s="10">
        <v>7</v>
      </c>
      <c r="F3829" s="2" t="str">
        <f t="shared" si="2740"/>
        <v>FLO_FR</v>
      </c>
      <c r="G3829" s="2" t="str">
        <f t="shared" si="2741"/>
        <v>TER_TS_CK</v>
      </c>
      <c r="H3829" s="2" t="str">
        <f t="shared" si="2742"/>
        <v>SN</v>
      </c>
      <c r="I3829" s="2" t="str">
        <f t="shared" si="2742"/>
        <v>UP</v>
      </c>
      <c r="J3829" s="10">
        <f t="shared" si="2742"/>
        <v>0</v>
      </c>
      <c r="K3829" s="10">
        <f t="shared" si="2743"/>
        <v>3</v>
      </c>
      <c r="L3829" s="10" t="str">
        <f t="shared" si="2725"/>
        <v>TERELC</v>
      </c>
      <c r="M3829" s="10" t="s">
        <v>75</v>
      </c>
    </row>
    <row r="3830" spans="3:13" s="2" customFormat="1" x14ac:dyDescent="0.25">
      <c r="C3830" s="10"/>
      <c r="D3830" s="10">
        <v>8</v>
      </c>
      <c r="F3830" s="2" t="str">
        <f t="shared" si="2740"/>
        <v>FLO_FR</v>
      </c>
      <c r="G3830" s="2" t="str">
        <f t="shared" si="2741"/>
        <v>TER_TS_CK</v>
      </c>
      <c r="H3830" s="2" t="str">
        <f t="shared" si="2742"/>
        <v>SL</v>
      </c>
      <c r="I3830" s="2" t="str">
        <f t="shared" si="2742"/>
        <v>UP</v>
      </c>
      <c r="J3830" s="10">
        <f t="shared" si="2742"/>
        <v>0</v>
      </c>
      <c r="K3830" s="10">
        <f t="shared" si="2743"/>
        <v>3</v>
      </c>
      <c r="L3830" s="10" t="str">
        <f t="shared" si="2725"/>
        <v>TERELC</v>
      </c>
      <c r="M3830" s="10" t="s">
        <v>75</v>
      </c>
    </row>
    <row r="3831" spans="3:13" s="2" customFormat="1" x14ac:dyDescent="0.25">
      <c r="C3831" s="10"/>
      <c r="D3831" s="10">
        <v>9</v>
      </c>
      <c r="F3831" s="2" t="str">
        <f t="shared" si="2740"/>
        <v>FLO_FR</v>
      </c>
      <c r="G3831" s="2" t="str">
        <f t="shared" si="2741"/>
        <v>TER_TS_CK</v>
      </c>
      <c r="H3831" s="2" t="str">
        <f t="shared" si="2742"/>
        <v>SM</v>
      </c>
      <c r="I3831" s="2" t="str">
        <f t="shared" si="2742"/>
        <v>UP</v>
      </c>
      <c r="J3831" s="10">
        <f t="shared" si="2742"/>
        <v>0</v>
      </c>
      <c r="K3831" s="10">
        <f t="shared" si="2743"/>
        <v>3</v>
      </c>
      <c r="L3831" s="10" t="str">
        <f t="shared" si="2725"/>
        <v>TERELC</v>
      </c>
      <c r="M3831" s="10" t="s">
        <v>75</v>
      </c>
    </row>
    <row r="3832" spans="3:13" s="2" customFormat="1" x14ac:dyDescent="0.25">
      <c r="C3832" s="10"/>
      <c r="D3832" s="10">
        <v>10</v>
      </c>
      <c r="F3832" s="2" t="str">
        <f t="shared" si="2740"/>
        <v>FLO_FR</v>
      </c>
      <c r="G3832" s="2" t="str">
        <f t="shared" si="2741"/>
        <v>TER_TS_CK</v>
      </c>
      <c r="H3832" s="2" t="str">
        <f t="shared" ref="H3832:H3833" si="2744">H3808</f>
        <v>SD</v>
      </c>
      <c r="I3832" s="2" t="str">
        <f>I3808</f>
        <v>UP</v>
      </c>
      <c r="J3832" s="10">
        <f>J3808</f>
        <v>0</v>
      </c>
      <c r="K3832" s="10">
        <f t="shared" si="2743"/>
        <v>3</v>
      </c>
      <c r="L3832" s="10" t="str">
        <f t="shared" si="2725"/>
        <v>TERELC</v>
      </c>
      <c r="M3832" s="10" t="s">
        <v>75</v>
      </c>
    </row>
    <row r="3833" spans="3:13" s="2" customFormat="1" x14ac:dyDescent="0.25">
      <c r="C3833" s="10"/>
      <c r="D3833" s="10">
        <v>11</v>
      </c>
      <c r="F3833" s="2" t="str">
        <f t="shared" si="2740"/>
        <v>FLO_FR</v>
      </c>
      <c r="G3833" s="2" t="str">
        <f t="shared" si="2741"/>
        <v>TER_TS_CK</v>
      </c>
      <c r="H3833" s="2" t="str">
        <f t="shared" si="2744"/>
        <v>SA</v>
      </c>
      <c r="I3833" s="2" t="str">
        <f>I3809</f>
        <v>UP</v>
      </c>
      <c r="J3833" s="10">
        <f>J3809</f>
        <v>0</v>
      </c>
      <c r="K3833" s="10">
        <f t="shared" si="2743"/>
        <v>3</v>
      </c>
      <c r="L3833" s="10" t="str">
        <f t="shared" si="2725"/>
        <v>TERELC</v>
      </c>
      <c r="M3833" s="10" t="s">
        <v>75</v>
      </c>
    </row>
    <row r="3834" spans="3:13" s="2" customFormat="1" x14ac:dyDescent="0.25">
      <c r="C3834" s="10"/>
      <c r="D3834" s="10">
        <v>12</v>
      </c>
      <c r="F3834" s="2" t="str">
        <f t="shared" si="2740"/>
        <v>FLO_FR</v>
      </c>
      <c r="G3834" s="2" t="str">
        <f t="shared" si="2741"/>
        <v>TER_TS_CK</v>
      </c>
      <c r="H3834" s="2" t="str">
        <f t="shared" ref="H3834:I3834" si="2745">H3810</f>
        <v>SE</v>
      </c>
      <c r="I3834" s="2" t="str">
        <f t="shared" si="2745"/>
        <v>UP</v>
      </c>
      <c r="J3834" s="10">
        <f>J3810</f>
        <v>0</v>
      </c>
      <c r="K3834" s="10">
        <f t="shared" si="2743"/>
        <v>3</v>
      </c>
      <c r="L3834" s="10" t="str">
        <f t="shared" si="2725"/>
        <v>TERELC</v>
      </c>
      <c r="M3834" s="10" t="s">
        <v>75</v>
      </c>
    </row>
    <row r="3835" spans="3:13" s="2" customFormat="1" x14ac:dyDescent="0.25">
      <c r="C3835" s="10"/>
      <c r="D3835" s="10">
        <v>13</v>
      </c>
      <c r="F3835" s="2" t="str">
        <f t="shared" si="2740"/>
        <v>FLO_FR</v>
      </c>
      <c r="G3835" s="2" t="str">
        <f t="shared" si="2741"/>
        <v>TER_TS_CK</v>
      </c>
      <c r="H3835" s="2" t="str">
        <f t="shared" ref="H3835:J3835" si="2746">H3811</f>
        <v>FN</v>
      </c>
      <c r="I3835" s="2" t="str">
        <f t="shared" si="2746"/>
        <v>UP</v>
      </c>
      <c r="J3835" s="10">
        <f t="shared" si="2746"/>
        <v>0</v>
      </c>
      <c r="K3835" s="10">
        <f t="shared" si="2743"/>
        <v>3</v>
      </c>
      <c r="L3835" s="10" t="str">
        <f t="shared" si="2725"/>
        <v>TERELC</v>
      </c>
      <c r="M3835" s="10" t="s">
        <v>75</v>
      </c>
    </row>
    <row r="3836" spans="3:13" s="2" customFormat="1" x14ac:dyDescent="0.25">
      <c r="C3836" s="10"/>
      <c r="D3836" s="10">
        <v>14</v>
      </c>
      <c r="F3836" s="2" t="str">
        <f t="shared" si="2740"/>
        <v>FLO_FR</v>
      </c>
      <c r="G3836" s="2" t="str">
        <f t="shared" si="2741"/>
        <v>TER_TS_CK</v>
      </c>
      <c r="H3836" s="2" t="str">
        <f t="shared" ref="H3836:J3836" si="2747">H3812</f>
        <v>FL</v>
      </c>
      <c r="I3836" s="2" t="str">
        <f t="shared" si="2747"/>
        <v>UP</v>
      </c>
      <c r="J3836" s="10">
        <f t="shared" si="2747"/>
        <v>0</v>
      </c>
      <c r="K3836" s="10">
        <f t="shared" si="2743"/>
        <v>3</v>
      </c>
      <c r="L3836" s="10" t="str">
        <f t="shared" si="2725"/>
        <v>TERELC</v>
      </c>
      <c r="M3836" s="10" t="s">
        <v>75</v>
      </c>
    </row>
    <row r="3837" spans="3:13" s="2" customFormat="1" x14ac:dyDescent="0.25">
      <c r="C3837" s="10"/>
      <c r="D3837" s="10">
        <v>15</v>
      </c>
      <c r="F3837" s="2" t="str">
        <f t="shared" si="2740"/>
        <v>FLO_FR</v>
      </c>
      <c r="G3837" s="2" t="str">
        <f t="shared" si="2741"/>
        <v>TER_TS_CK</v>
      </c>
      <c r="H3837" s="2" t="str">
        <f t="shared" ref="H3837:J3837" si="2748">H3813</f>
        <v>FM</v>
      </c>
      <c r="I3837" s="2" t="str">
        <f t="shared" si="2748"/>
        <v>UP</v>
      </c>
      <c r="J3837" s="10">
        <f t="shared" si="2748"/>
        <v>0</v>
      </c>
      <c r="K3837" s="10">
        <f t="shared" si="2743"/>
        <v>3</v>
      </c>
      <c r="L3837" s="10" t="str">
        <f t="shared" si="2725"/>
        <v>TERELC</v>
      </c>
      <c r="M3837" s="10" t="s">
        <v>75</v>
      </c>
    </row>
    <row r="3838" spans="3:13" s="2" customFormat="1" x14ac:dyDescent="0.25">
      <c r="C3838" s="10"/>
      <c r="D3838" s="10">
        <v>16</v>
      </c>
      <c r="F3838" s="2" t="str">
        <f t="shared" si="2740"/>
        <v>FLO_FR</v>
      </c>
      <c r="G3838" s="2" t="str">
        <f t="shared" si="2741"/>
        <v>TER_TS_CK</v>
      </c>
      <c r="H3838" s="2" t="str">
        <f t="shared" ref="H3838:J3838" si="2749">H3814</f>
        <v>FD</v>
      </c>
      <c r="I3838" s="2" t="str">
        <f t="shared" si="2749"/>
        <v>UP</v>
      </c>
      <c r="J3838" s="10">
        <f t="shared" si="2749"/>
        <v>0</v>
      </c>
      <c r="K3838" s="10">
        <f t="shared" si="2743"/>
        <v>3</v>
      </c>
      <c r="L3838" s="10" t="str">
        <f t="shared" si="2725"/>
        <v>TERELC</v>
      </c>
      <c r="M3838" s="10" t="s">
        <v>75</v>
      </c>
    </row>
    <row r="3839" spans="3:13" s="2" customFormat="1" x14ac:dyDescent="0.25">
      <c r="C3839" s="10"/>
      <c r="D3839" s="10">
        <v>17</v>
      </c>
      <c r="F3839" s="2" t="str">
        <f t="shared" si="2740"/>
        <v>FLO_FR</v>
      </c>
      <c r="G3839" s="2" t="str">
        <f t="shared" si="2741"/>
        <v>TER_TS_CK</v>
      </c>
      <c r="H3839" s="2" t="str">
        <f t="shared" ref="H3839:J3839" si="2750">H3815</f>
        <v>FA</v>
      </c>
      <c r="I3839" s="2" t="str">
        <f t="shared" si="2750"/>
        <v>UP</v>
      </c>
      <c r="J3839" s="10">
        <f t="shared" si="2750"/>
        <v>0</v>
      </c>
      <c r="K3839" s="10">
        <f t="shared" si="2743"/>
        <v>3</v>
      </c>
      <c r="L3839" s="10" t="str">
        <f t="shared" si="2725"/>
        <v>TERELC</v>
      </c>
      <c r="M3839" s="10" t="s">
        <v>75</v>
      </c>
    </row>
    <row r="3840" spans="3:13" s="2" customFormat="1" x14ac:dyDescent="0.25">
      <c r="C3840" s="10"/>
      <c r="D3840" s="10">
        <v>18</v>
      </c>
      <c r="F3840" s="2" t="str">
        <f t="shared" si="2740"/>
        <v>FLO_FR</v>
      </c>
      <c r="G3840" s="2" t="str">
        <f t="shared" si="2741"/>
        <v>TER_TS_CK</v>
      </c>
      <c r="H3840" s="2" t="str">
        <f t="shared" ref="H3840:J3840" si="2751">H3816</f>
        <v>FE</v>
      </c>
      <c r="I3840" s="2" t="str">
        <f t="shared" si="2751"/>
        <v>UP</v>
      </c>
      <c r="J3840" s="10">
        <f t="shared" si="2751"/>
        <v>0</v>
      </c>
      <c r="K3840" s="10">
        <f t="shared" si="2743"/>
        <v>3</v>
      </c>
      <c r="L3840" s="10" t="str">
        <f t="shared" si="2725"/>
        <v>TERELC</v>
      </c>
      <c r="M3840" s="10" t="s">
        <v>75</v>
      </c>
    </row>
    <row r="3841" spans="3:13" s="2" customFormat="1" x14ac:dyDescent="0.25">
      <c r="C3841" s="10"/>
      <c r="D3841" s="10">
        <v>19</v>
      </c>
      <c r="F3841" s="2" t="str">
        <f t="shared" si="2740"/>
        <v>FLO_FR</v>
      </c>
      <c r="G3841" s="2" t="str">
        <f t="shared" si="2741"/>
        <v>TER_TS_CK</v>
      </c>
      <c r="H3841" s="2" t="str">
        <f t="shared" ref="H3841:J3841" si="2752">H3817</f>
        <v>WN</v>
      </c>
      <c r="I3841" s="2" t="str">
        <f t="shared" si="2752"/>
        <v>UP</v>
      </c>
      <c r="J3841" s="10">
        <f t="shared" si="2752"/>
        <v>0</v>
      </c>
      <c r="K3841" s="10">
        <f t="shared" si="2743"/>
        <v>3</v>
      </c>
      <c r="L3841" s="10" t="str">
        <f t="shared" si="2725"/>
        <v>TERELC</v>
      </c>
      <c r="M3841" s="10" t="s">
        <v>75</v>
      </c>
    </row>
    <row r="3842" spans="3:13" s="2" customFormat="1" x14ac:dyDescent="0.25">
      <c r="C3842" s="10"/>
      <c r="D3842" s="10">
        <v>20</v>
      </c>
      <c r="F3842" s="2" t="str">
        <f t="shared" si="2740"/>
        <v>FLO_FR</v>
      </c>
      <c r="G3842" s="2" t="str">
        <f t="shared" si="2741"/>
        <v>TER_TS_CK</v>
      </c>
      <c r="H3842" s="2" t="str">
        <f t="shared" ref="H3842:J3842" si="2753">H3818</f>
        <v>WL</v>
      </c>
      <c r="I3842" s="2" t="str">
        <f t="shared" si="2753"/>
        <v>UP</v>
      </c>
      <c r="J3842" s="10">
        <f t="shared" si="2753"/>
        <v>0</v>
      </c>
      <c r="K3842" s="10">
        <f t="shared" si="2743"/>
        <v>3</v>
      </c>
      <c r="L3842" s="10" t="str">
        <f t="shared" si="2725"/>
        <v>TERELC</v>
      </c>
      <c r="M3842" s="10" t="s">
        <v>75</v>
      </c>
    </row>
    <row r="3843" spans="3:13" s="2" customFormat="1" x14ac:dyDescent="0.25">
      <c r="C3843" s="10"/>
      <c r="D3843" s="10">
        <v>21</v>
      </c>
      <c r="F3843" s="2" t="str">
        <f t="shared" si="2740"/>
        <v>FLO_FR</v>
      </c>
      <c r="G3843" s="2" t="str">
        <f t="shared" si="2741"/>
        <v>TER_TS_CK</v>
      </c>
      <c r="H3843" s="2" t="str">
        <f t="shared" ref="H3843:J3843" si="2754">H3819</f>
        <v>WM</v>
      </c>
      <c r="I3843" s="2" t="str">
        <f t="shared" si="2754"/>
        <v>UP</v>
      </c>
      <c r="J3843" s="10">
        <f t="shared" si="2754"/>
        <v>0</v>
      </c>
      <c r="K3843" s="10">
        <f t="shared" si="2743"/>
        <v>3</v>
      </c>
      <c r="L3843" s="10" t="str">
        <f t="shared" si="2725"/>
        <v>TERELC</v>
      </c>
      <c r="M3843" s="10" t="s">
        <v>75</v>
      </c>
    </row>
    <row r="3844" spans="3:13" s="2" customFormat="1" x14ac:dyDescent="0.25">
      <c r="C3844" s="10"/>
      <c r="D3844" s="10">
        <v>22</v>
      </c>
      <c r="F3844" s="2" t="str">
        <f t="shared" si="2740"/>
        <v>FLO_FR</v>
      </c>
      <c r="G3844" s="2" t="str">
        <f t="shared" si="2741"/>
        <v>TER_TS_CK</v>
      </c>
      <c r="H3844" s="2" t="str">
        <f t="shared" ref="H3844:J3844" si="2755">H3820</f>
        <v>WD</v>
      </c>
      <c r="I3844" s="2" t="str">
        <f t="shared" si="2755"/>
        <v>UP</v>
      </c>
      <c r="J3844" s="10">
        <f t="shared" si="2755"/>
        <v>0</v>
      </c>
      <c r="K3844" s="10">
        <f t="shared" si="2743"/>
        <v>3</v>
      </c>
      <c r="L3844" s="10" t="str">
        <f t="shared" si="2725"/>
        <v>TERELC</v>
      </c>
      <c r="M3844" s="10" t="s">
        <v>75</v>
      </c>
    </row>
    <row r="3845" spans="3:13" s="2" customFormat="1" x14ac:dyDescent="0.25">
      <c r="C3845" s="10"/>
      <c r="D3845" s="10">
        <v>23</v>
      </c>
      <c r="F3845" s="12" t="str">
        <f t="shared" si="2740"/>
        <v>FLO_FR</v>
      </c>
      <c r="G3845" s="12" t="str">
        <f t="shared" si="2741"/>
        <v>TER_TS_CK</v>
      </c>
      <c r="H3845" s="12" t="str">
        <f t="shared" ref="H3845:J3845" si="2756">H3821</f>
        <v>WA</v>
      </c>
      <c r="I3845" s="12" t="str">
        <f t="shared" si="2756"/>
        <v>UP</v>
      </c>
      <c r="J3845" s="4">
        <f t="shared" si="2756"/>
        <v>0</v>
      </c>
      <c r="K3845" s="4">
        <f t="shared" si="2743"/>
        <v>3</v>
      </c>
      <c r="L3845" s="10" t="str">
        <f t="shared" si="2725"/>
        <v>TERELC</v>
      </c>
      <c r="M3845" s="10" t="s">
        <v>75</v>
      </c>
    </row>
    <row r="3846" spans="3:13" s="2" customFormat="1" x14ac:dyDescent="0.25">
      <c r="C3846" s="10"/>
      <c r="D3846" s="10">
        <v>24</v>
      </c>
      <c r="F3846" s="19" t="str">
        <f t="shared" si="2740"/>
        <v>FLO_FR</v>
      </c>
      <c r="G3846" s="19" t="str">
        <f t="shared" si="2741"/>
        <v>TER_TS_CK</v>
      </c>
      <c r="H3846" s="19" t="str">
        <f t="shared" ref="H3846:J3846" si="2757">H3822</f>
        <v>WE</v>
      </c>
      <c r="I3846" s="19" t="str">
        <f t="shared" si="2757"/>
        <v>UP</v>
      </c>
      <c r="J3846" s="21">
        <f t="shared" si="2757"/>
        <v>0</v>
      </c>
      <c r="K3846" s="21">
        <f t="shared" si="2743"/>
        <v>3</v>
      </c>
      <c r="L3846" s="21" t="str">
        <f t="shared" si="2725"/>
        <v>TERELC</v>
      </c>
      <c r="M3846" s="21" t="s">
        <v>75</v>
      </c>
    </row>
    <row r="3847" spans="3:13" s="2" customFormat="1" x14ac:dyDescent="0.25">
      <c r="C3847" s="10">
        <f>C3799+1</f>
        <v>81</v>
      </c>
      <c r="D3847" s="10">
        <v>1</v>
      </c>
      <c r="F3847" s="2" t="str">
        <f>IF(H3847="NA","\I: Ignore","FLO_FR")</f>
        <v>FLO_FR</v>
      </c>
      <c r="G3847" s="9" t="str">
        <f>VLOOKUP(C3847,Demands!$B$27:$C$125,2,0)</f>
        <v>TER_TP_LI</v>
      </c>
      <c r="H3847" s="2" t="str">
        <f>IF(HLOOKUP($D3847,Fractions!$C$1:$Z$2,2,0)=0,"na",HLOOKUP($D3847,Fractions!$C$1:$Z$2,2,0))</f>
        <v>RN</v>
      </c>
      <c r="I3847" s="2" t="s">
        <v>34</v>
      </c>
      <c r="K3847" s="11">
        <f>VLOOKUP(VLOOKUP(C3847,Demands!$B$27:$E$125,4,0),Fractions!$A$3:$Z$43,INS_FRs!D3847+2,0)</f>
        <v>1.740867579908676E-2</v>
      </c>
      <c r="L3847" s="10" t="str">
        <f t="shared" si="2725"/>
        <v>TERELC</v>
      </c>
      <c r="M3847" s="10" t="s">
        <v>75</v>
      </c>
    </row>
    <row r="3848" spans="3:13" s="2" customFormat="1" x14ac:dyDescent="0.25">
      <c r="C3848" s="10"/>
      <c r="D3848" s="10">
        <v>2</v>
      </c>
      <c r="F3848" s="2" t="str">
        <f t="shared" ref="F3848:F3894" si="2758">IF(H3848="NA","\I: Ignore","FLO_FR")</f>
        <v>FLO_FR</v>
      </c>
      <c r="G3848" s="2" t="str">
        <f>G3847</f>
        <v>TER_TP_LI</v>
      </c>
      <c r="H3848" s="2" t="str">
        <f>IF(HLOOKUP($D3848,Fractions!$C$1:$Z$2,2,0)=0,"na",HLOOKUP($D3848,Fractions!$C$1:$Z$2,2,0))</f>
        <v>RL</v>
      </c>
      <c r="I3848" s="2" t="s">
        <v>34</v>
      </c>
      <c r="K3848" s="17">
        <f>VLOOKUP(VLOOKUP(C3847,Demands!$B$27:$E$125,4,0),Fractions!$A$3:$Z$43,INS_FRs!D3848+2,0)</f>
        <v>2.9594748858447491E-2</v>
      </c>
      <c r="L3848" s="10" t="str">
        <f t="shared" ref="L3848:L3911" si="2759">LEFT(G3848,3)&amp;"ELC"</f>
        <v>TERELC</v>
      </c>
      <c r="M3848" s="10" t="s">
        <v>75</v>
      </c>
    </row>
    <row r="3849" spans="3:13" s="2" customFormat="1" x14ac:dyDescent="0.25">
      <c r="C3849" s="10"/>
      <c r="D3849" s="10">
        <v>3</v>
      </c>
      <c r="F3849" s="2" t="str">
        <f t="shared" si="2758"/>
        <v>FLO_FR</v>
      </c>
      <c r="G3849" s="2" t="str">
        <f t="shared" ref="G3849:G3894" si="2760">G3848</f>
        <v>TER_TP_LI</v>
      </c>
      <c r="H3849" s="2" t="str">
        <f>IF(HLOOKUP($D3849,Fractions!$C$1:$Z$2,2,0)=0,"na",HLOOKUP($D3849,Fractions!$C$1:$Z$2,2,0))</f>
        <v>RM</v>
      </c>
      <c r="I3849" s="2" t="s">
        <v>34</v>
      </c>
      <c r="K3849" s="17">
        <f>VLOOKUP(VLOOKUP(C3847,Demands!$B$27:$E$125,4,0),Fractions!$A$3:$Z$43,INS_FRs!D3849+2,0)</f>
        <v>3.6558219178082191E-2</v>
      </c>
      <c r="L3849" s="10" t="str">
        <f t="shared" si="2759"/>
        <v>TERELC</v>
      </c>
      <c r="M3849" s="10" t="s">
        <v>75</v>
      </c>
    </row>
    <row r="3850" spans="3:13" s="2" customFormat="1" x14ac:dyDescent="0.25">
      <c r="C3850" s="10"/>
      <c r="D3850" s="10">
        <v>4</v>
      </c>
      <c r="F3850" s="2" t="str">
        <f t="shared" si="2758"/>
        <v>FLO_FR</v>
      </c>
      <c r="G3850" s="2" t="str">
        <f t="shared" si="2760"/>
        <v>TER_TP_LI</v>
      </c>
      <c r="H3850" s="2" t="str">
        <f>IF(HLOOKUP($D3850,Fractions!$C$1:$Z$2,2,0)=0,"na",HLOOKUP($D3850,Fractions!$C$1:$Z$2,2,0))</f>
        <v>RD</v>
      </c>
      <c r="I3850" s="2" t="s">
        <v>34</v>
      </c>
      <c r="K3850" s="17">
        <f>VLOOKUP(VLOOKUP(C3847,Demands!$B$27:$E$125,4,0),Fractions!$A$3:$Z$43,INS_FRs!D3850+2,0)</f>
        <v>4.1780821917808221E-2</v>
      </c>
      <c r="L3850" s="10" t="str">
        <f t="shared" si="2759"/>
        <v>TERELC</v>
      </c>
      <c r="M3850" s="10" t="s">
        <v>75</v>
      </c>
    </row>
    <row r="3851" spans="3:13" s="2" customFormat="1" x14ac:dyDescent="0.25">
      <c r="C3851" s="10"/>
      <c r="D3851" s="10">
        <v>5</v>
      </c>
      <c r="F3851" s="2" t="str">
        <f t="shared" si="2758"/>
        <v>FLO_FR</v>
      </c>
      <c r="G3851" s="2" t="str">
        <f t="shared" si="2760"/>
        <v>TER_TP_LI</v>
      </c>
      <c r="H3851" s="2" t="str">
        <f>IF(HLOOKUP($D3851,Fractions!$C$1:$Z$2,2,0)=0,"na",HLOOKUP($D3851,Fractions!$C$1:$Z$2,2,0))</f>
        <v>RA</v>
      </c>
      <c r="I3851" s="2" t="s">
        <v>34</v>
      </c>
      <c r="K3851" s="17">
        <f>VLOOKUP(VLOOKUP(C3847,Demands!$B$27:$E$125,4,0),Fractions!$A$3:$Z$43,INS_FRs!D3851+2,0)</f>
        <v>2.7853881278538814E-2</v>
      </c>
      <c r="L3851" s="10" t="str">
        <f t="shared" si="2759"/>
        <v>TERELC</v>
      </c>
      <c r="M3851" s="10" t="s">
        <v>75</v>
      </c>
    </row>
    <row r="3852" spans="3:13" s="2" customFormat="1" x14ac:dyDescent="0.25">
      <c r="C3852" s="10"/>
      <c r="D3852" s="10">
        <v>6</v>
      </c>
      <c r="F3852" s="2" t="str">
        <f t="shared" si="2758"/>
        <v>FLO_FR</v>
      </c>
      <c r="G3852" s="2" t="str">
        <f t="shared" si="2760"/>
        <v>TER_TP_LI</v>
      </c>
      <c r="H3852" s="2" t="str">
        <f>IF(HLOOKUP($D3852,Fractions!$C$1:$Z$2,2,0)=0,"na",HLOOKUP($D3852,Fractions!$C$1:$Z$2,2,0))</f>
        <v>RE</v>
      </c>
      <c r="I3852" s="2" t="s">
        <v>34</v>
      </c>
      <c r="K3852" s="17">
        <f>VLOOKUP(VLOOKUP(C3847,Demands!$B$27:$E$125,4,0),Fractions!$A$3:$Z$43,INS_FRs!D3852+2,0)</f>
        <v>1.3926940639269407E-2</v>
      </c>
      <c r="L3852" s="10" t="str">
        <f t="shared" si="2759"/>
        <v>TERELC</v>
      </c>
      <c r="M3852" s="10" t="s">
        <v>75</v>
      </c>
    </row>
    <row r="3853" spans="3:13" s="2" customFormat="1" x14ac:dyDescent="0.25">
      <c r="C3853" s="10"/>
      <c r="D3853" s="10">
        <v>7</v>
      </c>
      <c r="F3853" s="2" t="str">
        <f t="shared" si="2758"/>
        <v>FLO_FR</v>
      </c>
      <c r="G3853" s="2" t="str">
        <f t="shared" si="2760"/>
        <v>TER_TP_LI</v>
      </c>
      <c r="H3853" s="2" t="str">
        <f>IF(HLOOKUP($D3853,Fractions!$C$1:$Z$2,2,0)=0,"na",HLOOKUP($D3853,Fractions!$C$1:$Z$2,2,0))</f>
        <v>SN</v>
      </c>
      <c r="I3853" s="2" t="s">
        <v>34</v>
      </c>
      <c r="K3853" s="17">
        <f>VLOOKUP(VLOOKUP(C3847,Demands!$B$27:$E$125,4,0),Fractions!$A$3:$Z$43,INS_FRs!D3853+2,0)</f>
        <v>1.7503805175038054E-2</v>
      </c>
      <c r="L3853" s="10" t="str">
        <f t="shared" si="2759"/>
        <v>TERELC</v>
      </c>
      <c r="M3853" s="10" t="s">
        <v>75</v>
      </c>
    </row>
    <row r="3854" spans="3:13" s="2" customFormat="1" x14ac:dyDescent="0.25">
      <c r="C3854" s="10"/>
      <c r="D3854" s="10">
        <v>8</v>
      </c>
      <c r="F3854" s="2" t="str">
        <f t="shared" si="2758"/>
        <v>FLO_FR</v>
      </c>
      <c r="G3854" s="2" t="str">
        <f t="shared" si="2760"/>
        <v>TER_TP_LI</v>
      </c>
      <c r="H3854" s="2" t="str">
        <f>IF(HLOOKUP($D3854,Fractions!$C$1:$Z$2,2,0)=0,"na",HLOOKUP($D3854,Fractions!$C$1:$Z$2,2,0))</f>
        <v>SL</v>
      </c>
      <c r="I3854" s="2" t="s">
        <v>34</v>
      </c>
      <c r="K3854" s="17">
        <f>VLOOKUP(VLOOKUP(C3847,Demands!$B$27:$E$125,4,0),Fractions!$A$3:$Z$43,INS_FRs!D3854+2,0)</f>
        <v>2.9756468797564693E-2</v>
      </c>
      <c r="L3854" s="10" t="str">
        <f t="shared" si="2759"/>
        <v>TERELC</v>
      </c>
      <c r="M3854" s="10" t="s">
        <v>75</v>
      </c>
    </row>
    <row r="3855" spans="3:13" s="2" customFormat="1" x14ac:dyDescent="0.25">
      <c r="C3855" s="10"/>
      <c r="D3855" s="10">
        <v>9</v>
      </c>
      <c r="F3855" s="2" t="str">
        <f t="shared" si="2758"/>
        <v>FLO_FR</v>
      </c>
      <c r="G3855" s="2" t="str">
        <f t="shared" si="2760"/>
        <v>TER_TP_LI</v>
      </c>
      <c r="H3855" s="2" t="str">
        <f>IF(HLOOKUP($D3855,Fractions!$C$1:$Z$2,2,0)=0,"na",HLOOKUP($D3855,Fractions!$C$1:$Z$2,2,0))</f>
        <v>SM</v>
      </c>
      <c r="I3855" s="2" t="s">
        <v>34</v>
      </c>
      <c r="K3855" s="17">
        <f>VLOOKUP(VLOOKUP(C3847,Demands!$B$27:$E$125,4,0),Fractions!$A$3:$Z$43,INS_FRs!D3855+2,0)</f>
        <v>3.6757990867579915E-2</v>
      </c>
      <c r="L3855" s="10" t="str">
        <f t="shared" si="2759"/>
        <v>TERELC</v>
      </c>
      <c r="M3855" s="10" t="s">
        <v>75</v>
      </c>
    </row>
    <row r="3856" spans="3:13" s="2" customFormat="1" x14ac:dyDescent="0.25">
      <c r="C3856" s="10"/>
      <c r="D3856" s="10">
        <v>10</v>
      </c>
      <c r="F3856" s="2" t="str">
        <f t="shared" si="2758"/>
        <v>FLO_FR</v>
      </c>
      <c r="G3856" s="2" t="str">
        <f t="shared" si="2760"/>
        <v>TER_TP_LI</v>
      </c>
      <c r="H3856" s="2" t="str">
        <f>IF(HLOOKUP($D3856,Fractions!$C$1:$Z$2,2,0)=0,"na",HLOOKUP($D3856,Fractions!$C$1:$Z$2,2,0))</f>
        <v>SD</v>
      </c>
      <c r="I3856" s="2" t="s">
        <v>34</v>
      </c>
      <c r="K3856" s="17">
        <f>VLOOKUP(VLOOKUP(C3847,Demands!$B$27:$E$125,4,0),Fractions!$A$3:$Z$43,INS_FRs!D3856+2,0)</f>
        <v>4.2009132420091327E-2</v>
      </c>
      <c r="L3856" s="10" t="str">
        <f t="shared" si="2759"/>
        <v>TERELC</v>
      </c>
      <c r="M3856" s="10" t="s">
        <v>75</v>
      </c>
    </row>
    <row r="3857" spans="3:13" s="2" customFormat="1" x14ac:dyDescent="0.25">
      <c r="C3857" s="10"/>
      <c r="D3857" s="10">
        <v>11</v>
      </c>
      <c r="F3857" s="2" t="str">
        <f t="shared" si="2758"/>
        <v>FLO_FR</v>
      </c>
      <c r="G3857" s="2" t="str">
        <f t="shared" si="2760"/>
        <v>TER_TP_LI</v>
      </c>
      <c r="H3857" s="2" t="str">
        <f>IF(HLOOKUP($D3857,Fractions!$C$1:$Z$2,2,0)=0,"na",HLOOKUP($D3857,Fractions!$C$1:$Z$2,2,0))</f>
        <v>SA</v>
      </c>
      <c r="I3857" s="2" t="s">
        <v>34</v>
      </c>
      <c r="K3857" s="17">
        <f>VLOOKUP(VLOOKUP(C3847,Demands!$B$27:$E$125,4,0),Fractions!$A$3:$Z$43,INS_FRs!D3857+2,0)</f>
        <v>2.8006088280060883E-2</v>
      </c>
      <c r="L3857" s="10" t="str">
        <f t="shared" si="2759"/>
        <v>TERELC</v>
      </c>
      <c r="M3857" s="10" t="s">
        <v>75</v>
      </c>
    </row>
    <row r="3858" spans="3:13" s="2" customFormat="1" x14ac:dyDescent="0.25">
      <c r="C3858" s="10"/>
      <c r="D3858" s="10">
        <v>12</v>
      </c>
      <c r="F3858" s="2" t="str">
        <f t="shared" si="2758"/>
        <v>FLO_FR</v>
      </c>
      <c r="G3858" s="2" t="str">
        <f t="shared" si="2760"/>
        <v>TER_TP_LI</v>
      </c>
      <c r="H3858" s="2" t="str">
        <f>IF(HLOOKUP($D3858,Fractions!$C$1:$Z$2,2,0)=0,"na",HLOOKUP($D3858,Fractions!$C$1:$Z$2,2,0))</f>
        <v>SE</v>
      </c>
      <c r="I3858" s="2" t="s">
        <v>34</v>
      </c>
      <c r="K3858" s="17">
        <f>VLOOKUP(VLOOKUP(C3847,Demands!$B$27:$E$125,4,0),Fractions!$A$3:$Z$43,INS_FRs!D3858+2,0)</f>
        <v>1.4003044140030441E-2</v>
      </c>
      <c r="L3858" s="10" t="str">
        <f t="shared" si="2759"/>
        <v>TERELC</v>
      </c>
      <c r="M3858" s="10" t="s">
        <v>75</v>
      </c>
    </row>
    <row r="3859" spans="3:13" s="2" customFormat="1" x14ac:dyDescent="0.25">
      <c r="C3859" s="10"/>
      <c r="D3859" s="10">
        <v>13</v>
      </c>
      <c r="F3859" s="2" t="str">
        <f t="shared" si="2758"/>
        <v>FLO_FR</v>
      </c>
      <c r="G3859" s="2" t="str">
        <f t="shared" si="2760"/>
        <v>TER_TP_LI</v>
      </c>
      <c r="H3859" s="2" t="str">
        <f>IF(HLOOKUP($D3859,Fractions!$C$1:$Z$2,2,0)=0,"na",HLOOKUP($D3859,Fractions!$C$1:$Z$2,2,0))</f>
        <v>FN</v>
      </c>
      <c r="I3859" s="2" t="s">
        <v>34</v>
      </c>
      <c r="K3859" s="17">
        <f>VLOOKUP(VLOOKUP(C3847,Demands!$B$27:$E$125,4,0),Fractions!$A$3:$Z$43,INS_FRs!D3859+2,0)</f>
        <v>1.740867579908676E-2</v>
      </c>
      <c r="L3859" s="10" t="str">
        <f t="shared" si="2759"/>
        <v>TERELC</v>
      </c>
      <c r="M3859" s="10" t="s">
        <v>75</v>
      </c>
    </row>
    <row r="3860" spans="3:13" s="2" customFormat="1" x14ac:dyDescent="0.25">
      <c r="C3860" s="10"/>
      <c r="D3860" s="10">
        <v>14</v>
      </c>
      <c r="F3860" s="2" t="str">
        <f t="shared" si="2758"/>
        <v>FLO_FR</v>
      </c>
      <c r="G3860" s="2" t="str">
        <f t="shared" si="2760"/>
        <v>TER_TP_LI</v>
      </c>
      <c r="H3860" s="2" t="str">
        <f>IF(HLOOKUP($D3860,Fractions!$C$1:$Z$2,2,0)=0,"na",HLOOKUP($D3860,Fractions!$C$1:$Z$2,2,0))</f>
        <v>FL</v>
      </c>
      <c r="I3860" s="2" t="s">
        <v>34</v>
      </c>
      <c r="K3860" s="17">
        <f>VLOOKUP(VLOOKUP(C3847,Demands!$B$27:$E$125,4,0),Fractions!$A$3:$Z$43,INS_FRs!D3860+2,0)</f>
        <v>2.9594748858447491E-2</v>
      </c>
      <c r="L3860" s="10" t="str">
        <f t="shared" si="2759"/>
        <v>TERELC</v>
      </c>
      <c r="M3860" s="10" t="s">
        <v>75</v>
      </c>
    </row>
    <row r="3861" spans="3:13" s="2" customFormat="1" x14ac:dyDescent="0.25">
      <c r="C3861" s="10"/>
      <c r="D3861" s="10">
        <v>15</v>
      </c>
      <c r="F3861" s="2" t="str">
        <f t="shared" si="2758"/>
        <v>FLO_FR</v>
      </c>
      <c r="G3861" s="2" t="str">
        <f t="shared" si="2760"/>
        <v>TER_TP_LI</v>
      </c>
      <c r="H3861" s="2" t="str">
        <f>IF(HLOOKUP($D3861,Fractions!$C$1:$Z$2,2,0)=0,"na",HLOOKUP($D3861,Fractions!$C$1:$Z$2,2,0))</f>
        <v>FM</v>
      </c>
      <c r="I3861" s="2" t="s">
        <v>34</v>
      </c>
      <c r="K3861" s="17">
        <f>VLOOKUP(VLOOKUP(C3847,Demands!$B$27:$E$125,4,0),Fractions!$A$3:$Z$43,INS_FRs!D3861+2,0)</f>
        <v>3.6558219178082191E-2</v>
      </c>
      <c r="L3861" s="10" t="str">
        <f t="shared" si="2759"/>
        <v>TERELC</v>
      </c>
      <c r="M3861" s="10" t="s">
        <v>75</v>
      </c>
    </row>
    <row r="3862" spans="3:13" s="2" customFormat="1" x14ac:dyDescent="0.25">
      <c r="C3862" s="10"/>
      <c r="D3862" s="10">
        <v>16</v>
      </c>
      <c r="F3862" s="2" t="str">
        <f t="shared" si="2758"/>
        <v>FLO_FR</v>
      </c>
      <c r="G3862" s="2" t="str">
        <f t="shared" si="2760"/>
        <v>TER_TP_LI</v>
      </c>
      <c r="H3862" s="2" t="str">
        <f>IF(HLOOKUP($D3862,Fractions!$C$1:$Z$2,2,0)=0,"na",HLOOKUP($D3862,Fractions!$C$1:$Z$2,2,0))</f>
        <v>FD</v>
      </c>
      <c r="I3862" s="2" t="s">
        <v>34</v>
      </c>
      <c r="K3862" s="17">
        <f>VLOOKUP(VLOOKUP(C3847,Demands!$B$27:$E$125,4,0),Fractions!$A$3:$Z$43,INS_FRs!D3862+2,0)</f>
        <v>4.1780821917808221E-2</v>
      </c>
      <c r="L3862" s="10" t="str">
        <f t="shared" si="2759"/>
        <v>TERELC</v>
      </c>
      <c r="M3862" s="10" t="s">
        <v>75</v>
      </c>
    </row>
    <row r="3863" spans="3:13" s="2" customFormat="1" x14ac:dyDescent="0.25">
      <c r="C3863" s="10"/>
      <c r="D3863" s="10">
        <v>17</v>
      </c>
      <c r="F3863" s="2" t="str">
        <f t="shared" si="2758"/>
        <v>FLO_FR</v>
      </c>
      <c r="G3863" s="2" t="str">
        <f t="shared" si="2760"/>
        <v>TER_TP_LI</v>
      </c>
      <c r="H3863" s="2" t="str">
        <f>IF(HLOOKUP($D3863,Fractions!$C$1:$Z$2,2,0)=0,"na",HLOOKUP($D3863,Fractions!$C$1:$Z$2,2,0))</f>
        <v>FA</v>
      </c>
      <c r="I3863" s="2" t="s">
        <v>34</v>
      </c>
      <c r="K3863" s="17">
        <f>VLOOKUP(VLOOKUP(C3847,Demands!$B$27:$E$125,4,0),Fractions!$A$3:$Z$43,INS_FRs!D3863+2,0)</f>
        <v>2.7853881278538814E-2</v>
      </c>
      <c r="L3863" s="10" t="str">
        <f t="shared" si="2759"/>
        <v>TERELC</v>
      </c>
      <c r="M3863" s="10" t="s">
        <v>75</v>
      </c>
    </row>
    <row r="3864" spans="3:13" s="2" customFormat="1" x14ac:dyDescent="0.25">
      <c r="C3864" s="10"/>
      <c r="D3864" s="10">
        <v>18</v>
      </c>
      <c r="F3864" s="2" t="str">
        <f t="shared" si="2758"/>
        <v>FLO_FR</v>
      </c>
      <c r="G3864" s="2" t="str">
        <f t="shared" si="2760"/>
        <v>TER_TP_LI</v>
      </c>
      <c r="H3864" s="2" t="str">
        <f>IF(HLOOKUP($D3864,Fractions!$C$1:$Z$2,2,0)=0,"na",HLOOKUP($D3864,Fractions!$C$1:$Z$2,2,0))</f>
        <v>FE</v>
      </c>
      <c r="I3864" s="2" t="s">
        <v>34</v>
      </c>
      <c r="K3864" s="17">
        <f>VLOOKUP(VLOOKUP(C3847,Demands!$B$27:$E$125,4,0),Fractions!$A$3:$Z$43,INS_FRs!D3864+2,0)</f>
        <v>1.3926940639269407E-2</v>
      </c>
      <c r="L3864" s="10" t="str">
        <f t="shared" si="2759"/>
        <v>TERELC</v>
      </c>
      <c r="M3864" s="10" t="s">
        <v>75</v>
      </c>
    </row>
    <row r="3865" spans="3:13" s="2" customFormat="1" x14ac:dyDescent="0.25">
      <c r="C3865" s="10"/>
      <c r="D3865" s="10">
        <v>19</v>
      </c>
      <c r="F3865" s="2" t="str">
        <f t="shared" si="2758"/>
        <v>FLO_FR</v>
      </c>
      <c r="G3865" s="2" t="str">
        <f t="shared" si="2760"/>
        <v>TER_TP_LI</v>
      </c>
      <c r="H3865" s="2" t="str">
        <f>IF(HLOOKUP($D3865,Fractions!$C$1:$Z$2,2,0)=0,"na",HLOOKUP($D3865,Fractions!$C$1:$Z$2,2,0))</f>
        <v>WN</v>
      </c>
      <c r="I3865" s="2" t="s">
        <v>34</v>
      </c>
      <c r="K3865" s="17">
        <f>VLOOKUP(VLOOKUP(C3847,Demands!$B$27:$E$125,4,0),Fractions!$A$3:$Z$43,INS_FRs!D3865+2,0)</f>
        <v>5.1845509893455106E-2</v>
      </c>
      <c r="L3865" s="10" t="str">
        <f t="shared" si="2759"/>
        <v>TERELC</v>
      </c>
      <c r="M3865" s="10" t="s">
        <v>75</v>
      </c>
    </row>
    <row r="3866" spans="3:13" s="2" customFormat="1" x14ac:dyDescent="0.25">
      <c r="C3866" s="10"/>
      <c r="D3866" s="10">
        <v>20</v>
      </c>
      <c r="F3866" s="2" t="str">
        <f t="shared" si="2758"/>
        <v>FLO_FR</v>
      </c>
      <c r="G3866" s="2" t="str">
        <f t="shared" si="2760"/>
        <v>TER_TP_LI</v>
      </c>
      <c r="H3866" s="2" t="str">
        <f>IF(HLOOKUP($D3866,Fractions!$C$1:$Z$2,2,0)=0,"na",HLOOKUP($D3866,Fractions!$C$1:$Z$2,2,0))</f>
        <v>WL</v>
      </c>
      <c r="I3866" s="2" t="s">
        <v>34</v>
      </c>
      <c r="K3866" s="17">
        <f>VLOOKUP(VLOOKUP(C3847,Demands!$B$27:$E$125,4,0),Fractions!$A$3:$Z$43,INS_FRs!D3866+2,0)</f>
        <v>8.8137366818873672E-2</v>
      </c>
      <c r="L3866" s="10" t="str">
        <f t="shared" si="2759"/>
        <v>TERELC</v>
      </c>
      <c r="M3866" s="10" t="s">
        <v>75</v>
      </c>
    </row>
    <row r="3867" spans="3:13" s="2" customFormat="1" x14ac:dyDescent="0.25">
      <c r="C3867" s="10"/>
      <c r="D3867" s="10">
        <v>21</v>
      </c>
      <c r="F3867" s="2" t="str">
        <f t="shared" si="2758"/>
        <v>FLO_FR</v>
      </c>
      <c r="G3867" s="2" t="str">
        <f t="shared" si="2760"/>
        <v>TER_TP_LI</v>
      </c>
      <c r="H3867" s="2" t="str">
        <f>IF(HLOOKUP($D3867,Fractions!$C$1:$Z$2,2,0)=0,"na",HLOOKUP($D3867,Fractions!$C$1:$Z$2,2,0))</f>
        <v>WM</v>
      </c>
      <c r="I3867" s="2" t="s">
        <v>34</v>
      </c>
      <c r="K3867" s="17">
        <f>VLOOKUP(VLOOKUP(C3847,Demands!$B$27:$E$125,4,0),Fractions!$A$3:$Z$43,INS_FRs!D3867+2,0)</f>
        <v>0.10887557077625572</v>
      </c>
      <c r="L3867" s="10" t="str">
        <f t="shared" si="2759"/>
        <v>TERELC</v>
      </c>
      <c r="M3867" s="10" t="s">
        <v>75</v>
      </c>
    </row>
    <row r="3868" spans="3:13" s="2" customFormat="1" x14ac:dyDescent="0.25">
      <c r="C3868" s="10"/>
      <c r="D3868" s="10">
        <v>22</v>
      </c>
      <c r="F3868" s="2" t="str">
        <f t="shared" si="2758"/>
        <v>FLO_FR</v>
      </c>
      <c r="G3868" s="2" t="str">
        <f t="shared" si="2760"/>
        <v>TER_TP_LI</v>
      </c>
      <c r="H3868" s="2" t="str">
        <f>IF(HLOOKUP($D3868,Fractions!$C$1:$Z$2,2,0)=0,"na",HLOOKUP($D3868,Fractions!$C$1:$Z$2,2,0))</f>
        <v>WD</v>
      </c>
      <c r="I3868" s="2" t="s">
        <v>34</v>
      </c>
      <c r="K3868" s="17">
        <f>VLOOKUP(VLOOKUP(C3847,Demands!$B$27:$E$125,4,0),Fractions!$A$3:$Z$43,INS_FRs!D3868+2,0)</f>
        <v>0.12442922374429224</v>
      </c>
      <c r="L3868" s="10" t="str">
        <f t="shared" si="2759"/>
        <v>TERELC</v>
      </c>
      <c r="M3868" s="10" t="s">
        <v>75</v>
      </c>
    </row>
    <row r="3869" spans="3:13" s="2" customFormat="1" x14ac:dyDescent="0.25">
      <c r="C3869" s="10"/>
      <c r="D3869" s="10">
        <v>23</v>
      </c>
      <c r="F3869" s="12" t="str">
        <f t="shared" si="2758"/>
        <v>FLO_FR</v>
      </c>
      <c r="G3869" s="12" t="str">
        <f t="shared" si="2760"/>
        <v>TER_TP_LI</v>
      </c>
      <c r="H3869" s="12" t="str">
        <f>IF(HLOOKUP($D3869,Fractions!$C$1:$Z$2,2,0)=0,"na",HLOOKUP($D3869,Fractions!$C$1:$Z$2,2,0))</f>
        <v>WA</v>
      </c>
      <c r="I3869" s="12" t="s">
        <v>34</v>
      </c>
      <c r="J3869" s="12"/>
      <c r="K3869" s="18">
        <f>VLOOKUP(VLOOKUP(C3847,Demands!$B$27:$E$125,4,0),Fractions!$A$3:$Z$43,INS_FRs!D3869+2,0)</f>
        <v>8.2952815829528154E-2</v>
      </c>
      <c r="L3869" s="10" t="str">
        <f t="shared" si="2759"/>
        <v>TERELC</v>
      </c>
      <c r="M3869" s="10" t="s">
        <v>75</v>
      </c>
    </row>
    <row r="3870" spans="3:13" s="2" customFormat="1" x14ac:dyDescent="0.25">
      <c r="C3870" s="10"/>
      <c r="D3870" s="10">
        <v>24</v>
      </c>
      <c r="F3870" s="19" t="str">
        <f t="shared" si="2758"/>
        <v>FLO_FR</v>
      </c>
      <c r="G3870" s="19" t="str">
        <f t="shared" si="2760"/>
        <v>TER_TP_LI</v>
      </c>
      <c r="H3870" s="19" t="str">
        <f>IF(HLOOKUP($D3870,Fractions!$C$1:$Z$2,2,0)=0,"na",HLOOKUP($D3870,Fractions!$C$1:$Z$2,2,0))</f>
        <v>WE</v>
      </c>
      <c r="I3870" s="19" t="s">
        <v>34</v>
      </c>
      <c r="J3870" s="19"/>
      <c r="K3870" s="20">
        <f>VLOOKUP(VLOOKUP(C3847,Demands!$B$27:$E$125,4,0),Fractions!$A$3:$Z$43,INS_FRs!D3870+2,0)</f>
        <v>4.1476407914764077E-2</v>
      </c>
      <c r="L3870" s="21" t="str">
        <f t="shared" si="2759"/>
        <v>TERELC</v>
      </c>
      <c r="M3870" s="21" t="s">
        <v>75</v>
      </c>
    </row>
    <row r="3871" spans="3:13" s="2" customFormat="1" x14ac:dyDescent="0.25">
      <c r="C3871" s="10"/>
      <c r="D3871" s="10">
        <v>1</v>
      </c>
      <c r="F3871" s="2" t="str">
        <f t="shared" si="2758"/>
        <v>FLO_FR</v>
      </c>
      <c r="G3871" s="2" t="str">
        <f t="shared" si="2760"/>
        <v>TER_TP_LI</v>
      </c>
      <c r="H3871" s="2" t="str">
        <f t="shared" ref="H3871:J3879" si="2761">H3847</f>
        <v>RN</v>
      </c>
      <c r="I3871" s="2" t="str">
        <f t="shared" si="2761"/>
        <v>UP</v>
      </c>
      <c r="J3871" s="10">
        <f t="shared" si="2761"/>
        <v>0</v>
      </c>
      <c r="K3871" s="10">
        <v>3</v>
      </c>
      <c r="L3871" s="10" t="str">
        <f t="shared" si="2759"/>
        <v>TERELC</v>
      </c>
      <c r="M3871" s="10" t="s">
        <v>75</v>
      </c>
    </row>
    <row r="3872" spans="3:13" s="2" customFormat="1" x14ac:dyDescent="0.25">
      <c r="C3872" s="10"/>
      <c r="D3872" s="10">
        <v>2</v>
      </c>
      <c r="F3872" s="2" t="str">
        <f t="shared" si="2758"/>
        <v>FLO_FR</v>
      </c>
      <c r="G3872" s="2" t="str">
        <f t="shared" si="2760"/>
        <v>TER_TP_LI</v>
      </c>
      <c r="H3872" s="2" t="str">
        <f t="shared" si="2761"/>
        <v>RL</v>
      </c>
      <c r="I3872" s="2" t="str">
        <f t="shared" si="2761"/>
        <v>UP</v>
      </c>
      <c r="J3872" s="10">
        <f t="shared" si="2761"/>
        <v>0</v>
      </c>
      <c r="K3872" s="10">
        <f>K3871</f>
        <v>3</v>
      </c>
      <c r="L3872" s="10" t="str">
        <f t="shared" si="2759"/>
        <v>TERELC</v>
      </c>
      <c r="M3872" s="10" t="s">
        <v>75</v>
      </c>
    </row>
    <row r="3873" spans="3:13" s="2" customFormat="1" x14ac:dyDescent="0.25">
      <c r="C3873" s="10"/>
      <c r="D3873" s="10">
        <v>3</v>
      </c>
      <c r="F3873" s="2" t="str">
        <f t="shared" si="2758"/>
        <v>FLO_FR</v>
      </c>
      <c r="G3873" s="2" t="str">
        <f t="shared" si="2760"/>
        <v>TER_TP_LI</v>
      </c>
      <c r="H3873" s="2" t="str">
        <f t="shared" si="2761"/>
        <v>RM</v>
      </c>
      <c r="I3873" s="2" t="str">
        <f t="shared" si="2761"/>
        <v>UP</v>
      </c>
      <c r="J3873" s="10">
        <f t="shared" si="2761"/>
        <v>0</v>
      </c>
      <c r="K3873" s="10">
        <f t="shared" ref="K3873:K3894" si="2762">K3872</f>
        <v>3</v>
      </c>
      <c r="L3873" s="10" t="str">
        <f t="shared" si="2759"/>
        <v>TERELC</v>
      </c>
      <c r="M3873" s="10" t="s">
        <v>75</v>
      </c>
    </row>
    <row r="3874" spans="3:13" s="2" customFormat="1" x14ac:dyDescent="0.25">
      <c r="C3874" s="10"/>
      <c r="D3874" s="10">
        <v>4</v>
      </c>
      <c r="F3874" s="2" t="str">
        <f t="shared" si="2758"/>
        <v>FLO_FR</v>
      </c>
      <c r="G3874" s="2" t="str">
        <f t="shared" si="2760"/>
        <v>TER_TP_LI</v>
      </c>
      <c r="H3874" s="2" t="str">
        <f t="shared" si="2761"/>
        <v>RD</v>
      </c>
      <c r="I3874" s="2" t="str">
        <f t="shared" si="2761"/>
        <v>UP</v>
      </c>
      <c r="J3874" s="10">
        <f t="shared" si="2761"/>
        <v>0</v>
      </c>
      <c r="K3874" s="10">
        <f t="shared" si="2762"/>
        <v>3</v>
      </c>
      <c r="L3874" s="10" t="str">
        <f t="shared" si="2759"/>
        <v>TERELC</v>
      </c>
      <c r="M3874" s="10" t="s">
        <v>75</v>
      </c>
    </row>
    <row r="3875" spans="3:13" s="2" customFormat="1" x14ac:dyDescent="0.25">
      <c r="C3875" s="10"/>
      <c r="D3875" s="10">
        <v>5</v>
      </c>
      <c r="F3875" s="2" t="str">
        <f t="shared" si="2758"/>
        <v>FLO_FR</v>
      </c>
      <c r="G3875" s="2" t="str">
        <f t="shared" si="2760"/>
        <v>TER_TP_LI</v>
      </c>
      <c r="H3875" s="2" t="str">
        <f t="shared" si="2761"/>
        <v>RA</v>
      </c>
      <c r="I3875" s="2" t="str">
        <f t="shared" si="2761"/>
        <v>UP</v>
      </c>
      <c r="J3875" s="10">
        <f t="shared" si="2761"/>
        <v>0</v>
      </c>
      <c r="K3875" s="10">
        <f t="shared" si="2762"/>
        <v>3</v>
      </c>
      <c r="L3875" s="10" t="str">
        <f t="shared" si="2759"/>
        <v>TERELC</v>
      </c>
      <c r="M3875" s="10" t="s">
        <v>75</v>
      </c>
    </row>
    <row r="3876" spans="3:13" s="2" customFormat="1" x14ac:dyDescent="0.25">
      <c r="C3876" s="10"/>
      <c r="D3876" s="10">
        <v>6</v>
      </c>
      <c r="F3876" s="2" t="str">
        <f t="shared" si="2758"/>
        <v>FLO_FR</v>
      </c>
      <c r="G3876" s="2" t="str">
        <f t="shared" si="2760"/>
        <v>TER_TP_LI</v>
      </c>
      <c r="H3876" s="2" t="str">
        <f t="shared" si="2761"/>
        <v>RE</v>
      </c>
      <c r="I3876" s="2" t="str">
        <f t="shared" si="2761"/>
        <v>UP</v>
      </c>
      <c r="J3876" s="10">
        <f t="shared" si="2761"/>
        <v>0</v>
      </c>
      <c r="K3876" s="10">
        <f t="shared" si="2762"/>
        <v>3</v>
      </c>
      <c r="L3876" s="10" t="str">
        <f t="shared" si="2759"/>
        <v>TERELC</v>
      </c>
      <c r="M3876" s="10" t="s">
        <v>75</v>
      </c>
    </row>
    <row r="3877" spans="3:13" s="2" customFormat="1" x14ac:dyDescent="0.25">
      <c r="C3877" s="10"/>
      <c r="D3877" s="10">
        <v>7</v>
      </c>
      <c r="F3877" s="2" t="str">
        <f t="shared" si="2758"/>
        <v>FLO_FR</v>
      </c>
      <c r="G3877" s="2" t="str">
        <f t="shared" si="2760"/>
        <v>TER_TP_LI</v>
      </c>
      <c r="H3877" s="2" t="str">
        <f t="shared" si="2761"/>
        <v>SN</v>
      </c>
      <c r="I3877" s="2" t="str">
        <f t="shared" si="2761"/>
        <v>UP</v>
      </c>
      <c r="J3877" s="10">
        <f t="shared" si="2761"/>
        <v>0</v>
      </c>
      <c r="K3877" s="10">
        <f t="shared" si="2762"/>
        <v>3</v>
      </c>
      <c r="L3877" s="10" t="str">
        <f t="shared" si="2759"/>
        <v>TERELC</v>
      </c>
      <c r="M3877" s="10" t="s">
        <v>75</v>
      </c>
    </row>
    <row r="3878" spans="3:13" s="2" customFormat="1" x14ac:dyDescent="0.25">
      <c r="C3878" s="10"/>
      <c r="D3878" s="10">
        <v>8</v>
      </c>
      <c r="F3878" s="2" t="str">
        <f t="shared" si="2758"/>
        <v>FLO_FR</v>
      </c>
      <c r="G3878" s="2" t="str">
        <f t="shared" si="2760"/>
        <v>TER_TP_LI</v>
      </c>
      <c r="H3878" s="2" t="str">
        <f t="shared" si="2761"/>
        <v>SL</v>
      </c>
      <c r="I3878" s="2" t="str">
        <f t="shared" si="2761"/>
        <v>UP</v>
      </c>
      <c r="J3878" s="10">
        <f t="shared" si="2761"/>
        <v>0</v>
      </c>
      <c r="K3878" s="10">
        <f t="shared" si="2762"/>
        <v>3</v>
      </c>
      <c r="L3878" s="10" t="str">
        <f t="shared" si="2759"/>
        <v>TERELC</v>
      </c>
      <c r="M3878" s="10" t="s">
        <v>75</v>
      </c>
    </row>
    <row r="3879" spans="3:13" s="2" customFormat="1" x14ac:dyDescent="0.25">
      <c r="C3879" s="10"/>
      <c r="D3879" s="10">
        <v>9</v>
      </c>
      <c r="F3879" s="2" t="str">
        <f t="shared" si="2758"/>
        <v>FLO_FR</v>
      </c>
      <c r="G3879" s="2" t="str">
        <f t="shared" si="2760"/>
        <v>TER_TP_LI</v>
      </c>
      <c r="H3879" s="2" t="str">
        <f t="shared" si="2761"/>
        <v>SM</v>
      </c>
      <c r="I3879" s="2" t="str">
        <f t="shared" si="2761"/>
        <v>UP</v>
      </c>
      <c r="J3879" s="10">
        <f t="shared" si="2761"/>
        <v>0</v>
      </c>
      <c r="K3879" s="10">
        <f t="shared" si="2762"/>
        <v>3</v>
      </c>
      <c r="L3879" s="10" t="str">
        <f t="shared" si="2759"/>
        <v>TERELC</v>
      </c>
      <c r="M3879" s="10" t="s">
        <v>75</v>
      </c>
    </row>
    <row r="3880" spans="3:13" s="2" customFormat="1" x14ac:dyDescent="0.25">
      <c r="C3880" s="10"/>
      <c r="D3880" s="10">
        <v>10</v>
      </c>
      <c r="F3880" s="2" t="str">
        <f t="shared" si="2758"/>
        <v>FLO_FR</v>
      </c>
      <c r="G3880" s="2" t="str">
        <f t="shared" si="2760"/>
        <v>TER_TP_LI</v>
      </c>
      <c r="H3880" s="2" t="str">
        <f t="shared" ref="H3880" si="2763">H3856</f>
        <v>SD</v>
      </c>
      <c r="I3880" s="2" t="str">
        <f>I3856</f>
        <v>UP</v>
      </c>
      <c r="J3880" s="10">
        <f>J3856</f>
        <v>0</v>
      </c>
      <c r="K3880" s="10">
        <f t="shared" si="2762"/>
        <v>3</v>
      </c>
      <c r="L3880" s="10" t="str">
        <f t="shared" si="2759"/>
        <v>TERELC</v>
      </c>
      <c r="M3880" s="10" t="s">
        <v>75</v>
      </c>
    </row>
    <row r="3881" spans="3:13" s="2" customFormat="1" x14ac:dyDescent="0.25">
      <c r="C3881" s="10"/>
      <c r="D3881" s="10">
        <v>11</v>
      </c>
      <c r="F3881" s="2" t="str">
        <f t="shared" si="2758"/>
        <v>FLO_FR</v>
      </c>
      <c r="G3881" s="2" t="str">
        <f t="shared" si="2760"/>
        <v>TER_TP_LI</v>
      </c>
      <c r="H3881" s="2" t="str">
        <f t="shared" ref="H3881" si="2764">H3857</f>
        <v>SA</v>
      </c>
      <c r="I3881" s="2" t="str">
        <f>I3857</f>
        <v>UP</v>
      </c>
      <c r="J3881" s="10">
        <f>J3857</f>
        <v>0</v>
      </c>
      <c r="K3881" s="10">
        <f t="shared" si="2762"/>
        <v>3</v>
      </c>
      <c r="L3881" s="10" t="str">
        <f t="shared" si="2759"/>
        <v>TERELC</v>
      </c>
      <c r="M3881" s="10" t="s">
        <v>75</v>
      </c>
    </row>
    <row r="3882" spans="3:13" s="2" customFormat="1" x14ac:dyDescent="0.25">
      <c r="C3882" s="10"/>
      <c r="D3882" s="10">
        <v>12</v>
      </c>
      <c r="F3882" s="2" t="str">
        <f t="shared" si="2758"/>
        <v>FLO_FR</v>
      </c>
      <c r="G3882" s="2" t="str">
        <f t="shared" si="2760"/>
        <v>TER_TP_LI</v>
      </c>
      <c r="H3882" s="2" t="str">
        <f t="shared" ref="H3882:I3882" si="2765">H3858</f>
        <v>SE</v>
      </c>
      <c r="I3882" s="2" t="str">
        <f t="shared" si="2765"/>
        <v>UP</v>
      </c>
      <c r="J3882" s="10">
        <f>J3858</f>
        <v>0</v>
      </c>
      <c r="K3882" s="10">
        <f t="shared" si="2762"/>
        <v>3</v>
      </c>
      <c r="L3882" s="10" t="str">
        <f t="shared" si="2759"/>
        <v>TERELC</v>
      </c>
      <c r="M3882" s="10" t="s">
        <v>75</v>
      </c>
    </row>
    <row r="3883" spans="3:13" s="2" customFormat="1" x14ac:dyDescent="0.25">
      <c r="C3883" s="10"/>
      <c r="D3883" s="10">
        <v>13</v>
      </c>
      <c r="F3883" s="2" t="str">
        <f t="shared" si="2758"/>
        <v>FLO_FR</v>
      </c>
      <c r="G3883" s="2" t="str">
        <f t="shared" si="2760"/>
        <v>TER_TP_LI</v>
      </c>
      <c r="H3883" s="2" t="str">
        <f t="shared" ref="H3883:J3883" si="2766">H3859</f>
        <v>FN</v>
      </c>
      <c r="I3883" s="2" t="str">
        <f t="shared" si="2766"/>
        <v>UP</v>
      </c>
      <c r="J3883" s="10">
        <f t="shared" si="2766"/>
        <v>0</v>
      </c>
      <c r="K3883" s="10">
        <f t="shared" si="2762"/>
        <v>3</v>
      </c>
      <c r="L3883" s="10" t="str">
        <f t="shared" si="2759"/>
        <v>TERELC</v>
      </c>
      <c r="M3883" s="10" t="s">
        <v>75</v>
      </c>
    </row>
    <row r="3884" spans="3:13" s="2" customFormat="1" x14ac:dyDescent="0.25">
      <c r="C3884" s="10"/>
      <c r="D3884" s="10">
        <v>14</v>
      </c>
      <c r="F3884" s="2" t="str">
        <f t="shared" si="2758"/>
        <v>FLO_FR</v>
      </c>
      <c r="G3884" s="2" t="str">
        <f t="shared" si="2760"/>
        <v>TER_TP_LI</v>
      </c>
      <c r="H3884" s="2" t="str">
        <f t="shared" ref="H3884:J3884" si="2767">H3860</f>
        <v>FL</v>
      </c>
      <c r="I3884" s="2" t="str">
        <f t="shared" si="2767"/>
        <v>UP</v>
      </c>
      <c r="J3884" s="10">
        <f t="shared" si="2767"/>
        <v>0</v>
      </c>
      <c r="K3884" s="10">
        <f t="shared" si="2762"/>
        <v>3</v>
      </c>
      <c r="L3884" s="10" t="str">
        <f t="shared" si="2759"/>
        <v>TERELC</v>
      </c>
      <c r="M3884" s="10" t="s">
        <v>75</v>
      </c>
    </row>
    <row r="3885" spans="3:13" s="2" customFormat="1" x14ac:dyDescent="0.25">
      <c r="C3885" s="10"/>
      <c r="D3885" s="10">
        <v>15</v>
      </c>
      <c r="F3885" s="2" t="str">
        <f t="shared" si="2758"/>
        <v>FLO_FR</v>
      </c>
      <c r="G3885" s="2" t="str">
        <f t="shared" si="2760"/>
        <v>TER_TP_LI</v>
      </c>
      <c r="H3885" s="2" t="str">
        <f t="shared" ref="H3885:J3885" si="2768">H3861</f>
        <v>FM</v>
      </c>
      <c r="I3885" s="2" t="str">
        <f t="shared" si="2768"/>
        <v>UP</v>
      </c>
      <c r="J3885" s="10">
        <f t="shared" si="2768"/>
        <v>0</v>
      </c>
      <c r="K3885" s="10">
        <f t="shared" si="2762"/>
        <v>3</v>
      </c>
      <c r="L3885" s="10" t="str">
        <f t="shared" si="2759"/>
        <v>TERELC</v>
      </c>
      <c r="M3885" s="10" t="s">
        <v>75</v>
      </c>
    </row>
    <row r="3886" spans="3:13" s="2" customFormat="1" x14ac:dyDescent="0.25">
      <c r="C3886" s="10"/>
      <c r="D3886" s="10">
        <v>16</v>
      </c>
      <c r="F3886" s="2" t="str">
        <f t="shared" si="2758"/>
        <v>FLO_FR</v>
      </c>
      <c r="G3886" s="2" t="str">
        <f t="shared" si="2760"/>
        <v>TER_TP_LI</v>
      </c>
      <c r="H3886" s="2" t="str">
        <f t="shared" ref="H3886:J3886" si="2769">H3862</f>
        <v>FD</v>
      </c>
      <c r="I3886" s="2" t="str">
        <f t="shared" si="2769"/>
        <v>UP</v>
      </c>
      <c r="J3886" s="10">
        <f t="shared" si="2769"/>
        <v>0</v>
      </c>
      <c r="K3886" s="10">
        <f t="shared" si="2762"/>
        <v>3</v>
      </c>
      <c r="L3886" s="10" t="str">
        <f t="shared" si="2759"/>
        <v>TERELC</v>
      </c>
      <c r="M3886" s="10" t="s">
        <v>75</v>
      </c>
    </row>
    <row r="3887" spans="3:13" s="2" customFormat="1" x14ac:dyDescent="0.25">
      <c r="C3887" s="10"/>
      <c r="D3887" s="10">
        <v>17</v>
      </c>
      <c r="F3887" s="2" t="str">
        <f t="shared" si="2758"/>
        <v>FLO_FR</v>
      </c>
      <c r="G3887" s="2" t="str">
        <f t="shared" si="2760"/>
        <v>TER_TP_LI</v>
      </c>
      <c r="H3887" s="2" t="str">
        <f t="shared" ref="H3887:J3887" si="2770">H3863</f>
        <v>FA</v>
      </c>
      <c r="I3887" s="2" t="str">
        <f t="shared" si="2770"/>
        <v>UP</v>
      </c>
      <c r="J3887" s="10">
        <f t="shared" si="2770"/>
        <v>0</v>
      </c>
      <c r="K3887" s="10">
        <f t="shared" si="2762"/>
        <v>3</v>
      </c>
      <c r="L3887" s="10" t="str">
        <f t="shared" si="2759"/>
        <v>TERELC</v>
      </c>
      <c r="M3887" s="10" t="s">
        <v>75</v>
      </c>
    </row>
    <row r="3888" spans="3:13" s="2" customFormat="1" x14ac:dyDescent="0.25">
      <c r="C3888" s="10"/>
      <c r="D3888" s="10">
        <v>18</v>
      </c>
      <c r="F3888" s="2" t="str">
        <f t="shared" si="2758"/>
        <v>FLO_FR</v>
      </c>
      <c r="G3888" s="2" t="str">
        <f t="shared" si="2760"/>
        <v>TER_TP_LI</v>
      </c>
      <c r="H3888" s="2" t="str">
        <f t="shared" ref="H3888:J3888" si="2771">H3864</f>
        <v>FE</v>
      </c>
      <c r="I3888" s="2" t="str">
        <f t="shared" si="2771"/>
        <v>UP</v>
      </c>
      <c r="J3888" s="10">
        <f t="shared" si="2771"/>
        <v>0</v>
      </c>
      <c r="K3888" s="10">
        <f t="shared" si="2762"/>
        <v>3</v>
      </c>
      <c r="L3888" s="10" t="str">
        <f t="shared" si="2759"/>
        <v>TERELC</v>
      </c>
      <c r="M3888" s="10" t="s">
        <v>75</v>
      </c>
    </row>
    <row r="3889" spans="3:13" s="2" customFormat="1" x14ac:dyDescent="0.25">
      <c r="C3889" s="10"/>
      <c r="D3889" s="10">
        <v>19</v>
      </c>
      <c r="F3889" s="2" t="str">
        <f t="shared" si="2758"/>
        <v>FLO_FR</v>
      </c>
      <c r="G3889" s="2" t="str">
        <f t="shared" si="2760"/>
        <v>TER_TP_LI</v>
      </c>
      <c r="H3889" s="2" t="str">
        <f t="shared" ref="H3889:J3889" si="2772">H3865</f>
        <v>WN</v>
      </c>
      <c r="I3889" s="2" t="str">
        <f t="shared" si="2772"/>
        <v>UP</v>
      </c>
      <c r="J3889" s="10">
        <f t="shared" si="2772"/>
        <v>0</v>
      </c>
      <c r="K3889" s="10">
        <f t="shared" si="2762"/>
        <v>3</v>
      </c>
      <c r="L3889" s="10" t="str">
        <f t="shared" si="2759"/>
        <v>TERELC</v>
      </c>
      <c r="M3889" s="10" t="s">
        <v>75</v>
      </c>
    </row>
    <row r="3890" spans="3:13" s="2" customFormat="1" x14ac:dyDescent="0.25">
      <c r="C3890" s="10"/>
      <c r="D3890" s="10">
        <v>20</v>
      </c>
      <c r="F3890" s="2" t="str">
        <f t="shared" si="2758"/>
        <v>FLO_FR</v>
      </c>
      <c r="G3890" s="2" t="str">
        <f t="shared" si="2760"/>
        <v>TER_TP_LI</v>
      </c>
      <c r="H3890" s="2" t="str">
        <f t="shared" ref="H3890:J3890" si="2773">H3866</f>
        <v>WL</v>
      </c>
      <c r="I3890" s="2" t="str">
        <f t="shared" si="2773"/>
        <v>UP</v>
      </c>
      <c r="J3890" s="10">
        <f t="shared" si="2773"/>
        <v>0</v>
      </c>
      <c r="K3890" s="10">
        <f t="shared" si="2762"/>
        <v>3</v>
      </c>
      <c r="L3890" s="10" t="str">
        <f t="shared" si="2759"/>
        <v>TERELC</v>
      </c>
      <c r="M3890" s="10" t="s">
        <v>75</v>
      </c>
    </row>
    <row r="3891" spans="3:13" s="2" customFormat="1" x14ac:dyDescent="0.25">
      <c r="C3891" s="10"/>
      <c r="D3891" s="10">
        <v>21</v>
      </c>
      <c r="F3891" s="2" t="str">
        <f t="shared" si="2758"/>
        <v>FLO_FR</v>
      </c>
      <c r="G3891" s="2" t="str">
        <f t="shared" si="2760"/>
        <v>TER_TP_LI</v>
      </c>
      <c r="H3891" s="2" t="str">
        <f t="shared" ref="H3891:J3891" si="2774">H3867</f>
        <v>WM</v>
      </c>
      <c r="I3891" s="2" t="str">
        <f t="shared" si="2774"/>
        <v>UP</v>
      </c>
      <c r="J3891" s="10">
        <f t="shared" si="2774"/>
        <v>0</v>
      </c>
      <c r="K3891" s="10">
        <f t="shared" si="2762"/>
        <v>3</v>
      </c>
      <c r="L3891" s="10" t="str">
        <f t="shared" si="2759"/>
        <v>TERELC</v>
      </c>
      <c r="M3891" s="10" t="s">
        <v>75</v>
      </c>
    </row>
    <row r="3892" spans="3:13" s="2" customFormat="1" x14ac:dyDescent="0.25">
      <c r="C3892" s="10"/>
      <c r="D3892" s="10">
        <v>22</v>
      </c>
      <c r="F3892" s="2" t="str">
        <f t="shared" si="2758"/>
        <v>FLO_FR</v>
      </c>
      <c r="G3892" s="2" t="str">
        <f t="shared" si="2760"/>
        <v>TER_TP_LI</v>
      </c>
      <c r="H3892" s="2" t="str">
        <f t="shared" ref="H3892:J3892" si="2775">H3868</f>
        <v>WD</v>
      </c>
      <c r="I3892" s="2" t="str">
        <f t="shared" si="2775"/>
        <v>UP</v>
      </c>
      <c r="J3892" s="10">
        <f t="shared" si="2775"/>
        <v>0</v>
      </c>
      <c r="K3892" s="10">
        <f t="shared" si="2762"/>
        <v>3</v>
      </c>
      <c r="L3892" s="10" t="str">
        <f t="shared" si="2759"/>
        <v>TERELC</v>
      </c>
      <c r="M3892" s="10" t="s">
        <v>75</v>
      </c>
    </row>
    <row r="3893" spans="3:13" s="2" customFormat="1" x14ac:dyDescent="0.25">
      <c r="C3893" s="10"/>
      <c r="D3893" s="10">
        <v>23</v>
      </c>
      <c r="F3893" s="12" t="str">
        <f t="shared" si="2758"/>
        <v>FLO_FR</v>
      </c>
      <c r="G3893" s="12" t="str">
        <f t="shared" si="2760"/>
        <v>TER_TP_LI</v>
      </c>
      <c r="H3893" s="12" t="str">
        <f t="shared" ref="H3893:J3893" si="2776">H3869</f>
        <v>WA</v>
      </c>
      <c r="I3893" s="12" t="str">
        <f t="shared" si="2776"/>
        <v>UP</v>
      </c>
      <c r="J3893" s="4">
        <f t="shared" si="2776"/>
        <v>0</v>
      </c>
      <c r="K3893" s="4">
        <f t="shared" si="2762"/>
        <v>3</v>
      </c>
      <c r="L3893" s="10" t="str">
        <f t="shared" si="2759"/>
        <v>TERELC</v>
      </c>
      <c r="M3893" s="10" t="s">
        <v>75</v>
      </c>
    </row>
    <row r="3894" spans="3:13" s="2" customFormat="1" x14ac:dyDescent="0.25">
      <c r="C3894" s="10"/>
      <c r="D3894" s="10">
        <v>24</v>
      </c>
      <c r="F3894" s="19" t="str">
        <f t="shared" si="2758"/>
        <v>FLO_FR</v>
      </c>
      <c r="G3894" s="19" t="str">
        <f t="shared" si="2760"/>
        <v>TER_TP_LI</v>
      </c>
      <c r="H3894" s="19" t="str">
        <f t="shared" ref="H3894:J3894" si="2777">H3870</f>
        <v>WE</v>
      </c>
      <c r="I3894" s="19" t="str">
        <f t="shared" si="2777"/>
        <v>UP</v>
      </c>
      <c r="J3894" s="21">
        <f t="shared" si="2777"/>
        <v>0</v>
      </c>
      <c r="K3894" s="21">
        <f t="shared" si="2762"/>
        <v>3</v>
      </c>
      <c r="L3894" s="21" t="str">
        <f t="shared" si="2759"/>
        <v>TERELC</v>
      </c>
      <c r="M3894" s="21" t="s">
        <v>75</v>
      </c>
    </row>
    <row r="3895" spans="3:13" s="2" customFormat="1" x14ac:dyDescent="0.25">
      <c r="C3895" s="10">
        <f>C3847+1</f>
        <v>82</v>
      </c>
      <c r="D3895" s="10">
        <v>1</v>
      </c>
      <c r="F3895" s="2" t="str">
        <f>IF(H3895="NA","\I: Ignore","FLO_FR")</f>
        <v>FLO_FR</v>
      </c>
      <c r="G3895" s="9" t="str">
        <f>VLOOKUP(C3895,Demands!$B$27:$C$125,2,0)</f>
        <v>TER_TS_LI</v>
      </c>
      <c r="H3895" s="2" t="str">
        <f>IF(HLOOKUP($D3895,Fractions!$C$1:$Z$2,2,0)=0,"na",HLOOKUP($D3895,Fractions!$C$1:$Z$2,2,0))</f>
        <v>RN</v>
      </c>
      <c r="I3895" s="2" t="s">
        <v>34</v>
      </c>
      <c r="K3895" s="11">
        <f>VLOOKUP(VLOOKUP(C3895,Demands!$B$27:$E$125,4,0),Fractions!$A$3:$Z$43,INS_FRs!D3895+2,0)</f>
        <v>1.740867579908676E-2</v>
      </c>
      <c r="L3895" s="10" t="str">
        <f t="shared" si="2759"/>
        <v>TERELC</v>
      </c>
      <c r="M3895" s="10" t="s">
        <v>75</v>
      </c>
    </row>
    <row r="3896" spans="3:13" s="2" customFormat="1" x14ac:dyDescent="0.25">
      <c r="C3896" s="10"/>
      <c r="D3896" s="10">
        <v>2</v>
      </c>
      <c r="F3896" s="2" t="str">
        <f t="shared" ref="F3896:F3942" si="2778">IF(H3896="NA","\I: Ignore","FLO_FR")</f>
        <v>FLO_FR</v>
      </c>
      <c r="G3896" s="2" t="str">
        <f>G3895</f>
        <v>TER_TS_LI</v>
      </c>
      <c r="H3896" s="2" t="str">
        <f>IF(HLOOKUP($D3896,Fractions!$C$1:$Z$2,2,0)=0,"na",HLOOKUP($D3896,Fractions!$C$1:$Z$2,2,0))</f>
        <v>RL</v>
      </c>
      <c r="I3896" s="2" t="s">
        <v>34</v>
      </c>
      <c r="K3896" s="17">
        <f>VLOOKUP(VLOOKUP(C3895,Demands!$B$27:$E$125,4,0),Fractions!$A$3:$Z$43,INS_FRs!D3896+2,0)</f>
        <v>2.9594748858447491E-2</v>
      </c>
      <c r="L3896" s="10" t="str">
        <f t="shared" si="2759"/>
        <v>TERELC</v>
      </c>
      <c r="M3896" s="10" t="s">
        <v>75</v>
      </c>
    </row>
    <row r="3897" spans="3:13" s="2" customFormat="1" x14ac:dyDescent="0.25">
      <c r="C3897" s="10"/>
      <c r="D3897" s="10">
        <v>3</v>
      </c>
      <c r="F3897" s="2" t="str">
        <f t="shared" si="2778"/>
        <v>FLO_FR</v>
      </c>
      <c r="G3897" s="2" t="str">
        <f t="shared" ref="G3897:G3942" si="2779">G3896</f>
        <v>TER_TS_LI</v>
      </c>
      <c r="H3897" s="2" t="str">
        <f>IF(HLOOKUP($D3897,Fractions!$C$1:$Z$2,2,0)=0,"na",HLOOKUP($D3897,Fractions!$C$1:$Z$2,2,0))</f>
        <v>RM</v>
      </c>
      <c r="I3897" s="2" t="s">
        <v>34</v>
      </c>
      <c r="K3897" s="17">
        <f>VLOOKUP(VLOOKUP(C3895,Demands!$B$27:$E$125,4,0),Fractions!$A$3:$Z$43,INS_FRs!D3897+2,0)</f>
        <v>3.6558219178082191E-2</v>
      </c>
      <c r="L3897" s="10" t="str">
        <f t="shared" si="2759"/>
        <v>TERELC</v>
      </c>
      <c r="M3897" s="10" t="s">
        <v>75</v>
      </c>
    </row>
    <row r="3898" spans="3:13" s="2" customFormat="1" x14ac:dyDescent="0.25">
      <c r="C3898" s="10"/>
      <c r="D3898" s="10">
        <v>4</v>
      </c>
      <c r="F3898" s="2" t="str">
        <f t="shared" si="2778"/>
        <v>FLO_FR</v>
      </c>
      <c r="G3898" s="2" t="str">
        <f t="shared" si="2779"/>
        <v>TER_TS_LI</v>
      </c>
      <c r="H3898" s="2" t="str">
        <f>IF(HLOOKUP($D3898,Fractions!$C$1:$Z$2,2,0)=0,"na",HLOOKUP($D3898,Fractions!$C$1:$Z$2,2,0))</f>
        <v>RD</v>
      </c>
      <c r="I3898" s="2" t="s">
        <v>34</v>
      </c>
      <c r="K3898" s="17">
        <f>VLOOKUP(VLOOKUP(C3895,Demands!$B$27:$E$125,4,0),Fractions!$A$3:$Z$43,INS_FRs!D3898+2,0)</f>
        <v>4.1780821917808221E-2</v>
      </c>
      <c r="L3898" s="10" t="str">
        <f t="shared" si="2759"/>
        <v>TERELC</v>
      </c>
      <c r="M3898" s="10" t="s">
        <v>75</v>
      </c>
    </row>
    <row r="3899" spans="3:13" s="2" customFormat="1" x14ac:dyDescent="0.25">
      <c r="C3899" s="10"/>
      <c r="D3899" s="10">
        <v>5</v>
      </c>
      <c r="F3899" s="2" t="str">
        <f t="shared" si="2778"/>
        <v>FLO_FR</v>
      </c>
      <c r="G3899" s="2" t="str">
        <f t="shared" si="2779"/>
        <v>TER_TS_LI</v>
      </c>
      <c r="H3899" s="2" t="str">
        <f>IF(HLOOKUP($D3899,Fractions!$C$1:$Z$2,2,0)=0,"na",HLOOKUP($D3899,Fractions!$C$1:$Z$2,2,0))</f>
        <v>RA</v>
      </c>
      <c r="I3899" s="2" t="s">
        <v>34</v>
      </c>
      <c r="K3899" s="17">
        <f>VLOOKUP(VLOOKUP(C3895,Demands!$B$27:$E$125,4,0),Fractions!$A$3:$Z$43,INS_FRs!D3899+2,0)</f>
        <v>2.7853881278538814E-2</v>
      </c>
      <c r="L3899" s="10" t="str">
        <f t="shared" si="2759"/>
        <v>TERELC</v>
      </c>
      <c r="M3899" s="10" t="s">
        <v>75</v>
      </c>
    </row>
    <row r="3900" spans="3:13" s="2" customFormat="1" x14ac:dyDescent="0.25">
      <c r="C3900" s="10"/>
      <c r="D3900" s="10">
        <v>6</v>
      </c>
      <c r="F3900" s="2" t="str">
        <f t="shared" si="2778"/>
        <v>FLO_FR</v>
      </c>
      <c r="G3900" s="2" t="str">
        <f t="shared" si="2779"/>
        <v>TER_TS_LI</v>
      </c>
      <c r="H3900" s="2" t="str">
        <f>IF(HLOOKUP($D3900,Fractions!$C$1:$Z$2,2,0)=0,"na",HLOOKUP($D3900,Fractions!$C$1:$Z$2,2,0))</f>
        <v>RE</v>
      </c>
      <c r="I3900" s="2" t="s">
        <v>34</v>
      </c>
      <c r="K3900" s="17">
        <f>VLOOKUP(VLOOKUP(C3895,Demands!$B$27:$E$125,4,0),Fractions!$A$3:$Z$43,INS_FRs!D3900+2,0)</f>
        <v>1.3926940639269407E-2</v>
      </c>
      <c r="L3900" s="10" t="str">
        <f t="shared" si="2759"/>
        <v>TERELC</v>
      </c>
      <c r="M3900" s="10" t="s">
        <v>75</v>
      </c>
    </row>
    <row r="3901" spans="3:13" s="2" customFormat="1" x14ac:dyDescent="0.25">
      <c r="C3901" s="10"/>
      <c r="D3901" s="10">
        <v>7</v>
      </c>
      <c r="F3901" s="2" t="str">
        <f t="shared" si="2778"/>
        <v>FLO_FR</v>
      </c>
      <c r="G3901" s="2" t="str">
        <f t="shared" si="2779"/>
        <v>TER_TS_LI</v>
      </c>
      <c r="H3901" s="2" t="str">
        <f>IF(HLOOKUP($D3901,Fractions!$C$1:$Z$2,2,0)=0,"na",HLOOKUP($D3901,Fractions!$C$1:$Z$2,2,0))</f>
        <v>SN</v>
      </c>
      <c r="I3901" s="2" t="s">
        <v>34</v>
      </c>
      <c r="K3901" s="17">
        <f>VLOOKUP(VLOOKUP(C3895,Demands!$B$27:$E$125,4,0),Fractions!$A$3:$Z$43,INS_FRs!D3901+2,0)</f>
        <v>1.7503805175038054E-2</v>
      </c>
      <c r="L3901" s="10" t="str">
        <f t="shared" si="2759"/>
        <v>TERELC</v>
      </c>
      <c r="M3901" s="10" t="s">
        <v>75</v>
      </c>
    </row>
    <row r="3902" spans="3:13" s="2" customFormat="1" x14ac:dyDescent="0.25">
      <c r="C3902" s="10"/>
      <c r="D3902" s="10">
        <v>8</v>
      </c>
      <c r="F3902" s="2" t="str">
        <f t="shared" si="2778"/>
        <v>FLO_FR</v>
      </c>
      <c r="G3902" s="2" t="str">
        <f t="shared" si="2779"/>
        <v>TER_TS_LI</v>
      </c>
      <c r="H3902" s="2" t="str">
        <f>IF(HLOOKUP($D3902,Fractions!$C$1:$Z$2,2,0)=0,"na",HLOOKUP($D3902,Fractions!$C$1:$Z$2,2,0))</f>
        <v>SL</v>
      </c>
      <c r="I3902" s="2" t="s">
        <v>34</v>
      </c>
      <c r="K3902" s="17">
        <f>VLOOKUP(VLOOKUP(C3895,Demands!$B$27:$E$125,4,0),Fractions!$A$3:$Z$43,INS_FRs!D3902+2,0)</f>
        <v>2.9756468797564693E-2</v>
      </c>
      <c r="L3902" s="10" t="str">
        <f t="shared" si="2759"/>
        <v>TERELC</v>
      </c>
      <c r="M3902" s="10" t="s">
        <v>75</v>
      </c>
    </row>
    <row r="3903" spans="3:13" s="2" customFormat="1" x14ac:dyDescent="0.25">
      <c r="C3903" s="10"/>
      <c r="D3903" s="10">
        <v>9</v>
      </c>
      <c r="F3903" s="2" t="str">
        <f t="shared" si="2778"/>
        <v>FLO_FR</v>
      </c>
      <c r="G3903" s="2" t="str">
        <f t="shared" si="2779"/>
        <v>TER_TS_LI</v>
      </c>
      <c r="H3903" s="2" t="str">
        <f>IF(HLOOKUP($D3903,Fractions!$C$1:$Z$2,2,0)=0,"na",HLOOKUP($D3903,Fractions!$C$1:$Z$2,2,0))</f>
        <v>SM</v>
      </c>
      <c r="I3903" s="2" t="s">
        <v>34</v>
      </c>
      <c r="K3903" s="17">
        <f>VLOOKUP(VLOOKUP(C3895,Demands!$B$27:$E$125,4,0),Fractions!$A$3:$Z$43,INS_FRs!D3903+2,0)</f>
        <v>3.6757990867579915E-2</v>
      </c>
      <c r="L3903" s="10" t="str">
        <f t="shared" si="2759"/>
        <v>TERELC</v>
      </c>
      <c r="M3903" s="10" t="s">
        <v>75</v>
      </c>
    </row>
    <row r="3904" spans="3:13" s="2" customFormat="1" x14ac:dyDescent="0.25">
      <c r="C3904" s="10"/>
      <c r="D3904" s="10">
        <v>10</v>
      </c>
      <c r="F3904" s="2" t="str">
        <f t="shared" si="2778"/>
        <v>FLO_FR</v>
      </c>
      <c r="G3904" s="2" t="str">
        <f t="shared" si="2779"/>
        <v>TER_TS_LI</v>
      </c>
      <c r="H3904" s="2" t="str">
        <f>IF(HLOOKUP($D3904,Fractions!$C$1:$Z$2,2,0)=0,"na",HLOOKUP($D3904,Fractions!$C$1:$Z$2,2,0))</f>
        <v>SD</v>
      </c>
      <c r="I3904" s="2" t="s">
        <v>34</v>
      </c>
      <c r="K3904" s="17">
        <f>VLOOKUP(VLOOKUP(C3895,Demands!$B$27:$E$125,4,0),Fractions!$A$3:$Z$43,INS_FRs!D3904+2,0)</f>
        <v>4.2009132420091327E-2</v>
      </c>
      <c r="L3904" s="10" t="str">
        <f t="shared" si="2759"/>
        <v>TERELC</v>
      </c>
      <c r="M3904" s="10" t="s">
        <v>75</v>
      </c>
    </row>
    <row r="3905" spans="3:13" s="2" customFormat="1" x14ac:dyDescent="0.25">
      <c r="C3905" s="10"/>
      <c r="D3905" s="10">
        <v>11</v>
      </c>
      <c r="F3905" s="2" t="str">
        <f t="shared" si="2778"/>
        <v>FLO_FR</v>
      </c>
      <c r="G3905" s="2" t="str">
        <f t="shared" si="2779"/>
        <v>TER_TS_LI</v>
      </c>
      <c r="H3905" s="2" t="str">
        <f>IF(HLOOKUP($D3905,Fractions!$C$1:$Z$2,2,0)=0,"na",HLOOKUP($D3905,Fractions!$C$1:$Z$2,2,0))</f>
        <v>SA</v>
      </c>
      <c r="I3905" s="2" t="s">
        <v>34</v>
      </c>
      <c r="K3905" s="17">
        <f>VLOOKUP(VLOOKUP(C3895,Demands!$B$27:$E$125,4,0),Fractions!$A$3:$Z$43,INS_FRs!D3905+2,0)</f>
        <v>2.8006088280060883E-2</v>
      </c>
      <c r="L3905" s="10" t="str">
        <f t="shared" si="2759"/>
        <v>TERELC</v>
      </c>
      <c r="M3905" s="10" t="s">
        <v>75</v>
      </c>
    </row>
    <row r="3906" spans="3:13" s="2" customFormat="1" x14ac:dyDescent="0.25">
      <c r="C3906" s="10"/>
      <c r="D3906" s="10">
        <v>12</v>
      </c>
      <c r="F3906" s="2" t="str">
        <f t="shared" si="2778"/>
        <v>FLO_FR</v>
      </c>
      <c r="G3906" s="2" t="str">
        <f t="shared" si="2779"/>
        <v>TER_TS_LI</v>
      </c>
      <c r="H3906" s="2" t="str">
        <f>IF(HLOOKUP($D3906,Fractions!$C$1:$Z$2,2,0)=0,"na",HLOOKUP($D3906,Fractions!$C$1:$Z$2,2,0))</f>
        <v>SE</v>
      </c>
      <c r="I3906" s="2" t="s">
        <v>34</v>
      </c>
      <c r="K3906" s="17">
        <f>VLOOKUP(VLOOKUP(C3895,Demands!$B$27:$E$125,4,0),Fractions!$A$3:$Z$43,INS_FRs!D3906+2,0)</f>
        <v>1.4003044140030441E-2</v>
      </c>
      <c r="L3906" s="10" t="str">
        <f t="shared" si="2759"/>
        <v>TERELC</v>
      </c>
      <c r="M3906" s="10" t="s">
        <v>75</v>
      </c>
    </row>
    <row r="3907" spans="3:13" s="2" customFormat="1" x14ac:dyDescent="0.25">
      <c r="C3907" s="10"/>
      <c r="D3907" s="10">
        <v>13</v>
      </c>
      <c r="F3907" s="2" t="str">
        <f t="shared" si="2778"/>
        <v>FLO_FR</v>
      </c>
      <c r="G3907" s="2" t="str">
        <f t="shared" si="2779"/>
        <v>TER_TS_LI</v>
      </c>
      <c r="H3907" s="2" t="str">
        <f>IF(HLOOKUP($D3907,Fractions!$C$1:$Z$2,2,0)=0,"na",HLOOKUP($D3907,Fractions!$C$1:$Z$2,2,0))</f>
        <v>FN</v>
      </c>
      <c r="I3907" s="2" t="s">
        <v>34</v>
      </c>
      <c r="K3907" s="17">
        <f>VLOOKUP(VLOOKUP(C3895,Demands!$B$27:$E$125,4,0),Fractions!$A$3:$Z$43,INS_FRs!D3907+2,0)</f>
        <v>1.740867579908676E-2</v>
      </c>
      <c r="L3907" s="10" t="str">
        <f t="shared" si="2759"/>
        <v>TERELC</v>
      </c>
      <c r="M3907" s="10" t="s">
        <v>75</v>
      </c>
    </row>
    <row r="3908" spans="3:13" s="2" customFormat="1" x14ac:dyDescent="0.25">
      <c r="C3908" s="10"/>
      <c r="D3908" s="10">
        <v>14</v>
      </c>
      <c r="F3908" s="2" t="str">
        <f t="shared" si="2778"/>
        <v>FLO_FR</v>
      </c>
      <c r="G3908" s="2" t="str">
        <f t="shared" si="2779"/>
        <v>TER_TS_LI</v>
      </c>
      <c r="H3908" s="2" t="str">
        <f>IF(HLOOKUP($D3908,Fractions!$C$1:$Z$2,2,0)=0,"na",HLOOKUP($D3908,Fractions!$C$1:$Z$2,2,0))</f>
        <v>FL</v>
      </c>
      <c r="I3908" s="2" t="s">
        <v>34</v>
      </c>
      <c r="K3908" s="17">
        <f>VLOOKUP(VLOOKUP(C3895,Demands!$B$27:$E$125,4,0),Fractions!$A$3:$Z$43,INS_FRs!D3908+2,0)</f>
        <v>2.9594748858447491E-2</v>
      </c>
      <c r="L3908" s="10" t="str">
        <f t="shared" si="2759"/>
        <v>TERELC</v>
      </c>
      <c r="M3908" s="10" t="s">
        <v>75</v>
      </c>
    </row>
    <row r="3909" spans="3:13" s="2" customFormat="1" x14ac:dyDescent="0.25">
      <c r="C3909" s="10"/>
      <c r="D3909" s="10">
        <v>15</v>
      </c>
      <c r="F3909" s="2" t="str">
        <f t="shared" si="2778"/>
        <v>FLO_FR</v>
      </c>
      <c r="G3909" s="2" t="str">
        <f t="shared" si="2779"/>
        <v>TER_TS_LI</v>
      </c>
      <c r="H3909" s="2" t="str">
        <f>IF(HLOOKUP($D3909,Fractions!$C$1:$Z$2,2,0)=0,"na",HLOOKUP($D3909,Fractions!$C$1:$Z$2,2,0))</f>
        <v>FM</v>
      </c>
      <c r="I3909" s="2" t="s">
        <v>34</v>
      </c>
      <c r="K3909" s="17">
        <f>VLOOKUP(VLOOKUP(C3895,Demands!$B$27:$E$125,4,0),Fractions!$A$3:$Z$43,INS_FRs!D3909+2,0)</f>
        <v>3.6558219178082191E-2</v>
      </c>
      <c r="L3909" s="10" t="str">
        <f t="shared" si="2759"/>
        <v>TERELC</v>
      </c>
      <c r="M3909" s="10" t="s">
        <v>75</v>
      </c>
    </row>
    <row r="3910" spans="3:13" s="2" customFormat="1" x14ac:dyDescent="0.25">
      <c r="C3910" s="10"/>
      <c r="D3910" s="10">
        <v>16</v>
      </c>
      <c r="F3910" s="2" t="str">
        <f t="shared" si="2778"/>
        <v>FLO_FR</v>
      </c>
      <c r="G3910" s="2" t="str">
        <f t="shared" si="2779"/>
        <v>TER_TS_LI</v>
      </c>
      <c r="H3910" s="2" t="str">
        <f>IF(HLOOKUP($D3910,Fractions!$C$1:$Z$2,2,0)=0,"na",HLOOKUP($D3910,Fractions!$C$1:$Z$2,2,0))</f>
        <v>FD</v>
      </c>
      <c r="I3910" s="2" t="s">
        <v>34</v>
      </c>
      <c r="K3910" s="17">
        <f>VLOOKUP(VLOOKUP(C3895,Demands!$B$27:$E$125,4,0),Fractions!$A$3:$Z$43,INS_FRs!D3910+2,0)</f>
        <v>4.1780821917808221E-2</v>
      </c>
      <c r="L3910" s="10" t="str">
        <f t="shared" si="2759"/>
        <v>TERELC</v>
      </c>
      <c r="M3910" s="10" t="s">
        <v>75</v>
      </c>
    </row>
    <row r="3911" spans="3:13" s="2" customFormat="1" x14ac:dyDescent="0.25">
      <c r="C3911" s="10"/>
      <c r="D3911" s="10">
        <v>17</v>
      </c>
      <c r="F3911" s="2" t="str">
        <f t="shared" si="2778"/>
        <v>FLO_FR</v>
      </c>
      <c r="G3911" s="2" t="str">
        <f t="shared" si="2779"/>
        <v>TER_TS_LI</v>
      </c>
      <c r="H3911" s="2" t="str">
        <f>IF(HLOOKUP($D3911,Fractions!$C$1:$Z$2,2,0)=0,"na",HLOOKUP($D3911,Fractions!$C$1:$Z$2,2,0))</f>
        <v>FA</v>
      </c>
      <c r="I3911" s="2" t="s">
        <v>34</v>
      </c>
      <c r="K3911" s="17">
        <f>VLOOKUP(VLOOKUP(C3895,Demands!$B$27:$E$125,4,0),Fractions!$A$3:$Z$43,INS_FRs!D3911+2,0)</f>
        <v>2.7853881278538814E-2</v>
      </c>
      <c r="L3911" s="10" t="str">
        <f t="shared" si="2759"/>
        <v>TERELC</v>
      </c>
      <c r="M3911" s="10" t="s">
        <v>75</v>
      </c>
    </row>
    <row r="3912" spans="3:13" s="2" customFormat="1" x14ac:dyDescent="0.25">
      <c r="C3912" s="10"/>
      <c r="D3912" s="10">
        <v>18</v>
      </c>
      <c r="F3912" s="2" t="str">
        <f t="shared" si="2778"/>
        <v>FLO_FR</v>
      </c>
      <c r="G3912" s="2" t="str">
        <f t="shared" si="2779"/>
        <v>TER_TS_LI</v>
      </c>
      <c r="H3912" s="2" t="str">
        <f>IF(HLOOKUP($D3912,Fractions!$C$1:$Z$2,2,0)=0,"na",HLOOKUP($D3912,Fractions!$C$1:$Z$2,2,0))</f>
        <v>FE</v>
      </c>
      <c r="I3912" s="2" t="s">
        <v>34</v>
      </c>
      <c r="K3912" s="17">
        <f>VLOOKUP(VLOOKUP(C3895,Demands!$B$27:$E$125,4,0),Fractions!$A$3:$Z$43,INS_FRs!D3912+2,0)</f>
        <v>1.3926940639269407E-2</v>
      </c>
      <c r="L3912" s="10" t="str">
        <f t="shared" ref="L3912:L3975" si="2780">LEFT(G3912,3)&amp;"ELC"</f>
        <v>TERELC</v>
      </c>
      <c r="M3912" s="10" t="s">
        <v>75</v>
      </c>
    </row>
    <row r="3913" spans="3:13" s="2" customFormat="1" x14ac:dyDescent="0.25">
      <c r="C3913" s="10"/>
      <c r="D3913" s="10">
        <v>19</v>
      </c>
      <c r="F3913" s="2" t="str">
        <f t="shared" si="2778"/>
        <v>FLO_FR</v>
      </c>
      <c r="G3913" s="2" t="str">
        <f t="shared" si="2779"/>
        <v>TER_TS_LI</v>
      </c>
      <c r="H3913" s="2" t="str">
        <f>IF(HLOOKUP($D3913,Fractions!$C$1:$Z$2,2,0)=0,"na",HLOOKUP($D3913,Fractions!$C$1:$Z$2,2,0))</f>
        <v>WN</v>
      </c>
      <c r="I3913" s="2" t="s">
        <v>34</v>
      </c>
      <c r="K3913" s="17">
        <f>VLOOKUP(VLOOKUP(C3895,Demands!$B$27:$E$125,4,0),Fractions!$A$3:$Z$43,INS_FRs!D3913+2,0)</f>
        <v>5.1845509893455106E-2</v>
      </c>
      <c r="L3913" s="10" t="str">
        <f t="shared" si="2780"/>
        <v>TERELC</v>
      </c>
      <c r="M3913" s="10" t="s">
        <v>75</v>
      </c>
    </row>
    <row r="3914" spans="3:13" s="2" customFormat="1" x14ac:dyDescent="0.25">
      <c r="C3914" s="10"/>
      <c r="D3914" s="10">
        <v>20</v>
      </c>
      <c r="F3914" s="2" t="str">
        <f t="shared" si="2778"/>
        <v>FLO_FR</v>
      </c>
      <c r="G3914" s="2" t="str">
        <f t="shared" si="2779"/>
        <v>TER_TS_LI</v>
      </c>
      <c r="H3914" s="2" t="str">
        <f>IF(HLOOKUP($D3914,Fractions!$C$1:$Z$2,2,0)=0,"na",HLOOKUP($D3914,Fractions!$C$1:$Z$2,2,0))</f>
        <v>WL</v>
      </c>
      <c r="I3914" s="2" t="s">
        <v>34</v>
      </c>
      <c r="K3914" s="17">
        <f>VLOOKUP(VLOOKUP(C3895,Demands!$B$27:$E$125,4,0),Fractions!$A$3:$Z$43,INS_FRs!D3914+2,0)</f>
        <v>8.8137366818873672E-2</v>
      </c>
      <c r="L3914" s="10" t="str">
        <f t="shared" si="2780"/>
        <v>TERELC</v>
      </c>
      <c r="M3914" s="10" t="s">
        <v>75</v>
      </c>
    </row>
    <row r="3915" spans="3:13" s="2" customFormat="1" x14ac:dyDescent="0.25">
      <c r="C3915" s="10"/>
      <c r="D3915" s="10">
        <v>21</v>
      </c>
      <c r="F3915" s="2" t="str">
        <f t="shared" si="2778"/>
        <v>FLO_FR</v>
      </c>
      <c r="G3915" s="2" t="str">
        <f t="shared" si="2779"/>
        <v>TER_TS_LI</v>
      </c>
      <c r="H3915" s="2" t="str">
        <f>IF(HLOOKUP($D3915,Fractions!$C$1:$Z$2,2,0)=0,"na",HLOOKUP($D3915,Fractions!$C$1:$Z$2,2,0))</f>
        <v>WM</v>
      </c>
      <c r="I3915" s="2" t="s">
        <v>34</v>
      </c>
      <c r="K3915" s="17">
        <f>VLOOKUP(VLOOKUP(C3895,Demands!$B$27:$E$125,4,0),Fractions!$A$3:$Z$43,INS_FRs!D3915+2,0)</f>
        <v>0.10887557077625572</v>
      </c>
      <c r="L3915" s="10" t="str">
        <f t="shared" si="2780"/>
        <v>TERELC</v>
      </c>
      <c r="M3915" s="10" t="s">
        <v>75</v>
      </c>
    </row>
    <row r="3916" spans="3:13" s="2" customFormat="1" x14ac:dyDescent="0.25">
      <c r="C3916" s="10"/>
      <c r="D3916" s="10">
        <v>22</v>
      </c>
      <c r="F3916" s="2" t="str">
        <f t="shared" si="2778"/>
        <v>FLO_FR</v>
      </c>
      <c r="G3916" s="2" t="str">
        <f t="shared" si="2779"/>
        <v>TER_TS_LI</v>
      </c>
      <c r="H3916" s="2" t="str">
        <f>IF(HLOOKUP($D3916,Fractions!$C$1:$Z$2,2,0)=0,"na",HLOOKUP($D3916,Fractions!$C$1:$Z$2,2,0))</f>
        <v>WD</v>
      </c>
      <c r="I3916" s="2" t="s">
        <v>34</v>
      </c>
      <c r="K3916" s="17">
        <f>VLOOKUP(VLOOKUP(C3895,Demands!$B$27:$E$125,4,0),Fractions!$A$3:$Z$43,INS_FRs!D3916+2,0)</f>
        <v>0.12442922374429224</v>
      </c>
      <c r="L3916" s="10" t="str">
        <f t="shared" si="2780"/>
        <v>TERELC</v>
      </c>
      <c r="M3916" s="10" t="s">
        <v>75</v>
      </c>
    </row>
    <row r="3917" spans="3:13" s="2" customFormat="1" x14ac:dyDescent="0.25">
      <c r="C3917" s="10"/>
      <c r="D3917" s="10">
        <v>23</v>
      </c>
      <c r="F3917" s="12" t="str">
        <f t="shared" si="2778"/>
        <v>FLO_FR</v>
      </c>
      <c r="G3917" s="12" t="str">
        <f t="shared" si="2779"/>
        <v>TER_TS_LI</v>
      </c>
      <c r="H3917" s="12" t="str">
        <f>IF(HLOOKUP($D3917,Fractions!$C$1:$Z$2,2,0)=0,"na",HLOOKUP($D3917,Fractions!$C$1:$Z$2,2,0))</f>
        <v>WA</v>
      </c>
      <c r="I3917" s="12" t="s">
        <v>34</v>
      </c>
      <c r="J3917" s="12"/>
      <c r="K3917" s="18">
        <f>VLOOKUP(VLOOKUP(C3895,Demands!$B$27:$E$125,4,0),Fractions!$A$3:$Z$43,INS_FRs!D3917+2,0)</f>
        <v>8.2952815829528154E-2</v>
      </c>
      <c r="L3917" s="10" t="str">
        <f t="shared" si="2780"/>
        <v>TERELC</v>
      </c>
      <c r="M3917" s="10" t="s">
        <v>75</v>
      </c>
    </row>
    <row r="3918" spans="3:13" s="2" customFormat="1" x14ac:dyDescent="0.25">
      <c r="C3918" s="10"/>
      <c r="D3918" s="10">
        <v>24</v>
      </c>
      <c r="F3918" s="19" t="str">
        <f t="shared" si="2778"/>
        <v>FLO_FR</v>
      </c>
      <c r="G3918" s="19" t="str">
        <f t="shared" si="2779"/>
        <v>TER_TS_LI</v>
      </c>
      <c r="H3918" s="19" t="str">
        <f>IF(HLOOKUP($D3918,Fractions!$C$1:$Z$2,2,0)=0,"na",HLOOKUP($D3918,Fractions!$C$1:$Z$2,2,0))</f>
        <v>WE</v>
      </c>
      <c r="I3918" s="19" t="s">
        <v>34</v>
      </c>
      <c r="J3918" s="19"/>
      <c r="K3918" s="20">
        <f>VLOOKUP(VLOOKUP(C3895,Demands!$B$27:$E$125,4,0),Fractions!$A$3:$Z$43,INS_FRs!D3918+2,0)</f>
        <v>4.1476407914764077E-2</v>
      </c>
      <c r="L3918" s="21" t="str">
        <f t="shared" si="2780"/>
        <v>TERELC</v>
      </c>
      <c r="M3918" s="21" t="s">
        <v>75</v>
      </c>
    </row>
    <row r="3919" spans="3:13" s="2" customFormat="1" x14ac:dyDescent="0.25">
      <c r="C3919" s="10"/>
      <c r="D3919" s="10">
        <v>1</v>
      </c>
      <c r="F3919" s="2" t="str">
        <f t="shared" si="2778"/>
        <v>FLO_FR</v>
      </c>
      <c r="G3919" s="2" t="str">
        <f t="shared" si="2779"/>
        <v>TER_TS_LI</v>
      </c>
      <c r="H3919" s="2" t="str">
        <f t="shared" ref="H3919:J3927" si="2781">H3895</f>
        <v>RN</v>
      </c>
      <c r="I3919" s="2" t="str">
        <f t="shared" si="2781"/>
        <v>UP</v>
      </c>
      <c r="J3919" s="10">
        <f t="shared" si="2781"/>
        <v>0</v>
      </c>
      <c r="K3919" s="10">
        <v>3</v>
      </c>
      <c r="L3919" s="10" t="str">
        <f t="shared" si="2780"/>
        <v>TERELC</v>
      </c>
      <c r="M3919" s="10" t="s">
        <v>75</v>
      </c>
    </row>
    <row r="3920" spans="3:13" s="2" customFormat="1" x14ac:dyDescent="0.25">
      <c r="C3920" s="10"/>
      <c r="D3920" s="10">
        <v>2</v>
      </c>
      <c r="F3920" s="2" t="str">
        <f t="shared" si="2778"/>
        <v>FLO_FR</v>
      </c>
      <c r="G3920" s="2" t="str">
        <f t="shared" si="2779"/>
        <v>TER_TS_LI</v>
      </c>
      <c r="H3920" s="2" t="str">
        <f t="shared" si="2781"/>
        <v>RL</v>
      </c>
      <c r="I3920" s="2" t="str">
        <f t="shared" si="2781"/>
        <v>UP</v>
      </c>
      <c r="J3920" s="10">
        <f t="shared" si="2781"/>
        <v>0</v>
      </c>
      <c r="K3920" s="10">
        <f>K3919</f>
        <v>3</v>
      </c>
      <c r="L3920" s="10" t="str">
        <f t="shared" si="2780"/>
        <v>TERELC</v>
      </c>
      <c r="M3920" s="10" t="s">
        <v>75</v>
      </c>
    </row>
    <row r="3921" spans="3:13" s="2" customFormat="1" x14ac:dyDescent="0.25">
      <c r="C3921" s="10"/>
      <c r="D3921" s="10">
        <v>3</v>
      </c>
      <c r="F3921" s="2" t="str">
        <f t="shared" si="2778"/>
        <v>FLO_FR</v>
      </c>
      <c r="G3921" s="2" t="str">
        <f t="shared" si="2779"/>
        <v>TER_TS_LI</v>
      </c>
      <c r="H3921" s="2" t="str">
        <f t="shared" si="2781"/>
        <v>RM</v>
      </c>
      <c r="I3921" s="2" t="str">
        <f t="shared" si="2781"/>
        <v>UP</v>
      </c>
      <c r="J3921" s="10">
        <f t="shared" si="2781"/>
        <v>0</v>
      </c>
      <c r="K3921" s="10">
        <f t="shared" ref="K3921:K3942" si="2782">K3920</f>
        <v>3</v>
      </c>
      <c r="L3921" s="10" t="str">
        <f t="shared" si="2780"/>
        <v>TERELC</v>
      </c>
      <c r="M3921" s="10" t="s">
        <v>75</v>
      </c>
    </row>
    <row r="3922" spans="3:13" s="2" customFormat="1" x14ac:dyDescent="0.25">
      <c r="C3922" s="10"/>
      <c r="D3922" s="10">
        <v>4</v>
      </c>
      <c r="F3922" s="2" t="str">
        <f t="shared" si="2778"/>
        <v>FLO_FR</v>
      </c>
      <c r="G3922" s="2" t="str">
        <f t="shared" si="2779"/>
        <v>TER_TS_LI</v>
      </c>
      <c r="H3922" s="2" t="str">
        <f t="shared" si="2781"/>
        <v>RD</v>
      </c>
      <c r="I3922" s="2" t="str">
        <f t="shared" si="2781"/>
        <v>UP</v>
      </c>
      <c r="J3922" s="10">
        <f t="shared" si="2781"/>
        <v>0</v>
      </c>
      <c r="K3922" s="10">
        <f t="shared" si="2782"/>
        <v>3</v>
      </c>
      <c r="L3922" s="10" t="str">
        <f t="shared" si="2780"/>
        <v>TERELC</v>
      </c>
      <c r="M3922" s="10" t="s">
        <v>75</v>
      </c>
    </row>
    <row r="3923" spans="3:13" s="2" customFormat="1" x14ac:dyDescent="0.25">
      <c r="C3923" s="10"/>
      <c r="D3923" s="10">
        <v>5</v>
      </c>
      <c r="F3923" s="2" t="str">
        <f t="shared" si="2778"/>
        <v>FLO_FR</v>
      </c>
      <c r="G3923" s="2" t="str">
        <f t="shared" si="2779"/>
        <v>TER_TS_LI</v>
      </c>
      <c r="H3923" s="2" t="str">
        <f t="shared" si="2781"/>
        <v>RA</v>
      </c>
      <c r="I3923" s="2" t="str">
        <f t="shared" si="2781"/>
        <v>UP</v>
      </c>
      <c r="J3923" s="10">
        <f t="shared" si="2781"/>
        <v>0</v>
      </c>
      <c r="K3923" s="10">
        <f t="shared" si="2782"/>
        <v>3</v>
      </c>
      <c r="L3923" s="10" t="str">
        <f t="shared" si="2780"/>
        <v>TERELC</v>
      </c>
      <c r="M3923" s="10" t="s">
        <v>75</v>
      </c>
    </row>
    <row r="3924" spans="3:13" s="2" customFormat="1" x14ac:dyDescent="0.25">
      <c r="C3924" s="10"/>
      <c r="D3924" s="10">
        <v>6</v>
      </c>
      <c r="F3924" s="2" t="str">
        <f t="shared" si="2778"/>
        <v>FLO_FR</v>
      </c>
      <c r="G3924" s="2" t="str">
        <f t="shared" si="2779"/>
        <v>TER_TS_LI</v>
      </c>
      <c r="H3924" s="2" t="str">
        <f t="shared" si="2781"/>
        <v>RE</v>
      </c>
      <c r="I3924" s="2" t="str">
        <f t="shared" si="2781"/>
        <v>UP</v>
      </c>
      <c r="J3924" s="10">
        <f t="shared" si="2781"/>
        <v>0</v>
      </c>
      <c r="K3924" s="10">
        <f t="shared" si="2782"/>
        <v>3</v>
      </c>
      <c r="L3924" s="10" t="str">
        <f t="shared" si="2780"/>
        <v>TERELC</v>
      </c>
      <c r="M3924" s="10" t="s">
        <v>75</v>
      </c>
    </row>
    <row r="3925" spans="3:13" s="2" customFormat="1" x14ac:dyDescent="0.25">
      <c r="C3925" s="10"/>
      <c r="D3925" s="10">
        <v>7</v>
      </c>
      <c r="F3925" s="2" t="str">
        <f t="shared" si="2778"/>
        <v>FLO_FR</v>
      </c>
      <c r="G3925" s="2" t="str">
        <f t="shared" si="2779"/>
        <v>TER_TS_LI</v>
      </c>
      <c r="H3925" s="2" t="str">
        <f t="shared" si="2781"/>
        <v>SN</v>
      </c>
      <c r="I3925" s="2" t="str">
        <f t="shared" si="2781"/>
        <v>UP</v>
      </c>
      <c r="J3925" s="10">
        <f t="shared" si="2781"/>
        <v>0</v>
      </c>
      <c r="K3925" s="10">
        <f t="shared" si="2782"/>
        <v>3</v>
      </c>
      <c r="L3925" s="10" t="str">
        <f t="shared" si="2780"/>
        <v>TERELC</v>
      </c>
      <c r="M3925" s="10" t="s">
        <v>75</v>
      </c>
    </row>
    <row r="3926" spans="3:13" s="2" customFormat="1" x14ac:dyDescent="0.25">
      <c r="C3926" s="10"/>
      <c r="D3926" s="10">
        <v>8</v>
      </c>
      <c r="F3926" s="2" t="str">
        <f t="shared" si="2778"/>
        <v>FLO_FR</v>
      </c>
      <c r="G3926" s="2" t="str">
        <f t="shared" si="2779"/>
        <v>TER_TS_LI</v>
      </c>
      <c r="H3926" s="2" t="str">
        <f t="shared" si="2781"/>
        <v>SL</v>
      </c>
      <c r="I3926" s="2" t="str">
        <f t="shared" si="2781"/>
        <v>UP</v>
      </c>
      <c r="J3926" s="10">
        <f t="shared" si="2781"/>
        <v>0</v>
      </c>
      <c r="K3926" s="10">
        <f t="shared" si="2782"/>
        <v>3</v>
      </c>
      <c r="L3926" s="10" t="str">
        <f t="shared" si="2780"/>
        <v>TERELC</v>
      </c>
      <c r="M3926" s="10" t="s">
        <v>75</v>
      </c>
    </row>
    <row r="3927" spans="3:13" s="2" customFormat="1" x14ac:dyDescent="0.25">
      <c r="C3927" s="10"/>
      <c r="D3927" s="10">
        <v>9</v>
      </c>
      <c r="F3927" s="2" t="str">
        <f t="shared" si="2778"/>
        <v>FLO_FR</v>
      </c>
      <c r="G3927" s="2" t="str">
        <f t="shared" si="2779"/>
        <v>TER_TS_LI</v>
      </c>
      <c r="H3927" s="2" t="str">
        <f t="shared" si="2781"/>
        <v>SM</v>
      </c>
      <c r="I3927" s="2" t="str">
        <f t="shared" si="2781"/>
        <v>UP</v>
      </c>
      <c r="J3927" s="10">
        <f t="shared" si="2781"/>
        <v>0</v>
      </c>
      <c r="K3927" s="10">
        <f t="shared" si="2782"/>
        <v>3</v>
      </c>
      <c r="L3927" s="10" t="str">
        <f t="shared" si="2780"/>
        <v>TERELC</v>
      </c>
      <c r="M3927" s="10" t="s">
        <v>75</v>
      </c>
    </row>
    <row r="3928" spans="3:13" s="2" customFormat="1" x14ac:dyDescent="0.25">
      <c r="C3928" s="10"/>
      <c r="D3928" s="10">
        <v>10</v>
      </c>
      <c r="F3928" s="2" t="str">
        <f t="shared" si="2778"/>
        <v>FLO_FR</v>
      </c>
      <c r="G3928" s="2" t="str">
        <f t="shared" si="2779"/>
        <v>TER_TS_LI</v>
      </c>
      <c r="H3928" s="2" t="str">
        <f t="shared" ref="H3928" si="2783">H3904</f>
        <v>SD</v>
      </c>
      <c r="I3928" s="2" t="str">
        <f>I3904</f>
        <v>UP</v>
      </c>
      <c r="J3928" s="10">
        <f>J3904</f>
        <v>0</v>
      </c>
      <c r="K3928" s="10">
        <f t="shared" si="2782"/>
        <v>3</v>
      </c>
      <c r="L3928" s="10" t="str">
        <f t="shared" si="2780"/>
        <v>TERELC</v>
      </c>
      <c r="M3928" s="10" t="s">
        <v>75</v>
      </c>
    </row>
    <row r="3929" spans="3:13" s="2" customFormat="1" x14ac:dyDescent="0.25">
      <c r="C3929" s="10"/>
      <c r="D3929" s="10">
        <v>11</v>
      </c>
      <c r="F3929" s="2" t="str">
        <f t="shared" si="2778"/>
        <v>FLO_FR</v>
      </c>
      <c r="G3929" s="2" t="str">
        <f t="shared" si="2779"/>
        <v>TER_TS_LI</v>
      </c>
      <c r="H3929" s="2" t="str">
        <f t="shared" ref="H3929" si="2784">H3905</f>
        <v>SA</v>
      </c>
      <c r="I3929" s="2" t="str">
        <f>I3905</f>
        <v>UP</v>
      </c>
      <c r="J3929" s="10">
        <f>J3905</f>
        <v>0</v>
      </c>
      <c r="K3929" s="10">
        <f t="shared" si="2782"/>
        <v>3</v>
      </c>
      <c r="L3929" s="10" t="str">
        <f t="shared" si="2780"/>
        <v>TERELC</v>
      </c>
      <c r="M3929" s="10" t="s">
        <v>75</v>
      </c>
    </row>
    <row r="3930" spans="3:13" s="2" customFormat="1" x14ac:dyDescent="0.25">
      <c r="C3930" s="10"/>
      <c r="D3930" s="10">
        <v>12</v>
      </c>
      <c r="F3930" s="2" t="str">
        <f t="shared" si="2778"/>
        <v>FLO_FR</v>
      </c>
      <c r="G3930" s="2" t="str">
        <f t="shared" si="2779"/>
        <v>TER_TS_LI</v>
      </c>
      <c r="H3930" s="2" t="str">
        <f t="shared" ref="H3930:I3930" si="2785">H3906</f>
        <v>SE</v>
      </c>
      <c r="I3930" s="2" t="str">
        <f t="shared" si="2785"/>
        <v>UP</v>
      </c>
      <c r="J3930" s="10">
        <f>J3906</f>
        <v>0</v>
      </c>
      <c r="K3930" s="10">
        <f t="shared" si="2782"/>
        <v>3</v>
      </c>
      <c r="L3930" s="10" t="str">
        <f t="shared" si="2780"/>
        <v>TERELC</v>
      </c>
      <c r="M3930" s="10" t="s">
        <v>75</v>
      </c>
    </row>
    <row r="3931" spans="3:13" s="2" customFormat="1" x14ac:dyDescent="0.25">
      <c r="C3931" s="10"/>
      <c r="D3931" s="10">
        <v>13</v>
      </c>
      <c r="F3931" s="2" t="str">
        <f t="shared" si="2778"/>
        <v>FLO_FR</v>
      </c>
      <c r="G3931" s="2" t="str">
        <f t="shared" si="2779"/>
        <v>TER_TS_LI</v>
      </c>
      <c r="H3931" s="2" t="str">
        <f t="shared" ref="H3931:J3931" si="2786">H3907</f>
        <v>FN</v>
      </c>
      <c r="I3931" s="2" t="str">
        <f t="shared" si="2786"/>
        <v>UP</v>
      </c>
      <c r="J3931" s="10">
        <f t="shared" si="2786"/>
        <v>0</v>
      </c>
      <c r="K3931" s="10">
        <f t="shared" si="2782"/>
        <v>3</v>
      </c>
      <c r="L3931" s="10" t="str">
        <f t="shared" si="2780"/>
        <v>TERELC</v>
      </c>
      <c r="M3931" s="10" t="s">
        <v>75</v>
      </c>
    </row>
    <row r="3932" spans="3:13" s="2" customFormat="1" x14ac:dyDescent="0.25">
      <c r="C3932" s="10"/>
      <c r="D3932" s="10">
        <v>14</v>
      </c>
      <c r="F3932" s="2" t="str">
        <f t="shared" si="2778"/>
        <v>FLO_FR</v>
      </c>
      <c r="G3932" s="2" t="str">
        <f t="shared" si="2779"/>
        <v>TER_TS_LI</v>
      </c>
      <c r="H3932" s="2" t="str">
        <f t="shared" ref="H3932:J3932" si="2787">H3908</f>
        <v>FL</v>
      </c>
      <c r="I3932" s="2" t="str">
        <f t="shared" si="2787"/>
        <v>UP</v>
      </c>
      <c r="J3932" s="10">
        <f t="shared" si="2787"/>
        <v>0</v>
      </c>
      <c r="K3932" s="10">
        <f t="shared" si="2782"/>
        <v>3</v>
      </c>
      <c r="L3932" s="10" t="str">
        <f t="shared" si="2780"/>
        <v>TERELC</v>
      </c>
      <c r="M3932" s="10" t="s">
        <v>75</v>
      </c>
    </row>
    <row r="3933" spans="3:13" s="2" customFormat="1" x14ac:dyDescent="0.25">
      <c r="C3933" s="10"/>
      <c r="D3933" s="10">
        <v>15</v>
      </c>
      <c r="F3933" s="2" t="str">
        <f t="shared" si="2778"/>
        <v>FLO_FR</v>
      </c>
      <c r="G3933" s="2" t="str">
        <f t="shared" si="2779"/>
        <v>TER_TS_LI</v>
      </c>
      <c r="H3933" s="2" t="str">
        <f t="shared" ref="H3933:J3933" si="2788">H3909</f>
        <v>FM</v>
      </c>
      <c r="I3933" s="2" t="str">
        <f t="shared" si="2788"/>
        <v>UP</v>
      </c>
      <c r="J3933" s="10">
        <f t="shared" si="2788"/>
        <v>0</v>
      </c>
      <c r="K3933" s="10">
        <f t="shared" si="2782"/>
        <v>3</v>
      </c>
      <c r="L3933" s="10" t="str">
        <f t="shared" si="2780"/>
        <v>TERELC</v>
      </c>
      <c r="M3933" s="10" t="s">
        <v>75</v>
      </c>
    </row>
    <row r="3934" spans="3:13" s="2" customFormat="1" x14ac:dyDescent="0.25">
      <c r="C3934" s="10"/>
      <c r="D3934" s="10">
        <v>16</v>
      </c>
      <c r="F3934" s="2" t="str">
        <f t="shared" si="2778"/>
        <v>FLO_FR</v>
      </c>
      <c r="G3934" s="2" t="str">
        <f t="shared" si="2779"/>
        <v>TER_TS_LI</v>
      </c>
      <c r="H3934" s="2" t="str">
        <f t="shared" ref="H3934:J3934" si="2789">H3910</f>
        <v>FD</v>
      </c>
      <c r="I3934" s="2" t="str">
        <f t="shared" si="2789"/>
        <v>UP</v>
      </c>
      <c r="J3934" s="10">
        <f t="shared" si="2789"/>
        <v>0</v>
      </c>
      <c r="K3934" s="10">
        <f t="shared" si="2782"/>
        <v>3</v>
      </c>
      <c r="L3934" s="10" t="str">
        <f t="shared" si="2780"/>
        <v>TERELC</v>
      </c>
      <c r="M3934" s="10" t="s">
        <v>75</v>
      </c>
    </row>
    <row r="3935" spans="3:13" s="2" customFormat="1" x14ac:dyDescent="0.25">
      <c r="C3935" s="10"/>
      <c r="D3935" s="10">
        <v>17</v>
      </c>
      <c r="F3935" s="2" t="str">
        <f t="shared" si="2778"/>
        <v>FLO_FR</v>
      </c>
      <c r="G3935" s="2" t="str">
        <f t="shared" si="2779"/>
        <v>TER_TS_LI</v>
      </c>
      <c r="H3935" s="2" t="str">
        <f t="shared" ref="H3935:J3935" si="2790">H3911</f>
        <v>FA</v>
      </c>
      <c r="I3935" s="2" t="str">
        <f t="shared" si="2790"/>
        <v>UP</v>
      </c>
      <c r="J3935" s="10">
        <f t="shared" si="2790"/>
        <v>0</v>
      </c>
      <c r="K3935" s="10">
        <f t="shared" si="2782"/>
        <v>3</v>
      </c>
      <c r="L3935" s="10" t="str">
        <f t="shared" si="2780"/>
        <v>TERELC</v>
      </c>
      <c r="M3935" s="10" t="s">
        <v>75</v>
      </c>
    </row>
    <row r="3936" spans="3:13" s="2" customFormat="1" x14ac:dyDescent="0.25">
      <c r="C3936" s="10"/>
      <c r="D3936" s="10">
        <v>18</v>
      </c>
      <c r="F3936" s="2" t="str">
        <f t="shared" si="2778"/>
        <v>FLO_FR</v>
      </c>
      <c r="G3936" s="2" t="str">
        <f t="shared" si="2779"/>
        <v>TER_TS_LI</v>
      </c>
      <c r="H3936" s="2" t="str">
        <f t="shared" ref="H3936:J3936" si="2791">H3912</f>
        <v>FE</v>
      </c>
      <c r="I3936" s="2" t="str">
        <f t="shared" si="2791"/>
        <v>UP</v>
      </c>
      <c r="J3936" s="10">
        <f t="shared" si="2791"/>
        <v>0</v>
      </c>
      <c r="K3936" s="10">
        <f t="shared" si="2782"/>
        <v>3</v>
      </c>
      <c r="L3936" s="10" t="str">
        <f t="shared" si="2780"/>
        <v>TERELC</v>
      </c>
      <c r="M3936" s="10" t="s">
        <v>75</v>
      </c>
    </row>
    <row r="3937" spans="3:13" s="2" customFormat="1" x14ac:dyDescent="0.25">
      <c r="C3937" s="10"/>
      <c r="D3937" s="10">
        <v>19</v>
      </c>
      <c r="F3937" s="2" t="str">
        <f t="shared" si="2778"/>
        <v>FLO_FR</v>
      </c>
      <c r="G3937" s="2" t="str">
        <f t="shared" si="2779"/>
        <v>TER_TS_LI</v>
      </c>
      <c r="H3937" s="2" t="str">
        <f t="shared" ref="H3937:J3937" si="2792">H3913</f>
        <v>WN</v>
      </c>
      <c r="I3937" s="2" t="str">
        <f t="shared" si="2792"/>
        <v>UP</v>
      </c>
      <c r="J3937" s="10">
        <f t="shared" si="2792"/>
        <v>0</v>
      </c>
      <c r="K3937" s="10">
        <f t="shared" si="2782"/>
        <v>3</v>
      </c>
      <c r="L3937" s="10" t="str">
        <f t="shared" si="2780"/>
        <v>TERELC</v>
      </c>
      <c r="M3937" s="10" t="s">
        <v>75</v>
      </c>
    </row>
    <row r="3938" spans="3:13" s="2" customFormat="1" x14ac:dyDescent="0.25">
      <c r="C3938" s="10"/>
      <c r="D3938" s="10">
        <v>20</v>
      </c>
      <c r="F3938" s="2" t="str">
        <f t="shared" si="2778"/>
        <v>FLO_FR</v>
      </c>
      <c r="G3938" s="2" t="str">
        <f t="shared" si="2779"/>
        <v>TER_TS_LI</v>
      </c>
      <c r="H3938" s="2" t="str">
        <f t="shared" ref="H3938:J3938" si="2793">H3914</f>
        <v>WL</v>
      </c>
      <c r="I3938" s="2" t="str">
        <f t="shared" si="2793"/>
        <v>UP</v>
      </c>
      <c r="J3938" s="10">
        <f t="shared" si="2793"/>
        <v>0</v>
      </c>
      <c r="K3938" s="10">
        <f t="shared" si="2782"/>
        <v>3</v>
      </c>
      <c r="L3938" s="10" t="str">
        <f t="shared" si="2780"/>
        <v>TERELC</v>
      </c>
      <c r="M3938" s="10" t="s">
        <v>75</v>
      </c>
    </row>
    <row r="3939" spans="3:13" s="2" customFormat="1" x14ac:dyDescent="0.25">
      <c r="C3939" s="10"/>
      <c r="D3939" s="10">
        <v>21</v>
      </c>
      <c r="F3939" s="2" t="str">
        <f t="shared" si="2778"/>
        <v>FLO_FR</v>
      </c>
      <c r="G3939" s="2" t="str">
        <f t="shared" si="2779"/>
        <v>TER_TS_LI</v>
      </c>
      <c r="H3939" s="2" t="str">
        <f t="shared" ref="H3939:J3939" si="2794">H3915</f>
        <v>WM</v>
      </c>
      <c r="I3939" s="2" t="str">
        <f t="shared" si="2794"/>
        <v>UP</v>
      </c>
      <c r="J3939" s="10">
        <f t="shared" si="2794"/>
        <v>0</v>
      </c>
      <c r="K3939" s="10">
        <f t="shared" si="2782"/>
        <v>3</v>
      </c>
      <c r="L3939" s="10" t="str">
        <f t="shared" si="2780"/>
        <v>TERELC</v>
      </c>
      <c r="M3939" s="10" t="s">
        <v>75</v>
      </c>
    </row>
    <row r="3940" spans="3:13" s="2" customFormat="1" x14ac:dyDescent="0.25">
      <c r="C3940" s="10"/>
      <c r="D3940" s="10">
        <v>22</v>
      </c>
      <c r="F3940" s="2" t="str">
        <f t="shared" si="2778"/>
        <v>FLO_FR</v>
      </c>
      <c r="G3940" s="2" t="str">
        <f t="shared" si="2779"/>
        <v>TER_TS_LI</v>
      </c>
      <c r="H3940" s="2" t="str">
        <f t="shared" ref="H3940:J3940" si="2795">H3916</f>
        <v>WD</v>
      </c>
      <c r="I3940" s="2" t="str">
        <f t="shared" si="2795"/>
        <v>UP</v>
      </c>
      <c r="J3940" s="10">
        <f t="shared" si="2795"/>
        <v>0</v>
      </c>
      <c r="K3940" s="10">
        <f t="shared" si="2782"/>
        <v>3</v>
      </c>
      <c r="L3940" s="10" t="str">
        <f t="shared" si="2780"/>
        <v>TERELC</v>
      </c>
      <c r="M3940" s="10" t="s">
        <v>75</v>
      </c>
    </row>
    <row r="3941" spans="3:13" s="2" customFormat="1" x14ac:dyDescent="0.25">
      <c r="C3941" s="10"/>
      <c r="D3941" s="10">
        <v>23</v>
      </c>
      <c r="F3941" s="12" t="str">
        <f t="shared" si="2778"/>
        <v>FLO_FR</v>
      </c>
      <c r="G3941" s="12" t="str">
        <f t="shared" si="2779"/>
        <v>TER_TS_LI</v>
      </c>
      <c r="H3941" s="12" t="str">
        <f t="shared" ref="H3941:J3941" si="2796">H3917</f>
        <v>WA</v>
      </c>
      <c r="I3941" s="12" t="str">
        <f t="shared" si="2796"/>
        <v>UP</v>
      </c>
      <c r="J3941" s="4">
        <f t="shared" si="2796"/>
        <v>0</v>
      </c>
      <c r="K3941" s="4">
        <f t="shared" si="2782"/>
        <v>3</v>
      </c>
      <c r="L3941" s="10" t="str">
        <f t="shared" si="2780"/>
        <v>TERELC</v>
      </c>
      <c r="M3941" s="10" t="s">
        <v>75</v>
      </c>
    </row>
    <row r="3942" spans="3:13" s="2" customFormat="1" x14ac:dyDescent="0.25">
      <c r="C3942" s="10"/>
      <c r="D3942" s="10">
        <v>24</v>
      </c>
      <c r="F3942" s="19" t="str">
        <f t="shared" si="2778"/>
        <v>FLO_FR</v>
      </c>
      <c r="G3942" s="19" t="str">
        <f t="shared" si="2779"/>
        <v>TER_TS_LI</v>
      </c>
      <c r="H3942" s="19" t="str">
        <f t="shared" ref="H3942:J3942" si="2797">H3918</f>
        <v>WE</v>
      </c>
      <c r="I3942" s="19" t="str">
        <f t="shared" si="2797"/>
        <v>UP</v>
      </c>
      <c r="J3942" s="21">
        <f t="shared" si="2797"/>
        <v>0</v>
      </c>
      <c r="K3942" s="21">
        <f t="shared" si="2782"/>
        <v>3</v>
      </c>
      <c r="L3942" s="21" t="str">
        <f t="shared" si="2780"/>
        <v>TERELC</v>
      </c>
      <c r="M3942" s="21" t="s">
        <v>75</v>
      </c>
    </row>
    <row r="3943" spans="3:13" s="2" customFormat="1" x14ac:dyDescent="0.25">
      <c r="C3943" s="10">
        <f>C3895+1</f>
        <v>83</v>
      </c>
      <c r="D3943" s="10">
        <v>1</v>
      </c>
      <c r="F3943" s="2" t="str">
        <f>IF(H3943="NA","\I: Ignore","FLO_FR")</f>
        <v>FLO_FR</v>
      </c>
      <c r="G3943" s="9" t="str">
        <f>VLOOKUP(C3943,Demands!$B$27:$C$125,2,0)</f>
        <v>TER_TP_RF</v>
      </c>
      <c r="H3943" s="2" t="str">
        <f>IF(HLOOKUP($D3943,Fractions!$C$1:$Z$2,2,0)=0,"na",HLOOKUP($D3943,Fractions!$C$1:$Z$2,2,0))</f>
        <v>RN</v>
      </c>
      <c r="I3943" s="2" t="s">
        <v>34</v>
      </c>
      <c r="K3943" s="11">
        <f>VLOOKUP(VLOOKUP(C3943,Demands!$B$27:$E$125,4,0),Fractions!$A$3:$Z$43,INS_FRs!D3943+2,0)</f>
        <v>3.4817351598173521E-2</v>
      </c>
      <c r="L3943" s="10" t="str">
        <f t="shared" si="2780"/>
        <v>TERELC</v>
      </c>
      <c r="M3943" s="10" t="s">
        <v>75</v>
      </c>
    </row>
    <row r="3944" spans="3:13" s="2" customFormat="1" x14ac:dyDescent="0.25">
      <c r="C3944" s="10"/>
      <c r="D3944" s="10">
        <v>2</v>
      </c>
      <c r="F3944" s="2" t="str">
        <f t="shared" ref="F3944:F3990" si="2798">IF(H3944="NA","\I: Ignore","FLO_FR")</f>
        <v>FLO_FR</v>
      </c>
      <c r="G3944" s="2" t="str">
        <f>G3943</f>
        <v>TER_TP_RF</v>
      </c>
      <c r="H3944" s="2" t="str">
        <f>IF(HLOOKUP($D3944,Fractions!$C$1:$Z$2,2,0)=0,"na",HLOOKUP($D3944,Fractions!$C$1:$Z$2,2,0))</f>
        <v>RL</v>
      </c>
      <c r="I3944" s="2" t="s">
        <v>34</v>
      </c>
      <c r="K3944" s="17">
        <f>VLOOKUP(VLOOKUP(C3943,Demands!$B$27:$E$125,4,0),Fractions!$A$3:$Z$43,INS_FRs!D3944+2,0)</f>
        <v>2.0890410958904111E-2</v>
      </c>
      <c r="L3944" s="10" t="str">
        <f t="shared" si="2780"/>
        <v>TERELC</v>
      </c>
      <c r="M3944" s="10" t="s">
        <v>75</v>
      </c>
    </row>
    <row r="3945" spans="3:13" s="2" customFormat="1" x14ac:dyDescent="0.25">
      <c r="C3945" s="10"/>
      <c r="D3945" s="10">
        <v>3</v>
      </c>
      <c r="F3945" s="2" t="str">
        <f t="shared" si="2798"/>
        <v>FLO_FR</v>
      </c>
      <c r="G3945" s="2" t="str">
        <f t="shared" ref="G3945:G3990" si="2799">G3944</f>
        <v>TER_TP_RF</v>
      </c>
      <c r="H3945" s="2" t="str">
        <f>IF(HLOOKUP($D3945,Fractions!$C$1:$Z$2,2,0)=0,"na",HLOOKUP($D3945,Fractions!$C$1:$Z$2,2,0))</f>
        <v>RM</v>
      </c>
      <c r="I3945" s="2" t="s">
        <v>34</v>
      </c>
      <c r="K3945" s="17">
        <f>VLOOKUP(VLOOKUP(C3943,Demands!$B$27:$E$125,4,0),Fractions!$A$3:$Z$43,INS_FRs!D3945+2,0)</f>
        <v>2.7853881278538814E-2</v>
      </c>
      <c r="L3945" s="10" t="str">
        <f t="shared" si="2780"/>
        <v>TERELC</v>
      </c>
      <c r="M3945" s="10" t="s">
        <v>75</v>
      </c>
    </row>
    <row r="3946" spans="3:13" s="2" customFormat="1" x14ac:dyDescent="0.25">
      <c r="C3946" s="10"/>
      <c r="D3946" s="10">
        <v>4</v>
      </c>
      <c r="F3946" s="2" t="str">
        <f t="shared" si="2798"/>
        <v>FLO_FR</v>
      </c>
      <c r="G3946" s="2" t="str">
        <f t="shared" si="2799"/>
        <v>TER_TP_RF</v>
      </c>
      <c r="H3946" s="2" t="str">
        <f>IF(HLOOKUP($D3946,Fractions!$C$1:$Z$2,2,0)=0,"na",HLOOKUP($D3946,Fractions!$C$1:$Z$2,2,0))</f>
        <v>RD</v>
      </c>
      <c r="I3946" s="2" t="s">
        <v>34</v>
      </c>
      <c r="K3946" s="17">
        <f>VLOOKUP(VLOOKUP(C3943,Demands!$B$27:$E$125,4,0),Fractions!$A$3:$Z$43,INS_FRs!D3946+2,0)</f>
        <v>3.4817351598173521E-2</v>
      </c>
      <c r="L3946" s="10" t="str">
        <f t="shared" si="2780"/>
        <v>TERELC</v>
      </c>
      <c r="M3946" s="10" t="s">
        <v>75</v>
      </c>
    </row>
    <row r="3947" spans="3:13" s="2" customFormat="1" x14ac:dyDescent="0.25">
      <c r="C3947" s="10"/>
      <c r="D3947" s="10">
        <v>5</v>
      </c>
      <c r="F3947" s="2" t="str">
        <f t="shared" si="2798"/>
        <v>FLO_FR</v>
      </c>
      <c r="G3947" s="2" t="str">
        <f t="shared" si="2799"/>
        <v>TER_TP_RF</v>
      </c>
      <c r="H3947" s="2" t="str">
        <f>IF(HLOOKUP($D3947,Fractions!$C$1:$Z$2,2,0)=0,"na",HLOOKUP($D3947,Fractions!$C$1:$Z$2,2,0))</f>
        <v>RA</v>
      </c>
      <c r="I3947" s="2" t="s">
        <v>34</v>
      </c>
      <c r="K3947" s="17">
        <f>VLOOKUP(VLOOKUP(C3943,Demands!$B$27:$E$125,4,0),Fractions!$A$3:$Z$43,INS_FRs!D3947+2,0)</f>
        <v>2.0890410958904111E-2</v>
      </c>
      <c r="L3947" s="10" t="str">
        <f t="shared" si="2780"/>
        <v>TERELC</v>
      </c>
      <c r="M3947" s="10" t="s">
        <v>75</v>
      </c>
    </row>
    <row r="3948" spans="3:13" s="2" customFormat="1" x14ac:dyDescent="0.25">
      <c r="C3948" s="10"/>
      <c r="D3948" s="10">
        <v>6</v>
      </c>
      <c r="F3948" s="2" t="str">
        <f t="shared" si="2798"/>
        <v>FLO_FR</v>
      </c>
      <c r="G3948" s="2" t="str">
        <f t="shared" si="2799"/>
        <v>TER_TP_RF</v>
      </c>
      <c r="H3948" s="2" t="str">
        <f>IF(HLOOKUP($D3948,Fractions!$C$1:$Z$2,2,0)=0,"na",HLOOKUP($D3948,Fractions!$C$1:$Z$2,2,0))</f>
        <v>RE</v>
      </c>
      <c r="I3948" s="2" t="s">
        <v>34</v>
      </c>
      <c r="K3948" s="17">
        <f>VLOOKUP(VLOOKUP(C3943,Demands!$B$27:$E$125,4,0),Fractions!$A$3:$Z$43,INS_FRs!D3948+2,0)</f>
        <v>2.7853881278538814E-2</v>
      </c>
      <c r="L3948" s="10" t="str">
        <f t="shared" si="2780"/>
        <v>TERELC</v>
      </c>
      <c r="M3948" s="10" t="s">
        <v>75</v>
      </c>
    </row>
    <row r="3949" spans="3:13" s="2" customFormat="1" x14ac:dyDescent="0.25">
      <c r="C3949" s="10"/>
      <c r="D3949" s="10">
        <v>7</v>
      </c>
      <c r="F3949" s="2" t="str">
        <f t="shared" si="2798"/>
        <v>FLO_FR</v>
      </c>
      <c r="G3949" s="2" t="str">
        <f t="shared" si="2799"/>
        <v>TER_TP_RF</v>
      </c>
      <c r="H3949" s="2" t="str">
        <f>IF(HLOOKUP($D3949,Fractions!$C$1:$Z$2,2,0)=0,"na",HLOOKUP($D3949,Fractions!$C$1:$Z$2,2,0))</f>
        <v>SN</v>
      </c>
      <c r="I3949" s="2" t="s">
        <v>34</v>
      </c>
      <c r="K3949" s="17">
        <f>VLOOKUP(VLOOKUP(C3943,Demands!$B$27:$E$125,4,0),Fractions!$A$3:$Z$43,INS_FRs!D3949+2,0)</f>
        <v>5.2511415525114159E-2</v>
      </c>
      <c r="L3949" s="10" t="str">
        <f t="shared" si="2780"/>
        <v>TERELC</v>
      </c>
      <c r="M3949" s="10" t="s">
        <v>75</v>
      </c>
    </row>
    <row r="3950" spans="3:13" s="2" customFormat="1" x14ac:dyDescent="0.25">
      <c r="C3950" s="10"/>
      <c r="D3950" s="10">
        <v>8</v>
      </c>
      <c r="F3950" s="2" t="str">
        <f t="shared" si="2798"/>
        <v>FLO_FR</v>
      </c>
      <c r="G3950" s="2" t="str">
        <f t="shared" si="2799"/>
        <v>TER_TP_RF</v>
      </c>
      <c r="H3950" s="2" t="str">
        <f>IF(HLOOKUP($D3950,Fractions!$C$1:$Z$2,2,0)=0,"na",HLOOKUP($D3950,Fractions!$C$1:$Z$2,2,0))</f>
        <v>SL</v>
      </c>
      <c r="I3950" s="2" t="s">
        <v>34</v>
      </c>
      <c r="K3950" s="17">
        <f>VLOOKUP(VLOOKUP(C3943,Demands!$B$27:$E$125,4,0),Fractions!$A$3:$Z$43,INS_FRs!D3950+2,0)</f>
        <v>3.1506849315068496E-2</v>
      </c>
      <c r="L3950" s="10" t="str">
        <f t="shared" si="2780"/>
        <v>TERELC</v>
      </c>
      <c r="M3950" s="10" t="s">
        <v>75</v>
      </c>
    </row>
    <row r="3951" spans="3:13" s="2" customFormat="1" x14ac:dyDescent="0.25">
      <c r="C3951" s="10"/>
      <c r="D3951" s="10">
        <v>9</v>
      </c>
      <c r="F3951" s="2" t="str">
        <f t="shared" si="2798"/>
        <v>FLO_FR</v>
      </c>
      <c r="G3951" s="2" t="str">
        <f t="shared" si="2799"/>
        <v>TER_TP_RF</v>
      </c>
      <c r="H3951" s="2" t="str">
        <f>IF(HLOOKUP($D3951,Fractions!$C$1:$Z$2,2,0)=0,"na",HLOOKUP($D3951,Fractions!$C$1:$Z$2,2,0))</f>
        <v>SM</v>
      </c>
      <c r="I3951" s="2" t="s">
        <v>34</v>
      </c>
      <c r="K3951" s="17">
        <f>VLOOKUP(VLOOKUP(C3943,Demands!$B$27:$E$125,4,0),Fractions!$A$3:$Z$43,INS_FRs!D3951+2,0)</f>
        <v>4.2009132420091327E-2</v>
      </c>
      <c r="L3951" s="10" t="str">
        <f t="shared" si="2780"/>
        <v>TERELC</v>
      </c>
      <c r="M3951" s="10" t="s">
        <v>75</v>
      </c>
    </row>
    <row r="3952" spans="3:13" s="2" customFormat="1" x14ac:dyDescent="0.25">
      <c r="C3952" s="10"/>
      <c r="D3952" s="10">
        <v>10</v>
      </c>
      <c r="F3952" s="2" t="str">
        <f t="shared" si="2798"/>
        <v>FLO_FR</v>
      </c>
      <c r="G3952" s="2" t="str">
        <f t="shared" si="2799"/>
        <v>TER_TP_RF</v>
      </c>
      <c r="H3952" s="2" t="str">
        <f>IF(HLOOKUP($D3952,Fractions!$C$1:$Z$2,2,0)=0,"na",HLOOKUP($D3952,Fractions!$C$1:$Z$2,2,0))</f>
        <v>SD</v>
      </c>
      <c r="I3952" s="2" t="s">
        <v>34</v>
      </c>
      <c r="K3952" s="17">
        <f>VLOOKUP(VLOOKUP(C3943,Demands!$B$27:$E$125,4,0),Fractions!$A$3:$Z$43,INS_FRs!D3952+2,0)</f>
        <v>5.2511415525114159E-2</v>
      </c>
      <c r="L3952" s="10" t="str">
        <f t="shared" si="2780"/>
        <v>TERELC</v>
      </c>
      <c r="M3952" s="10" t="s">
        <v>75</v>
      </c>
    </row>
    <row r="3953" spans="3:13" s="2" customFormat="1" x14ac:dyDescent="0.25">
      <c r="C3953" s="10"/>
      <c r="D3953" s="10">
        <v>11</v>
      </c>
      <c r="F3953" s="2" t="str">
        <f t="shared" si="2798"/>
        <v>FLO_FR</v>
      </c>
      <c r="G3953" s="2" t="str">
        <f t="shared" si="2799"/>
        <v>TER_TP_RF</v>
      </c>
      <c r="H3953" s="2" t="str">
        <f>IF(HLOOKUP($D3953,Fractions!$C$1:$Z$2,2,0)=0,"na",HLOOKUP($D3953,Fractions!$C$1:$Z$2,2,0))</f>
        <v>SA</v>
      </c>
      <c r="I3953" s="2" t="s">
        <v>34</v>
      </c>
      <c r="K3953" s="17">
        <f>VLOOKUP(VLOOKUP(C3943,Demands!$B$27:$E$125,4,0),Fractions!$A$3:$Z$43,INS_FRs!D3953+2,0)</f>
        <v>3.1506849315068496E-2</v>
      </c>
      <c r="L3953" s="10" t="str">
        <f t="shared" si="2780"/>
        <v>TERELC</v>
      </c>
      <c r="M3953" s="10" t="s">
        <v>75</v>
      </c>
    </row>
    <row r="3954" spans="3:13" s="2" customFormat="1" x14ac:dyDescent="0.25">
      <c r="C3954" s="10"/>
      <c r="D3954" s="10">
        <v>12</v>
      </c>
      <c r="F3954" s="2" t="str">
        <f t="shared" si="2798"/>
        <v>FLO_FR</v>
      </c>
      <c r="G3954" s="2" t="str">
        <f t="shared" si="2799"/>
        <v>TER_TP_RF</v>
      </c>
      <c r="H3954" s="2" t="str">
        <f>IF(HLOOKUP($D3954,Fractions!$C$1:$Z$2,2,0)=0,"na",HLOOKUP($D3954,Fractions!$C$1:$Z$2,2,0))</f>
        <v>SE</v>
      </c>
      <c r="I3954" s="2" t="s">
        <v>34</v>
      </c>
      <c r="K3954" s="17">
        <f>VLOOKUP(VLOOKUP(C3943,Demands!$B$27:$E$125,4,0),Fractions!$A$3:$Z$43,INS_FRs!D3954+2,0)</f>
        <v>4.2009132420091327E-2</v>
      </c>
      <c r="L3954" s="10" t="str">
        <f t="shared" si="2780"/>
        <v>TERELC</v>
      </c>
      <c r="M3954" s="10" t="s">
        <v>75</v>
      </c>
    </row>
    <row r="3955" spans="3:13" s="2" customFormat="1" x14ac:dyDescent="0.25">
      <c r="C3955" s="10"/>
      <c r="D3955" s="10">
        <v>13</v>
      </c>
      <c r="F3955" s="2" t="str">
        <f t="shared" si="2798"/>
        <v>FLO_FR</v>
      </c>
      <c r="G3955" s="2" t="str">
        <f t="shared" si="2799"/>
        <v>TER_TP_RF</v>
      </c>
      <c r="H3955" s="2" t="str">
        <f>IF(HLOOKUP($D3955,Fractions!$C$1:$Z$2,2,0)=0,"na",HLOOKUP($D3955,Fractions!$C$1:$Z$2,2,0))</f>
        <v>FN</v>
      </c>
      <c r="I3955" s="2" t="s">
        <v>34</v>
      </c>
      <c r="K3955" s="17">
        <f>VLOOKUP(VLOOKUP(C3943,Demands!$B$27:$E$125,4,0),Fractions!$A$3:$Z$43,INS_FRs!D3955+2,0)</f>
        <v>3.4817351598173521E-2</v>
      </c>
      <c r="L3955" s="10" t="str">
        <f t="shared" si="2780"/>
        <v>TERELC</v>
      </c>
      <c r="M3955" s="10" t="s">
        <v>75</v>
      </c>
    </row>
    <row r="3956" spans="3:13" s="2" customFormat="1" x14ac:dyDescent="0.25">
      <c r="C3956" s="10"/>
      <c r="D3956" s="10">
        <v>14</v>
      </c>
      <c r="F3956" s="2" t="str">
        <f t="shared" si="2798"/>
        <v>FLO_FR</v>
      </c>
      <c r="G3956" s="2" t="str">
        <f t="shared" si="2799"/>
        <v>TER_TP_RF</v>
      </c>
      <c r="H3956" s="2" t="str">
        <f>IF(HLOOKUP($D3956,Fractions!$C$1:$Z$2,2,0)=0,"na",HLOOKUP($D3956,Fractions!$C$1:$Z$2,2,0))</f>
        <v>FL</v>
      </c>
      <c r="I3956" s="2" t="s">
        <v>34</v>
      </c>
      <c r="K3956" s="17">
        <f>VLOOKUP(VLOOKUP(C3943,Demands!$B$27:$E$125,4,0),Fractions!$A$3:$Z$43,INS_FRs!D3956+2,0)</f>
        <v>2.0890410958904111E-2</v>
      </c>
      <c r="L3956" s="10" t="str">
        <f t="shared" si="2780"/>
        <v>TERELC</v>
      </c>
      <c r="M3956" s="10" t="s">
        <v>75</v>
      </c>
    </row>
    <row r="3957" spans="3:13" s="2" customFormat="1" x14ac:dyDescent="0.25">
      <c r="C3957" s="10"/>
      <c r="D3957" s="10">
        <v>15</v>
      </c>
      <c r="F3957" s="2" t="str">
        <f t="shared" si="2798"/>
        <v>FLO_FR</v>
      </c>
      <c r="G3957" s="2" t="str">
        <f t="shared" si="2799"/>
        <v>TER_TP_RF</v>
      </c>
      <c r="H3957" s="2" t="str">
        <f>IF(HLOOKUP($D3957,Fractions!$C$1:$Z$2,2,0)=0,"na",HLOOKUP($D3957,Fractions!$C$1:$Z$2,2,0))</f>
        <v>FM</v>
      </c>
      <c r="I3957" s="2" t="s">
        <v>34</v>
      </c>
      <c r="K3957" s="17">
        <f>VLOOKUP(VLOOKUP(C3943,Demands!$B$27:$E$125,4,0),Fractions!$A$3:$Z$43,INS_FRs!D3957+2,0)</f>
        <v>2.7853881278538814E-2</v>
      </c>
      <c r="L3957" s="10" t="str">
        <f t="shared" si="2780"/>
        <v>TERELC</v>
      </c>
      <c r="M3957" s="10" t="s">
        <v>75</v>
      </c>
    </row>
    <row r="3958" spans="3:13" s="2" customFormat="1" x14ac:dyDescent="0.25">
      <c r="C3958" s="10"/>
      <c r="D3958" s="10">
        <v>16</v>
      </c>
      <c r="F3958" s="2" t="str">
        <f t="shared" si="2798"/>
        <v>FLO_FR</v>
      </c>
      <c r="G3958" s="2" t="str">
        <f t="shared" si="2799"/>
        <v>TER_TP_RF</v>
      </c>
      <c r="H3958" s="2" t="str">
        <f>IF(HLOOKUP($D3958,Fractions!$C$1:$Z$2,2,0)=0,"na",HLOOKUP($D3958,Fractions!$C$1:$Z$2,2,0))</f>
        <v>FD</v>
      </c>
      <c r="I3958" s="2" t="s">
        <v>34</v>
      </c>
      <c r="K3958" s="17">
        <f>VLOOKUP(VLOOKUP(C3943,Demands!$B$27:$E$125,4,0),Fractions!$A$3:$Z$43,INS_FRs!D3958+2,0)</f>
        <v>3.4817351598173521E-2</v>
      </c>
      <c r="L3958" s="10" t="str">
        <f t="shared" si="2780"/>
        <v>TERELC</v>
      </c>
      <c r="M3958" s="10" t="s">
        <v>75</v>
      </c>
    </row>
    <row r="3959" spans="3:13" s="2" customFormat="1" x14ac:dyDescent="0.25">
      <c r="C3959" s="10"/>
      <c r="D3959" s="10">
        <v>17</v>
      </c>
      <c r="F3959" s="2" t="str">
        <f t="shared" si="2798"/>
        <v>FLO_FR</v>
      </c>
      <c r="G3959" s="2" t="str">
        <f t="shared" si="2799"/>
        <v>TER_TP_RF</v>
      </c>
      <c r="H3959" s="2" t="str">
        <f>IF(HLOOKUP($D3959,Fractions!$C$1:$Z$2,2,0)=0,"na",HLOOKUP($D3959,Fractions!$C$1:$Z$2,2,0))</f>
        <v>FA</v>
      </c>
      <c r="I3959" s="2" t="s">
        <v>34</v>
      </c>
      <c r="K3959" s="17">
        <f>VLOOKUP(VLOOKUP(C3943,Demands!$B$27:$E$125,4,0),Fractions!$A$3:$Z$43,INS_FRs!D3959+2,0)</f>
        <v>2.0890410958904111E-2</v>
      </c>
      <c r="L3959" s="10" t="str">
        <f t="shared" si="2780"/>
        <v>TERELC</v>
      </c>
      <c r="M3959" s="10" t="s">
        <v>75</v>
      </c>
    </row>
    <row r="3960" spans="3:13" s="2" customFormat="1" x14ac:dyDescent="0.25">
      <c r="C3960" s="10"/>
      <c r="D3960" s="10">
        <v>18</v>
      </c>
      <c r="F3960" s="2" t="str">
        <f t="shared" si="2798"/>
        <v>FLO_FR</v>
      </c>
      <c r="G3960" s="2" t="str">
        <f t="shared" si="2799"/>
        <v>TER_TP_RF</v>
      </c>
      <c r="H3960" s="2" t="str">
        <f>IF(HLOOKUP($D3960,Fractions!$C$1:$Z$2,2,0)=0,"na",HLOOKUP($D3960,Fractions!$C$1:$Z$2,2,0))</f>
        <v>FE</v>
      </c>
      <c r="I3960" s="2" t="s">
        <v>34</v>
      </c>
      <c r="K3960" s="17">
        <f>VLOOKUP(VLOOKUP(C3943,Demands!$B$27:$E$125,4,0),Fractions!$A$3:$Z$43,INS_FRs!D3960+2,0)</f>
        <v>2.7853881278538814E-2</v>
      </c>
      <c r="L3960" s="10" t="str">
        <f t="shared" si="2780"/>
        <v>TERELC</v>
      </c>
      <c r="M3960" s="10" t="s">
        <v>75</v>
      </c>
    </row>
    <row r="3961" spans="3:13" s="2" customFormat="1" x14ac:dyDescent="0.25">
      <c r="C3961" s="10"/>
      <c r="D3961" s="10">
        <v>19</v>
      </c>
      <c r="F3961" s="2" t="str">
        <f t="shared" si="2798"/>
        <v>FLO_FR</v>
      </c>
      <c r="G3961" s="2" t="str">
        <f t="shared" si="2799"/>
        <v>TER_TP_RF</v>
      </c>
      <c r="H3961" s="2" t="str">
        <f>IF(HLOOKUP($D3961,Fractions!$C$1:$Z$2,2,0)=0,"na",HLOOKUP($D3961,Fractions!$C$1:$Z$2,2,0))</f>
        <v>WN</v>
      </c>
      <c r="I3961" s="2" t="s">
        <v>34</v>
      </c>
      <c r="K3961" s="17">
        <f>VLOOKUP(VLOOKUP(C3943,Demands!$B$27:$E$125,4,0),Fractions!$A$3:$Z$43,INS_FRs!D3961+2,0)</f>
        <v>8.6187214611872148E-2</v>
      </c>
      <c r="L3961" s="10" t="str">
        <f t="shared" si="2780"/>
        <v>TERELC</v>
      </c>
      <c r="M3961" s="10" t="s">
        <v>75</v>
      </c>
    </row>
    <row r="3962" spans="3:13" s="2" customFormat="1" x14ac:dyDescent="0.25">
      <c r="C3962" s="10"/>
      <c r="D3962" s="10">
        <v>20</v>
      </c>
      <c r="F3962" s="2" t="str">
        <f t="shared" si="2798"/>
        <v>FLO_FR</v>
      </c>
      <c r="G3962" s="2" t="str">
        <f t="shared" si="2799"/>
        <v>TER_TP_RF</v>
      </c>
      <c r="H3962" s="2" t="str">
        <f>IF(HLOOKUP($D3962,Fractions!$C$1:$Z$2,2,0)=0,"na",HLOOKUP($D3962,Fractions!$C$1:$Z$2,2,0))</f>
        <v>WL</v>
      </c>
      <c r="I3962" s="2" t="s">
        <v>34</v>
      </c>
      <c r="K3962" s="17">
        <f>VLOOKUP(VLOOKUP(C3943,Demands!$B$27:$E$125,4,0),Fractions!$A$3:$Z$43,INS_FRs!D3962+2,0)</f>
        <v>5.171232876712329E-2</v>
      </c>
      <c r="L3962" s="10" t="str">
        <f t="shared" si="2780"/>
        <v>TERELC</v>
      </c>
      <c r="M3962" s="10" t="s">
        <v>75</v>
      </c>
    </row>
    <row r="3963" spans="3:13" s="2" customFormat="1" x14ac:dyDescent="0.25">
      <c r="C3963" s="10"/>
      <c r="D3963" s="10">
        <v>21</v>
      </c>
      <c r="F3963" s="2" t="str">
        <f t="shared" si="2798"/>
        <v>FLO_FR</v>
      </c>
      <c r="G3963" s="2" t="str">
        <f t="shared" si="2799"/>
        <v>TER_TP_RF</v>
      </c>
      <c r="H3963" s="2" t="str">
        <f>IF(HLOOKUP($D3963,Fractions!$C$1:$Z$2,2,0)=0,"na",HLOOKUP($D3963,Fractions!$C$1:$Z$2,2,0))</f>
        <v>WM</v>
      </c>
      <c r="I3963" s="2" t="s">
        <v>34</v>
      </c>
      <c r="K3963" s="17">
        <f>VLOOKUP(VLOOKUP(C3943,Demands!$B$27:$E$125,4,0),Fractions!$A$3:$Z$43,INS_FRs!D3963+2,0)</f>
        <v>6.8949771689497716E-2</v>
      </c>
      <c r="L3963" s="10" t="str">
        <f t="shared" si="2780"/>
        <v>TERELC</v>
      </c>
      <c r="M3963" s="10" t="s">
        <v>75</v>
      </c>
    </row>
    <row r="3964" spans="3:13" s="2" customFormat="1" x14ac:dyDescent="0.25">
      <c r="C3964" s="10"/>
      <c r="D3964" s="10">
        <v>22</v>
      </c>
      <c r="F3964" s="2" t="str">
        <f t="shared" si="2798"/>
        <v>FLO_FR</v>
      </c>
      <c r="G3964" s="2" t="str">
        <f t="shared" si="2799"/>
        <v>TER_TP_RF</v>
      </c>
      <c r="H3964" s="2" t="str">
        <f>IF(HLOOKUP($D3964,Fractions!$C$1:$Z$2,2,0)=0,"na",HLOOKUP($D3964,Fractions!$C$1:$Z$2,2,0))</f>
        <v>WD</v>
      </c>
      <c r="I3964" s="2" t="s">
        <v>34</v>
      </c>
      <c r="K3964" s="17">
        <f>VLOOKUP(VLOOKUP(C3943,Demands!$B$27:$E$125,4,0),Fractions!$A$3:$Z$43,INS_FRs!D3964+2,0)</f>
        <v>8.6187214611872148E-2</v>
      </c>
      <c r="L3964" s="10" t="str">
        <f t="shared" si="2780"/>
        <v>TERELC</v>
      </c>
      <c r="M3964" s="10" t="s">
        <v>75</v>
      </c>
    </row>
    <row r="3965" spans="3:13" s="2" customFormat="1" x14ac:dyDescent="0.25">
      <c r="C3965" s="10"/>
      <c r="D3965" s="10">
        <v>23</v>
      </c>
      <c r="F3965" s="12" t="str">
        <f t="shared" si="2798"/>
        <v>FLO_FR</v>
      </c>
      <c r="G3965" s="12" t="str">
        <f t="shared" si="2799"/>
        <v>TER_TP_RF</v>
      </c>
      <c r="H3965" s="12" t="str">
        <f>IF(HLOOKUP($D3965,Fractions!$C$1:$Z$2,2,0)=0,"na",HLOOKUP($D3965,Fractions!$C$1:$Z$2,2,0))</f>
        <v>WA</v>
      </c>
      <c r="I3965" s="12" t="s">
        <v>34</v>
      </c>
      <c r="J3965" s="12"/>
      <c r="K3965" s="18">
        <f>VLOOKUP(VLOOKUP(C3943,Demands!$B$27:$E$125,4,0),Fractions!$A$3:$Z$43,INS_FRs!D3965+2,0)</f>
        <v>5.171232876712329E-2</v>
      </c>
      <c r="L3965" s="10" t="str">
        <f t="shared" si="2780"/>
        <v>TERELC</v>
      </c>
      <c r="M3965" s="10" t="s">
        <v>75</v>
      </c>
    </row>
    <row r="3966" spans="3:13" s="2" customFormat="1" x14ac:dyDescent="0.25">
      <c r="C3966" s="10"/>
      <c r="D3966" s="10">
        <v>24</v>
      </c>
      <c r="F3966" s="19" t="str">
        <f t="shared" si="2798"/>
        <v>FLO_FR</v>
      </c>
      <c r="G3966" s="19" t="str">
        <f t="shared" si="2799"/>
        <v>TER_TP_RF</v>
      </c>
      <c r="H3966" s="19" t="str">
        <f>IF(HLOOKUP($D3966,Fractions!$C$1:$Z$2,2,0)=0,"na",HLOOKUP($D3966,Fractions!$C$1:$Z$2,2,0))</f>
        <v>WE</v>
      </c>
      <c r="I3966" s="19" t="s">
        <v>34</v>
      </c>
      <c r="J3966" s="19"/>
      <c r="K3966" s="20">
        <f>VLOOKUP(VLOOKUP(C3943,Demands!$B$27:$E$125,4,0),Fractions!$A$3:$Z$43,INS_FRs!D3966+2,0)</f>
        <v>6.8949771689497716E-2</v>
      </c>
      <c r="L3966" s="21" t="str">
        <f t="shared" si="2780"/>
        <v>TERELC</v>
      </c>
      <c r="M3966" s="21" t="s">
        <v>75</v>
      </c>
    </row>
    <row r="3967" spans="3:13" s="2" customFormat="1" x14ac:dyDescent="0.25">
      <c r="C3967" s="10"/>
      <c r="D3967" s="10">
        <v>1</v>
      </c>
      <c r="F3967" s="2" t="str">
        <f t="shared" si="2798"/>
        <v>FLO_FR</v>
      </c>
      <c r="G3967" s="2" t="str">
        <f t="shared" si="2799"/>
        <v>TER_TP_RF</v>
      </c>
      <c r="H3967" s="2" t="str">
        <f t="shared" ref="H3967:J3975" si="2800">H3943</f>
        <v>RN</v>
      </c>
      <c r="I3967" s="2" t="str">
        <f t="shared" si="2800"/>
        <v>UP</v>
      </c>
      <c r="J3967" s="10">
        <f t="shared" si="2800"/>
        <v>0</v>
      </c>
      <c r="K3967" s="10">
        <v>3</v>
      </c>
      <c r="L3967" s="10" t="str">
        <f t="shared" si="2780"/>
        <v>TERELC</v>
      </c>
      <c r="M3967" s="10" t="s">
        <v>75</v>
      </c>
    </row>
    <row r="3968" spans="3:13" s="2" customFormat="1" x14ac:dyDescent="0.25">
      <c r="C3968" s="10"/>
      <c r="D3968" s="10">
        <v>2</v>
      </c>
      <c r="F3968" s="2" t="str">
        <f t="shared" si="2798"/>
        <v>FLO_FR</v>
      </c>
      <c r="G3968" s="2" t="str">
        <f t="shared" si="2799"/>
        <v>TER_TP_RF</v>
      </c>
      <c r="H3968" s="2" t="str">
        <f t="shared" si="2800"/>
        <v>RL</v>
      </c>
      <c r="I3968" s="2" t="str">
        <f t="shared" si="2800"/>
        <v>UP</v>
      </c>
      <c r="J3968" s="10">
        <f t="shared" si="2800"/>
        <v>0</v>
      </c>
      <c r="K3968" s="10">
        <f>K3967</f>
        <v>3</v>
      </c>
      <c r="L3968" s="10" t="str">
        <f t="shared" si="2780"/>
        <v>TERELC</v>
      </c>
      <c r="M3968" s="10" t="s">
        <v>75</v>
      </c>
    </row>
    <row r="3969" spans="3:13" s="2" customFormat="1" x14ac:dyDescent="0.25">
      <c r="C3969" s="10"/>
      <c r="D3969" s="10">
        <v>3</v>
      </c>
      <c r="F3969" s="2" t="str">
        <f t="shared" si="2798"/>
        <v>FLO_FR</v>
      </c>
      <c r="G3969" s="2" t="str">
        <f t="shared" si="2799"/>
        <v>TER_TP_RF</v>
      </c>
      <c r="H3969" s="2" t="str">
        <f t="shared" si="2800"/>
        <v>RM</v>
      </c>
      <c r="I3969" s="2" t="str">
        <f t="shared" si="2800"/>
        <v>UP</v>
      </c>
      <c r="J3969" s="10">
        <f t="shared" si="2800"/>
        <v>0</v>
      </c>
      <c r="K3969" s="10">
        <f t="shared" ref="K3969:K3990" si="2801">K3968</f>
        <v>3</v>
      </c>
      <c r="L3969" s="10" t="str">
        <f t="shared" si="2780"/>
        <v>TERELC</v>
      </c>
      <c r="M3969" s="10" t="s">
        <v>75</v>
      </c>
    </row>
    <row r="3970" spans="3:13" s="2" customFormat="1" x14ac:dyDescent="0.25">
      <c r="C3970" s="10"/>
      <c r="D3970" s="10">
        <v>4</v>
      </c>
      <c r="F3970" s="2" t="str">
        <f t="shared" si="2798"/>
        <v>FLO_FR</v>
      </c>
      <c r="G3970" s="2" t="str">
        <f t="shared" si="2799"/>
        <v>TER_TP_RF</v>
      </c>
      <c r="H3970" s="2" t="str">
        <f t="shared" si="2800"/>
        <v>RD</v>
      </c>
      <c r="I3970" s="2" t="str">
        <f t="shared" si="2800"/>
        <v>UP</v>
      </c>
      <c r="J3970" s="10">
        <f t="shared" si="2800"/>
        <v>0</v>
      </c>
      <c r="K3970" s="10">
        <f t="shared" si="2801"/>
        <v>3</v>
      </c>
      <c r="L3970" s="10" t="str">
        <f t="shared" si="2780"/>
        <v>TERELC</v>
      </c>
      <c r="M3970" s="10" t="s">
        <v>75</v>
      </c>
    </row>
    <row r="3971" spans="3:13" s="2" customFormat="1" x14ac:dyDescent="0.25">
      <c r="C3971" s="10"/>
      <c r="D3971" s="10">
        <v>5</v>
      </c>
      <c r="F3971" s="2" t="str">
        <f t="shared" si="2798"/>
        <v>FLO_FR</v>
      </c>
      <c r="G3971" s="2" t="str">
        <f t="shared" si="2799"/>
        <v>TER_TP_RF</v>
      </c>
      <c r="H3971" s="2" t="str">
        <f t="shared" si="2800"/>
        <v>RA</v>
      </c>
      <c r="I3971" s="2" t="str">
        <f t="shared" si="2800"/>
        <v>UP</v>
      </c>
      <c r="J3971" s="10">
        <f t="shared" si="2800"/>
        <v>0</v>
      </c>
      <c r="K3971" s="10">
        <f t="shared" si="2801"/>
        <v>3</v>
      </c>
      <c r="L3971" s="10" t="str">
        <f t="shared" si="2780"/>
        <v>TERELC</v>
      </c>
      <c r="M3971" s="10" t="s">
        <v>75</v>
      </c>
    </row>
    <row r="3972" spans="3:13" s="2" customFormat="1" x14ac:dyDescent="0.25">
      <c r="C3972" s="10"/>
      <c r="D3972" s="10">
        <v>6</v>
      </c>
      <c r="F3972" s="2" t="str">
        <f t="shared" si="2798"/>
        <v>FLO_FR</v>
      </c>
      <c r="G3972" s="2" t="str">
        <f t="shared" si="2799"/>
        <v>TER_TP_RF</v>
      </c>
      <c r="H3972" s="2" t="str">
        <f t="shared" si="2800"/>
        <v>RE</v>
      </c>
      <c r="I3972" s="2" t="str">
        <f t="shared" si="2800"/>
        <v>UP</v>
      </c>
      <c r="J3972" s="10">
        <f t="shared" si="2800"/>
        <v>0</v>
      </c>
      <c r="K3972" s="10">
        <f t="shared" si="2801"/>
        <v>3</v>
      </c>
      <c r="L3972" s="10" t="str">
        <f t="shared" si="2780"/>
        <v>TERELC</v>
      </c>
      <c r="M3972" s="10" t="s">
        <v>75</v>
      </c>
    </row>
    <row r="3973" spans="3:13" s="2" customFormat="1" x14ac:dyDescent="0.25">
      <c r="C3973" s="10"/>
      <c r="D3973" s="10">
        <v>7</v>
      </c>
      <c r="F3973" s="2" t="str">
        <f t="shared" si="2798"/>
        <v>FLO_FR</v>
      </c>
      <c r="G3973" s="2" t="str">
        <f t="shared" si="2799"/>
        <v>TER_TP_RF</v>
      </c>
      <c r="H3973" s="2" t="str">
        <f t="shared" si="2800"/>
        <v>SN</v>
      </c>
      <c r="I3973" s="2" t="str">
        <f t="shared" si="2800"/>
        <v>UP</v>
      </c>
      <c r="J3973" s="10">
        <f t="shared" si="2800"/>
        <v>0</v>
      </c>
      <c r="K3973" s="10">
        <f t="shared" si="2801"/>
        <v>3</v>
      </c>
      <c r="L3973" s="10" t="str">
        <f t="shared" si="2780"/>
        <v>TERELC</v>
      </c>
      <c r="M3973" s="10" t="s">
        <v>75</v>
      </c>
    </row>
    <row r="3974" spans="3:13" s="2" customFormat="1" x14ac:dyDescent="0.25">
      <c r="C3974" s="10"/>
      <c r="D3974" s="10">
        <v>8</v>
      </c>
      <c r="F3974" s="2" t="str">
        <f t="shared" si="2798"/>
        <v>FLO_FR</v>
      </c>
      <c r="G3974" s="2" t="str">
        <f t="shared" si="2799"/>
        <v>TER_TP_RF</v>
      </c>
      <c r="H3974" s="2" t="str">
        <f t="shared" si="2800"/>
        <v>SL</v>
      </c>
      <c r="I3974" s="2" t="str">
        <f t="shared" si="2800"/>
        <v>UP</v>
      </c>
      <c r="J3974" s="10">
        <f t="shared" si="2800"/>
        <v>0</v>
      </c>
      <c r="K3974" s="10">
        <f t="shared" si="2801"/>
        <v>3</v>
      </c>
      <c r="L3974" s="10" t="str">
        <f t="shared" si="2780"/>
        <v>TERELC</v>
      </c>
      <c r="M3974" s="10" t="s">
        <v>75</v>
      </c>
    </row>
    <row r="3975" spans="3:13" s="2" customFormat="1" x14ac:dyDescent="0.25">
      <c r="C3975" s="10"/>
      <c r="D3975" s="10">
        <v>9</v>
      </c>
      <c r="F3975" s="2" t="str">
        <f t="shared" si="2798"/>
        <v>FLO_FR</v>
      </c>
      <c r="G3975" s="2" t="str">
        <f t="shared" si="2799"/>
        <v>TER_TP_RF</v>
      </c>
      <c r="H3975" s="2" t="str">
        <f t="shared" si="2800"/>
        <v>SM</v>
      </c>
      <c r="I3975" s="2" t="str">
        <f t="shared" si="2800"/>
        <v>UP</v>
      </c>
      <c r="J3975" s="10">
        <f t="shared" si="2800"/>
        <v>0</v>
      </c>
      <c r="K3975" s="10">
        <f t="shared" si="2801"/>
        <v>3</v>
      </c>
      <c r="L3975" s="10" t="str">
        <f t="shared" si="2780"/>
        <v>TERELC</v>
      </c>
      <c r="M3975" s="10" t="s">
        <v>75</v>
      </c>
    </row>
    <row r="3976" spans="3:13" s="2" customFormat="1" x14ac:dyDescent="0.25">
      <c r="C3976" s="10"/>
      <c r="D3976" s="10">
        <v>10</v>
      </c>
      <c r="F3976" s="2" t="str">
        <f t="shared" si="2798"/>
        <v>FLO_FR</v>
      </c>
      <c r="G3976" s="2" t="str">
        <f t="shared" si="2799"/>
        <v>TER_TP_RF</v>
      </c>
      <c r="H3976" s="2" t="str">
        <f t="shared" ref="H3976" si="2802">H3952</f>
        <v>SD</v>
      </c>
      <c r="I3976" s="2" t="str">
        <f>I3952</f>
        <v>UP</v>
      </c>
      <c r="J3976" s="10">
        <f>J3952</f>
        <v>0</v>
      </c>
      <c r="K3976" s="10">
        <f t="shared" si="2801"/>
        <v>3</v>
      </c>
      <c r="L3976" s="10" t="str">
        <f t="shared" ref="L3976:L4039" si="2803">LEFT(G3976,3)&amp;"ELC"</f>
        <v>TERELC</v>
      </c>
      <c r="M3976" s="10" t="s">
        <v>75</v>
      </c>
    </row>
    <row r="3977" spans="3:13" s="2" customFormat="1" x14ac:dyDescent="0.25">
      <c r="C3977" s="10"/>
      <c r="D3977" s="10">
        <v>11</v>
      </c>
      <c r="F3977" s="2" t="str">
        <f t="shared" si="2798"/>
        <v>FLO_FR</v>
      </c>
      <c r="G3977" s="2" t="str">
        <f t="shared" si="2799"/>
        <v>TER_TP_RF</v>
      </c>
      <c r="H3977" s="2" t="str">
        <f t="shared" ref="H3977" si="2804">H3953</f>
        <v>SA</v>
      </c>
      <c r="I3977" s="2" t="str">
        <f>I3953</f>
        <v>UP</v>
      </c>
      <c r="J3977" s="10">
        <f>J3953</f>
        <v>0</v>
      </c>
      <c r="K3977" s="10">
        <f t="shared" si="2801"/>
        <v>3</v>
      </c>
      <c r="L3977" s="10" t="str">
        <f t="shared" si="2803"/>
        <v>TERELC</v>
      </c>
      <c r="M3977" s="10" t="s">
        <v>75</v>
      </c>
    </row>
    <row r="3978" spans="3:13" s="2" customFormat="1" x14ac:dyDescent="0.25">
      <c r="C3978" s="10"/>
      <c r="D3978" s="10">
        <v>12</v>
      </c>
      <c r="F3978" s="2" t="str">
        <f t="shared" si="2798"/>
        <v>FLO_FR</v>
      </c>
      <c r="G3978" s="2" t="str">
        <f t="shared" si="2799"/>
        <v>TER_TP_RF</v>
      </c>
      <c r="H3978" s="2" t="str">
        <f t="shared" ref="H3978:I3978" si="2805">H3954</f>
        <v>SE</v>
      </c>
      <c r="I3978" s="2" t="str">
        <f t="shared" si="2805"/>
        <v>UP</v>
      </c>
      <c r="J3978" s="10">
        <f>J3954</f>
        <v>0</v>
      </c>
      <c r="K3978" s="10">
        <f t="shared" si="2801"/>
        <v>3</v>
      </c>
      <c r="L3978" s="10" t="str">
        <f t="shared" si="2803"/>
        <v>TERELC</v>
      </c>
      <c r="M3978" s="10" t="s">
        <v>75</v>
      </c>
    </row>
    <row r="3979" spans="3:13" s="2" customFormat="1" x14ac:dyDescent="0.25">
      <c r="C3979" s="10"/>
      <c r="D3979" s="10">
        <v>13</v>
      </c>
      <c r="F3979" s="2" t="str">
        <f t="shared" si="2798"/>
        <v>FLO_FR</v>
      </c>
      <c r="G3979" s="2" t="str">
        <f t="shared" si="2799"/>
        <v>TER_TP_RF</v>
      </c>
      <c r="H3979" s="2" t="str">
        <f t="shared" ref="H3979:J3979" si="2806">H3955</f>
        <v>FN</v>
      </c>
      <c r="I3979" s="2" t="str">
        <f t="shared" si="2806"/>
        <v>UP</v>
      </c>
      <c r="J3979" s="10">
        <f t="shared" si="2806"/>
        <v>0</v>
      </c>
      <c r="K3979" s="10">
        <f t="shared" si="2801"/>
        <v>3</v>
      </c>
      <c r="L3979" s="10" t="str">
        <f t="shared" si="2803"/>
        <v>TERELC</v>
      </c>
      <c r="M3979" s="10" t="s">
        <v>75</v>
      </c>
    </row>
    <row r="3980" spans="3:13" s="2" customFormat="1" x14ac:dyDescent="0.25">
      <c r="C3980" s="10"/>
      <c r="D3980" s="10">
        <v>14</v>
      </c>
      <c r="F3980" s="2" t="str">
        <f t="shared" si="2798"/>
        <v>FLO_FR</v>
      </c>
      <c r="G3980" s="2" t="str">
        <f t="shared" si="2799"/>
        <v>TER_TP_RF</v>
      </c>
      <c r="H3980" s="2" t="str">
        <f t="shared" ref="H3980:J3980" si="2807">H3956</f>
        <v>FL</v>
      </c>
      <c r="I3980" s="2" t="str">
        <f t="shared" si="2807"/>
        <v>UP</v>
      </c>
      <c r="J3980" s="10">
        <f t="shared" si="2807"/>
        <v>0</v>
      </c>
      <c r="K3980" s="10">
        <f t="shared" si="2801"/>
        <v>3</v>
      </c>
      <c r="L3980" s="10" t="str">
        <f t="shared" si="2803"/>
        <v>TERELC</v>
      </c>
      <c r="M3980" s="10" t="s">
        <v>75</v>
      </c>
    </row>
    <row r="3981" spans="3:13" s="2" customFormat="1" x14ac:dyDescent="0.25">
      <c r="C3981" s="10"/>
      <c r="D3981" s="10">
        <v>15</v>
      </c>
      <c r="F3981" s="2" t="str">
        <f t="shared" si="2798"/>
        <v>FLO_FR</v>
      </c>
      <c r="G3981" s="2" t="str">
        <f t="shared" si="2799"/>
        <v>TER_TP_RF</v>
      </c>
      <c r="H3981" s="2" t="str">
        <f t="shared" ref="H3981:J3981" si="2808">H3957</f>
        <v>FM</v>
      </c>
      <c r="I3981" s="2" t="str">
        <f t="shared" si="2808"/>
        <v>UP</v>
      </c>
      <c r="J3981" s="10">
        <f t="shared" si="2808"/>
        <v>0</v>
      </c>
      <c r="K3981" s="10">
        <f t="shared" si="2801"/>
        <v>3</v>
      </c>
      <c r="L3981" s="10" t="str">
        <f t="shared" si="2803"/>
        <v>TERELC</v>
      </c>
      <c r="M3981" s="10" t="s">
        <v>75</v>
      </c>
    </row>
    <row r="3982" spans="3:13" s="2" customFormat="1" x14ac:dyDescent="0.25">
      <c r="C3982" s="10"/>
      <c r="D3982" s="10">
        <v>16</v>
      </c>
      <c r="F3982" s="2" t="str">
        <f t="shared" si="2798"/>
        <v>FLO_FR</v>
      </c>
      <c r="G3982" s="2" t="str">
        <f t="shared" si="2799"/>
        <v>TER_TP_RF</v>
      </c>
      <c r="H3982" s="2" t="str">
        <f t="shared" ref="H3982:J3982" si="2809">H3958</f>
        <v>FD</v>
      </c>
      <c r="I3982" s="2" t="str">
        <f t="shared" si="2809"/>
        <v>UP</v>
      </c>
      <c r="J3982" s="10">
        <f t="shared" si="2809"/>
        <v>0</v>
      </c>
      <c r="K3982" s="10">
        <f t="shared" si="2801"/>
        <v>3</v>
      </c>
      <c r="L3982" s="10" t="str">
        <f t="shared" si="2803"/>
        <v>TERELC</v>
      </c>
      <c r="M3982" s="10" t="s">
        <v>75</v>
      </c>
    </row>
    <row r="3983" spans="3:13" s="2" customFormat="1" x14ac:dyDescent="0.25">
      <c r="C3983" s="10"/>
      <c r="D3983" s="10">
        <v>17</v>
      </c>
      <c r="F3983" s="2" t="str">
        <f t="shared" si="2798"/>
        <v>FLO_FR</v>
      </c>
      <c r="G3983" s="2" t="str">
        <f t="shared" si="2799"/>
        <v>TER_TP_RF</v>
      </c>
      <c r="H3983" s="2" t="str">
        <f t="shared" ref="H3983:J3983" si="2810">H3959</f>
        <v>FA</v>
      </c>
      <c r="I3983" s="2" t="str">
        <f t="shared" si="2810"/>
        <v>UP</v>
      </c>
      <c r="J3983" s="10">
        <f t="shared" si="2810"/>
        <v>0</v>
      </c>
      <c r="K3983" s="10">
        <f t="shared" si="2801"/>
        <v>3</v>
      </c>
      <c r="L3983" s="10" t="str">
        <f t="shared" si="2803"/>
        <v>TERELC</v>
      </c>
      <c r="M3983" s="10" t="s">
        <v>75</v>
      </c>
    </row>
    <row r="3984" spans="3:13" s="2" customFormat="1" x14ac:dyDescent="0.25">
      <c r="C3984" s="10"/>
      <c r="D3984" s="10">
        <v>18</v>
      </c>
      <c r="F3984" s="2" t="str">
        <f t="shared" si="2798"/>
        <v>FLO_FR</v>
      </c>
      <c r="G3984" s="2" t="str">
        <f t="shared" si="2799"/>
        <v>TER_TP_RF</v>
      </c>
      <c r="H3984" s="2" t="str">
        <f t="shared" ref="H3984:J3984" si="2811">H3960</f>
        <v>FE</v>
      </c>
      <c r="I3984" s="2" t="str">
        <f t="shared" si="2811"/>
        <v>UP</v>
      </c>
      <c r="J3984" s="10">
        <f t="shared" si="2811"/>
        <v>0</v>
      </c>
      <c r="K3984" s="10">
        <f t="shared" si="2801"/>
        <v>3</v>
      </c>
      <c r="L3984" s="10" t="str">
        <f t="shared" si="2803"/>
        <v>TERELC</v>
      </c>
      <c r="M3984" s="10" t="s">
        <v>75</v>
      </c>
    </row>
    <row r="3985" spans="3:13" s="2" customFormat="1" x14ac:dyDescent="0.25">
      <c r="C3985" s="10"/>
      <c r="D3985" s="10">
        <v>19</v>
      </c>
      <c r="F3985" s="2" t="str">
        <f t="shared" si="2798"/>
        <v>FLO_FR</v>
      </c>
      <c r="G3985" s="2" t="str">
        <f t="shared" si="2799"/>
        <v>TER_TP_RF</v>
      </c>
      <c r="H3985" s="2" t="str">
        <f t="shared" ref="H3985:J3985" si="2812">H3961</f>
        <v>WN</v>
      </c>
      <c r="I3985" s="2" t="str">
        <f t="shared" si="2812"/>
        <v>UP</v>
      </c>
      <c r="J3985" s="10">
        <f t="shared" si="2812"/>
        <v>0</v>
      </c>
      <c r="K3985" s="10">
        <f t="shared" si="2801"/>
        <v>3</v>
      </c>
      <c r="L3985" s="10" t="str">
        <f t="shared" si="2803"/>
        <v>TERELC</v>
      </c>
      <c r="M3985" s="10" t="s">
        <v>75</v>
      </c>
    </row>
    <row r="3986" spans="3:13" s="2" customFormat="1" x14ac:dyDescent="0.25">
      <c r="C3986" s="10"/>
      <c r="D3986" s="10">
        <v>20</v>
      </c>
      <c r="F3986" s="2" t="str">
        <f t="shared" si="2798"/>
        <v>FLO_FR</v>
      </c>
      <c r="G3986" s="2" t="str">
        <f t="shared" si="2799"/>
        <v>TER_TP_RF</v>
      </c>
      <c r="H3986" s="2" t="str">
        <f t="shared" ref="H3986:J3986" si="2813">H3962</f>
        <v>WL</v>
      </c>
      <c r="I3986" s="2" t="str">
        <f t="shared" si="2813"/>
        <v>UP</v>
      </c>
      <c r="J3986" s="10">
        <f t="shared" si="2813"/>
        <v>0</v>
      </c>
      <c r="K3986" s="10">
        <f t="shared" si="2801"/>
        <v>3</v>
      </c>
      <c r="L3986" s="10" t="str">
        <f t="shared" si="2803"/>
        <v>TERELC</v>
      </c>
      <c r="M3986" s="10" t="s">
        <v>75</v>
      </c>
    </row>
    <row r="3987" spans="3:13" s="2" customFormat="1" x14ac:dyDescent="0.25">
      <c r="C3987" s="10"/>
      <c r="D3987" s="10">
        <v>21</v>
      </c>
      <c r="F3987" s="2" t="str">
        <f t="shared" si="2798"/>
        <v>FLO_FR</v>
      </c>
      <c r="G3987" s="2" t="str">
        <f t="shared" si="2799"/>
        <v>TER_TP_RF</v>
      </c>
      <c r="H3987" s="2" t="str">
        <f t="shared" ref="H3987:J3987" si="2814">H3963</f>
        <v>WM</v>
      </c>
      <c r="I3987" s="2" t="str">
        <f t="shared" si="2814"/>
        <v>UP</v>
      </c>
      <c r="J3987" s="10">
        <f t="shared" si="2814"/>
        <v>0</v>
      </c>
      <c r="K3987" s="10">
        <f t="shared" si="2801"/>
        <v>3</v>
      </c>
      <c r="L3987" s="10" t="str">
        <f t="shared" si="2803"/>
        <v>TERELC</v>
      </c>
      <c r="M3987" s="10" t="s">
        <v>75</v>
      </c>
    </row>
    <row r="3988" spans="3:13" s="2" customFormat="1" x14ac:dyDescent="0.25">
      <c r="C3988" s="10"/>
      <c r="D3988" s="10">
        <v>22</v>
      </c>
      <c r="F3988" s="2" t="str">
        <f t="shared" si="2798"/>
        <v>FLO_FR</v>
      </c>
      <c r="G3988" s="2" t="str">
        <f t="shared" si="2799"/>
        <v>TER_TP_RF</v>
      </c>
      <c r="H3988" s="2" t="str">
        <f t="shared" ref="H3988:J3988" si="2815">H3964</f>
        <v>WD</v>
      </c>
      <c r="I3988" s="2" t="str">
        <f t="shared" si="2815"/>
        <v>UP</v>
      </c>
      <c r="J3988" s="10">
        <f t="shared" si="2815"/>
        <v>0</v>
      </c>
      <c r="K3988" s="10">
        <f t="shared" si="2801"/>
        <v>3</v>
      </c>
      <c r="L3988" s="10" t="str">
        <f t="shared" si="2803"/>
        <v>TERELC</v>
      </c>
      <c r="M3988" s="10" t="s">
        <v>75</v>
      </c>
    </row>
    <row r="3989" spans="3:13" s="2" customFormat="1" x14ac:dyDescent="0.25">
      <c r="C3989" s="10"/>
      <c r="D3989" s="10">
        <v>23</v>
      </c>
      <c r="F3989" s="12" t="str">
        <f t="shared" si="2798"/>
        <v>FLO_FR</v>
      </c>
      <c r="G3989" s="12" t="str">
        <f t="shared" si="2799"/>
        <v>TER_TP_RF</v>
      </c>
      <c r="H3989" s="12" t="str">
        <f t="shared" ref="H3989:J3989" si="2816">H3965</f>
        <v>WA</v>
      </c>
      <c r="I3989" s="12" t="str">
        <f t="shared" si="2816"/>
        <v>UP</v>
      </c>
      <c r="J3989" s="4">
        <f t="shared" si="2816"/>
        <v>0</v>
      </c>
      <c r="K3989" s="4">
        <f t="shared" si="2801"/>
        <v>3</v>
      </c>
      <c r="L3989" s="10" t="str">
        <f t="shared" si="2803"/>
        <v>TERELC</v>
      </c>
      <c r="M3989" s="10" t="s">
        <v>75</v>
      </c>
    </row>
    <row r="3990" spans="3:13" s="2" customFormat="1" x14ac:dyDescent="0.25">
      <c r="C3990" s="10"/>
      <c r="D3990" s="10">
        <v>24</v>
      </c>
      <c r="F3990" s="19" t="str">
        <f t="shared" si="2798"/>
        <v>FLO_FR</v>
      </c>
      <c r="G3990" s="19" t="str">
        <f t="shared" si="2799"/>
        <v>TER_TP_RF</v>
      </c>
      <c r="H3990" s="19" t="str">
        <f t="shared" ref="H3990:J3990" si="2817">H3966</f>
        <v>WE</v>
      </c>
      <c r="I3990" s="19" t="str">
        <f t="shared" si="2817"/>
        <v>UP</v>
      </c>
      <c r="J3990" s="21">
        <f t="shared" si="2817"/>
        <v>0</v>
      </c>
      <c r="K3990" s="21">
        <f t="shared" si="2801"/>
        <v>3</v>
      </c>
      <c r="L3990" s="21" t="str">
        <f t="shared" si="2803"/>
        <v>TERELC</v>
      </c>
      <c r="M3990" s="21" t="s">
        <v>75</v>
      </c>
    </row>
    <row r="3991" spans="3:13" s="2" customFormat="1" x14ac:dyDescent="0.25">
      <c r="C3991" s="10">
        <f>C3943+1</f>
        <v>84</v>
      </c>
      <c r="D3991" s="10">
        <v>1</v>
      </c>
      <c r="F3991" s="2" t="str">
        <f>IF(H3991="NA","\I: Ignore","FLO_FR")</f>
        <v>FLO_FR</v>
      </c>
      <c r="G3991" s="9" t="str">
        <f>VLOOKUP(C3991,Demands!$B$27:$C$125,2,0)</f>
        <v>TER_TS_RF</v>
      </c>
      <c r="H3991" s="2" t="str">
        <f>IF(HLOOKUP($D3991,Fractions!$C$1:$Z$2,2,0)=0,"na",HLOOKUP($D3991,Fractions!$C$1:$Z$2,2,0))</f>
        <v>RN</v>
      </c>
      <c r="I3991" s="2" t="s">
        <v>34</v>
      </c>
      <c r="K3991" s="11">
        <f>VLOOKUP(VLOOKUP(C3991,Demands!$B$27:$E$125,4,0),Fractions!$A$3:$Z$43,INS_FRs!D3991+2,0)</f>
        <v>3.4817351598173521E-2</v>
      </c>
      <c r="L3991" s="10" t="str">
        <f t="shared" si="2803"/>
        <v>TERELC</v>
      </c>
      <c r="M3991" s="10" t="s">
        <v>75</v>
      </c>
    </row>
    <row r="3992" spans="3:13" s="2" customFormat="1" x14ac:dyDescent="0.25">
      <c r="C3992" s="10"/>
      <c r="D3992" s="10">
        <v>2</v>
      </c>
      <c r="F3992" s="2" t="str">
        <f t="shared" ref="F3992:F4038" si="2818">IF(H3992="NA","\I: Ignore","FLO_FR")</f>
        <v>FLO_FR</v>
      </c>
      <c r="G3992" s="2" t="str">
        <f>G3991</f>
        <v>TER_TS_RF</v>
      </c>
      <c r="H3992" s="2" t="str">
        <f>IF(HLOOKUP($D3992,Fractions!$C$1:$Z$2,2,0)=0,"na",HLOOKUP($D3992,Fractions!$C$1:$Z$2,2,0))</f>
        <v>RL</v>
      </c>
      <c r="I3992" s="2" t="s">
        <v>34</v>
      </c>
      <c r="K3992" s="17">
        <f>VLOOKUP(VLOOKUP(C3991,Demands!$B$27:$E$125,4,0),Fractions!$A$3:$Z$43,INS_FRs!D3992+2,0)</f>
        <v>2.0890410958904111E-2</v>
      </c>
      <c r="L3992" s="10" t="str">
        <f t="shared" si="2803"/>
        <v>TERELC</v>
      </c>
      <c r="M3992" s="10" t="s">
        <v>75</v>
      </c>
    </row>
    <row r="3993" spans="3:13" s="2" customFormat="1" x14ac:dyDescent="0.25">
      <c r="C3993" s="10"/>
      <c r="D3993" s="10">
        <v>3</v>
      </c>
      <c r="F3993" s="2" t="str">
        <f t="shared" si="2818"/>
        <v>FLO_FR</v>
      </c>
      <c r="G3993" s="2" t="str">
        <f t="shared" ref="G3993:G4038" si="2819">G3992</f>
        <v>TER_TS_RF</v>
      </c>
      <c r="H3993" s="2" t="str">
        <f>IF(HLOOKUP($D3993,Fractions!$C$1:$Z$2,2,0)=0,"na",HLOOKUP($D3993,Fractions!$C$1:$Z$2,2,0))</f>
        <v>RM</v>
      </c>
      <c r="I3993" s="2" t="s">
        <v>34</v>
      </c>
      <c r="K3993" s="17">
        <f>VLOOKUP(VLOOKUP(C3991,Demands!$B$27:$E$125,4,0),Fractions!$A$3:$Z$43,INS_FRs!D3993+2,0)</f>
        <v>2.7853881278538814E-2</v>
      </c>
      <c r="L3993" s="10" t="str">
        <f t="shared" si="2803"/>
        <v>TERELC</v>
      </c>
      <c r="M3993" s="10" t="s">
        <v>75</v>
      </c>
    </row>
    <row r="3994" spans="3:13" s="2" customFormat="1" x14ac:dyDescent="0.25">
      <c r="C3994" s="10"/>
      <c r="D3994" s="10">
        <v>4</v>
      </c>
      <c r="F3994" s="2" t="str">
        <f t="shared" si="2818"/>
        <v>FLO_FR</v>
      </c>
      <c r="G3994" s="2" t="str">
        <f t="shared" si="2819"/>
        <v>TER_TS_RF</v>
      </c>
      <c r="H3994" s="2" t="str">
        <f>IF(HLOOKUP($D3994,Fractions!$C$1:$Z$2,2,0)=0,"na",HLOOKUP($D3994,Fractions!$C$1:$Z$2,2,0))</f>
        <v>RD</v>
      </c>
      <c r="I3994" s="2" t="s">
        <v>34</v>
      </c>
      <c r="K3994" s="17">
        <f>VLOOKUP(VLOOKUP(C3991,Demands!$B$27:$E$125,4,0),Fractions!$A$3:$Z$43,INS_FRs!D3994+2,0)</f>
        <v>3.4817351598173521E-2</v>
      </c>
      <c r="L3994" s="10" t="str">
        <f t="shared" si="2803"/>
        <v>TERELC</v>
      </c>
      <c r="M3994" s="10" t="s">
        <v>75</v>
      </c>
    </row>
    <row r="3995" spans="3:13" s="2" customFormat="1" x14ac:dyDescent="0.25">
      <c r="C3995" s="10"/>
      <c r="D3995" s="10">
        <v>5</v>
      </c>
      <c r="F3995" s="2" t="str">
        <f t="shared" si="2818"/>
        <v>FLO_FR</v>
      </c>
      <c r="G3995" s="2" t="str">
        <f t="shared" si="2819"/>
        <v>TER_TS_RF</v>
      </c>
      <c r="H3995" s="2" t="str">
        <f>IF(HLOOKUP($D3995,Fractions!$C$1:$Z$2,2,0)=0,"na",HLOOKUP($D3995,Fractions!$C$1:$Z$2,2,0))</f>
        <v>RA</v>
      </c>
      <c r="I3995" s="2" t="s">
        <v>34</v>
      </c>
      <c r="K3995" s="17">
        <f>VLOOKUP(VLOOKUP(C3991,Demands!$B$27:$E$125,4,0),Fractions!$A$3:$Z$43,INS_FRs!D3995+2,0)</f>
        <v>2.0890410958904111E-2</v>
      </c>
      <c r="L3995" s="10" t="str">
        <f t="shared" si="2803"/>
        <v>TERELC</v>
      </c>
      <c r="M3995" s="10" t="s">
        <v>75</v>
      </c>
    </row>
    <row r="3996" spans="3:13" s="2" customFormat="1" x14ac:dyDescent="0.25">
      <c r="C3996" s="10"/>
      <c r="D3996" s="10">
        <v>6</v>
      </c>
      <c r="F3996" s="2" t="str">
        <f t="shared" si="2818"/>
        <v>FLO_FR</v>
      </c>
      <c r="G3996" s="2" t="str">
        <f t="shared" si="2819"/>
        <v>TER_TS_RF</v>
      </c>
      <c r="H3996" s="2" t="str">
        <f>IF(HLOOKUP($D3996,Fractions!$C$1:$Z$2,2,0)=0,"na",HLOOKUP($D3996,Fractions!$C$1:$Z$2,2,0))</f>
        <v>RE</v>
      </c>
      <c r="I3996" s="2" t="s">
        <v>34</v>
      </c>
      <c r="K3996" s="17">
        <f>VLOOKUP(VLOOKUP(C3991,Demands!$B$27:$E$125,4,0),Fractions!$A$3:$Z$43,INS_FRs!D3996+2,0)</f>
        <v>2.7853881278538814E-2</v>
      </c>
      <c r="L3996" s="10" t="str">
        <f t="shared" si="2803"/>
        <v>TERELC</v>
      </c>
      <c r="M3996" s="10" t="s">
        <v>75</v>
      </c>
    </row>
    <row r="3997" spans="3:13" s="2" customFormat="1" x14ac:dyDescent="0.25">
      <c r="C3997" s="10"/>
      <c r="D3997" s="10">
        <v>7</v>
      </c>
      <c r="F3997" s="2" t="str">
        <f t="shared" si="2818"/>
        <v>FLO_FR</v>
      </c>
      <c r="G3997" s="2" t="str">
        <f t="shared" si="2819"/>
        <v>TER_TS_RF</v>
      </c>
      <c r="H3997" s="2" t="str">
        <f>IF(HLOOKUP($D3997,Fractions!$C$1:$Z$2,2,0)=0,"na",HLOOKUP($D3997,Fractions!$C$1:$Z$2,2,0))</f>
        <v>SN</v>
      </c>
      <c r="I3997" s="2" t="s">
        <v>34</v>
      </c>
      <c r="K3997" s="17">
        <f>VLOOKUP(VLOOKUP(C3991,Demands!$B$27:$E$125,4,0),Fractions!$A$3:$Z$43,INS_FRs!D3997+2,0)</f>
        <v>5.2511415525114159E-2</v>
      </c>
      <c r="L3997" s="10" t="str">
        <f t="shared" si="2803"/>
        <v>TERELC</v>
      </c>
      <c r="M3997" s="10" t="s">
        <v>75</v>
      </c>
    </row>
    <row r="3998" spans="3:13" s="2" customFormat="1" x14ac:dyDescent="0.25">
      <c r="C3998" s="10"/>
      <c r="D3998" s="10">
        <v>8</v>
      </c>
      <c r="F3998" s="2" t="str">
        <f t="shared" si="2818"/>
        <v>FLO_FR</v>
      </c>
      <c r="G3998" s="2" t="str">
        <f t="shared" si="2819"/>
        <v>TER_TS_RF</v>
      </c>
      <c r="H3998" s="2" t="str">
        <f>IF(HLOOKUP($D3998,Fractions!$C$1:$Z$2,2,0)=0,"na",HLOOKUP($D3998,Fractions!$C$1:$Z$2,2,0))</f>
        <v>SL</v>
      </c>
      <c r="I3998" s="2" t="s">
        <v>34</v>
      </c>
      <c r="K3998" s="17">
        <f>VLOOKUP(VLOOKUP(C3991,Demands!$B$27:$E$125,4,0),Fractions!$A$3:$Z$43,INS_FRs!D3998+2,0)</f>
        <v>3.1506849315068496E-2</v>
      </c>
      <c r="L3998" s="10" t="str">
        <f t="shared" si="2803"/>
        <v>TERELC</v>
      </c>
      <c r="M3998" s="10" t="s">
        <v>75</v>
      </c>
    </row>
    <row r="3999" spans="3:13" s="2" customFormat="1" x14ac:dyDescent="0.25">
      <c r="C3999" s="10"/>
      <c r="D3999" s="10">
        <v>9</v>
      </c>
      <c r="F3999" s="2" t="str">
        <f t="shared" si="2818"/>
        <v>FLO_FR</v>
      </c>
      <c r="G3999" s="2" t="str">
        <f t="shared" si="2819"/>
        <v>TER_TS_RF</v>
      </c>
      <c r="H3999" s="2" t="str">
        <f>IF(HLOOKUP($D3999,Fractions!$C$1:$Z$2,2,0)=0,"na",HLOOKUP($D3999,Fractions!$C$1:$Z$2,2,0))</f>
        <v>SM</v>
      </c>
      <c r="I3999" s="2" t="s">
        <v>34</v>
      </c>
      <c r="K3999" s="17">
        <f>VLOOKUP(VLOOKUP(C3991,Demands!$B$27:$E$125,4,0),Fractions!$A$3:$Z$43,INS_FRs!D3999+2,0)</f>
        <v>4.2009132420091327E-2</v>
      </c>
      <c r="L3999" s="10" t="str">
        <f t="shared" si="2803"/>
        <v>TERELC</v>
      </c>
      <c r="M3999" s="10" t="s">
        <v>75</v>
      </c>
    </row>
    <row r="4000" spans="3:13" s="2" customFormat="1" x14ac:dyDescent="0.25">
      <c r="C4000" s="10"/>
      <c r="D4000" s="10">
        <v>10</v>
      </c>
      <c r="F4000" s="2" t="str">
        <f t="shared" si="2818"/>
        <v>FLO_FR</v>
      </c>
      <c r="G4000" s="2" t="str">
        <f t="shared" si="2819"/>
        <v>TER_TS_RF</v>
      </c>
      <c r="H4000" s="2" t="str">
        <f>IF(HLOOKUP($D4000,Fractions!$C$1:$Z$2,2,0)=0,"na",HLOOKUP($D4000,Fractions!$C$1:$Z$2,2,0))</f>
        <v>SD</v>
      </c>
      <c r="I4000" s="2" t="s">
        <v>34</v>
      </c>
      <c r="K4000" s="17">
        <f>VLOOKUP(VLOOKUP(C3991,Demands!$B$27:$E$125,4,0),Fractions!$A$3:$Z$43,INS_FRs!D4000+2,0)</f>
        <v>5.2511415525114159E-2</v>
      </c>
      <c r="L4000" s="10" t="str">
        <f t="shared" si="2803"/>
        <v>TERELC</v>
      </c>
      <c r="M4000" s="10" t="s">
        <v>75</v>
      </c>
    </row>
    <row r="4001" spans="3:13" s="2" customFormat="1" x14ac:dyDescent="0.25">
      <c r="C4001" s="10"/>
      <c r="D4001" s="10">
        <v>11</v>
      </c>
      <c r="F4001" s="2" t="str">
        <f t="shared" si="2818"/>
        <v>FLO_FR</v>
      </c>
      <c r="G4001" s="2" t="str">
        <f t="shared" si="2819"/>
        <v>TER_TS_RF</v>
      </c>
      <c r="H4001" s="2" t="str">
        <f>IF(HLOOKUP($D4001,Fractions!$C$1:$Z$2,2,0)=0,"na",HLOOKUP($D4001,Fractions!$C$1:$Z$2,2,0))</f>
        <v>SA</v>
      </c>
      <c r="I4001" s="2" t="s">
        <v>34</v>
      </c>
      <c r="K4001" s="17">
        <f>VLOOKUP(VLOOKUP(C3991,Demands!$B$27:$E$125,4,0),Fractions!$A$3:$Z$43,INS_FRs!D4001+2,0)</f>
        <v>3.1506849315068496E-2</v>
      </c>
      <c r="L4001" s="10" t="str">
        <f t="shared" si="2803"/>
        <v>TERELC</v>
      </c>
      <c r="M4001" s="10" t="s">
        <v>75</v>
      </c>
    </row>
    <row r="4002" spans="3:13" s="2" customFormat="1" x14ac:dyDescent="0.25">
      <c r="C4002" s="10"/>
      <c r="D4002" s="10">
        <v>12</v>
      </c>
      <c r="F4002" s="2" t="str">
        <f t="shared" si="2818"/>
        <v>FLO_FR</v>
      </c>
      <c r="G4002" s="2" t="str">
        <f t="shared" si="2819"/>
        <v>TER_TS_RF</v>
      </c>
      <c r="H4002" s="2" t="str">
        <f>IF(HLOOKUP($D4002,Fractions!$C$1:$Z$2,2,0)=0,"na",HLOOKUP($D4002,Fractions!$C$1:$Z$2,2,0))</f>
        <v>SE</v>
      </c>
      <c r="I4002" s="2" t="s">
        <v>34</v>
      </c>
      <c r="K4002" s="17">
        <f>VLOOKUP(VLOOKUP(C3991,Demands!$B$27:$E$125,4,0),Fractions!$A$3:$Z$43,INS_FRs!D4002+2,0)</f>
        <v>4.2009132420091327E-2</v>
      </c>
      <c r="L4002" s="10" t="str">
        <f t="shared" si="2803"/>
        <v>TERELC</v>
      </c>
      <c r="M4002" s="10" t="s">
        <v>75</v>
      </c>
    </row>
    <row r="4003" spans="3:13" s="2" customFormat="1" x14ac:dyDescent="0.25">
      <c r="C4003" s="10"/>
      <c r="D4003" s="10">
        <v>13</v>
      </c>
      <c r="F4003" s="2" t="str">
        <f t="shared" si="2818"/>
        <v>FLO_FR</v>
      </c>
      <c r="G4003" s="2" t="str">
        <f t="shared" si="2819"/>
        <v>TER_TS_RF</v>
      </c>
      <c r="H4003" s="2" t="str">
        <f>IF(HLOOKUP($D4003,Fractions!$C$1:$Z$2,2,0)=0,"na",HLOOKUP($D4003,Fractions!$C$1:$Z$2,2,0))</f>
        <v>FN</v>
      </c>
      <c r="I4003" s="2" t="s">
        <v>34</v>
      </c>
      <c r="K4003" s="17">
        <f>VLOOKUP(VLOOKUP(C3991,Demands!$B$27:$E$125,4,0),Fractions!$A$3:$Z$43,INS_FRs!D4003+2,0)</f>
        <v>3.4817351598173521E-2</v>
      </c>
      <c r="L4003" s="10" t="str">
        <f t="shared" si="2803"/>
        <v>TERELC</v>
      </c>
      <c r="M4003" s="10" t="s">
        <v>75</v>
      </c>
    </row>
    <row r="4004" spans="3:13" s="2" customFormat="1" x14ac:dyDescent="0.25">
      <c r="C4004" s="10"/>
      <c r="D4004" s="10">
        <v>14</v>
      </c>
      <c r="F4004" s="2" t="str">
        <f t="shared" si="2818"/>
        <v>FLO_FR</v>
      </c>
      <c r="G4004" s="2" t="str">
        <f t="shared" si="2819"/>
        <v>TER_TS_RF</v>
      </c>
      <c r="H4004" s="2" t="str">
        <f>IF(HLOOKUP($D4004,Fractions!$C$1:$Z$2,2,0)=0,"na",HLOOKUP($D4004,Fractions!$C$1:$Z$2,2,0))</f>
        <v>FL</v>
      </c>
      <c r="I4004" s="2" t="s">
        <v>34</v>
      </c>
      <c r="K4004" s="17">
        <f>VLOOKUP(VLOOKUP(C3991,Demands!$B$27:$E$125,4,0),Fractions!$A$3:$Z$43,INS_FRs!D4004+2,0)</f>
        <v>2.0890410958904111E-2</v>
      </c>
      <c r="L4004" s="10" t="str">
        <f t="shared" si="2803"/>
        <v>TERELC</v>
      </c>
      <c r="M4004" s="10" t="s">
        <v>75</v>
      </c>
    </row>
    <row r="4005" spans="3:13" s="2" customFormat="1" x14ac:dyDescent="0.25">
      <c r="C4005" s="10"/>
      <c r="D4005" s="10">
        <v>15</v>
      </c>
      <c r="F4005" s="2" t="str">
        <f t="shared" si="2818"/>
        <v>FLO_FR</v>
      </c>
      <c r="G4005" s="2" t="str">
        <f t="shared" si="2819"/>
        <v>TER_TS_RF</v>
      </c>
      <c r="H4005" s="2" t="str">
        <f>IF(HLOOKUP($D4005,Fractions!$C$1:$Z$2,2,0)=0,"na",HLOOKUP($D4005,Fractions!$C$1:$Z$2,2,0))</f>
        <v>FM</v>
      </c>
      <c r="I4005" s="2" t="s">
        <v>34</v>
      </c>
      <c r="K4005" s="17">
        <f>VLOOKUP(VLOOKUP(C3991,Demands!$B$27:$E$125,4,0),Fractions!$A$3:$Z$43,INS_FRs!D4005+2,0)</f>
        <v>2.7853881278538814E-2</v>
      </c>
      <c r="L4005" s="10" t="str">
        <f t="shared" si="2803"/>
        <v>TERELC</v>
      </c>
      <c r="M4005" s="10" t="s">
        <v>75</v>
      </c>
    </row>
    <row r="4006" spans="3:13" s="2" customFormat="1" x14ac:dyDescent="0.25">
      <c r="C4006" s="10"/>
      <c r="D4006" s="10">
        <v>16</v>
      </c>
      <c r="F4006" s="2" t="str">
        <f t="shared" si="2818"/>
        <v>FLO_FR</v>
      </c>
      <c r="G4006" s="2" t="str">
        <f t="shared" si="2819"/>
        <v>TER_TS_RF</v>
      </c>
      <c r="H4006" s="2" t="str">
        <f>IF(HLOOKUP($D4006,Fractions!$C$1:$Z$2,2,0)=0,"na",HLOOKUP($D4006,Fractions!$C$1:$Z$2,2,0))</f>
        <v>FD</v>
      </c>
      <c r="I4006" s="2" t="s">
        <v>34</v>
      </c>
      <c r="K4006" s="17">
        <f>VLOOKUP(VLOOKUP(C3991,Demands!$B$27:$E$125,4,0),Fractions!$A$3:$Z$43,INS_FRs!D4006+2,0)</f>
        <v>3.4817351598173521E-2</v>
      </c>
      <c r="L4006" s="10" t="str">
        <f t="shared" si="2803"/>
        <v>TERELC</v>
      </c>
      <c r="M4006" s="10" t="s">
        <v>75</v>
      </c>
    </row>
    <row r="4007" spans="3:13" s="2" customFormat="1" x14ac:dyDescent="0.25">
      <c r="C4007" s="10"/>
      <c r="D4007" s="10">
        <v>17</v>
      </c>
      <c r="F4007" s="2" t="str">
        <f t="shared" si="2818"/>
        <v>FLO_FR</v>
      </c>
      <c r="G4007" s="2" t="str">
        <f t="shared" si="2819"/>
        <v>TER_TS_RF</v>
      </c>
      <c r="H4007" s="2" t="str">
        <f>IF(HLOOKUP($D4007,Fractions!$C$1:$Z$2,2,0)=0,"na",HLOOKUP($D4007,Fractions!$C$1:$Z$2,2,0))</f>
        <v>FA</v>
      </c>
      <c r="I4007" s="2" t="s">
        <v>34</v>
      </c>
      <c r="K4007" s="17">
        <f>VLOOKUP(VLOOKUP(C3991,Demands!$B$27:$E$125,4,0),Fractions!$A$3:$Z$43,INS_FRs!D4007+2,0)</f>
        <v>2.0890410958904111E-2</v>
      </c>
      <c r="L4007" s="10" t="str">
        <f t="shared" si="2803"/>
        <v>TERELC</v>
      </c>
      <c r="M4007" s="10" t="s">
        <v>75</v>
      </c>
    </row>
    <row r="4008" spans="3:13" s="2" customFormat="1" x14ac:dyDescent="0.25">
      <c r="C4008" s="10"/>
      <c r="D4008" s="10">
        <v>18</v>
      </c>
      <c r="F4008" s="2" t="str">
        <f t="shared" si="2818"/>
        <v>FLO_FR</v>
      </c>
      <c r="G4008" s="2" t="str">
        <f t="shared" si="2819"/>
        <v>TER_TS_RF</v>
      </c>
      <c r="H4008" s="2" t="str">
        <f>IF(HLOOKUP($D4008,Fractions!$C$1:$Z$2,2,0)=0,"na",HLOOKUP($D4008,Fractions!$C$1:$Z$2,2,0))</f>
        <v>FE</v>
      </c>
      <c r="I4008" s="2" t="s">
        <v>34</v>
      </c>
      <c r="K4008" s="17">
        <f>VLOOKUP(VLOOKUP(C3991,Demands!$B$27:$E$125,4,0),Fractions!$A$3:$Z$43,INS_FRs!D4008+2,0)</f>
        <v>2.7853881278538814E-2</v>
      </c>
      <c r="L4008" s="10" t="str">
        <f t="shared" si="2803"/>
        <v>TERELC</v>
      </c>
      <c r="M4008" s="10" t="s">
        <v>75</v>
      </c>
    </row>
    <row r="4009" spans="3:13" s="2" customFormat="1" x14ac:dyDescent="0.25">
      <c r="C4009" s="10"/>
      <c r="D4009" s="10">
        <v>19</v>
      </c>
      <c r="F4009" s="2" t="str">
        <f t="shared" si="2818"/>
        <v>FLO_FR</v>
      </c>
      <c r="G4009" s="2" t="str">
        <f t="shared" si="2819"/>
        <v>TER_TS_RF</v>
      </c>
      <c r="H4009" s="2" t="str">
        <f>IF(HLOOKUP($D4009,Fractions!$C$1:$Z$2,2,0)=0,"na",HLOOKUP($D4009,Fractions!$C$1:$Z$2,2,0))</f>
        <v>WN</v>
      </c>
      <c r="I4009" s="2" t="s">
        <v>34</v>
      </c>
      <c r="K4009" s="17">
        <f>VLOOKUP(VLOOKUP(C3991,Demands!$B$27:$E$125,4,0),Fractions!$A$3:$Z$43,INS_FRs!D4009+2,0)</f>
        <v>8.6187214611872148E-2</v>
      </c>
      <c r="L4009" s="10" t="str">
        <f t="shared" si="2803"/>
        <v>TERELC</v>
      </c>
      <c r="M4009" s="10" t="s">
        <v>75</v>
      </c>
    </row>
    <row r="4010" spans="3:13" s="2" customFormat="1" x14ac:dyDescent="0.25">
      <c r="C4010" s="10"/>
      <c r="D4010" s="10">
        <v>20</v>
      </c>
      <c r="F4010" s="2" t="str">
        <f t="shared" si="2818"/>
        <v>FLO_FR</v>
      </c>
      <c r="G4010" s="2" t="str">
        <f t="shared" si="2819"/>
        <v>TER_TS_RF</v>
      </c>
      <c r="H4010" s="2" t="str">
        <f>IF(HLOOKUP($D4010,Fractions!$C$1:$Z$2,2,0)=0,"na",HLOOKUP($D4010,Fractions!$C$1:$Z$2,2,0))</f>
        <v>WL</v>
      </c>
      <c r="I4010" s="2" t="s">
        <v>34</v>
      </c>
      <c r="K4010" s="17">
        <f>VLOOKUP(VLOOKUP(C3991,Demands!$B$27:$E$125,4,0),Fractions!$A$3:$Z$43,INS_FRs!D4010+2,0)</f>
        <v>5.171232876712329E-2</v>
      </c>
      <c r="L4010" s="10" t="str">
        <f t="shared" si="2803"/>
        <v>TERELC</v>
      </c>
      <c r="M4010" s="10" t="s">
        <v>75</v>
      </c>
    </row>
    <row r="4011" spans="3:13" s="2" customFormat="1" x14ac:dyDescent="0.25">
      <c r="C4011" s="10"/>
      <c r="D4011" s="10">
        <v>21</v>
      </c>
      <c r="F4011" s="2" t="str">
        <f t="shared" si="2818"/>
        <v>FLO_FR</v>
      </c>
      <c r="G4011" s="2" t="str">
        <f t="shared" si="2819"/>
        <v>TER_TS_RF</v>
      </c>
      <c r="H4011" s="2" t="str">
        <f>IF(HLOOKUP($D4011,Fractions!$C$1:$Z$2,2,0)=0,"na",HLOOKUP($D4011,Fractions!$C$1:$Z$2,2,0))</f>
        <v>WM</v>
      </c>
      <c r="I4011" s="2" t="s">
        <v>34</v>
      </c>
      <c r="K4011" s="17">
        <f>VLOOKUP(VLOOKUP(C3991,Demands!$B$27:$E$125,4,0),Fractions!$A$3:$Z$43,INS_FRs!D4011+2,0)</f>
        <v>6.8949771689497716E-2</v>
      </c>
      <c r="L4011" s="10" t="str">
        <f t="shared" si="2803"/>
        <v>TERELC</v>
      </c>
      <c r="M4011" s="10" t="s">
        <v>75</v>
      </c>
    </row>
    <row r="4012" spans="3:13" s="2" customFormat="1" x14ac:dyDescent="0.25">
      <c r="C4012" s="10"/>
      <c r="D4012" s="10">
        <v>22</v>
      </c>
      <c r="F4012" s="2" t="str">
        <f t="shared" si="2818"/>
        <v>FLO_FR</v>
      </c>
      <c r="G4012" s="2" t="str">
        <f t="shared" si="2819"/>
        <v>TER_TS_RF</v>
      </c>
      <c r="H4012" s="2" t="str">
        <f>IF(HLOOKUP($D4012,Fractions!$C$1:$Z$2,2,0)=0,"na",HLOOKUP($D4012,Fractions!$C$1:$Z$2,2,0))</f>
        <v>WD</v>
      </c>
      <c r="I4012" s="2" t="s">
        <v>34</v>
      </c>
      <c r="K4012" s="17">
        <f>VLOOKUP(VLOOKUP(C3991,Demands!$B$27:$E$125,4,0),Fractions!$A$3:$Z$43,INS_FRs!D4012+2,0)</f>
        <v>8.6187214611872148E-2</v>
      </c>
      <c r="L4012" s="10" t="str">
        <f t="shared" si="2803"/>
        <v>TERELC</v>
      </c>
      <c r="M4012" s="10" t="s">
        <v>75</v>
      </c>
    </row>
    <row r="4013" spans="3:13" s="2" customFormat="1" x14ac:dyDescent="0.25">
      <c r="C4013" s="10"/>
      <c r="D4013" s="10">
        <v>23</v>
      </c>
      <c r="F4013" s="12" t="str">
        <f t="shared" si="2818"/>
        <v>FLO_FR</v>
      </c>
      <c r="G4013" s="12" t="str">
        <f t="shared" si="2819"/>
        <v>TER_TS_RF</v>
      </c>
      <c r="H4013" s="12" t="str">
        <f>IF(HLOOKUP($D4013,Fractions!$C$1:$Z$2,2,0)=0,"na",HLOOKUP($D4013,Fractions!$C$1:$Z$2,2,0))</f>
        <v>WA</v>
      </c>
      <c r="I4013" s="12" t="s">
        <v>34</v>
      </c>
      <c r="J4013" s="12"/>
      <c r="K4013" s="18">
        <f>VLOOKUP(VLOOKUP(C3991,Demands!$B$27:$E$125,4,0),Fractions!$A$3:$Z$43,INS_FRs!D4013+2,0)</f>
        <v>5.171232876712329E-2</v>
      </c>
      <c r="L4013" s="10" t="str">
        <f t="shared" si="2803"/>
        <v>TERELC</v>
      </c>
      <c r="M4013" s="10" t="s">
        <v>75</v>
      </c>
    </row>
    <row r="4014" spans="3:13" s="2" customFormat="1" x14ac:dyDescent="0.25">
      <c r="C4014" s="10"/>
      <c r="D4014" s="10">
        <v>24</v>
      </c>
      <c r="F4014" s="19" t="str">
        <f t="shared" si="2818"/>
        <v>FLO_FR</v>
      </c>
      <c r="G4014" s="19" t="str">
        <f t="shared" si="2819"/>
        <v>TER_TS_RF</v>
      </c>
      <c r="H4014" s="19" t="str">
        <f>IF(HLOOKUP($D4014,Fractions!$C$1:$Z$2,2,0)=0,"na",HLOOKUP($D4014,Fractions!$C$1:$Z$2,2,0))</f>
        <v>WE</v>
      </c>
      <c r="I4014" s="19" t="s">
        <v>34</v>
      </c>
      <c r="J4014" s="19"/>
      <c r="K4014" s="20">
        <f>VLOOKUP(VLOOKUP(C3991,Demands!$B$27:$E$125,4,0),Fractions!$A$3:$Z$43,INS_FRs!D4014+2,0)</f>
        <v>6.8949771689497716E-2</v>
      </c>
      <c r="L4014" s="21" t="str">
        <f t="shared" si="2803"/>
        <v>TERELC</v>
      </c>
      <c r="M4014" s="21" t="s">
        <v>75</v>
      </c>
    </row>
    <row r="4015" spans="3:13" s="2" customFormat="1" x14ac:dyDescent="0.25">
      <c r="C4015" s="10"/>
      <c r="D4015" s="10">
        <v>1</v>
      </c>
      <c r="F4015" s="2" t="str">
        <f t="shared" si="2818"/>
        <v>FLO_FR</v>
      </c>
      <c r="G4015" s="2" t="str">
        <f t="shared" si="2819"/>
        <v>TER_TS_RF</v>
      </c>
      <c r="H4015" s="2" t="str">
        <f t="shared" ref="H4015:J4023" si="2820">H3991</f>
        <v>RN</v>
      </c>
      <c r="I4015" s="2" t="str">
        <f t="shared" si="2820"/>
        <v>UP</v>
      </c>
      <c r="J4015" s="10">
        <f t="shared" si="2820"/>
        <v>0</v>
      </c>
      <c r="K4015" s="10">
        <v>3</v>
      </c>
      <c r="L4015" s="10" t="str">
        <f t="shared" si="2803"/>
        <v>TERELC</v>
      </c>
      <c r="M4015" s="10" t="s">
        <v>75</v>
      </c>
    </row>
    <row r="4016" spans="3:13" s="2" customFormat="1" x14ac:dyDescent="0.25">
      <c r="C4016" s="10"/>
      <c r="D4016" s="10">
        <v>2</v>
      </c>
      <c r="F4016" s="2" t="str">
        <f t="shared" si="2818"/>
        <v>FLO_FR</v>
      </c>
      <c r="G4016" s="2" t="str">
        <f t="shared" si="2819"/>
        <v>TER_TS_RF</v>
      </c>
      <c r="H4016" s="2" t="str">
        <f t="shared" si="2820"/>
        <v>RL</v>
      </c>
      <c r="I4016" s="2" t="str">
        <f t="shared" si="2820"/>
        <v>UP</v>
      </c>
      <c r="J4016" s="10">
        <f t="shared" si="2820"/>
        <v>0</v>
      </c>
      <c r="K4016" s="10">
        <f>K4015</f>
        <v>3</v>
      </c>
      <c r="L4016" s="10" t="str">
        <f t="shared" si="2803"/>
        <v>TERELC</v>
      </c>
      <c r="M4016" s="10" t="s">
        <v>75</v>
      </c>
    </row>
    <row r="4017" spans="3:13" s="2" customFormat="1" x14ac:dyDescent="0.25">
      <c r="C4017" s="10"/>
      <c r="D4017" s="10">
        <v>3</v>
      </c>
      <c r="F4017" s="2" t="str">
        <f t="shared" si="2818"/>
        <v>FLO_FR</v>
      </c>
      <c r="G4017" s="2" t="str">
        <f t="shared" si="2819"/>
        <v>TER_TS_RF</v>
      </c>
      <c r="H4017" s="2" t="str">
        <f t="shared" si="2820"/>
        <v>RM</v>
      </c>
      <c r="I4017" s="2" t="str">
        <f t="shared" si="2820"/>
        <v>UP</v>
      </c>
      <c r="J4017" s="10">
        <f t="shared" si="2820"/>
        <v>0</v>
      </c>
      <c r="K4017" s="10">
        <f t="shared" ref="K4017:K4038" si="2821">K4016</f>
        <v>3</v>
      </c>
      <c r="L4017" s="10" t="str">
        <f t="shared" si="2803"/>
        <v>TERELC</v>
      </c>
      <c r="M4017" s="10" t="s">
        <v>75</v>
      </c>
    </row>
    <row r="4018" spans="3:13" s="2" customFormat="1" x14ac:dyDescent="0.25">
      <c r="C4018" s="10"/>
      <c r="D4018" s="10">
        <v>4</v>
      </c>
      <c r="F4018" s="2" t="str">
        <f t="shared" si="2818"/>
        <v>FLO_FR</v>
      </c>
      <c r="G4018" s="2" t="str">
        <f t="shared" si="2819"/>
        <v>TER_TS_RF</v>
      </c>
      <c r="H4018" s="2" t="str">
        <f t="shared" si="2820"/>
        <v>RD</v>
      </c>
      <c r="I4018" s="2" t="str">
        <f t="shared" si="2820"/>
        <v>UP</v>
      </c>
      <c r="J4018" s="10">
        <f t="shared" si="2820"/>
        <v>0</v>
      </c>
      <c r="K4018" s="10">
        <f t="shared" si="2821"/>
        <v>3</v>
      </c>
      <c r="L4018" s="10" t="str">
        <f t="shared" si="2803"/>
        <v>TERELC</v>
      </c>
      <c r="M4018" s="10" t="s">
        <v>75</v>
      </c>
    </row>
    <row r="4019" spans="3:13" s="2" customFormat="1" x14ac:dyDescent="0.25">
      <c r="C4019" s="10"/>
      <c r="D4019" s="10">
        <v>5</v>
      </c>
      <c r="F4019" s="2" t="str">
        <f t="shared" si="2818"/>
        <v>FLO_FR</v>
      </c>
      <c r="G4019" s="2" t="str">
        <f t="shared" si="2819"/>
        <v>TER_TS_RF</v>
      </c>
      <c r="H4019" s="2" t="str">
        <f t="shared" si="2820"/>
        <v>RA</v>
      </c>
      <c r="I4019" s="2" t="str">
        <f t="shared" si="2820"/>
        <v>UP</v>
      </c>
      <c r="J4019" s="10">
        <f t="shared" si="2820"/>
        <v>0</v>
      </c>
      <c r="K4019" s="10">
        <f t="shared" si="2821"/>
        <v>3</v>
      </c>
      <c r="L4019" s="10" t="str">
        <f t="shared" si="2803"/>
        <v>TERELC</v>
      </c>
      <c r="M4019" s="10" t="s">
        <v>75</v>
      </c>
    </row>
    <row r="4020" spans="3:13" s="2" customFormat="1" x14ac:dyDescent="0.25">
      <c r="C4020" s="10"/>
      <c r="D4020" s="10">
        <v>6</v>
      </c>
      <c r="F4020" s="2" t="str">
        <f t="shared" si="2818"/>
        <v>FLO_FR</v>
      </c>
      <c r="G4020" s="2" t="str">
        <f t="shared" si="2819"/>
        <v>TER_TS_RF</v>
      </c>
      <c r="H4020" s="2" t="str">
        <f t="shared" si="2820"/>
        <v>RE</v>
      </c>
      <c r="I4020" s="2" t="str">
        <f t="shared" si="2820"/>
        <v>UP</v>
      </c>
      <c r="J4020" s="10">
        <f t="shared" si="2820"/>
        <v>0</v>
      </c>
      <c r="K4020" s="10">
        <f t="shared" si="2821"/>
        <v>3</v>
      </c>
      <c r="L4020" s="10" t="str">
        <f t="shared" si="2803"/>
        <v>TERELC</v>
      </c>
      <c r="M4020" s="10" t="s">
        <v>75</v>
      </c>
    </row>
    <row r="4021" spans="3:13" s="2" customFormat="1" x14ac:dyDescent="0.25">
      <c r="C4021" s="10"/>
      <c r="D4021" s="10">
        <v>7</v>
      </c>
      <c r="F4021" s="2" t="str">
        <f t="shared" si="2818"/>
        <v>FLO_FR</v>
      </c>
      <c r="G4021" s="2" t="str">
        <f t="shared" si="2819"/>
        <v>TER_TS_RF</v>
      </c>
      <c r="H4021" s="2" t="str">
        <f t="shared" si="2820"/>
        <v>SN</v>
      </c>
      <c r="I4021" s="2" t="str">
        <f t="shared" si="2820"/>
        <v>UP</v>
      </c>
      <c r="J4021" s="10">
        <f t="shared" si="2820"/>
        <v>0</v>
      </c>
      <c r="K4021" s="10">
        <f t="shared" si="2821"/>
        <v>3</v>
      </c>
      <c r="L4021" s="10" t="str">
        <f t="shared" si="2803"/>
        <v>TERELC</v>
      </c>
      <c r="M4021" s="10" t="s">
        <v>75</v>
      </c>
    </row>
    <row r="4022" spans="3:13" s="2" customFormat="1" x14ac:dyDescent="0.25">
      <c r="C4022" s="10"/>
      <c r="D4022" s="10">
        <v>8</v>
      </c>
      <c r="F4022" s="2" t="str">
        <f t="shared" si="2818"/>
        <v>FLO_FR</v>
      </c>
      <c r="G4022" s="2" t="str">
        <f t="shared" si="2819"/>
        <v>TER_TS_RF</v>
      </c>
      <c r="H4022" s="2" t="str">
        <f t="shared" si="2820"/>
        <v>SL</v>
      </c>
      <c r="I4022" s="2" t="str">
        <f t="shared" si="2820"/>
        <v>UP</v>
      </c>
      <c r="J4022" s="10">
        <f t="shared" si="2820"/>
        <v>0</v>
      </c>
      <c r="K4022" s="10">
        <f t="shared" si="2821"/>
        <v>3</v>
      </c>
      <c r="L4022" s="10" t="str">
        <f t="shared" si="2803"/>
        <v>TERELC</v>
      </c>
      <c r="M4022" s="10" t="s">
        <v>75</v>
      </c>
    </row>
    <row r="4023" spans="3:13" s="2" customFormat="1" x14ac:dyDescent="0.25">
      <c r="C4023" s="10"/>
      <c r="D4023" s="10">
        <v>9</v>
      </c>
      <c r="F4023" s="2" t="str">
        <f t="shared" si="2818"/>
        <v>FLO_FR</v>
      </c>
      <c r="G4023" s="2" t="str">
        <f t="shared" si="2819"/>
        <v>TER_TS_RF</v>
      </c>
      <c r="H4023" s="2" t="str">
        <f t="shared" si="2820"/>
        <v>SM</v>
      </c>
      <c r="I4023" s="2" t="str">
        <f t="shared" si="2820"/>
        <v>UP</v>
      </c>
      <c r="J4023" s="10">
        <f t="shared" si="2820"/>
        <v>0</v>
      </c>
      <c r="K4023" s="10">
        <f t="shared" si="2821"/>
        <v>3</v>
      </c>
      <c r="L4023" s="10" t="str">
        <f t="shared" si="2803"/>
        <v>TERELC</v>
      </c>
      <c r="M4023" s="10" t="s">
        <v>75</v>
      </c>
    </row>
    <row r="4024" spans="3:13" s="2" customFormat="1" x14ac:dyDescent="0.25">
      <c r="C4024" s="10"/>
      <c r="D4024" s="10">
        <v>10</v>
      </c>
      <c r="F4024" s="2" t="str">
        <f t="shared" si="2818"/>
        <v>FLO_FR</v>
      </c>
      <c r="G4024" s="2" t="str">
        <f t="shared" si="2819"/>
        <v>TER_TS_RF</v>
      </c>
      <c r="H4024" s="2" t="str">
        <f t="shared" ref="H4024" si="2822">H4000</f>
        <v>SD</v>
      </c>
      <c r="I4024" s="2" t="str">
        <f>I4000</f>
        <v>UP</v>
      </c>
      <c r="J4024" s="10">
        <f>J4000</f>
        <v>0</v>
      </c>
      <c r="K4024" s="10">
        <f t="shared" si="2821"/>
        <v>3</v>
      </c>
      <c r="L4024" s="10" t="str">
        <f t="shared" si="2803"/>
        <v>TERELC</v>
      </c>
      <c r="M4024" s="10" t="s">
        <v>75</v>
      </c>
    </row>
    <row r="4025" spans="3:13" s="2" customFormat="1" x14ac:dyDescent="0.25">
      <c r="C4025" s="10"/>
      <c r="D4025" s="10">
        <v>11</v>
      </c>
      <c r="F4025" s="2" t="str">
        <f t="shared" si="2818"/>
        <v>FLO_FR</v>
      </c>
      <c r="G4025" s="2" t="str">
        <f t="shared" si="2819"/>
        <v>TER_TS_RF</v>
      </c>
      <c r="H4025" s="2" t="str">
        <f t="shared" ref="H4025" si="2823">H4001</f>
        <v>SA</v>
      </c>
      <c r="I4025" s="2" t="str">
        <f>I4001</f>
        <v>UP</v>
      </c>
      <c r="J4025" s="10">
        <f>J4001</f>
        <v>0</v>
      </c>
      <c r="K4025" s="10">
        <f t="shared" si="2821"/>
        <v>3</v>
      </c>
      <c r="L4025" s="10" t="str">
        <f t="shared" si="2803"/>
        <v>TERELC</v>
      </c>
      <c r="M4025" s="10" t="s">
        <v>75</v>
      </c>
    </row>
    <row r="4026" spans="3:13" s="2" customFormat="1" x14ac:dyDescent="0.25">
      <c r="C4026" s="10"/>
      <c r="D4026" s="10">
        <v>12</v>
      </c>
      <c r="F4026" s="2" t="str">
        <f t="shared" si="2818"/>
        <v>FLO_FR</v>
      </c>
      <c r="G4026" s="2" t="str">
        <f t="shared" si="2819"/>
        <v>TER_TS_RF</v>
      </c>
      <c r="H4026" s="2" t="str">
        <f t="shared" ref="H4026:I4026" si="2824">H4002</f>
        <v>SE</v>
      </c>
      <c r="I4026" s="2" t="str">
        <f t="shared" si="2824"/>
        <v>UP</v>
      </c>
      <c r="J4026" s="10">
        <f>J4002</f>
        <v>0</v>
      </c>
      <c r="K4026" s="10">
        <f t="shared" si="2821"/>
        <v>3</v>
      </c>
      <c r="L4026" s="10" t="str">
        <f t="shared" si="2803"/>
        <v>TERELC</v>
      </c>
      <c r="M4026" s="10" t="s">
        <v>75</v>
      </c>
    </row>
    <row r="4027" spans="3:13" s="2" customFormat="1" x14ac:dyDescent="0.25">
      <c r="C4027" s="10"/>
      <c r="D4027" s="10">
        <v>13</v>
      </c>
      <c r="F4027" s="2" t="str">
        <f t="shared" si="2818"/>
        <v>FLO_FR</v>
      </c>
      <c r="G4027" s="2" t="str">
        <f t="shared" si="2819"/>
        <v>TER_TS_RF</v>
      </c>
      <c r="H4027" s="2" t="str">
        <f t="shared" ref="H4027:J4027" si="2825">H4003</f>
        <v>FN</v>
      </c>
      <c r="I4027" s="2" t="str">
        <f t="shared" si="2825"/>
        <v>UP</v>
      </c>
      <c r="J4027" s="10">
        <f t="shared" si="2825"/>
        <v>0</v>
      </c>
      <c r="K4027" s="10">
        <f t="shared" si="2821"/>
        <v>3</v>
      </c>
      <c r="L4027" s="10" t="str">
        <f t="shared" si="2803"/>
        <v>TERELC</v>
      </c>
      <c r="M4027" s="10" t="s">
        <v>75</v>
      </c>
    </row>
    <row r="4028" spans="3:13" s="2" customFormat="1" x14ac:dyDescent="0.25">
      <c r="C4028" s="10"/>
      <c r="D4028" s="10">
        <v>14</v>
      </c>
      <c r="F4028" s="2" t="str">
        <f t="shared" si="2818"/>
        <v>FLO_FR</v>
      </c>
      <c r="G4028" s="2" t="str">
        <f t="shared" si="2819"/>
        <v>TER_TS_RF</v>
      </c>
      <c r="H4028" s="2" t="str">
        <f t="shared" ref="H4028:J4028" si="2826">H4004</f>
        <v>FL</v>
      </c>
      <c r="I4028" s="2" t="str">
        <f t="shared" si="2826"/>
        <v>UP</v>
      </c>
      <c r="J4028" s="10">
        <f t="shared" si="2826"/>
        <v>0</v>
      </c>
      <c r="K4028" s="10">
        <f t="shared" si="2821"/>
        <v>3</v>
      </c>
      <c r="L4028" s="10" t="str">
        <f t="shared" si="2803"/>
        <v>TERELC</v>
      </c>
      <c r="M4028" s="10" t="s">
        <v>75</v>
      </c>
    </row>
    <row r="4029" spans="3:13" s="2" customFormat="1" x14ac:dyDescent="0.25">
      <c r="C4029" s="10"/>
      <c r="D4029" s="10">
        <v>15</v>
      </c>
      <c r="F4029" s="2" t="str">
        <f t="shared" si="2818"/>
        <v>FLO_FR</v>
      </c>
      <c r="G4029" s="2" t="str">
        <f t="shared" si="2819"/>
        <v>TER_TS_RF</v>
      </c>
      <c r="H4029" s="2" t="str">
        <f t="shared" ref="H4029:J4029" si="2827">H4005</f>
        <v>FM</v>
      </c>
      <c r="I4029" s="2" t="str">
        <f t="shared" si="2827"/>
        <v>UP</v>
      </c>
      <c r="J4029" s="10">
        <f t="shared" si="2827"/>
        <v>0</v>
      </c>
      <c r="K4029" s="10">
        <f t="shared" si="2821"/>
        <v>3</v>
      </c>
      <c r="L4029" s="10" t="str">
        <f t="shared" si="2803"/>
        <v>TERELC</v>
      </c>
      <c r="M4029" s="10" t="s">
        <v>75</v>
      </c>
    </row>
    <row r="4030" spans="3:13" s="2" customFormat="1" x14ac:dyDescent="0.25">
      <c r="C4030" s="10"/>
      <c r="D4030" s="10">
        <v>16</v>
      </c>
      <c r="F4030" s="2" t="str">
        <f t="shared" si="2818"/>
        <v>FLO_FR</v>
      </c>
      <c r="G4030" s="2" t="str">
        <f t="shared" si="2819"/>
        <v>TER_TS_RF</v>
      </c>
      <c r="H4030" s="2" t="str">
        <f t="shared" ref="H4030:J4030" si="2828">H4006</f>
        <v>FD</v>
      </c>
      <c r="I4030" s="2" t="str">
        <f t="shared" si="2828"/>
        <v>UP</v>
      </c>
      <c r="J4030" s="10">
        <f t="shared" si="2828"/>
        <v>0</v>
      </c>
      <c r="K4030" s="10">
        <f t="shared" si="2821"/>
        <v>3</v>
      </c>
      <c r="L4030" s="10" t="str">
        <f t="shared" si="2803"/>
        <v>TERELC</v>
      </c>
      <c r="M4030" s="10" t="s">
        <v>75</v>
      </c>
    </row>
    <row r="4031" spans="3:13" s="2" customFormat="1" x14ac:dyDescent="0.25">
      <c r="C4031" s="10"/>
      <c r="D4031" s="10">
        <v>17</v>
      </c>
      <c r="F4031" s="2" t="str">
        <f t="shared" si="2818"/>
        <v>FLO_FR</v>
      </c>
      <c r="G4031" s="2" t="str">
        <f t="shared" si="2819"/>
        <v>TER_TS_RF</v>
      </c>
      <c r="H4031" s="2" t="str">
        <f t="shared" ref="H4031:J4031" si="2829">H4007</f>
        <v>FA</v>
      </c>
      <c r="I4031" s="2" t="str">
        <f t="shared" si="2829"/>
        <v>UP</v>
      </c>
      <c r="J4031" s="10">
        <f t="shared" si="2829"/>
        <v>0</v>
      </c>
      <c r="K4031" s="10">
        <f t="shared" si="2821"/>
        <v>3</v>
      </c>
      <c r="L4031" s="10" t="str">
        <f t="shared" si="2803"/>
        <v>TERELC</v>
      </c>
      <c r="M4031" s="10" t="s">
        <v>75</v>
      </c>
    </row>
    <row r="4032" spans="3:13" s="2" customFormat="1" x14ac:dyDescent="0.25">
      <c r="C4032" s="10"/>
      <c r="D4032" s="10">
        <v>18</v>
      </c>
      <c r="F4032" s="2" t="str">
        <f t="shared" si="2818"/>
        <v>FLO_FR</v>
      </c>
      <c r="G4032" s="2" t="str">
        <f t="shared" si="2819"/>
        <v>TER_TS_RF</v>
      </c>
      <c r="H4032" s="2" t="str">
        <f t="shared" ref="H4032:J4032" si="2830">H4008</f>
        <v>FE</v>
      </c>
      <c r="I4032" s="2" t="str">
        <f t="shared" si="2830"/>
        <v>UP</v>
      </c>
      <c r="J4032" s="10">
        <f t="shared" si="2830"/>
        <v>0</v>
      </c>
      <c r="K4032" s="10">
        <f t="shared" si="2821"/>
        <v>3</v>
      </c>
      <c r="L4032" s="10" t="str">
        <f t="shared" si="2803"/>
        <v>TERELC</v>
      </c>
      <c r="M4032" s="10" t="s">
        <v>75</v>
      </c>
    </row>
    <row r="4033" spans="3:13" s="2" customFormat="1" x14ac:dyDescent="0.25">
      <c r="C4033" s="10"/>
      <c r="D4033" s="10">
        <v>19</v>
      </c>
      <c r="F4033" s="2" t="str">
        <f t="shared" si="2818"/>
        <v>FLO_FR</v>
      </c>
      <c r="G4033" s="2" t="str">
        <f t="shared" si="2819"/>
        <v>TER_TS_RF</v>
      </c>
      <c r="H4033" s="2" t="str">
        <f t="shared" ref="H4033:J4033" si="2831">H4009</f>
        <v>WN</v>
      </c>
      <c r="I4033" s="2" t="str">
        <f t="shared" si="2831"/>
        <v>UP</v>
      </c>
      <c r="J4033" s="10">
        <f t="shared" si="2831"/>
        <v>0</v>
      </c>
      <c r="K4033" s="10">
        <f t="shared" si="2821"/>
        <v>3</v>
      </c>
      <c r="L4033" s="10" t="str">
        <f t="shared" si="2803"/>
        <v>TERELC</v>
      </c>
      <c r="M4033" s="10" t="s">
        <v>75</v>
      </c>
    </row>
    <row r="4034" spans="3:13" s="2" customFormat="1" x14ac:dyDescent="0.25">
      <c r="C4034" s="10"/>
      <c r="D4034" s="10">
        <v>20</v>
      </c>
      <c r="F4034" s="2" t="str">
        <f t="shared" si="2818"/>
        <v>FLO_FR</v>
      </c>
      <c r="G4034" s="2" t="str">
        <f t="shared" si="2819"/>
        <v>TER_TS_RF</v>
      </c>
      <c r="H4034" s="2" t="str">
        <f t="shared" ref="H4034:J4034" si="2832">H4010</f>
        <v>WL</v>
      </c>
      <c r="I4034" s="2" t="str">
        <f t="shared" si="2832"/>
        <v>UP</v>
      </c>
      <c r="J4034" s="10">
        <f t="shared" si="2832"/>
        <v>0</v>
      </c>
      <c r="K4034" s="10">
        <f t="shared" si="2821"/>
        <v>3</v>
      </c>
      <c r="L4034" s="10" t="str">
        <f t="shared" si="2803"/>
        <v>TERELC</v>
      </c>
      <c r="M4034" s="10" t="s">
        <v>75</v>
      </c>
    </row>
    <row r="4035" spans="3:13" s="2" customFormat="1" x14ac:dyDescent="0.25">
      <c r="C4035" s="10"/>
      <c r="D4035" s="10">
        <v>21</v>
      </c>
      <c r="F4035" s="2" t="str">
        <f t="shared" si="2818"/>
        <v>FLO_FR</v>
      </c>
      <c r="G4035" s="2" t="str">
        <f t="shared" si="2819"/>
        <v>TER_TS_RF</v>
      </c>
      <c r="H4035" s="2" t="str">
        <f t="shared" ref="H4035:J4035" si="2833">H4011</f>
        <v>WM</v>
      </c>
      <c r="I4035" s="2" t="str">
        <f t="shared" si="2833"/>
        <v>UP</v>
      </c>
      <c r="J4035" s="10">
        <f t="shared" si="2833"/>
        <v>0</v>
      </c>
      <c r="K4035" s="10">
        <f t="shared" si="2821"/>
        <v>3</v>
      </c>
      <c r="L4035" s="10" t="str">
        <f t="shared" si="2803"/>
        <v>TERELC</v>
      </c>
      <c r="M4035" s="10" t="s">
        <v>75</v>
      </c>
    </row>
    <row r="4036" spans="3:13" s="2" customFormat="1" x14ac:dyDescent="0.25">
      <c r="C4036" s="10"/>
      <c r="D4036" s="10">
        <v>22</v>
      </c>
      <c r="F4036" s="2" t="str">
        <f t="shared" si="2818"/>
        <v>FLO_FR</v>
      </c>
      <c r="G4036" s="2" t="str">
        <f t="shared" si="2819"/>
        <v>TER_TS_RF</v>
      </c>
      <c r="H4036" s="2" t="str">
        <f t="shared" ref="H4036:J4036" si="2834">H4012</f>
        <v>WD</v>
      </c>
      <c r="I4036" s="2" t="str">
        <f t="shared" si="2834"/>
        <v>UP</v>
      </c>
      <c r="J4036" s="10">
        <f t="shared" si="2834"/>
        <v>0</v>
      </c>
      <c r="K4036" s="10">
        <f t="shared" si="2821"/>
        <v>3</v>
      </c>
      <c r="L4036" s="10" t="str">
        <f t="shared" si="2803"/>
        <v>TERELC</v>
      </c>
      <c r="M4036" s="10" t="s">
        <v>75</v>
      </c>
    </row>
    <row r="4037" spans="3:13" s="2" customFormat="1" x14ac:dyDescent="0.25">
      <c r="C4037" s="10"/>
      <c r="D4037" s="10">
        <v>23</v>
      </c>
      <c r="F4037" s="12" t="str">
        <f t="shared" si="2818"/>
        <v>FLO_FR</v>
      </c>
      <c r="G4037" s="12" t="str">
        <f t="shared" si="2819"/>
        <v>TER_TS_RF</v>
      </c>
      <c r="H4037" s="12" t="str">
        <f t="shared" ref="H4037:J4037" si="2835">H4013</f>
        <v>WA</v>
      </c>
      <c r="I4037" s="12" t="str">
        <f t="shared" si="2835"/>
        <v>UP</v>
      </c>
      <c r="J4037" s="4">
        <f t="shared" si="2835"/>
        <v>0</v>
      </c>
      <c r="K4037" s="4">
        <f t="shared" si="2821"/>
        <v>3</v>
      </c>
      <c r="L4037" s="10" t="str">
        <f t="shared" si="2803"/>
        <v>TERELC</v>
      </c>
      <c r="M4037" s="10" t="s">
        <v>75</v>
      </c>
    </row>
    <row r="4038" spans="3:13" s="2" customFormat="1" x14ac:dyDescent="0.25">
      <c r="C4038" s="10"/>
      <c r="D4038" s="10">
        <v>24</v>
      </c>
      <c r="F4038" s="19" t="str">
        <f t="shared" si="2818"/>
        <v>FLO_FR</v>
      </c>
      <c r="G4038" s="19" t="str">
        <f t="shared" si="2819"/>
        <v>TER_TS_RF</v>
      </c>
      <c r="H4038" s="19" t="str">
        <f t="shared" ref="H4038:J4038" si="2836">H4014</f>
        <v>WE</v>
      </c>
      <c r="I4038" s="19" t="str">
        <f t="shared" si="2836"/>
        <v>UP</v>
      </c>
      <c r="J4038" s="21">
        <f t="shared" si="2836"/>
        <v>0</v>
      </c>
      <c r="K4038" s="21">
        <f t="shared" si="2821"/>
        <v>3</v>
      </c>
      <c r="L4038" s="21" t="str">
        <f t="shared" si="2803"/>
        <v>TERELC</v>
      </c>
      <c r="M4038" s="21" t="s">
        <v>75</v>
      </c>
    </row>
    <row r="4039" spans="3:13" s="2" customFormat="1" x14ac:dyDescent="0.25">
      <c r="C4039" s="10">
        <f>C3991+1</f>
        <v>85</v>
      </c>
      <c r="D4039" s="10">
        <v>1</v>
      </c>
      <c r="F4039" s="2" t="str">
        <f>IF(H4039="NA","\I: Ignore","FLO_FR")</f>
        <v>FLO_FR</v>
      </c>
      <c r="G4039" s="9" t="str">
        <f>VLOOKUP(C4039,Demands!$B$27:$C$125,2,0)</f>
        <v>TER_TP_AP</v>
      </c>
      <c r="H4039" s="2" t="str">
        <f>IF(HLOOKUP($D4039,Fractions!$C$1:$Z$2,2,0)=0,"na",HLOOKUP($D4039,Fractions!$C$1:$Z$2,2,0))</f>
        <v>RN</v>
      </c>
      <c r="I4039" s="2" t="s">
        <v>34</v>
      </c>
      <c r="K4039" s="11">
        <f>VLOOKUP(VLOOKUP(C4039,Demands!$B$27:$E$125,4,0),Fractions!$A$3:$Z$43,INS_FRs!D4039+2,0)</f>
        <v>1.740867579908676E-2</v>
      </c>
      <c r="L4039" s="10" t="str">
        <f t="shared" si="2803"/>
        <v>TERELC</v>
      </c>
      <c r="M4039" s="10" t="s">
        <v>75</v>
      </c>
    </row>
    <row r="4040" spans="3:13" s="2" customFormat="1" x14ac:dyDescent="0.25">
      <c r="C4040" s="10"/>
      <c r="D4040" s="10">
        <v>2</v>
      </c>
      <c r="F4040" s="2" t="str">
        <f t="shared" ref="F4040:F4086" si="2837">IF(H4040="NA","\I: Ignore","FLO_FR")</f>
        <v>FLO_FR</v>
      </c>
      <c r="G4040" s="2" t="str">
        <f>G4039</f>
        <v>TER_TP_AP</v>
      </c>
      <c r="H4040" s="2" t="str">
        <f>IF(HLOOKUP($D4040,Fractions!$C$1:$Z$2,2,0)=0,"na",HLOOKUP($D4040,Fractions!$C$1:$Z$2,2,0))</f>
        <v>RL</v>
      </c>
      <c r="I4040" s="2" t="s">
        <v>34</v>
      </c>
      <c r="K4040" s="17">
        <f>VLOOKUP(VLOOKUP(C4039,Demands!$B$27:$E$125,4,0),Fractions!$A$3:$Z$43,INS_FRs!D4040+2,0)</f>
        <v>2.9594748858447491E-2</v>
      </c>
      <c r="L4040" s="10" t="str">
        <f t="shared" ref="L4040:L4103" si="2838">LEFT(G4040,3)&amp;"ELC"</f>
        <v>TERELC</v>
      </c>
      <c r="M4040" s="10" t="s">
        <v>75</v>
      </c>
    </row>
    <row r="4041" spans="3:13" s="2" customFormat="1" x14ac:dyDescent="0.25">
      <c r="C4041" s="10"/>
      <c r="D4041" s="10">
        <v>3</v>
      </c>
      <c r="F4041" s="2" t="str">
        <f t="shared" si="2837"/>
        <v>FLO_FR</v>
      </c>
      <c r="G4041" s="2" t="str">
        <f t="shared" ref="G4041:G4086" si="2839">G4040</f>
        <v>TER_TP_AP</v>
      </c>
      <c r="H4041" s="2" t="str">
        <f>IF(HLOOKUP($D4041,Fractions!$C$1:$Z$2,2,0)=0,"na",HLOOKUP($D4041,Fractions!$C$1:$Z$2,2,0))</f>
        <v>RM</v>
      </c>
      <c r="I4041" s="2" t="s">
        <v>34</v>
      </c>
      <c r="K4041" s="17">
        <f>VLOOKUP(VLOOKUP(C4039,Demands!$B$27:$E$125,4,0),Fractions!$A$3:$Z$43,INS_FRs!D4041+2,0)</f>
        <v>3.6558219178082191E-2</v>
      </c>
      <c r="L4041" s="10" t="str">
        <f t="shared" si="2838"/>
        <v>TERELC</v>
      </c>
      <c r="M4041" s="10" t="s">
        <v>75</v>
      </c>
    </row>
    <row r="4042" spans="3:13" s="2" customFormat="1" x14ac:dyDescent="0.25">
      <c r="C4042" s="10"/>
      <c r="D4042" s="10">
        <v>4</v>
      </c>
      <c r="F4042" s="2" t="str">
        <f t="shared" si="2837"/>
        <v>FLO_FR</v>
      </c>
      <c r="G4042" s="2" t="str">
        <f t="shared" si="2839"/>
        <v>TER_TP_AP</v>
      </c>
      <c r="H4042" s="2" t="str">
        <f>IF(HLOOKUP($D4042,Fractions!$C$1:$Z$2,2,0)=0,"na",HLOOKUP($D4042,Fractions!$C$1:$Z$2,2,0))</f>
        <v>RD</v>
      </c>
      <c r="I4042" s="2" t="s">
        <v>34</v>
      </c>
      <c r="K4042" s="17">
        <f>VLOOKUP(VLOOKUP(C4039,Demands!$B$27:$E$125,4,0),Fractions!$A$3:$Z$43,INS_FRs!D4042+2,0)</f>
        <v>4.1780821917808221E-2</v>
      </c>
      <c r="L4042" s="10" t="str">
        <f t="shared" si="2838"/>
        <v>TERELC</v>
      </c>
      <c r="M4042" s="10" t="s">
        <v>75</v>
      </c>
    </row>
    <row r="4043" spans="3:13" s="2" customFormat="1" x14ac:dyDescent="0.25">
      <c r="C4043" s="10"/>
      <c r="D4043" s="10">
        <v>5</v>
      </c>
      <c r="F4043" s="2" t="str">
        <f t="shared" si="2837"/>
        <v>FLO_FR</v>
      </c>
      <c r="G4043" s="2" t="str">
        <f t="shared" si="2839"/>
        <v>TER_TP_AP</v>
      </c>
      <c r="H4043" s="2" t="str">
        <f>IF(HLOOKUP($D4043,Fractions!$C$1:$Z$2,2,0)=0,"na",HLOOKUP($D4043,Fractions!$C$1:$Z$2,2,0))</f>
        <v>RA</v>
      </c>
      <c r="I4043" s="2" t="s">
        <v>34</v>
      </c>
      <c r="K4043" s="17">
        <f>VLOOKUP(VLOOKUP(C4039,Demands!$B$27:$E$125,4,0),Fractions!$A$3:$Z$43,INS_FRs!D4043+2,0)</f>
        <v>2.7853881278538814E-2</v>
      </c>
      <c r="L4043" s="10" t="str">
        <f t="shared" si="2838"/>
        <v>TERELC</v>
      </c>
      <c r="M4043" s="10" t="s">
        <v>75</v>
      </c>
    </row>
    <row r="4044" spans="3:13" s="2" customFormat="1" x14ac:dyDescent="0.25">
      <c r="C4044" s="10"/>
      <c r="D4044" s="10">
        <v>6</v>
      </c>
      <c r="F4044" s="2" t="str">
        <f t="shared" si="2837"/>
        <v>FLO_FR</v>
      </c>
      <c r="G4044" s="2" t="str">
        <f t="shared" si="2839"/>
        <v>TER_TP_AP</v>
      </c>
      <c r="H4044" s="2" t="str">
        <f>IF(HLOOKUP($D4044,Fractions!$C$1:$Z$2,2,0)=0,"na",HLOOKUP($D4044,Fractions!$C$1:$Z$2,2,0))</f>
        <v>RE</v>
      </c>
      <c r="I4044" s="2" t="s">
        <v>34</v>
      </c>
      <c r="K4044" s="17">
        <f>VLOOKUP(VLOOKUP(C4039,Demands!$B$27:$E$125,4,0),Fractions!$A$3:$Z$43,INS_FRs!D4044+2,0)</f>
        <v>1.3926940639269407E-2</v>
      </c>
      <c r="L4044" s="10" t="str">
        <f t="shared" si="2838"/>
        <v>TERELC</v>
      </c>
      <c r="M4044" s="10" t="s">
        <v>75</v>
      </c>
    </row>
    <row r="4045" spans="3:13" s="2" customFormat="1" x14ac:dyDescent="0.25">
      <c r="C4045" s="10"/>
      <c r="D4045" s="10">
        <v>7</v>
      </c>
      <c r="F4045" s="2" t="str">
        <f t="shared" si="2837"/>
        <v>FLO_FR</v>
      </c>
      <c r="G4045" s="2" t="str">
        <f t="shared" si="2839"/>
        <v>TER_TP_AP</v>
      </c>
      <c r="H4045" s="2" t="str">
        <f>IF(HLOOKUP($D4045,Fractions!$C$1:$Z$2,2,0)=0,"na",HLOOKUP($D4045,Fractions!$C$1:$Z$2,2,0))</f>
        <v>SN</v>
      </c>
      <c r="I4045" s="2" t="s">
        <v>34</v>
      </c>
      <c r="K4045" s="17">
        <f>VLOOKUP(VLOOKUP(C4039,Demands!$B$27:$E$125,4,0),Fractions!$A$3:$Z$43,INS_FRs!D4045+2,0)</f>
        <v>1.7503805175038054E-2</v>
      </c>
      <c r="L4045" s="10" t="str">
        <f t="shared" si="2838"/>
        <v>TERELC</v>
      </c>
      <c r="M4045" s="10" t="s">
        <v>75</v>
      </c>
    </row>
    <row r="4046" spans="3:13" s="2" customFormat="1" x14ac:dyDescent="0.25">
      <c r="C4046" s="10"/>
      <c r="D4046" s="10">
        <v>8</v>
      </c>
      <c r="F4046" s="2" t="str">
        <f t="shared" si="2837"/>
        <v>FLO_FR</v>
      </c>
      <c r="G4046" s="2" t="str">
        <f t="shared" si="2839"/>
        <v>TER_TP_AP</v>
      </c>
      <c r="H4046" s="2" t="str">
        <f>IF(HLOOKUP($D4046,Fractions!$C$1:$Z$2,2,0)=0,"na",HLOOKUP($D4046,Fractions!$C$1:$Z$2,2,0))</f>
        <v>SL</v>
      </c>
      <c r="I4046" s="2" t="s">
        <v>34</v>
      </c>
      <c r="K4046" s="17">
        <f>VLOOKUP(VLOOKUP(C4039,Demands!$B$27:$E$125,4,0),Fractions!$A$3:$Z$43,INS_FRs!D4046+2,0)</f>
        <v>2.9756468797564693E-2</v>
      </c>
      <c r="L4046" s="10" t="str">
        <f t="shared" si="2838"/>
        <v>TERELC</v>
      </c>
      <c r="M4046" s="10" t="s">
        <v>75</v>
      </c>
    </row>
    <row r="4047" spans="3:13" s="2" customFormat="1" x14ac:dyDescent="0.25">
      <c r="C4047" s="10"/>
      <c r="D4047" s="10">
        <v>9</v>
      </c>
      <c r="F4047" s="2" t="str">
        <f t="shared" si="2837"/>
        <v>FLO_FR</v>
      </c>
      <c r="G4047" s="2" t="str">
        <f t="shared" si="2839"/>
        <v>TER_TP_AP</v>
      </c>
      <c r="H4047" s="2" t="str">
        <f>IF(HLOOKUP($D4047,Fractions!$C$1:$Z$2,2,0)=0,"na",HLOOKUP($D4047,Fractions!$C$1:$Z$2,2,0))</f>
        <v>SM</v>
      </c>
      <c r="I4047" s="2" t="s">
        <v>34</v>
      </c>
      <c r="K4047" s="17">
        <f>VLOOKUP(VLOOKUP(C4039,Demands!$B$27:$E$125,4,0),Fractions!$A$3:$Z$43,INS_FRs!D4047+2,0)</f>
        <v>3.6757990867579915E-2</v>
      </c>
      <c r="L4047" s="10" t="str">
        <f t="shared" si="2838"/>
        <v>TERELC</v>
      </c>
      <c r="M4047" s="10" t="s">
        <v>75</v>
      </c>
    </row>
    <row r="4048" spans="3:13" s="2" customFormat="1" x14ac:dyDescent="0.25">
      <c r="C4048" s="10"/>
      <c r="D4048" s="10">
        <v>10</v>
      </c>
      <c r="F4048" s="2" t="str">
        <f t="shared" si="2837"/>
        <v>FLO_FR</v>
      </c>
      <c r="G4048" s="2" t="str">
        <f t="shared" si="2839"/>
        <v>TER_TP_AP</v>
      </c>
      <c r="H4048" s="2" t="str">
        <f>IF(HLOOKUP($D4048,Fractions!$C$1:$Z$2,2,0)=0,"na",HLOOKUP($D4048,Fractions!$C$1:$Z$2,2,0))</f>
        <v>SD</v>
      </c>
      <c r="I4048" s="2" t="s">
        <v>34</v>
      </c>
      <c r="K4048" s="17">
        <f>VLOOKUP(VLOOKUP(C4039,Demands!$B$27:$E$125,4,0),Fractions!$A$3:$Z$43,INS_FRs!D4048+2,0)</f>
        <v>4.2009132420091327E-2</v>
      </c>
      <c r="L4048" s="10" t="str">
        <f t="shared" si="2838"/>
        <v>TERELC</v>
      </c>
      <c r="M4048" s="10" t="s">
        <v>75</v>
      </c>
    </row>
    <row r="4049" spans="3:13" s="2" customFormat="1" x14ac:dyDescent="0.25">
      <c r="C4049" s="10"/>
      <c r="D4049" s="10">
        <v>11</v>
      </c>
      <c r="F4049" s="2" t="str">
        <f t="shared" si="2837"/>
        <v>FLO_FR</v>
      </c>
      <c r="G4049" s="2" t="str">
        <f t="shared" si="2839"/>
        <v>TER_TP_AP</v>
      </c>
      <c r="H4049" s="2" t="str">
        <f>IF(HLOOKUP($D4049,Fractions!$C$1:$Z$2,2,0)=0,"na",HLOOKUP($D4049,Fractions!$C$1:$Z$2,2,0))</f>
        <v>SA</v>
      </c>
      <c r="I4049" s="2" t="s">
        <v>34</v>
      </c>
      <c r="K4049" s="17">
        <f>VLOOKUP(VLOOKUP(C4039,Demands!$B$27:$E$125,4,0),Fractions!$A$3:$Z$43,INS_FRs!D4049+2,0)</f>
        <v>2.8006088280060883E-2</v>
      </c>
      <c r="L4049" s="10" t="str">
        <f t="shared" si="2838"/>
        <v>TERELC</v>
      </c>
      <c r="M4049" s="10" t="s">
        <v>75</v>
      </c>
    </row>
    <row r="4050" spans="3:13" s="2" customFormat="1" x14ac:dyDescent="0.25">
      <c r="C4050" s="10"/>
      <c r="D4050" s="10">
        <v>12</v>
      </c>
      <c r="F4050" s="2" t="str">
        <f t="shared" si="2837"/>
        <v>FLO_FR</v>
      </c>
      <c r="G4050" s="2" t="str">
        <f t="shared" si="2839"/>
        <v>TER_TP_AP</v>
      </c>
      <c r="H4050" s="2" t="str">
        <f>IF(HLOOKUP($D4050,Fractions!$C$1:$Z$2,2,0)=0,"na",HLOOKUP($D4050,Fractions!$C$1:$Z$2,2,0))</f>
        <v>SE</v>
      </c>
      <c r="I4050" s="2" t="s">
        <v>34</v>
      </c>
      <c r="K4050" s="17">
        <f>VLOOKUP(VLOOKUP(C4039,Demands!$B$27:$E$125,4,0),Fractions!$A$3:$Z$43,INS_FRs!D4050+2,0)</f>
        <v>1.4003044140030441E-2</v>
      </c>
      <c r="L4050" s="10" t="str">
        <f t="shared" si="2838"/>
        <v>TERELC</v>
      </c>
      <c r="M4050" s="10" t="s">
        <v>75</v>
      </c>
    </row>
    <row r="4051" spans="3:13" s="2" customFormat="1" x14ac:dyDescent="0.25">
      <c r="C4051" s="10"/>
      <c r="D4051" s="10">
        <v>13</v>
      </c>
      <c r="F4051" s="2" t="str">
        <f t="shared" si="2837"/>
        <v>FLO_FR</v>
      </c>
      <c r="G4051" s="2" t="str">
        <f t="shared" si="2839"/>
        <v>TER_TP_AP</v>
      </c>
      <c r="H4051" s="2" t="str">
        <f>IF(HLOOKUP($D4051,Fractions!$C$1:$Z$2,2,0)=0,"na",HLOOKUP($D4051,Fractions!$C$1:$Z$2,2,0))</f>
        <v>FN</v>
      </c>
      <c r="I4051" s="2" t="s">
        <v>34</v>
      </c>
      <c r="K4051" s="17">
        <f>VLOOKUP(VLOOKUP(C4039,Demands!$B$27:$E$125,4,0),Fractions!$A$3:$Z$43,INS_FRs!D4051+2,0)</f>
        <v>1.740867579908676E-2</v>
      </c>
      <c r="L4051" s="10" t="str">
        <f t="shared" si="2838"/>
        <v>TERELC</v>
      </c>
      <c r="M4051" s="10" t="s">
        <v>75</v>
      </c>
    </row>
    <row r="4052" spans="3:13" s="2" customFormat="1" x14ac:dyDescent="0.25">
      <c r="C4052" s="10"/>
      <c r="D4052" s="10">
        <v>14</v>
      </c>
      <c r="F4052" s="2" t="str">
        <f t="shared" si="2837"/>
        <v>FLO_FR</v>
      </c>
      <c r="G4052" s="2" t="str">
        <f t="shared" si="2839"/>
        <v>TER_TP_AP</v>
      </c>
      <c r="H4052" s="2" t="str">
        <f>IF(HLOOKUP($D4052,Fractions!$C$1:$Z$2,2,0)=0,"na",HLOOKUP($D4052,Fractions!$C$1:$Z$2,2,0))</f>
        <v>FL</v>
      </c>
      <c r="I4052" s="2" t="s">
        <v>34</v>
      </c>
      <c r="K4052" s="17">
        <f>VLOOKUP(VLOOKUP(C4039,Demands!$B$27:$E$125,4,0),Fractions!$A$3:$Z$43,INS_FRs!D4052+2,0)</f>
        <v>2.9594748858447491E-2</v>
      </c>
      <c r="L4052" s="10" t="str">
        <f t="shared" si="2838"/>
        <v>TERELC</v>
      </c>
      <c r="M4052" s="10" t="s">
        <v>75</v>
      </c>
    </row>
    <row r="4053" spans="3:13" s="2" customFormat="1" x14ac:dyDescent="0.25">
      <c r="C4053" s="10"/>
      <c r="D4053" s="10">
        <v>15</v>
      </c>
      <c r="F4053" s="2" t="str">
        <f t="shared" si="2837"/>
        <v>FLO_FR</v>
      </c>
      <c r="G4053" s="2" t="str">
        <f t="shared" si="2839"/>
        <v>TER_TP_AP</v>
      </c>
      <c r="H4053" s="2" t="str">
        <f>IF(HLOOKUP($D4053,Fractions!$C$1:$Z$2,2,0)=0,"na",HLOOKUP($D4053,Fractions!$C$1:$Z$2,2,0))</f>
        <v>FM</v>
      </c>
      <c r="I4053" s="2" t="s">
        <v>34</v>
      </c>
      <c r="K4053" s="17">
        <f>VLOOKUP(VLOOKUP(C4039,Demands!$B$27:$E$125,4,0),Fractions!$A$3:$Z$43,INS_FRs!D4053+2,0)</f>
        <v>3.6558219178082191E-2</v>
      </c>
      <c r="L4053" s="10" t="str">
        <f t="shared" si="2838"/>
        <v>TERELC</v>
      </c>
      <c r="M4053" s="10" t="s">
        <v>75</v>
      </c>
    </row>
    <row r="4054" spans="3:13" s="2" customFormat="1" x14ac:dyDescent="0.25">
      <c r="C4054" s="10"/>
      <c r="D4054" s="10">
        <v>16</v>
      </c>
      <c r="F4054" s="2" t="str">
        <f t="shared" si="2837"/>
        <v>FLO_FR</v>
      </c>
      <c r="G4054" s="2" t="str">
        <f t="shared" si="2839"/>
        <v>TER_TP_AP</v>
      </c>
      <c r="H4054" s="2" t="str">
        <f>IF(HLOOKUP($D4054,Fractions!$C$1:$Z$2,2,0)=0,"na",HLOOKUP($D4054,Fractions!$C$1:$Z$2,2,0))</f>
        <v>FD</v>
      </c>
      <c r="I4054" s="2" t="s">
        <v>34</v>
      </c>
      <c r="K4054" s="17">
        <f>VLOOKUP(VLOOKUP(C4039,Demands!$B$27:$E$125,4,0),Fractions!$A$3:$Z$43,INS_FRs!D4054+2,0)</f>
        <v>4.1780821917808221E-2</v>
      </c>
      <c r="L4054" s="10" t="str">
        <f t="shared" si="2838"/>
        <v>TERELC</v>
      </c>
      <c r="M4054" s="10" t="s">
        <v>75</v>
      </c>
    </row>
    <row r="4055" spans="3:13" s="2" customFormat="1" x14ac:dyDescent="0.25">
      <c r="C4055" s="10"/>
      <c r="D4055" s="10">
        <v>17</v>
      </c>
      <c r="F4055" s="2" t="str">
        <f t="shared" si="2837"/>
        <v>FLO_FR</v>
      </c>
      <c r="G4055" s="2" t="str">
        <f t="shared" si="2839"/>
        <v>TER_TP_AP</v>
      </c>
      <c r="H4055" s="2" t="str">
        <f>IF(HLOOKUP($D4055,Fractions!$C$1:$Z$2,2,0)=0,"na",HLOOKUP($D4055,Fractions!$C$1:$Z$2,2,0))</f>
        <v>FA</v>
      </c>
      <c r="I4055" s="2" t="s">
        <v>34</v>
      </c>
      <c r="K4055" s="17">
        <f>VLOOKUP(VLOOKUP(C4039,Demands!$B$27:$E$125,4,0),Fractions!$A$3:$Z$43,INS_FRs!D4055+2,0)</f>
        <v>2.7853881278538814E-2</v>
      </c>
      <c r="L4055" s="10" t="str">
        <f t="shared" si="2838"/>
        <v>TERELC</v>
      </c>
      <c r="M4055" s="10" t="s">
        <v>75</v>
      </c>
    </row>
    <row r="4056" spans="3:13" s="2" customFormat="1" x14ac:dyDescent="0.25">
      <c r="C4056" s="10"/>
      <c r="D4056" s="10">
        <v>18</v>
      </c>
      <c r="F4056" s="2" t="str">
        <f t="shared" si="2837"/>
        <v>FLO_FR</v>
      </c>
      <c r="G4056" s="2" t="str">
        <f t="shared" si="2839"/>
        <v>TER_TP_AP</v>
      </c>
      <c r="H4056" s="2" t="str">
        <f>IF(HLOOKUP($D4056,Fractions!$C$1:$Z$2,2,0)=0,"na",HLOOKUP($D4056,Fractions!$C$1:$Z$2,2,0))</f>
        <v>FE</v>
      </c>
      <c r="I4056" s="2" t="s">
        <v>34</v>
      </c>
      <c r="K4056" s="17">
        <f>VLOOKUP(VLOOKUP(C4039,Demands!$B$27:$E$125,4,0),Fractions!$A$3:$Z$43,INS_FRs!D4056+2,0)</f>
        <v>1.3926940639269407E-2</v>
      </c>
      <c r="L4056" s="10" t="str">
        <f t="shared" si="2838"/>
        <v>TERELC</v>
      </c>
      <c r="M4056" s="10" t="s">
        <v>75</v>
      </c>
    </row>
    <row r="4057" spans="3:13" s="2" customFormat="1" x14ac:dyDescent="0.25">
      <c r="C4057" s="10"/>
      <c r="D4057" s="10">
        <v>19</v>
      </c>
      <c r="F4057" s="2" t="str">
        <f t="shared" si="2837"/>
        <v>FLO_FR</v>
      </c>
      <c r="G4057" s="2" t="str">
        <f t="shared" si="2839"/>
        <v>TER_TP_AP</v>
      </c>
      <c r="H4057" s="2" t="str">
        <f>IF(HLOOKUP($D4057,Fractions!$C$1:$Z$2,2,0)=0,"na",HLOOKUP($D4057,Fractions!$C$1:$Z$2,2,0))</f>
        <v>WN</v>
      </c>
      <c r="I4057" s="2" t="s">
        <v>34</v>
      </c>
      <c r="K4057" s="17">
        <f>VLOOKUP(VLOOKUP(C4039,Demands!$B$27:$E$125,4,0),Fractions!$A$3:$Z$43,INS_FRs!D4057+2,0)</f>
        <v>5.1845509893455106E-2</v>
      </c>
      <c r="L4057" s="10" t="str">
        <f t="shared" si="2838"/>
        <v>TERELC</v>
      </c>
      <c r="M4057" s="10" t="s">
        <v>75</v>
      </c>
    </row>
    <row r="4058" spans="3:13" s="2" customFormat="1" x14ac:dyDescent="0.25">
      <c r="C4058" s="10"/>
      <c r="D4058" s="10">
        <v>20</v>
      </c>
      <c r="F4058" s="2" t="str">
        <f t="shared" si="2837"/>
        <v>FLO_FR</v>
      </c>
      <c r="G4058" s="2" t="str">
        <f t="shared" si="2839"/>
        <v>TER_TP_AP</v>
      </c>
      <c r="H4058" s="2" t="str">
        <f>IF(HLOOKUP($D4058,Fractions!$C$1:$Z$2,2,0)=0,"na",HLOOKUP($D4058,Fractions!$C$1:$Z$2,2,0))</f>
        <v>WL</v>
      </c>
      <c r="I4058" s="2" t="s">
        <v>34</v>
      </c>
      <c r="K4058" s="17">
        <f>VLOOKUP(VLOOKUP(C4039,Demands!$B$27:$E$125,4,0),Fractions!$A$3:$Z$43,INS_FRs!D4058+2,0)</f>
        <v>8.8137366818873672E-2</v>
      </c>
      <c r="L4058" s="10" t="str">
        <f t="shared" si="2838"/>
        <v>TERELC</v>
      </c>
      <c r="M4058" s="10" t="s">
        <v>75</v>
      </c>
    </row>
    <row r="4059" spans="3:13" s="2" customFormat="1" x14ac:dyDescent="0.25">
      <c r="C4059" s="10"/>
      <c r="D4059" s="10">
        <v>21</v>
      </c>
      <c r="F4059" s="2" t="str">
        <f t="shared" si="2837"/>
        <v>FLO_FR</v>
      </c>
      <c r="G4059" s="2" t="str">
        <f t="shared" si="2839"/>
        <v>TER_TP_AP</v>
      </c>
      <c r="H4059" s="2" t="str">
        <f>IF(HLOOKUP($D4059,Fractions!$C$1:$Z$2,2,0)=0,"na",HLOOKUP($D4059,Fractions!$C$1:$Z$2,2,0))</f>
        <v>WM</v>
      </c>
      <c r="I4059" s="2" t="s">
        <v>34</v>
      </c>
      <c r="K4059" s="17">
        <f>VLOOKUP(VLOOKUP(C4039,Demands!$B$27:$E$125,4,0),Fractions!$A$3:$Z$43,INS_FRs!D4059+2,0)</f>
        <v>0.10887557077625572</v>
      </c>
      <c r="L4059" s="10" t="str">
        <f t="shared" si="2838"/>
        <v>TERELC</v>
      </c>
      <c r="M4059" s="10" t="s">
        <v>75</v>
      </c>
    </row>
    <row r="4060" spans="3:13" s="2" customFormat="1" x14ac:dyDescent="0.25">
      <c r="C4060" s="10"/>
      <c r="D4060" s="10">
        <v>22</v>
      </c>
      <c r="F4060" s="2" t="str">
        <f t="shared" si="2837"/>
        <v>FLO_FR</v>
      </c>
      <c r="G4060" s="2" t="str">
        <f t="shared" si="2839"/>
        <v>TER_TP_AP</v>
      </c>
      <c r="H4060" s="2" t="str">
        <f>IF(HLOOKUP($D4060,Fractions!$C$1:$Z$2,2,0)=0,"na",HLOOKUP($D4060,Fractions!$C$1:$Z$2,2,0))</f>
        <v>WD</v>
      </c>
      <c r="I4060" s="2" t="s">
        <v>34</v>
      </c>
      <c r="K4060" s="17">
        <f>VLOOKUP(VLOOKUP(C4039,Demands!$B$27:$E$125,4,0),Fractions!$A$3:$Z$43,INS_FRs!D4060+2,0)</f>
        <v>0.12442922374429224</v>
      </c>
      <c r="L4060" s="10" t="str">
        <f t="shared" si="2838"/>
        <v>TERELC</v>
      </c>
      <c r="M4060" s="10" t="s">
        <v>75</v>
      </c>
    </row>
    <row r="4061" spans="3:13" s="2" customFormat="1" x14ac:dyDescent="0.25">
      <c r="C4061" s="10"/>
      <c r="D4061" s="10">
        <v>23</v>
      </c>
      <c r="F4061" s="12" t="str">
        <f t="shared" si="2837"/>
        <v>FLO_FR</v>
      </c>
      <c r="G4061" s="12" t="str">
        <f t="shared" si="2839"/>
        <v>TER_TP_AP</v>
      </c>
      <c r="H4061" s="12" t="str">
        <f>IF(HLOOKUP($D4061,Fractions!$C$1:$Z$2,2,0)=0,"na",HLOOKUP($D4061,Fractions!$C$1:$Z$2,2,0))</f>
        <v>WA</v>
      </c>
      <c r="I4061" s="12" t="s">
        <v>34</v>
      </c>
      <c r="J4061" s="12"/>
      <c r="K4061" s="18">
        <f>VLOOKUP(VLOOKUP(C4039,Demands!$B$27:$E$125,4,0),Fractions!$A$3:$Z$43,INS_FRs!D4061+2,0)</f>
        <v>8.2952815829528154E-2</v>
      </c>
      <c r="L4061" s="10" t="str">
        <f t="shared" si="2838"/>
        <v>TERELC</v>
      </c>
      <c r="M4061" s="10" t="s">
        <v>75</v>
      </c>
    </row>
    <row r="4062" spans="3:13" s="2" customFormat="1" x14ac:dyDescent="0.25">
      <c r="C4062" s="10"/>
      <c r="D4062" s="10">
        <v>24</v>
      </c>
      <c r="F4062" s="19" t="str">
        <f t="shared" si="2837"/>
        <v>FLO_FR</v>
      </c>
      <c r="G4062" s="19" t="str">
        <f t="shared" si="2839"/>
        <v>TER_TP_AP</v>
      </c>
      <c r="H4062" s="19" t="str">
        <f>IF(HLOOKUP($D4062,Fractions!$C$1:$Z$2,2,0)=0,"na",HLOOKUP($D4062,Fractions!$C$1:$Z$2,2,0))</f>
        <v>WE</v>
      </c>
      <c r="I4062" s="19" t="s">
        <v>34</v>
      </c>
      <c r="J4062" s="19"/>
      <c r="K4062" s="20">
        <f>VLOOKUP(VLOOKUP(C4039,Demands!$B$27:$E$125,4,0),Fractions!$A$3:$Z$43,INS_FRs!D4062+2,0)</f>
        <v>4.1476407914764077E-2</v>
      </c>
      <c r="L4062" s="21" t="str">
        <f t="shared" si="2838"/>
        <v>TERELC</v>
      </c>
      <c r="M4062" s="21" t="s">
        <v>75</v>
      </c>
    </row>
    <row r="4063" spans="3:13" s="2" customFormat="1" x14ac:dyDescent="0.25">
      <c r="C4063" s="10"/>
      <c r="D4063" s="10">
        <v>1</v>
      </c>
      <c r="F4063" s="2" t="str">
        <f t="shared" si="2837"/>
        <v>FLO_FR</v>
      </c>
      <c r="G4063" s="2" t="str">
        <f t="shared" si="2839"/>
        <v>TER_TP_AP</v>
      </c>
      <c r="H4063" s="2" t="str">
        <f t="shared" ref="H4063:J4071" si="2840">H4039</f>
        <v>RN</v>
      </c>
      <c r="I4063" s="2" t="str">
        <f t="shared" si="2840"/>
        <v>UP</v>
      </c>
      <c r="J4063" s="10">
        <f t="shared" si="2840"/>
        <v>0</v>
      </c>
      <c r="K4063" s="10">
        <v>3</v>
      </c>
      <c r="L4063" s="10" t="str">
        <f t="shared" si="2838"/>
        <v>TERELC</v>
      </c>
      <c r="M4063" s="10" t="s">
        <v>75</v>
      </c>
    </row>
    <row r="4064" spans="3:13" s="2" customFormat="1" x14ac:dyDescent="0.25">
      <c r="C4064" s="10"/>
      <c r="D4064" s="10">
        <v>2</v>
      </c>
      <c r="F4064" s="2" t="str">
        <f t="shared" si="2837"/>
        <v>FLO_FR</v>
      </c>
      <c r="G4064" s="2" t="str">
        <f t="shared" si="2839"/>
        <v>TER_TP_AP</v>
      </c>
      <c r="H4064" s="2" t="str">
        <f t="shared" si="2840"/>
        <v>RL</v>
      </c>
      <c r="I4064" s="2" t="str">
        <f t="shared" si="2840"/>
        <v>UP</v>
      </c>
      <c r="J4064" s="10">
        <f t="shared" si="2840"/>
        <v>0</v>
      </c>
      <c r="K4064" s="10">
        <f>K4063</f>
        <v>3</v>
      </c>
      <c r="L4064" s="10" t="str">
        <f t="shared" si="2838"/>
        <v>TERELC</v>
      </c>
      <c r="M4064" s="10" t="s">
        <v>75</v>
      </c>
    </row>
    <row r="4065" spans="3:13" s="2" customFormat="1" x14ac:dyDescent="0.25">
      <c r="C4065" s="10"/>
      <c r="D4065" s="10">
        <v>3</v>
      </c>
      <c r="F4065" s="2" t="str">
        <f t="shared" si="2837"/>
        <v>FLO_FR</v>
      </c>
      <c r="G4065" s="2" t="str">
        <f t="shared" si="2839"/>
        <v>TER_TP_AP</v>
      </c>
      <c r="H4065" s="2" t="str">
        <f t="shared" si="2840"/>
        <v>RM</v>
      </c>
      <c r="I4065" s="2" t="str">
        <f t="shared" si="2840"/>
        <v>UP</v>
      </c>
      <c r="J4065" s="10">
        <f t="shared" si="2840"/>
        <v>0</v>
      </c>
      <c r="K4065" s="10">
        <f t="shared" ref="K4065:K4086" si="2841">K4064</f>
        <v>3</v>
      </c>
      <c r="L4065" s="10" t="str">
        <f t="shared" si="2838"/>
        <v>TERELC</v>
      </c>
      <c r="M4065" s="10" t="s">
        <v>75</v>
      </c>
    </row>
    <row r="4066" spans="3:13" s="2" customFormat="1" x14ac:dyDescent="0.25">
      <c r="C4066" s="10"/>
      <c r="D4066" s="10">
        <v>4</v>
      </c>
      <c r="F4066" s="2" t="str">
        <f t="shared" si="2837"/>
        <v>FLO_FR</v>
      </c>
      <c r="G4066" s="2" t="str">
        <f t="shared" si="2839"/>
        <v>TER_TP_AP</v>
      </c>
      <c r="H4066" s="2" t="str">
        <f t="shared" si="2840"/>
        <v>RD</v>
      </c>
      <c r="I4066" s="2" t="str">
        <f t="shared" si="2840"/>
        <v>UP</v>
      </c>
      <c r="J4066" s="10">
        <f t="shared" si="2840"/>
        <v>0</v>
      </c>
      <c r="K4066" s="10">
        <f t="shared" si="2841"/>
        <v>3</v>
      </c>
      <c r="L4066" s="10" t="str">
        <f t="shared" si="2838"/>
        <v>TERELC</v>
      </c>
      <c r="M4066" s="10" t="s">
        <v>75</v>
      </c>
    </row>
    <row r="4067" spans="3:13" s="2" customFormat="1" x14ac:dyDescent="0.25">
      <c r="C4067" s="10"/>
      <c r="D4067" s="10">
        <v>5</v>
      </c>
      <c r="F4067" s="2" t="str">
        <f t="shared" si="2837"/>
        <v>FLO_FR</v>
      </c>
      <c r="G4067" s="2" t="str">
        <f t="shared" si="2839"/>
        <v>TER_TP_AP</v>
      </c>
      <c r="H4067" s="2" t="str">
        <f t="shared" si="2840"/>
        <v>RA</v>
      </c>
      <c r="I4067" s="2" t="str">
        <f t="shared" si="2840"/>
        <v>UP</v>
      </c>
      <c r="J4067" s="10">
        <f t="shared" si="2840"/>
        <v>0</v>
      </c>
      <c r="K4067" s="10">
        <f t="shared" si="2841"/>
        <v>3</v>
      </c>
      <c r="L4067" s="10" t="str">
        <f t="shared" si="2838"/>
        <v>TERELC</v>
      </c>
      <c r="M4067" s="10" t="s">
        <v>75</v>
      </c>
    </row>
    <row r="4068" spans="3:13" s="2" customFormat="1" x14ac:dyDescent="0.25">
      <c r="C4068" s="10"/>
      <c r="D4068" s="10">
        <v>6</v>
      </c>
      <c r="F4068" s="2" t="str">
        <f t="shared" si="2837"/>
        <v>FLO_FR</v>
      </c>
      <c r="G4068" s="2" t="str">
        <f t="shared" si="2839"/>
        <v>TER_TP_AP</v>
      </c>
      <c r="H4068" s="2" t="str">
        <f t="shared" si="2840"/>
        <v>RE</v>
      </c>
      <c r="I4068" s="2" t="str">
        <f t="shared" si="2840"/>
        <v>UP</v>
      </c>
      <c r="J4068" s="10">
        <f t="shared" si="2840"/>
        <v>0</v>
      </c>
      <c r="K4068" s="10">
        <f t="shared" si="2841"/>
        <v>3</v>
      </c>
      <c r="L4068" s="10" t="str">
        <f t="shared" si="2838"/>
        <v>TERELC</v>
      </c>
      <c r="M4068" s="10" t="s">
        <v>75</v>
      </c>
    </row>
    <row r="4069" spans="3:13" s="2" customFormat="1" x14ac:dyDescent="0.25">
      <c r="C4069" s="10"/>
      <c r="D4069" s="10">
        <v>7</v>
      </c>
      <c r="F4069" s="2" t="str">
        <f t="shared" si="2837"/>
        <v>FLO_FR</v>
      </c>
      <c r="G4069" s="2" t="str">
        <f t="shared" si="2839"/>
        <v>TER_TP_AP</v>
      </c>
      <c r="H4069" s="2" t="str">
        <f t="shared" si="2840"/>
        <v>SN</v>
      </c>
      <c r="I4069" s="2" t="str">
        <f t="shared" si="2840"/>
        <v>UP</v>
      </c>
      <c r="J4069" s="10">
        <f t="shared" si="2840"/>
        <v>0</v>
      </c>
      <c r="K4069" s="10">
        <f t="shared" si="2841"/>
        <v>3</v>
      </c>
      <c r="L4069" s="10" t="str">
        <f t="shared" si="2838"/>
        <v>TERELC</v>
      </c>
      <c r="M4069" s="10" t="s">
        <v>75</v>
      </c>
    </row>
    <row r="4070" spans="3:13" s="2" customFormat="1" x14ac:dyDescent="0.25">
      <c r="C4070" s="10"/>
      <c r="D4070" s="10">
        <v>8</v>
      </c>
      <c r="F4070" s="2" t="str">
        <f t="shared" si="2837"/>
        <v>FLO_FR</v>
      </c>
      <c r="G4070" s="2" t="str">
        <f t="shared" si="2839"/>
        <v>TER_TP_AP</v>
      </c>
      <c r="H4070" s="2" t="str">
        <f t="shared" si="2840"/>
        <v>SL</v>
      </c>
      <c r="I4070" s="2" t="str">
        <f t="shared" si="2840"/>
        <v>UP</v>
      </c>
      <c r="J4070" s="10">
        <f t="shared" si="2840"/>
        <v>0</v>
      </c>
      <c r="K4070" s="10">
        <f t="shared" si="2841"/>
        <v>3</v>
      </c>
      <c r="L4070" s="10" t="str">
        <f t="shared" si="2838"/>
        <v>TERELC</v>
      </c>
      <c r="M4070" s="10" t="s">
        <v>75</v>
      </c>
    </row>
    <row r="4071" spans="3:13" s="2" customFormat="1" x14ac:dyDescent="0.25">
      <c r="C4071" s="10"/>
      <c r="D4071" s="10">
        <v>9</v>
      </c>
      <c r="F4071" s="2" t="str">
        <f t="shared" si="2837"/>
        <v>FLO_FR</v>
      </c>
      <c r="G4071" s="2" t="str">
        <f t="shared" si="2839"/>
        <v>TER_TP_AP</v>
      </c>
      <c r="H4071" s="2" t="str">
        <f t="shared" si="2840"/>
        <v>SM</v>
      </c>
      <c r="I4071" s="2" t="str">
        <f t="shared" si="2840"/>
        <v>UP</v>
      </c>
      <c r="J4071" s="10">
        <f t="shared" si="2840"/>
        <v>0</v>
      </c>
      <c r="K4071" s="10">
        <f t="shared" si="2841"/>
        <v>3</v>
      </c>
      <c r="L4071" s="10" t="str">
        <f t="shared" si="2838"/>
        <v>TERELC</v>
      </c>
      <c r="M4071" s="10" t="s">
        <v>75</v>
      </c>
    </row>
    <row r="4072" spans="3:13" s="2" customFormat="1" x14ac:dyDescent="0.25">
      <c r="C4072" s="10"/>
      <c r="D4072" s="10">
        <v>10</v>
      </c>
      <c r="F4072" s="2" t="str">
        <f t="shared" si="2837"/>
        <v>FLO_FR</v>
      </c>
      <c r="G4072" s="2" t="str">
        <f t="shared" si="2839"/>
        <v>TER_TP_AP</v>
      </c>
      <c r="H4072" s="2" t="str">
        <f t="shared" ref="H4072" si="2842">H4048</f>
        <v>SD</v>
      </c>
      <c r="I4072" s="2" t="str">
        <f>I4048</f>
        <v>UP</v>
      </c>
      <c r="J4072" s="10">
        <f>J4048</f>
        <v>0</v>
      </c>
      <c r="K4072" s="10">
        <f t="shared" si="2841"/>
        <v>3</v>
      </c>
      <c r="L4072" s="10" t="str">
        <f t="shared" si="2838"/>
        <v>TERELC</v>
      </c>
      <c r="M4072" s="10" t="s">
        <v>75</v>
      </c>
    </row>
    <row r="4073" spans="3:13" s="2" customFormat="1" x14ac:dyDescent="0.25">
      <c r="C4073" s="10"/>
      <c r="D4073" s="10">
        <v>11</v>
      </c>
      <c r="F4073" s="2" t="str">
        <f t="shared" si="2837"/>
        <v>FLO_FR</v>
      </c>
      <c r="G4073" s="2" t="str">
        <f t="shared" si="2839"/>
        <v>TER_TP_AP</v>
      </c>
      <c r="H4073" s="2" t="str">
        <f t="shared" ref="H4073" si="2843">H4049</f>
        <v>SA</v>
      </c>
      <c r="I4073" s="2" t="str">
        <f>I4049</f>
        <v>UP</v>
      </c>
      <c r="J4073" s="10">
        <f>J4049</f>
        <v>0</v>
      </c>
      <c r="K4073" s="10">
        <f t="shared" si="2841"/>
        <v>3</v>
      </c>
      <c r="L4073" s="10" t="str">
        <f t="shared" si="2838"/>
        <v>TERELC</v>
      </c>
      <c r="M4073" s="10" t="s">
        <v>75</v>
      </c>
    </row>
    <row r="4074" spans="3:13" s="2" customFormat="1" x14ac:dyDescent="0.25">
      <c r="C4074" s="10"/>
      <c r="D4074" s="10">
        <v>12</v>
      </c>
      <c r="F4074" s="2" t="str">
        <f t="shared" si="2837"/>
        <v>FLO_FR</v>
      </c>
      <c r="G4074" s="2" t="str">
        <f t="shared" si="2839"/>
        <v>TER_TP_AP</v>
      </c>
      <c r="H4074" s="2" t="str">
        <f t="shared" ref="H4074:I4074" si="2844">H4050</f>
        <v>SE</v>
      </c>
      <c r="I4074" s="2" t="str">
        <f t="shared" si="2844"/>
        <v>UP</v>
      </c>
      <c r="J4074" s="10">
        <f>J4050</f>
        <v>0</v>
      </c>
      <c r="K4074" s="10">
        <f t="shared" si="2841"/>
        <v>3</v>
      </c>
      <c r="L4074" s="10" t="str">
        <f t="shared" si="2838"/>
        <v>TERELC</v>
      </c>
      <c r="M4074" s="10" t="s">
        <v>75</v>
      </c>
    </row>
    <row r="4075" spans="3:13" s="2" customFormat="1" x14ac:dyDescent="0.25">
      <c r="C4075" s="10"/>
      <c r="D4075" s="10">
        <v>13</v>
      </c>
      <c r="F4075" s="2" t="str">
        <f t="shared" si="2837"/>
        <v>FLO_FR</v>
      </c>
      <c r="G4075" s="2" t="str">
        <f t="shared" si="2839"/>
        <v>TER_TP_AP</v>
      </c>
      <c r="H4075" s="2" t="str">
        <f t="shared" ref="H4075:J4075" si="2845">H4051</f>
        <v>FN</v>
      </c>
      <c r="I4075" s="2" t="str">
        <f t="shared" si="2845"/>
        <v>UP</v>
      </c>
      <c r="J4075" s="10">
        <f t="shared" si="2845"/>
        <v>0</v>
      </c>
      <c r="K4075" s="10">
        <f t="shared" si="2841"/>
        <v>3</v>
      </c>
      <c r="L4075" s="10" t="str">
        <f t="shared" si="2838"/>
        <v>TERELC</v>
      </c>
      <c r="M4075" s="10" t="s">
        <v>75</v>
      </c>
    </row>
    <row r="4076" spans="3:13" s="2" customFormat="1" x14ac:dyDescent="0.25">
      <c r="C4076" s="10"/>
      <c r="D4076" s="10">
        <v>14</v>
      </c>
      <c r="F4076" s="2" t="str">
        <f t="shared" si="2837"/>
        <v>FLO_FR</v>
      </c>
      <c r="G4076" s="2" t="str">
        <f t="shared" si="2839"/>
        <v>TER_TP_AP</v>
      </c>
      <c r="H4076" s="2" t="str">
        <f t="shared" ref="H4076:J4076" si="2846">H4052</f>
        <v>FL</v>
      </c>
      <c r="I4076" s="2" t="str">
        <f t="shared" si="2846"/>
        <v>UP</v>
      </c>
      <c r="J4076" s="10">
        <f t="shared" si="2846"/>
        <v>0</v>
      </c>
      <c r="K4076" s="10">
        <f t="shared" si="2841"/>
        <v>3</v>
      </c>
      <c r="L4076" s="10" t="str">
        <f t="shared" si="2838"/>
        <v>TERELC</v>
      </c>
      <c r="M4076" s="10" t="s">
        <v>75</v>
      </c>
    </row>
    <row r="4077" spans="3:13" s="2" customFormat="1" x14ac:dyDescent="0.25">
      <c r="C4077" s="10"/>
      <c r="D4077" s="10">
        <v>15</v>
      </c>
      <c r="F4077" s="2" t="str">
        <f t="shared" si="2837"/>
        <v>FLO_FR</v>
      </c>
      <c r="G4077" s="2" t="str">
        <f t="shared" si="2839"/>
        <v>TER_TP_AP</v>
      </c>
      <c r="H4077" s="2" t="str">
        <f t="shared" ref="H4077:J4077" si="2847">H4053</f>
        <v>FM</v>
      </c>
      <c r="I4077" s="2" t="str">
        <f t="shared" si="2847"/>
        <v>UP</v>
      </c>
      <c r="J4077" s="10">
        <f t="shared" si="2847"/>
        <v>0</v>
      </c>
      <c r="K4077" s="10">
        <f t="shared" si="2841"/>
        <v>3</v>
      </c>
      <c r="L4077" s="10" t="str">
        <f t="shared" si="2838"/>
        <v>TERELC</v>
      </c>
      <c r="M4077" s="10" t="s">
        <v>75</v>
      </c>
    </row>
    <row r="4078" spans="3:13" s="2" customFormat="1" x14ac:dyDescent="0.25">
      <c r="C4078" s="10"/>
      <c r="D4078" s="10">
        <v>16</v>
      </c>
      <c r="F4078" s="2" t="str">
        <f t="shared" si="2837"/>
        <v>FLO_FR</v>
      </c>
      <c r="G4078" s="2" t="str">
        <f t="shared" si="2839"/>
        <v>TER_TP_AP</v>
      </c>
      <c r="H4078" s="2" t="str">
        <f t="shared" ref="H4078:J4078" si="2848">H4054</f>
        <v>FD</v>
      </c>
      <c r="I4078" s="2" t="str">
        <f t="shared" si="2848"/>
        <v>UP</v>
      </c>
      <c r="J4078" s="10">
        <f t="shared" si="2848"/>
        <v>0</v>
      </c>
      <c r="K4078" s="10">
        <f t="shared" si="2841"/>
        <v>3</v>
      </c>
      <c r="L4078" s="10" t="str">
        <f t="shared" si="2838"/>
        <v>TERELC</v>
      </c>
      <c r="M4078" s="10" t="s">
        <v>75</v>
      </c>
    </row>
    <row r="4079" spans="3:13" s="2" customFormat="1" x14ac:dyDescent="0.25">
      <c r="C4079" s="10"/>
      <c r="D4079" s="10">
        <v>17</v>
      </c>
      <c r="F4079" s="2" t="str">
        <f t="shared" si="2837"/>
        <v>FLO_FR</v>
      </c>
      <c r="G4079" s="2" t="str">
        <f t="shared" si="2839"/>
        <v>TER_TP_AP</v>
      </c>
      <c r="H4079" s="2" t="str">
        <f t="shared" ref="H4079:J4079" si="2849">H4055</f>
        <v>FA</v>
      </c>
      <c r="I4079" s="2" t="str">
        <f t="shared" si="2849"/>
        <v>UP</v>
      </c>
      <c r="J4079" s="10">
        <f t="shared" si="2849"/>
        <v>0</v>
      </c>
      <c r="K4079" s="10">
        <f t="shared" si="2841"/>
        <v>3</v>
      </c>
      <c r="L4079" s="10" t="str">
        <f t="shared" si="2838"/>
        <v>TERELC</v>
      </c>
      <c r="M4079" s="10" t="s">
        <v>75</v>
      </c>
    </row>
    <row r="4080" spans="3:13" s="2" customFormat="1" x14ac:dyDescent="0.25">
      <c r="C4080" s="10"/>
      <c r="D4080" s="10">
        <v>18</v>
      </c>
      <c r="F4080" s="2" t="str">
        <f t="shared" si="2837"/>
        <v>FLO_FR</v>
      </c>
      <c r="G4080" s="2" t="str">
        <f t="shared" si="2839"/>
        <v>TER_TP_AP</v>
      </c>
      <c r="H4080" s="2" t="str">
        <f t="shared" ref="H4080:J4080" si="2850">H4056</f>
        <v>FE</v>
      </c>
      <c r="I4080" s="2" t="str">
        <f t="shared" si="2850"/>
        <v>UP</v>
      </c>
      <c r="J4080" s="10">
        <f t="shared" si="2850"/>
        <v>0</v>
      </c>
      <c r="K4080" s="10">
        <f t="shared" si="2841"/>
        <v>3</v>
      </c>
      <c r="L4080" s="10" t="str">
        <f t="shared" si="2838"/>
        <v>TERELC</v>
      </c>
      <c r="M4080" s="10" t="s">
        <v>75</v>
      </c>
    </row>
    <row r="4081" spans="3:13" s="2" customFormat="1" x14ac:dyDescent="0.25">
      <c r="C4081" s="10"/>
      <c r="D4081" s="10">
        <v>19</v>
      </c>
      <c r="F4081" s="2" t="str">
        <f t="shared" si="2837"/>
        <v>FLO_FR</v>
      </c>
      <c r="G4081" s="2" t="str">
        <f t="shared" si="2839"/>
        <v>TER_TP_AP</v>
      </c>
      <c r="H4081" s="2" t="str">
        <f t="shared" ref="H4081:J4081" si="2851">H4057</f>
        <v>WN</v>
      </c>
      <c r="I4081" s="2" t="str">
        <f t="shared" si="2851"/>
        <v>UP</v>
      </c>
      <c r="J4081" s="10">
        <f t="shared" si="2851"/>
        <v>0</v>
      </c>
      <c r="K4081" s="10">
        <f t="shared" si="2841"/>
        <v>3</v>
      </c>
      <c r="L4081" s="10" t="str">
        <f t="shared" si="2838"/>
        <v>TERELC</v>
      </c>
      <c r="M4081" s="10" t="s">
        <v>75</v>
      </c>
    </row>
    <row r="4082" spans="3:13" s="2" customFormat="1" x14ac:dyDescent="0.25">
      <c r="C4082" s="10"/>
      <c r="D4082" s="10">
        <v>20</v>
      </c>
      <c r="F4082" s="2" t="str">
        <f t="shared" si="2837"/>
        <v>FLO_FR</v>
      </c>
      <c r="G4082" s="2" t="str">
        <f t="shared" si="2839"/>
        <v>TER_TP_AP</v>
      </c>
      <c r="H4082" s="2" t="str">
        <f t="shared" ref="H4082:J4082" si="2852">H4058</f>
        <v>WL</v>
      </c>
      <c r="I4082" s="2" t="str">
        <f t="shared" si="2852"/>
        <v>UP</v>
      </c>
      <c r="J4082" s="10">
        <f t="shared" si="2852"/>
        <v>0</v>
      </c>
      <c r="K4082" s="10">
        <f t="shared" si="2841"/>
        <v>3</v>
      </c>
      <c r="L4082" s="10" t="str">
        <f t="shared" si="2838"/>
        <v>TERELC</v>
      </c>
      <c r="M4082" s="10" t="s">
        <v>75</v>
      </c>
    </row>
    <row r="4083" spans="3:13" s="2" customFormat="1" x14ac:dyDescent="0.25">
      <c r="C4083" s="10"/>
      <c r="D4083" s="10">
        <v>21</v>
      </c>
      <c r="F4083" s="2" t="str">
        <f t="shared" si="2837"/>
        <v>FLO_FR</v>
      </c>
      <c r="G4083" s="2" t="str">
        <f t="shared" si="2839"/>
        <v>TER_TP_AP</v>
      </c>
      <c r="H4083" s="2" t="str">
        <f t="shared" ref="H4083:J4083" si="2853">H4059</f>
        <v>WM</v>
      </c>
      <c r="I4083" s="2" t="str">
        <f t="shared" si="2853"/>
        <v>UP</v>
      </c>
      <c r="J4083" s="10">
        <f t="shared" si="2853"/>
        <v>0</v>
      </c>
      <c r="K4083" s="10">
        <f t="shared" si="2841"/>
        <v>3</v>
      </c>
      <c r="L4083" s="10" t="str">
        <f t="shared" si="2838"/>
        <v>TERELC</v>
      </c>
      <c r="M4083" s="10" t="s">
        <v>75</v>
      </c>
    </row>
    <row r="4084" spans="3:13" s="2" customFormat="1" x14ac:dyDescent="0.25">
      <c r="C4084" s="10"/>
      <c r="D4084" s="10">
        <v>22</v>
      </c>
      <c r="F4084" s="2" t="str">
        <f t="shared" si="2837"/>
        <v>FLO_FR</v>
      </c>
      <c r="G4084" s="2" t="str">
        <f t="shared" si="2839"/>
        <v>TER_TP_AP</v>
      </c>
      <c r="H4084" s="2" t="str">
        <f t="shared" ref="H4084:J4084" si="2854">H4060</f>
        <v>WD</v>
      </c>
      <c r="I4084" s="2" t="str">
        <f t="shared" si="2854"/>
        <v>UP</v>
      </c>
      <c r="J4084" s="10">
        <f t="shared" si="2854"/>
        <v>0</v>
      </c>
      <c r="K4084" s="10">
        <f t="shared" si="2841"/>
        <v>3</v>
      </c>
      <c r="L4084" s="10" t="str">
        <f t="shared" si="2838"/>
        <v>TERELC</v>
      </c>
      <c r="M4084" s="10" t="s">
        <v>75</v>
      </c>
    </row>
    <row r="4085" spans="3:13" s="2" customFormat="1" x14ac:dyDescent="0.25">
      <c r="C4085" s="10"/>
      <c r="D4085" s="10">
        <v>23</v>
      </c>
      <c r="F4085" s="12" t="str">
        <f t="shared" si="2837"/>
        <v>FLO_FR</v>
      </c>
      <c r="G4085" s="12" t="str">
        <f t="shared" si="2839"/>
        <v>TER_TP_AP</v>
      </c>
      <c r="H4085" s="12" t="str">
        <f t="shared" ref="H4085:J4085" si="2855">H4061</f>
        <v>WA</v>
      </c>
      <c r="I4085" s="12" t="str">
        <f t="shared" si="2855"/>
        <v>UP</v>
      </c>
      <c r="J4085" s="4">
        <f t="shared" si="2855"/>
        <v>0</v>
      </c>
      <c r="K4085" s="4">
        <f t="shared" si="2841"/>
        <v>3</v>
      </c>
      <c r="L4085" s="10" t="str">
        <f t="shared" si="2838"/>
        <v>TERELC</v>
      </c>
      <c r="M4085" s="10" t="s">
        <v>75</v>
      </c>
    </row>
    <row r="4086" spans="3:13" s="2" customFormat="1" x14ac:dyDescent="0.25">
      <c r="C4086" s="10"/>
      <c r="D4086" s="10">
        <v>24</v>
      </c>
      <c r="F4086" s="19" t="str">
        <f t="shared" si="2837"/>
        <v>FLO_FR</v>
      </c>
      <c r="G4086" s="19" t="str">
        <f t="shared" si="2839"/>
        <v>TER_TP_AP</v>
      </c>
      <c r="H4086" s="19" t="str">
        <f t="shared" ref="H4086:J4086" si="2856">H4062</f>
        <v>WE</v>
      </c>
      <c r="I4086" s="19" t="str">
        <f t="shared" si="2856"/>
        <v>UP</v>
      </c>
      <c r="J4086" s="21">
        <f t="shared" si="2856"/>
        <v>0</v>
      </c>
      <c r="K4086" s="21">
        <f t="shared" si="2841"/>
        <v>3</v>
      </c>
      <c r="L4086" s="21" t="str">
        <f t="shared" si="2838"/>
        <v>TERELC</v>
      </c>
      <c r="M4086" s="21" t="s">
        <v>75</v>
      </c>
    </row>
    <row r="4087" spans="3:13" s="2" customFormat="1" x14ac:dyDescent="0.25">
      <c r="C4087" s="10">
        <f>C4039+1</f>
        <v>86</v>
      </c>
      <c r="D4087" s="10">
        <v>1</v>
      </c>
      <c r="F4087" s="2" t="str">
        <f>IF(H4087="NA","\I: Ignore","FLO_FR")</f>
        <v>FLO_FR</v>
      </c>
      <c r="G4087" s="9" t="str">
        <f>VLOOKUP(C4087,Demands!$B$27:$C$125,2,0)</f>
        <v>TER_TS_AP</v>
      </c>
      <c r="H4087" s="2" t="str">
        <f>IF(HLOOKUP($D4087,Fractions!$C$1:$Z$2,2,0)=0,"na",HLOOKUP($D4087,Fractions!$C$1:$Z$2,2,0))</f>
        <v>RN</v>
      </c>
      <c r="I4087" s="2" t="s">
        <v>34</v>
      </c>
      <c r="K4087" s="11">
        <f>VLOOKUP(VLOOKUP(C4087,Demands!$B$27:$E$125,4,0),Fractions!$A$3:$Z$43,INS_FRs!D4087+2,0)</f>
        <v>1.740867579908676E-2</v>
      </c>
      <c r="L4087" s="10" t="str">
        <f t="shared" si="2838"/>
        <v>TERELC</v>
      </c>
      <c r="M4087" s="10" t="s">
        <v>75</v>
      </c>
    </row>
    <row r="4088" spans="3:13" s="2" customFormat="1" x14ac:dyDescent="0.25">
      <c r="C4088" s="10"/>
      <c r="D4088" s="10">
        <v>2</v>
      </c>
      <c r="F4088" s="2" t="str">
        <f t="shared" ref="F4088:F4134" si="2857">IF(H4088="NA","\I: Ignore","FLO_FR")</f>
        <v>FLO_FR</v>
      </c>
      <c r="G4088" s="2" t="str">
        <f>G4087</f>
        <v>TER_TS_AP</v>
      </c>
      <c r="H4088" s="2" t="str">
        <f>IF(HLOOKUP($D4088,Fractions!$C$1:$Z$2,2,0)=0,"na",HLOOKUP($D4088,Fractions!$C$1:$Z$2,2,0))</f>
        <v>RL</v>
      </c>
      <c r="I4088" s="2" t="s">
        <v>34</v>
      </c>
      <c r="K4088" s="17">
        <f>VLOOKUP(VLOOKUP(C4087,Demands!$B$27:$E$125,4,0),Fractions!$A$3:$Z$43,INS_FRs!D4088+2,0)</f>
        <v>2.9594748858447491E-2</v>
      </c>
      <c r="L4088" s="10" t="str">
        <f t="shared" si="2838"/>
        <v>TERELC</v>
      </c>
      <c r="M4088" s="10" t="s">
        <v>75</v>
      </c>
    </row>
    <row r="4089" spans="3:13" s="2" customFormat="1" x14ac:dyDescent="0.25">
      <c r="C4089" s="10"/>
      <c r="D4089" s="10">
        <v>3</v>
      </c>
      <c r="F4089" s="2" t="str">
        <f t="shared" si="2857"/>
        <v>FLO_FR</v>
      </c>
      <c r="G4089" s="2" t="str">
        <f t="shared" ref="G4089:G4134" si="2858">G4088</f>
        <v>TER_TS_AP</v>
      </c>
      <c r="H4089" s="2" t="str">
        <f>IF(HLOOKUP($D4089,Fractions!$C$1:$Z$2,2,0)=0,"na",HLOOKUP($D4089,Fractions!$C$1:$Z$2,2,0))</f>
        <v>RM</v>
      </c>
      <c r="I4089" s="2" t="s">
        <v>34</v>
      </c>
      <c r="K4089" s="17">
        <f>VLOOKUP(VLOOKUP(C4087,Demands!$B$27:$E$125,4,0),Fractions!$A$3:$Z$43,INS_FRs!D4089+2,0)</f>
        <v>3.6558219178082191E-2</v>
      </c>
      <c r="L4089" s="10" t="str">
        <f t="shared" si="2838"/>
        <v>TERELC</v>
      </c>
      <c r="M4089" s="10" t="s">
        <v>75</v>
      </c>
    </row>
    <row r="4090" spans="3:13" s="2" customFormat="1" x14ac:dyDescent="0.25">
      <c r="C4090" s="10"/>
      <c r="D4090" s="10">
        <v>4</v>
      </c>
      <c r="F4090" s="2" t="str">
        <f t="shared" si="2857"/>
        <v>FLO_FR</v>
      </c>
      <c r="G4090" s="2" t="str">
        <f t="shared" si="2858"/>
        <v>TER_TS_AP</v>
      </c>
      <c r="H4090" s="2" t="str">
        <f>IF(HLOOKUP($D4090,Fractions!$C$1:$Z$2,2,0)=0,"na",HLOOKUP($D4090,Fractions!$C$1:$Z$2,2,0))</f>
        <v>RD</v>
      </c>
      <c r="I4090" s="2" t="s">
        <v>34</v>
      </c>
      <c r="K4090" s="17">
        <f>VLOOKUP(VLOOKUP(C4087,Demands!$B$27:$E$125,4,0),Fractions!$A$3:$Z$43,INS_FRs!D4090+2,0)</f>
        <v>4.1780821917808221E-2</v>
      </c>
      <c r="L4090" s="10" t="str">
        <f t="shared" si="2838"/>
        <v>TERELC</v>
      </c>
      <c r="M4090" s="10" t="s">
        <v>75</v>
      </c>
    </row>
    <row r="4091" spans="3:13" s="2" customFormat="1" x14ac:dyDescent="0.25">
      <c r="C4091" s="10"/>
      <c r="D4091" s="10">
        <v>5</v>
      </c>
      <c r="F4091" s="2" t="str">
        <f t="shared" si="2857"/>
        <v>FLO_FR</v>
      </c>
      <c r="G4091" s="2" t="str">
        <f t="shared" si="2858"/>
        <v>TER_TS_AP</v>
      </c>
      <c r="H4091" s="2" t="str">
        <f>IF(HLOOKUP($D4091,Fractions!$C$1:$Z$2,2,0)=0,"na",HLOOKUP($D4091,Fractions!$C$1:$Z$2,2,0))</f>
        <v>RA</v>
      </c>
      <c r="I4091" s="2" t="s">
        <v>34</v>
      </c>
      <c r="K4091" s="17">
        <f>VLOOKUP(VLOOKUP(C4087,Demands!$B$27:$E$125,4,0),Fractions!$A$3:$Z$43,INS_FRs!D4091+2,0)</f>
        <v>2.7853881278538814E-2</v>
      </c>
      <c r="L4091" s="10" t="str">
        <f t="shared" si="2838"/>
        <v>TERELC</v>
      </c>
      <c r="M4091" s="10" t="s">
        <v>75</v>
      </c>
    </row>
    <row r="4092" spans="3:13" s="2" customFormat="1" x14ac:dyDescent="0.25">
      <c r="C4092" s="10"/>
      <c r="D4092" s="10">
        <v>6</v>
      </c>
      <c r="F4092" s="2" t="str">
        <f t="shared" si="2857"/>
        <v>FLO_FR</v>
      </c>
      <c r="G4092" s="2" t="str">
        <f t="shared" si="2858"/>
        <v>TER_TS_AP</v>
      </c>
      <c r="H4092" s="2" t="str">
        <f>IF(HLOOKUP($D4092,Fractions!$C$1:$Z$2,2,0)=0,"na",HLOOKUP($D4092,Fractions!$C$1:$Z$2,2,0))</f>
        <v>RE</v>
      </c>
      <c r="I4092" s="2" t="s">
        <v>34</v>
      </c>
      <c r="K4092" s="17">
        <f>VLOOKUP(VLOOKUP(C4087,Demands!$B$27:$E$125,4,0),Fractions!$A$3:$Z$43,INS_FRs!D4092+2,0)</f>
        <v>1.3926940639269407E-2</v>
      </c>
      <c r="L4092" s="10" t="str">
        <f t="shared" si="2838"/>
        <v>TERELC</v>
      </c>
      <c r="M4092" s="10" t="s">
        <v>75</v>
      </c>
    </row>
    <row r="4093" spans="3:13" s="2" customFormat="1" x14ac:dyDescent="0.25">
      <c r="C4093" s="10"/>
      <c r="D4093" s="10">
        <v>7</v>
      </c>
      <c r="F4093" s="2" t="str">
        <f t="shared" si="2857"/>
        <v>FLO_FR</v>
      </c>
      <c r="G4093" s="2" t="str">
        <f t="shared" si="2858"/>
        <v>TER_TS_AP</v>
      </c>
      <c r="H4093" s="2" t="str">
        <f>IF(HLOOKUP($D4093,Fractions!$C$1:$Z$2,2,0)=0,"na",HLOOKUP($D4093,Fractions!$C$1:$Z$2,2,0))</f>
        <v>SN</v>
      </c>
      <c r="I4093" s="2" t="s">
        <v>34</v>
      </c>
      <c r="K4093" s="17">
        <f>VLOOKUP(VLOOKUP(C4087,Demands!$B$27:$E$125,4,0),Fractions!$A$3:$Z$43,INS_FRs!D4093+2,0)</f>
        <v>1.7503805175038054E-2</v>
      </c>
      <c r="L4093" s="10" t="str">
        <f t="shared" si="2838"/>
        <v>TERELC</v>
      </c>
      <c r="M4093" s="10" t="s">
        <v>75</v>
      </c>
    </row>
    <row r="4094" spans="3:13" s="2" customFormat="1" x14ac:dyDescent="0.25">
      <c r="C4094" s="10"/>
      <c r="D4094" s="10">
        <v>8</v>
      </c>
      <c r="F4094" s="2" t="str">
        <f t="shared" si="2857"/>
        <v>FLO_FR</v>
      </c>
      <c r="G4094" s="2" t="str">
        <f t="shared" si="2858"/>
        <v>TER_TS_AP</v>
      </c>
      <c r="H4094" s="2" t="str">
        <f>IF(HLOOKUP($D4094,Fractions!$C$1:$Z$2,2,0)=0,"na",HLOOKUP($D4094,Fractions!$C$1:$Z$2,2,0))</f>
        <v>SL</v>
      </c>
      <c r="I4094" s="2" t="s">
        <v>34</v>
      </c>
      <c r="K4094" s="17">
        <f>VLOOKUP(VLOOKUP(C4087,Demands!$B$27:$E$125,4,0),Fractions!$A$3:$Z$43,INS_FRs!D4094+2,0)</f>
        <v>2.9756468797564693E-2</v>
      </c>
      <c r="L4094" s="10" t="str">
        <f t="shared" si="2838"/>
        <v>TERELC</v>
      </c>
      <c r="M4094" s="10" t="s">
        <v>75</v>
      </c>
    </row>
    <row r="4095" spans="3:13" s="2" customFormat="1" x14ac:dyDescent="0.25">
      <c r="C4095" s="10"/>
      <c r="D4095" s="10">
        <v>9</v>
      </c>
      <c r="F4095" s="2" t="str">
        <f t="shared" si="2857"/>
        <v>FLO_FR</v>
      </c>
      <c r="G4095" s="2" t="str">
        <f t="shared" si="2858"/>
        <v>TER_TS_AP</v>
      </c>
      <c r="H4095" s="2" t="str">
        <f>IF(HLOOKUP($D4095,Fractions!$C$1:$Z$2,2,0)=0,"na",HLOOKUP($D4095,Fractions!$C$1:$Z$2,2,0))</f>
        <v>SM</v>
      </c>
      <c r="I4095" s="2" t="s">
        <v>34</v>
      </c>
      <c r="K4095" s="17">
        <f>VLOOKUP(VLOOKUP(C4087,Demands!$B$27:$E$125,4,0),Fractions!$A$3:$Z$43,INS_FRs!D4095+2,0)</f>
        <v>3.6757990867579915E-2</v>
      </c>
      <c r="L4095" s="10" t="str">
        <f t="shared" si="2838"/>
        <v>TERELC</v>
      </c>
      <c r="M4095" s="10" t="s">
        <v>75</v>
      </c>
    </row>
    <row r="4096" spans="3:13" s="2" customFormat="1" x14ac:dyDescent="0.25">
      <c r="C4096" s="10"/>
      <c r="D4096" s="10">
        <v>10</v>
      </c>
      <c r="F4096" s="2" t="str">
        <f t="shared" si="2857"/>
        <v>FLO_FR</v>
      </c>
      <c r="G4096" s="2" t="str">
        <f t="shared" si="2858"/>
        <v>TER_TS_AP</v>
      </c>
      <c r="H4096" s="2" t="str">
        <f>IF(HLOOKUP($D4096,Fractions!$C$1:$Z$2,2,0)=0,"na",HLOOKUP($D4096,Fractions!$C$1:$Z$2,2,0))</f>
        <v>SD</v>
      </c>
      <c r="I4096" s="2" t="s">
        <v>34</v>
      </c>
      <c r="K4096" s="17">
        <f>VLOOKUP(VLOOKUP(C4087,Demands!$B$27:$E$125,4,0),Fractions!$A$3:$Z$43,INS_FRs!D4096+2,0)</f>
        <v>4.2009132420091327E-2</v>
      </c>
      <c r="L4096" s="10" t="str">
        <f t="shared" si="2838"/>
        <v>TERELC</v>
      </c>
      <c r="M4096" s="10" t="s">
        <v>75</v>
      </c>
    </row>
    <row r="4097" spans="3:13" s="2" customFormat="1" x14ac:dyDescent="0.25">
      <c r="C4097" s="10"/>
      <c r="D4097" s="10">
        <v>11</v>
      </c>
      <c r="F4097" s="2" t="str">
        <f t="shared" si="2857"/>
        <v>FLO_FR</v>
      </c>
      <c r="G4097" s="2" t="str">
        <f t="shared" si="2858"/>
        <v>TER_TS_AP</v>
      </c>
      <c r="H4097" s="2" t="str">
        <f>IF(HLOOKUP($D4097,Fractions!$C$1:$Z$2,2,0)=0,"na",HLOOKUP($D4097,Fractions!$C$1:$Z$2,2,0))</f>
        <v>SA</v>
      </c>
      <c r="I4097" s="2" t="s">
        <v>34</v>
      </c>
      <c r="K4097" s="17">
        <f>VLOOKUP(VLOOKUP(C4087,Demands!$B$27:$E$125,4,0),Fractions!$A$3:$Z$43,INS_FRs!D4097+2,0)</f>
        <v>2.8006088280060883E-2</v>
      </c>
      <c r="L4097" s="10" t="str">
        <f t="shared" si="2838"/>
        <v>TERELC</v>
      </c>
      <c r="M4097" s="10" t="s">
        <v>75</v>
      </c>
    </row>
    <row r="4098" spans="3:13" s="2" customFormat="1" x14ac:dyDescent="0.25">
      <c r="C4098" s="10"/>
      <c r="D4098" s="10">
        <v>12</v>
      </c>
      <c r="F4098" s="2" t="str">
        <f t="shared" si="2857"/>
        <v>FLO_FR</v>
      </c>
      <c r="G4098" s="2" t="str">
        <f t="shared" si="2858"/>
        <v>TER_TS_AP</v>
      </c>
      <c r="H4098" s="2" t="str">
        <f>IF(HLOOKUP($D4098,Fractions!$C$1:$Z$2,2,0)=0,"na",HLOOKUP($D4098,Fractions!$C$1:$Z$2,2,0))</f>
        <v>SE</v>
      </c>
      <c r="I4098" s="2" t="s">
        <v>34</v>
      </c>
      <c r="K4098" s="17">
        <f>VLOOKUP(VLOOKUP(C4087,Demands!$B$27:$E$125,4,0),Fractions!$A$3:$Z$43,INS_FRs!D4098+2,0)</f>
        <v>1.4003044140030441E-2</v>
      </c>
      <c r="L4098" s="10" t="str">
        <f t="shared" si="2838"/>
        <v>TERELC</v>
      </c>
      <c r="M4098" s="10" t="s">
        <v>75</v>
      </c>
    </row>
    <row r="4099" spans="3:13" s="2" customFormat="1" x14ac:dyDescent="0.25">
      <c r="C4099" s="10"/>
      <c r="D4099" s="10">
        <v>13</v>
      </c>
      <c r="F4099" s="2" t="str">
        <f t="shared" si="2857"/>
        <v>FLO_FR</v>
      </c>
      <c r="G4099" s="2" t="str">
        <f t="shared" si="2858"/>
        <v>TER_TS_AP</v>
      </c>
      <c r="H4099" s="2" t="str">
        <f>IF(HLOOKUP($D4099,Fractions!$C$1:$Z$2,2,0)=0,"na",HLOOKUP($D4099,Fractions!$C$1:$Z$2,2,0))</f>
        <v>FN</v>
      </c>
      <c r="I4099" s="2" t="s">
        <v>34</v>
      </c>
      <c r="K4099" s="17">
        <f>VLOOKUP(VLOOKUP(C4087,Demands!$B$27:$E$125,4,0),Fractions!$A$3:$Z$43,INS_FRs!D4099+2,0)</f>
        <v>1.740867579908676E-2</v>
      </c>
      <c r="L4099" s="10" t="str">
        <f t="shared" si="2838"/>
        <v>TERELC</v>
      </c>
      <c r="M4099" s="10" t="s">
        <v>75</v>
      </c>
    </row>
    <row r="4100" spans="3:13" s="2" customFormat="1" x14ac:dyDescent="0.25">
      <c r="C4100" s="10"/>
      <c r="D4100" s="10">
        <v>14</v>
      </c>
      <c r="F4100" s="2" t="str">
        <f t="shared" si="2857"/>
        <v>FLO_FR</v>
      </c>
      <c r="G4100" s="2" t="str">
        <f t="shared" si="2858"/>
        <v>TER_TS_AP</v>
      </c>
      <c r="H4100" s="2" t="str">
        <f>IF(HLOOKUP($D4100,Fractions!$C$1:$Z$2,2,0)=0,"na",HLOOKUP($D4100,Fractions!$C$1:$Z$2,2,0))</f>
        <v>FL</v>
      </c>
      <c r="I4100" s="2" t="s">
        <v>34</v>
      </c>
      <c r="K4100" s="17">
        <f>VLOOKUP(VLOOKUP(C4087,Demands!$B$27:$E$125,4,0),Fractions!$A$3:$Z$43,INS_FRs!D4100+2,0)</f>
        <v>2.9594748858447491E-2</v>
      </c>
      <c r="L4100" s="10" t="str">
        <f t="shared" si="2838"/>
        <v>TERELC</v>
      </c>
      <c r="M4100" s="10" t="s">
        <v>75</v>
      </c>
    </row>
    <row r="4101" spans="3:13" s="2" customFormat="1" x14ac:dyDescent="0.25">
      <c r="C4101" s="10"/>
      <c r="D4101" s="10">
        <v>15</v>
      </c>
      <c r="F4101" s="2" t="str">
        <f t="shared" si="2857"/>
        <v>FLO_FR</v>
      </c>
      <c r="G4101" s="2" t="str">
        <f t="shared" si="2858"/>
        <v>TER_TS_AP</v>
      </c>
      <c r="H4101" s="2" t="str">
        <f>IF(HLOOKUP($D4101,Fractions!$C$1:$Z$2,2,0)=0,"na",HLOOKUP($D4101,Fractions!$C$1:$Z$2,2,0))</f>
        <v>FM</v>
      </c>
      <c r="I4101" s="2" t="s">
        <v>34</v>
      </c>
      <c r="K4101" s="17">
        <f>VLOOKUP(VLOOKUP(C4087,Demands!$B$27:$E$125,4,0),Fractions!$A$3:$Z$43,INS_FRs!D4101+2,0)</f>
        <v>3.6558219178082191E-2</v>
      </c>
      <c r="L4101" s="10" t="str">
        <f t="shared" si="2838"/>
        <v>TERELC</v>
      </c>
      <c r="M4101" s="10" t="s">
        <v>75</v>
      </c>
    </row>
    <row r="4102" spans="3:13" s="2" customFormat="1" x14ac:dyDescent="0.25">
      <c r="C4102" s="10"/>
      <c r="D4102" s="10">
        <v>16</v>
      </c>
      <c r="F4102" s="2" t="str">
        <f t="shared" si="2857"/>
        <v>FLO_FR</v>
      </c>
      <c r="G4102" s="2" t="str">
        <f t="shared" si="2858"/>
        <v>TER_TS_AP</v>
      </c>
      <c r="H4102" s="2" t="str">
        <f>IF(HLOOKUP($D4102,Fractions!$C$1:$Z$2,2,0)=0,"na",HLOOKUP($D4102,Fractions!$C$1:$Z$2,2,0))</f>
        <v>FD</v>
      </c>
      <c r="I4102" s="2" t="s">
        <v>34</v>
      </c>
      <c r="K4102" s="17">
        <f>VLOOKUP(VLOOKUP(C4087,Demands!$B$27:$E$125,4,0),Fractions!$A$3:$Z$43,INS_FRs!D4102+2,0)</f>
        <v>4.1780821917808221E-2</v>
      </c>
      <c r="L4102" s="10" t="str">
        <f t="shared" si="2838"/>
        <v>TERELC</v>
      </c>
      <c r="M4102" s="10" t="s">
        <v>75</v>
      </c>
    </row>
    <row r="4103" spans="3:13" s="2" customFormat="1" x14ac:dyDescent="0.25">
      <c r="C4103" s="10"/>
      <c r="D4103" s="10">
        <v>17</v>
      </c>
      <c r="F4103" s="2" t="str">
        <f t="shared" si="2857"/>
        <v>FLO_FR</v>
      </c>
      <c r="G4103" s="2" t="str">
        <f t="shared" si="2858"/>
        <v>TER_TS_AP</v>
      </c>
      <c r="H4103" s="2" t="str">
        <f>IF(HLOOKUP($D4103,Fractions!$C$1:$Z$2,2,0)=0,"na",HLOOKUP($D4103,Fractions!$C$1:$Z$2,2,0))</f>
        <v>FA</v>
      </c>
      <c r="I4103" s="2" t="s">
        <v>34</v>
      </c>
      <c r="K4103" s="17">
        <f>VLOOKUP(VLOOKUP(C4087,Demands!$B$27:$E$125,4,0),Fractions!$A$3:$Z$43,INS_FRs!D4103+2,0)</f>
        <v>2.7853881278538814E-2</v>
      </c>
      <c r="L4103" s="10" t="str">
        <f t="shared" si="2838"/>
        <v>TERELC</v>
      </c>
      <c r="M4103" s="10" t="s">
        <v>75</v>
      </c>
    </row>
    <row r="4104" spans="3:13" s="2" customFormat="1" x14ac:dyDescent="0.25">
      <c r="C4104" s="10"/>
      <c r="D4104" s="10">
        <v>18</v>
      </c>
      <c r="F4104" s="2" t="str">
        <f t="shared" si="2857"/>
        <v>FLO_FR</v>
      </c>
      <c r="G4104" s="2" t="str">
        <f t="shared" si="2858"/>
        <v>TER_TS_AP</v>
      </c>
      <c r="H4104" s="2" t="str">
        <f>IF(HLOOKUP($D4104,Fractions!$C$1:$Z$2,2,0)=0,"na",HLOOKUP($D4104,Fractions!$C$1:$Z$2,2,0))</f>
        <v>FE</v>
      </c>
      <c r="I4104" s="2" t="s">
        <v>34</v>
      </c>
      <c r="K4104" s="17">
        <f>VLOOKUP(VLOOKUP(C4087,Demands!$B$27:$E$125,4,0),Fractions!$A$3:$Z$43,INS_FRs!D4104+2,0)</f>
        <v>1.3926940639269407E-2</v>
      </c>
      <c r="L4104" s="10" t="str">
        <f t="shared" ref="L4104:L4167" si="2859">LEFT(G4104,3)&amp;"ELC"</f>
        <v>TERELC</v>
      </c>
      <c r="M4104" s="10" t="s">
        <v>75</v>
      </c>
    </row>
    <row r="4105" spans="3:13" s="2" customFormat="1" x14ac:dyDescent="0.25">
      <c r="C4105" s="10"/>
      <c r="D4105" s="10">
        <v>19</v>
      </c>
      <c r="F4105" s="2" t="str">
        <f t="shared" si="2857"/>
        <v>FLO_FR</v>
      </c>
      <c r="G4105" s="2" t="str">
        <f t="shared" si="2858"/>
        <v>TER_TS_AP</v>
      </c>
      <c r="H4105" s="2" t="str">
        <f>IF(HLOOKUP($D4105,Fractions!$C$1:$Z$2,2,0)=0,"na",HLOOKUP($D4105,Fractions!$C$1:$Z$2,2,0))</f>
        <v>WN</v>
      </c>
      <c r="I4105" s="2" t="s">
        <v>34</v>
      </c>
      <c r="K4105" s="17">
        <f>VLOOKUP(VLOOKUP(C4087,Demands!$B$27:$E$125,4,0),Fractions!$A$3:$Z$43,INS_FRs!D4105+2,0)</f>
        <v>5.1845509893455106E-2</v>
      </c>
      <c r="L4105" s="10" t="str">
        <f t="shared" si="2859"/>
        <v>TERELC</v>
      </c>
      <c r="M4105" s="10" t="s">
        <v>75</v>
      </c>
    </row>
    <row r="4106" spans="3:13" s="2" customFormat="1" x14ac:dyDescent="0.25">
      <c r="C4106" s="10"/>
      <c r="D4106" s="10">
        <v>20</v>
      </c>
      <c r="F4106" s="2" t="str">
        <f t="shared" si="2857"/>
        <v>FLO_FR</v>
      </c>
      <c r="G4106" s="2" t="str">
        <f t="shared" si="2858"/>
        <v>TER_TS_AP</v>
      </c>
      <c r="H4106" s="2" t="str">
        <f>IF(HLOOKUP($D4106,Fractions!$C$1:$Z$2,2,0)=0,"na",HLOOKUP($D4106,Fractions!$C$1:$Z$2,2,0))</f>
        <v>WL</v>
      </c>
      <c r="I4106" s="2" t="s">
        <v>34</v>
      </c>
      <c r="K4106" s="17">
        <f>VLOOKUP(VLOOKUP(C4087,Demands!$B$27:$E$125,4,0),Fractions!$A$3:$Z$43,INS_FRs!D4106+2,0)</f>
        <v>8.8137366818873672E-2</v>
      </c>
      <c r="L4106" s="10" t="str">
        <f t="shared" si="2859"/>
        <v>TERELC</v>
      </c>
      <c r="M4106" s="10" t="s">
        <v>75</v>
      </c>
    </row>
    <row r="4107" spans="3:13" s="2" customFormat="1" x14ac:dyDescent="0.25">
      <c r="C4107" s="10"/>
      <c r="D4107" s="10">
        <v>21</v>
      </c>
      <c r="F4107" s="2" t="str">
        <f t="shared" si="2857"/>
        <v>FLO_FR</v>
      </c>
      <c r="G4107" s="2" t="str">
        <f t="shared" si="2858"/>
        <v>TER_TS_AP</v>
      </c>
      <c r="H4107" s="2" t="str">
        <f>IF(HLOOKUP($D4107,Fractions!$C$1:$Z$2,2,0)=0,"na",HLOOKUP($D4107,Fractions!$C$1:$Z$2,2,0))</f>
        <v>WM</v>
      </c>
      <c r="I4107" s="2" t="s">
        <v>34</v>
      </c>
      <c r="K4107" s="17">
        <f>VLOOKUP(VLOOKUP(C4087,Demands!$B$27:$E$125,4,0),Fractions!$A$3:$Z$43,INS_FRs!D4107+2,0)</f>
        <v>0.10887557077625572</v>
      </c>
      <c r="L4107" s="10" t="str">
        <f t="shared" si="2859"/>
        <v>TERELC</v>
      </c>
      <c r="M4107" s="10" t="s">
        <v>75</v>
      </c>
    </row>
    <row r="4108" spans="3:13" s="2" customFormat="1" x14ac:dyDescent="0.25">
      <c r="C4108" s="10"/>
      <c r="D4108" s="10">
        <v>22</v>
      </c>
      <c r="F4108" s="2" t="str">
        <f t="shared" si="2857"/>
        <v>FLO_FR</v>
      </c>
      <c r="G4108" s="2" t="str">
        <f t="shared" si="2858"/>
        <v>TER_TS_AP</v>
      </c>
      <c r="H4108" s="2" t="str">
        <f>IF(HLOOKUP($D4108,Fractions!$C$1:$Z$2,2,0)=0,"na",HLOOKUP($D4108,Fractions!$C$1:$Z$2,2,0))</f>
        <v>WD</v>
      </c>
      <c r="I4108" s="2" t="s">
        <v>34</v>
      </c>
      <c r="K4108" s="17">
        <f>VLOOKUP(VLOOKUP(C4087,Demands!$B$27:$E$125,4,0),Fractions!$A$3:$Z$43,INS_FRs!D4108+2,0)</f>
        <v>0.12442922374429224</v>
      </c>
      <c r="L4108" s="10" t="str">
        <f t="shared" si="2859"/>
        <v>TERELC</v>
      </c>
      <c r="M4108" s="10" t="s">
        <v>75</v>
      </c>
    </row>
    <row r="4109" spans="3:13" s="2" customFormat="1" x14ac:dyDescent="0.25">
      <c r="C4109" s="10"/>
      <c r="D4109" s="10">
        <v>23</v>
      </c>
      <c r="F4109" s="12" t="str">
        <f t="shared" si="2857"/>
        <v>FLO_FR</v>
      </c>
      <c r="G4109" s="12" t="str">
        <f t="shared" si="2858"/>
        <v>TER_TS_AP</v>
      </c>
      <c r="H4109" s="12" t="str">
        <f>IF(HLOOKUP($D4109,Fractions!$C$1:$Z$2,2,0)=0,"na",HLOOKUP($D4109,Fractions!$C$1:$Z$2,2,0))</f>
        <v>WA</v>
      </c>
      <c r="I4109" s="12" t="s">
        <v>34</v>
      </c>
      <c r="J4109" s="12"/>
      <c r="K4109" s="18">
        <f>VLOOKUP(VLOOKUP(C4087,Demands!$B$27:$E$125,4,0),Fractions!$A$3:$Z$43,INS_FRs!D4109+2,0)</f>
        <v>8.2952815829528154E-2</v>
      </c>
      <c r="L4109" s="10" t="str">
        <f t="shared" si="2859"/>
        <v>TERELC</v>
      </c>
      <c r="M4109" s="10" t="s">
        <v>75</v>
      </c>
    </row>
    <row r="4110" spans="3:13" s="2" customFormat="1" x14ac:dyDescent="0.25">
      <c r="C4110" s="10"/>
      <c r="D4110" s="10">
        <v>24</v>
      </c>
      <c r="F4110" s="19" t="str">
        <f t="shared" si="2857"/>
        <v>FLO_FR</v>
      </c>
      <c r="G4110" s="19" t="str">
        <f t="shared" si="2858"/>
        <v>TER_TS_AP</v>
      </c>
      <c r="H4110" s="19" t="str">
        <f>IF(HLOOKUP($D4110,Fractions!$C$1:$Z$2,2,0)=0,"na",HLOOKUP($D4110,Fractions!$C$1:$Z$2,2,0))</f>
        <v>WE</v>
      </c>
      <c r="I4110" s="19" t="s">
        <v>34</v>
      </c>
      <c r="J4110" s="19"/>
      <c r="K4110" s="20">
        <f>VLOOKUP(VLOOKUP(C4087,Demands!$B$27:$E$125,4,0),Fractions!$A$3:$Z$43,INS_FRs!D4110+2,0)</f>
        <v>4.1476407914764077E-2</v>
      </c>
      <c r="L4110" s="21" t="str">
        <f t="shared" si="2859"/>
        <v>TERELC</v>
      </c>
      <c r="M4110" s="21" t="s">
        <v>75</v>
      </c>
    </row>
    <row r="4111" spans="3:13" s="2" customFormat="1" x14ac:dyDescent="0.25">
      <c r="C4111" s="10"/>
      <c r="D4111" s="10">
        <v>1</v>
      </c>
      <c r="F4111" s="2" t="str">
        <f t="shared" si="2857"/>
        <v>FLO_FR</v>
      </c>
      <c r="G4111" s="2" t="str">
        <f t="shared" si="2858"/>
        <v>TER_TS_AP</v>
      </c>
      <c r="H4111" s="2" t="str">
        <f t="shared" ref="H4111:J4119" si="2860">H4087</f>
        <v>RN</v>
      </c>
      <c r="I4111" s="2" t="str">
        <f t="shared" si="2860"/>
        <v>UP</v>
      </c>
      <c r="J4111" s="10">
        <f t="shared" si="2860"/>
        <v>0</v>
      </c>
      <c r="K4111" s="10">
        <v>3</v>
      </c>
      <c r="L4111" s="10" t="str">
        <f t="shared" si="2859"/>
        <v>TERELC</v>
      </c>
      <c r="M4111" s="10" t="s">
        <v>75</v>
      </c>
    </row>
    <row r="4112" spans="3:13" s="2" customFormat="1" x14ac:dyDescent="0.25">
      <c r="C4112" s="10"/>
      <c r="D4112" s="10">
        <v>2</v>
      </c>
      <c r="F4112" s="2" t="str">
        <f t="shared" si="2857"/>
        <v>FLO_FR</v>
      </c>
      <c r="G4112" s="2" t="str">
        <f t="shared" si="2858"/>
        <v>TER_TS_AP</v>
      </c>
      <c r="H4112" s="2" t="str">
        <f t="shared" si="2860"/>
        <v>RL</v>
      </c>
      <c r="I4112" s="2" t="str">
        <f t="shared" si="2860"/>
        <v>UP</v>
      </c>
      <c r="J4112" s="10">
        <f t="shared" si="2860"/>
        <v>0</v>
      </c>
      <c r="K4112" s="10">
        <f>K4111</f>
        <v>3</v>
      </c>
      <c r="L4112" s="10" t="str">
        <f t="shared" si="2859"/>
        <v>TERELC</v>
      </c>
      <c r="M4112" s="10" t="s">
        <v>75</v>
      </c>
    </row>
    <row r="4113" spans="3:13" s="2" customFormat="1" x14ac:dyDescent="0.25">
      <c r="C4113" s="10"/>
      <c r="D4113" s="10">
        <v>3</v>
      </c>
      <c r="F4113" s="2" t="str">
        <f t="shared" si="2857"/>
        <v>FLO_FR</v>
      </c>
      <c r="G4113" s="2" t="str">
        <f t="shared" si="2858"/>
        <v>TER_TS_AP</v>
      </c>
      <c r="H4113" s="2" t="str">
        <f t="shared" si="2860"/>
        <v>RM</v>
      </c>
      <c r="I4113" s="2" t="str">
        <f t="shared" si="2860"/>
        <v>UP</v>
      </c>
      <c r="J4113" s="10">
        <f t="shared" si="2860"/>
        <v>0</v>
      </c>
      <c r="K4113" s="10">
        <f t="shared" ref="K4113:K4134" si="2861">K4112</f>
        <v>3</v>
      </c>
      <c r="L4113" s="10" t="str">
        <f t="shared" si="2859"/>
        <v>TERELC</v>
      </c>
      <c r="M4113" s="10" t="s">
        <v>75</v>
      </c>
    </row>
    <row r="4114" spans="3:13" s="2" customFormat="1" x14ac:dyDescent="0.25">
      <c r="C4114" s="10"/>
      <c r="D4114" s="10">
        <v>4</v>
      </c>
      <c r="F4114" s="2" t="str">
        <f t="shared" si="2857"/>
        <v>FLO_FR</v>
      </c>
      <c r="G4114" s="2" t="str">
        <f t="shared" si="2858"/>
        <v>TER_TS_AP</v>
      </c>
      <c r="H4114" s="2" t="str">
        <f t="shared" si="2860"/>
        <v>RD</v>
      </c>
      <c r="I4114" s="2" t="str">
        <f t="shared" si="2860"/>
        <v>UP</v>
      </c>
      <c r="J4114" s="10">
        <f t="shared" si="2860"/>
        <v>0</v>
      </c>
      <c r="K4114" s="10">
        <f t="shared" si="2861"/>
        <v>3</v>
      </c>
      <c r="L4114" s="10" t="str">
        <f t="shared" si="2859"/>
        <v>TERELC</v>
      </c>
      <c r="M4114" s="10" t="s">
        <v>75</v>
      </c>
    </row>
    <row r="4115" spans="3:13" s="2" customFormat="1" x14ac:dyDescent="0.25">
      <c r="C4115" s="10"/>
      <c r="D4115" s="10">
        <v>5</v>
      </c>
      <c r="F4115" s="2" t="str">
        <f t="shared" si="2857"/>
        <v>FLO_FR</v>
      </c>
      <c r="G4115" s="2" t="str">
        <f t="shared" si="2858"/>
        <v>TER_TS_AP</v>
      </c>
      <c r="H4115" s="2" t="str">
        <f t="shared" si="2860"/>
        <v>RA</v>
      </c>
      <c r="I4115" s="2" t="str">
        <f t="shared" si="2860"/>
        <v>UP</v>
      </c>
      <c r="J4115" s="10">
        <f t="shared" si="2860"/>
        <v>0</v>
      </c>
      <c r="K4115" s="10">
        <f t="shared" si="2861"/>
        <v>3</v>
      </c>
      <c r="L4115" s="10" t="str">
        <f t="shared" si="2859"/>
        <v>TERELC</v>
      </c>
      <c r="M4115" s="10" t="s">
        <v>75</v>
      </c>
    </row>
    <row r="4116" spans="3:13" s="2" customFormat="1" x14ac:dyDescent="0.25">
      <c r="C4116" s="10"/>
      <c r="D4116" s="10">
        <v>6</v>
      </c>
      <c r="F4116" s="2" t="str">
        <f t="shared" si="2857"/>
        <v>FLO_FR</v>
      </c>
      <c r="G4116" s="2" t="str">
        <f t="shared" si="2858"/>
        <v>TER_TS_AP</v>
      </c>
      <c r="H4116" s="2" t="str">
        <f t="shared" si="2860"/>
        <v>RE</v>
      </c>
      <c r="I4116" s="2" t="str">
        <f t="shared" si="2860"/>
        <v>UP</v>
      </c>
      <c r="J4116" s="10">
        <f t="shared" si="2860"/>
        <v>0</v>
      </c>
      <c r="K4116" s="10">
        <f t="shared" si="2861"/>
        <v>3</v>
      </c>
      <c r="L4116" s="10" t="str">
        <f t="shared" si="2859"/>
        <v>TERELC</v>
      </c>
      <c r="M4116" s="10" t="s">
        <v>75</v>
      </c>
    </row>
    <row r="4117" spans="3:13" s="2" customFormat="1" x14ac:dyDescent="0.25">
      <c r="C4117" s="10"/>
      <c r="D4117" s="10">
        <v>7</v>
      </c>
      <c r="F4117" s="2" t="str">
        <f t="shared" si="2857"/>
        <v>FLO_FR</v>
      </c>
      <c r="G4117" s="2" t="str">
        <f t="shared" si="2858"/>
        <v>TER_TS_AP</v>
      </c>
      <c r="H4117" s="2" t="str">
        <f t="shared" si="2860"/>
        <v>SN</v>
      </c>
      <c r="I4117" s="2" t="str">
        <f t="shared" si="2860"/>
        <v>UP</v>
      </c>
      <c r="J4117" s="10">
        <f t="shared" si="2860"/>
        <v>0</v>
      </c>
      <c r="K4117" s="10">
        <f t="shared" si="2861"/>
        <v>3</v>
      </c>
      <c r="L4117" s="10" t="str">
        <f t="shared" si="2859"/>
        <v>TERELC</v>
      </c>
      <c r="M4117" s="10" t="s">
        <v>75</v>
      </c>
    </row>
    <row r="4118" spans="3:13" s="2" customFormat="1" x14ac:dyDescent="0.25">
      <c r="C4118" s="10"/>
      <c r="D4118" s="10">
        <v>8</v>
      </c>
      <c r="F4118" s="2" t="str">
        <f t="shared" si="2857"/>
        <v>FLO_FR</v>
      </c>
      <c r="G4118" s="2" t="str">
        <f t="shared" si="2858"/>
        <v>TER_TS_AP</v>
      </c>
      <c r="H4118" s="2" t="str">
        <f t="shared" si="2860"/>
        <v>SL</v>
      </c>
      <c r="I4118" s="2" t="str">
        <f t="shared" si="2860"/>
        <v>UP</v>
      </c>
      <c r="J4118" s="10">
        <f t="shared" si="2860"/>
        <v>0</v>
      </c>
      <c r="K4118" s="10">
        <f t="shared" si="2861"/>
        <v>3</v>
      </c>
      <c r="L4118" s="10" t="str">
        <f t="shared" si="2859"/>
        <v>TERELC</v>
      </c>
      <c r="M4118" s="10" t="s">
        <v>75</v>
      </c>
    </row>
    <row r="4119" spans="3:13" s="2" customFormat="1" x14ac:dyDescent="0.25">
      <c r="C4119" s="10"/>
      <c r="D4119" s="10">
        <v>9</v>
      </c>
      <c r="F4119" s="2" t="str">
        <f t="shared" si="2857"/>
        <v>FLO_FR</v>
      </c>
      <c r="G4119" s="2" t="str">
        <f t="shared" si="2858"/>
        <v>TER_TS_AP</v>
      </c>
      <c r="H4119" s="2" t="str">
        <f t="shared" si="2860"/>
        <v>SM</v>
      </c>
      <c r="I4119" s="2" t="str">
        <f t="shared" si="2860"/>
        <v>UP</v>
      </c>
      <c r="J4119" s="10">
        <f t="shared" si="2860"/>
        <v>0</v>
      </c>
      <c r="K4119" s="10">
        <f t="shared" si="2861"/>
        <v>3</v>
      </c>
      <c r="L4119" s="10" t="str">
        <f t="shared" si="2859"/>
        <v>TERELC</v>
      </c>
      <c r="M4119" s="10" t="s">
        <v>75</v>
      </c>
    </row>
    <row r="4120" spans="3:13" s="2" customFormat="1" x14ac:dyDescent="0.25">
      <c r="C4120" s="10"/>
      <c r="D4120" s="10">
        <v>10</v>
      </c>
      <c r="F4120" s="2" t="str">
        <f t="shared" si="2857"/>
        <v>FLO_FR</v>
      </c>
      <c r="G4120" s="2" t="str">
        <f t="shared" si="2858"/>
        <v>TER_TS_AP</v>
      </c>
      <c r="H4120" s="2" t="str">
        <f t="shared" ref="H4120" si="2862">H4096</f>
        <v>SD</v>
      </c>
      <c r="I4120" s="2" t="str">
        <f>I4096</f>
        <v>UP</v>
      </c>
      <c r="J4120" s="10">
        <f>J4096</f>
        <v>0</v>
      </c>
      <c r="K4120" s="10">
        <f t="shared" si="2861"/>
        <v>3</v>
      </c>
      <c r="L4120" s="10" t="str">
        <f t="shared" si="2859"/>
        <v>TERELC</v>
      </c>
      <c r="M4120" s="10" t="s">
        <v>75</v>
      </c>
    </row>
    <row r="4121" spans="3:13" s="2" customFormat="1" x14ac:dyDescent="0.25">
      <c r="C4121" s="10"/>
      <c r="D4121" s="10">
        <v>11</v>
      </c>
      <c r="F4121" s="2" t="str">
        <f t="shared" si="2857"/>
        <v>FLO_FR</v>
      </c>
      <c r="G4121" s="2" t="str">
        <f t="shared" si="2858"/>
        <v>TER_TS_AP</v>
      </c>
      <c r="H4121" s="2" t="str">
        <f t="shared" ref="H4121" si="2863">H4097</f>
        <v>SA</v>
      </c>
      <c r="I4121" s="2" t="str">
        <f>I4097</f>
        <v>UP</v>
      </c>
      <c r="J4121" s="10">
        <f>J4097</f>
        <v>0</v>
      </c>
      <c r="K4121" s="10">
        <f t="shared" si="2861"/>
        <v>3</v>
      </c>
      <c r="L4121" s="10" t="str">
        <f t="shared" si="2859"/>
        <v>TERELC</v>
      </c>
      <c r="M4121" s="10" t="s">
        <v>75</v>
      </c>
    </row>
    <row r="4122" spans="3:13" s="2" customFormat="1" x14ac:dyDescent="0.25">
      <c r="C4122" s="10"/>
      <c r="D4122" s="10">
        <v>12</v>
      </c>
      <c r="F4122" s="2" t="str">
        <f t="shared" si="2857"/>
        <v>FLO_FR</v>
      </c>
      <c r="G4122" s="2" t="str">
        <f t="shared" si="2858"/>
        <v>TER_TS_AP</v>
      </c>
      <c r="H4122" s="2" t="str">
        <f t="shared" ref="H4122:I4122" si="2864">H4098</f>
        <v>SE</v>
      </c>
      <c r="I4122" s="2" t="str">
        <f t="shared" si="2864"/>
        <v>UP</v>
      </c>
      <c r="J4122" s="10">
        <f>J4098</f>
        <v>0</v>
      </c>
      <c r="K4122" s="10">
        <f t="shared" si="2861"/>
        <v>3</v>
      </c>
      <c r="L4122" s="10" t="str">
        <f t="shared" si="2859"/>
        <v>TERELC</v>
      </c>
      <c r="M4122" s="10" t="s">
        <v>75</v>
      </c>
    </row>
    <row r="4123" spans="3:13" s="2" customFormat="1" x14ac:dyDescent="0.25">
      <c r="C4123" s="10"/>
      <c r="D4123" s="10">
        <v>13</v>
      </c>
      <c r="F4123" s="2" t="str">
        <f t="shared" si="2857"/>
        <v>FLO_FR</v>
      </c>
      <c r="G4123" s="2" t="str">
        <f t="shared" si="2858"/>
        <v>TER_TS_AP</v>
      </c>
      <c r="H4123" s="2" t="str">
        <f t="shared" ref="H4123:J4123" si="2865">H4099</f>
        <v>FN</v>
      </c>
      <c r="I4123" s="2" t="str">
        <f t="shared" si="2865"/>
        <v>UP</v>
      </c>
      <c r="J4123" s="10">
        <f t="shared" si="2865"/>
        <v>0</v>
      </c>
      <c r="K4123" s="10">
        <f t="shared" si="2861"/>
        <v>3</v>
      </c>
      <c r="L4123" s="10" t="str">
        <f t="shared" si="2859"/>
        <v>TERELC</v>
      </c>
      <c r="M4123" s="10" t="s">
        <v>75</v>
      </c>
    </row>
    <row r="4124" spans="3:13" s="2" customFormat="1" x14ac:dyDescent="0.25">
      <c r="C4124" s="10"/>
      <c r="D4124" s="10">
        <v>14</v>
      </c>
      <c r="F4124" s="2" t="str">
        <f t="shared" si="2857"/>
        <v>FLO_FR</v>
      </c>
      <c r="G4124" s="2" t="str">
        <f t="shared" si="2858"/>
        <v>TER_TS_AP</v>
      </c>
      <c r="H4124" s="2" t="str">
        <f t="shared" ref="H4124:J4124" si="2866">H4100</f>
        <v>FL</v>
      </c>
      <c r="I4124" s="2" t="str">
        <f t="shared" si="2866"/>
        <v>UP</v>
      </c>
      <c r="J4124" s="10">
        <f t="shared" si="2866"/>
        <v>0</v>
      </c>
      <c r="K4124" s="10">
        <f t="shared" si="2861"/>
        <v>3</v>
      </c>
      <c r="L4124" s="10" t="str">
        <f t="shared" si="2859"/>
        <v>TERELC</v>
      </c>
      <c r="M4124" s="10" t="s">
        <v>75</v>
      </c>
    </row>
    <row r="4125" spans="3:13" s="2" customFormat="1" x14ac:dyDescent="0.25">
      <c r="C4125" s="10"/>
      <c r="D4125" s="10">
        <v>15</v>
      </c>
      <c r="F4125" s="2" t="str">
        <f t="shared" si="2857"/>
        <v>FLO_FR</v>
      </c>
      <c r="G4125" s="2" t="str">
        <f t="shared" si="2858"/>
        <v>TER_TS_AP</v>
      </c>
      <c r="H4125" s="2" t="str">
        <f t="shared" ref="H4125:J4125" si="2867">H4101</f>
        <v>FM</v>
      </c>
      <c r="I4125" s="2" t="str">
        <f t="shared" si="2867"/>
        <v>UP</v>
      </c>
      <c r="J4125" s="10">
        <f t="shared" si="2867"/>
        <v>0</v>
      </c>
      <c r="K4125" s="10">
        <f t="shared" si="2861"/>
        <v>3</v>
      </c>
      <c r="L4125" s="10" t="str">
        <f t="shared" si="2859"/>
        <v>TERELC</v>
      </c>
      <c r="M4125" s="10" t="s">
        <v>75</v>
      </c>
    </row>
    <row r="4126" spans="3:13" s="2" customFormat="1" x14ac:dyDescent="0.25">
      <c r="C4126" s="10"/>
      <c r="D4126" s="10">
        <v>16</v>
      </c>
      <c r="F4126" s="2" t="str">
        <f t="shared" si="2857"/>
        <v>FLO_FR</v>
      </c>
      <c r="G4126" s="2" t="str">
        <f t="shared" si="2858"/>
        <v>TER_TS_AP</v>
      </c>
      <c r="H4126" s="2" t="str">
        <f t="shared" ref="H4126:J4126" si="2868">H4102</f>
        <v>FD</v>
      </c>
      <c r="I4126" s="2" t="str">
        <f t="shared" si="2868"/>
        <v>UP</v>
      </c>
      <c r="J4126" s="10">
        <f t="shared" si="2868"/>
        <v>0</v>
      </c>
      <c r="K4126" s="10">
        <f t="shared" si="2861"/>
        <v>3</v>
      </c>
      <c r="L4126" s="10" t="str">
        <f t="shared" si="2859"/>
        <v>TERELC</v>
      </c>
      <c r="M4126" s="10" t="s">
        <v>75</v>
      </c>
    </row>
    <row r="4127" spans="3:13" s="2" customFormat="1" x14ac:dyDescent="0.25">
      <c r="C4127" s="10"/>
      <c r="D4127" s="10">
        <v>17</v>
      </c>
      <c r="F4127" s="2" t="str">
        <f t="shared" si="2857"/>
        <v>FLO_FR</v>
      </c>
      <c r="G4127" s="2" t="str">
        <f t="shared" si="2858"/>
        <v>TER_TS_AP</v>
      </c>
      <c r="H4127" s="2" t="str">
        <f t="shared" ref="H4127:J4127" si="2869">H4103</f>
        <v>FA</v>
      </c>
      <c r="I4127" s="2" t="str">
        <f t="shared" si="2869"/>
        <v>UP</v>
      </c>
      <c r="J4127" s="10">
        <f t="shared" si="2869"/>
        <v>0</v>
      </c>
      <c r="K4127" s="10">
        <f t="shared" si="2861"/>
        <v>3</v>
      </c>
      <c r="L4127" s="10" t="str">
        <f t="shared" si="2859"/>
        <v>TERELC</v>
      </c>
      <c r="M4127" s="10" t="s">
        <v>75</v>
      </c>
    </row>
    <row r="4128" spans="3:13" s="2" customFormat="1" x14ac:dyDescent="0.25">
      <c r="C4128" s="10"/>
      <c r="D4128" s="10">
        <v>18</v>
      </c>
      <c r="F4128" s="2" t="str">
        <f t="shared" si="2857"/>
        <v>FLO_FR</v>
      </c>
      <c r="G4128" s="2" t="str">
        <f t="shared" si="2858"/>
        <v>TER_TS_AP</v>
      </c>
      <c r="H4128" s="2" t="str">
        <f t="shared" ref="H4128:J4128" si="2870">H4104</f>
        <v>FE</v>
      </c>
      <c r="I4128" s="2" t="str">
        <f t="shared" si="2870"/>
        <v>UP</v>
      </c>
      <c r="J4128" s="10">
        <f t="shared" si="2870"/>
        <v>0</v>
      </c>
      <c r="K4128" s="10">
        <f t="shared" si="2861"/>
        <v>3</v>
      </c>
      <c r="L4128" s="10" t="str">
        <f t="shared" si="2859"/>
        <v>TERELC</v>
      </c>
      <c r="M4128" s="10" t="s">
        <v>75</v>
      </c>
    </row>
    <row r="4129" spans="3:13" s="2" customFormat="1" x14ac:dyDescent="0.25">
      <c r="C4129" s="10"/>
      <c r="D4129" s="10">
        <v>19</v>
      </c>
      <c r="F4129" s="2" t="str">
        <f t="shared" si="2857"/>
        <v>FLO_FR</v>
      </c>
      <c r="G4129" s="2" t="str">
        <f t="shared" si="2858"/>
        <v>TER_TS_AP</v>
      </c>
      <c r="H4129" s="2" t="str">
        <f t="shared" ref="H4129:J4129" si="2871">H4105</f>
        <v>WN</v>
      </c>
      <c r="I4129" s="2" t="str">
        <f t="shared" si="2871"/>
        <v>UP</v>
      </c>
      <c r="J4129" s="10">
        <f t="shared" si="2871"/>
        <v>0</v>
      </c>
      <c r="K4129" s="10">
        <f t="shared" si="2861"/>
        <v>3</v>
      </c>
      <c r="L4129" s="10" t="str">
        <f t="shared" si="2859"/>
        <v>TERELC</v>
      </c>
      <c r="M4129" s="10" t="s">
        <v>75</v>
      </c>
    </row>
    <row r="4130" spans="3:13" s="2" customFormat="1" x14ac:dyDescent="0.25">
      <c r="C4130" s="10"/>
      <c r="D4130" s="10">
        <v>20</v>
      </c>
      <c r="F4130" s="2" t="str">
        <f t="shared" si="2857"/>
        <v>FLO_FR</v>
      </c>
      <c r="G4130" s="2" t="str">
        <f t="shared" si="2858"/>
        <v>TER_TS_AP</v>
      </c>
      <c r="H4130" s="2" t="str">
        <f t="shared" ref="H4130:J4130" si="2872">H4106</f>
        <v>WL</v>
      </c>
      <c r="I4130" s="2" t="str">
        <f t="shared" si="2872"/>
        <v>UP</v>
      </c>
      <c r="J4130" s="10">
        <f t="shared" si="2872"/>
        <v>0</v>
      </c>
      <c r="K4130" s="10">
        <f t="shared" si="2861"/>
        <v>3</v>
      </c>
      <c r="L4130" s="10" t="str">
        <f t="shared" si="2859"/>
        <v>TERELC</v>
      </c>
      <c r="M4130" s="10" t="s">
        <v>75</v>
      </c>
    </row>
    <row r="4131" spans="3:13" s="2" customFormat="1" x14ac:dyDescent="0.25">
      <c r="C4131" s="10"/>
      <c r="D4131" s="10">
        <v>21</v>
      </c>
      <c r="F4131" s="2" t="str">
        <f t="shared" si="2857"/>
        <v>FLO_FR</v>
      </c>
      <c r="G4131" s="2" t="str">
        <f t="shared" si="2858"/>
        <v>TER_TS_AP</v>
      </c>
      <c r="H4131" s="2" t="str">
        <f t="shared" ref="H4131:J4131" si="2873">H4107</f>
        <v>WM</v>
      </c>
      <c r="I4131" s="2" t="str">
        <f t="shared" si="2873"/>
        <v>UP</v>
      </c>
      <c r="J4131" s="10">
        <f t="shared" si="2873"/>
        <v>0</v>
      </c>
      <c r="K4131" s="10">
        <f t="shared" si="2861"/>
        <v>3</v>
      </c>
      <c r="L4131" s="10" t="str">
        <f t="shared" si="2859"/>
        <v>TERELC</v>
      </c>
      <c r="M4131" s="10" t="s">
        <v>75</v>
      </c>
    </row>
    <row r="4132" spans="3:13" s="2" customFormat="1" x14ac:dyDescent="0.25">
      <c r="C4132" s="10"/>
      <c r="D4132" s="10">
        <v>22</v>
      </c>
      <c r="F4132" s="2" t="str">
        <f t="shared" si="2857"/>
        <v>FLO_FR</v>
      </c>
      <c r="G4132" s="2" t="str">
        <f t="shared" si="2858"/>
        <v>TER_TS_AP</v>
      </c>
      <c r="H4132" s="2" t="str">
        <f t="shared" ref="H4132:J4132" si="2874">H4108</f>
        <v>WD</v>
      </c>
      <c r="I4132" s="2" t="str">
        <f t="shared" si="2874"/>
        <v>UP</v>
      </c>
      <c r="J4132" s="10">
        <f t="shared" si="2874"/>
        <v>0</v>
      </c>
      <c r="K4132" s="10">
        <f t="shared" si="2861"/>
        <v>3</v>
      </c>
      <c r="L4132" s="10" t="str">
        <f t="shared" si="2859"/>
        <v>TERELC</v>
      </c>
      <c r="M4132" s="10" t="s">
        <v>75</v>
      </c>
    </row>
    <row r="4133" spans="3:13" s="2" customFormat="1" x14ac:dyDescent="0.25">
      <c r="C4133" s="10"/>
      <c r="D4133" s="10">
        <v>23</v>
      </c>
      <c r="F4133" s="12" t="str">
        <f t="shared" si="2857"/>
        <v>FLO_FR</v>
      </c>
      <c r="G4133" s="12" t="str">
        <f t="shared" si="2858"/>
        <v>TER_TS_AP</v>
      </c>
      <c r="H4133" s="12" t="str">
        <f t="shared" ref="H4133:J4133" si="2875">H4109</f>
        <v>WA</v>
      </c>
      <c r="I4133" s="12" t="str">
        <f t="shared" si="2875"/>
        <v>UP</v>
      </c>
      <c r="J4133" s="4">
        <f t="shared" si="2875"/>
        <v>0</v>
      </c>
      <c r="K4133" s="4">
        <f t="shared" si="2861"/>
        <v>3</v>
      </c>
      <c r="L4133" s="10" t="str">
        <f t="shared" si="2859"/>
        <v>TERELC</v>
      </c>
      <c r="M4133" s="10" t="s">
        <v>75</v>
      </c>
    </row>
    <row r="4134" spans="3:13" s="2" customFormat="1" x14ac:dyDescent="0.25">
      <c r="C4134" s="10"/>
      <c r="D4134" s="10">
        <v>24</v>
      </c>
      <c r="F4134" s="19" t="str">
        <f t="shared" si="2857"/>
        <v>FLO_FR</v>
      </c>
      <c r="G4134" s="19" t="str">
        <f t="shared" si="2858"/>
        <v>TER_TS_AP</v>
      </c>
      <c r="H4134" s="19" t="str">
        <f t="shared" ref="H4134:J4134" si="2876">H4110</f>
        <v>WE</v>
      </c>
      <c r="I4134" s="19" t="str">
        <f t="shared" si="2876"/>
        <v>UP</v>
      </c>
      <c r="J4134" s="21">
        <f t="shared" si="2876"/>
        <v>0</v>
      </c>
      <c r="K4134" s="21">
        <f t="shared" si="2861"/>
        <v>3</v>
      </c>
      <c r="L4134" s="21" t="str">
        <f t="shared" si="2859"/>
        <v>TERELC</v>
      </c>
      <c r="M4134" s="21" t="s">
        <v>75</v>
      </c>
    </row>
    <row r="4135" spans="3:13" s="2" customFormat="1" x14ac:dyDescent="0.25">
      <c r="C4135" s="10">
        <f>C4087+1</f>
        <v>87</v>
      </c>
      <c r="D4135" s="10">
        <v>1</v>
      </c>
      <c r="F4135" s="2" t="str">
        <f>IF(H4135="NA","\I: Ignore","FLO_FR")</f>
        <v>FLO_FR</v>
      </c>
      <c r="G4135" s="9" t="str">
        <f>VLOOKUP(C4135,Demands!$B$27:$C$125,2,0)</f>
        <v>TER_SL</v>
      </c>
      <c r="H4135" s="2" t="str">
        <f>IF(HLOOKUP($D4135,Fractions!$C$1:$Z$2,2,0)=0,"na",HLOOKUP($D4135,Fractions!$C$1:$Z$2,2,0))</f>
        <v>RN</v>
      </c>
      <c r="I4135" s="2" t="s">
        <v>34</v>
      </c>
      <c r="K4135" s="11">
        <f>VLOOKUP(VLOOKUP(C4135,Demands!$B$27:$E$125,4,0),Fractions!$A$3:$Z$43,INS_FRs!D4135+2,0)</f>
        <v>4.8744292237442928E-2</v>
      </c>
      <c r="L4135" s="10" t="str">
        <f t="shared" si="2859"/>
        <v>TERELC</v>
      </c>
      <c r="M4135" s="10" t="s">
        <v>75</v>
      </c>
    </row>
    <row r="4136" spans="3:13" s="2" customFormat="1" x14ac:dyDescent="0.25">
      <c r="C4136" s="10"/>
      <c r="D4136" s="10">
        <v>2</v>
      </c>
      <c r="F4136" s="2" t="str">
        <f t="shared" ref="F4136:F4182" si="2877">IF(H4136="NA","\I: Ignore","FLO_FR")</f>
        <v>FLO_FR</v>
      </c>
      <c r="G4136" s="2" t="str">
        <f>G4135</f>
        <v>TER_SL</v>
      </c>
      <c r="H4136" s="2" t="str">
        <f>IF(HLOOKUP($D4136,Fractions!$C$1:$Z$2,2,0)=0,"na",HLOOKUP($D4136,Fractions!$C$1:$Z$2,2,0))</f>
        <v>RL</v>
      </c>
      <c r="I4136" s="2" t="s">
        <v>34</v>
      </c>
      <c r="K4136" s="17">
        <f>VLOOKUP(VLOOKUP(C4135,Demands!$B$27:$E$125,4,0),Fractions!$A$3:$Z$43,INS_FRs!D4136+2,0)</f>
        <v>2.0890410958904111E-2</v>
      </c>
      <c r="L4136" s="10" t="str">
        <f t="shared" si="2859"/>
        <v>TERELC</v>
      </c>
      <c r="M4136" s="10" t="s">
        <v>75</v>
      </c>
    </row>
    <row r="4137" spans="3:13" s="2" customFormat="1" x14ac:dyDescent="0.25">
      <c r="C4137" s="10"/>
      <c r="D4137" s="10">
        <v>3</v>
      </c>
      <c r="F4137" s="2" t="str">
        <f t="shared" si="2877"/>
        <v>FLO_FR</v>
      </c>
      <c r="G4137" s="2" t="str">
        <f t="shared" ref="G4137:G4182" si="2878">G4136</f>
        <v>TER_SL</v>
      </c>
      <c r="H4137" s="2" t="str">
        <f>IF(HLOOKUP($D4137,Fractions!$C$1:$Z$2,2,0)=0,"na",HLOOKUP($D4137,Fractions!$C$1:$Z$2,2,0))</f>
        <v>RM</v>
      </c>
      <c r="I4137" s="2" t="s">
        <v>34</v>
      </c>
      <c r="K4137" s="17">
        <f>VLOOKUP(VLOOKUP(C4135,Demands!$B$27:$E$125,4,0),Fractions!$A$3:$Z$43,INS_FRs!D4137+2,0)</f>
        <v>1.3926940639269407E-2</v>
      </c>
      <c r="L4137" s="10" t="str">
        <f t="shared" si="2859"/>
        <v>TERELC</v>
      </c>
      <c r="M4137" s="10" t="s">
        <v>75</v>
      </c>
    </row>
    <row r="4138" spans="3:13" s="2" customFormat="1" x14ac:dyDescent="0.25">
      <c r="C4138" s="10"/>
      <c r="D4138" s="10">
        <v>4</v>
      </c>
      <c r="F4138" s="2" t="str">
        <f t="shared" si="2877"/>
        <v>FLO_FR</v>
      </c>
      <c r="G4138" s="2" t="str">
        <f t="shared" si="2878"/>
        <v>TER_SL</v>
      </c>
      <c r="H4138" s="2" t="str">
        <f>IF(HLOOKUP($D4138,Fractions!$C$1:$Z$2,2,0)=0,"na",HLOOKUP($D4138,Fractions!$C$1:$Z$2,2,0))</f>
        <v>RD</v>
      </c>
      <c r="I4138" s="2" t="s">
        <v>34</v>
      </c>
      <c r="K4138" s="17">
        <f>VLOOKUP(VLOOKUP(C4135,Demands!$B$27:$E$125,4,0),Fractions!$A$3:$Z$43,INS_FRs!D4138+2,0)</f>
        <v>1.160578386605784E-2</v>
      </c>
      <c r="L4138" s="10" t="str">
        <f t="shared" si="2859"/>
        <v>TERELC</v>
      </c>
      <c r="M4138" s="10" t="s">
        <v>75</v>
      </c>
    </row>
    <row r="4139" spans="3:13" s="2" customFormat="1" x14ac:dyDescent="0.25">
      <c r="C4139" s="10"/>
      <c r="D4139" s="10">
        <v>5</v>
      </c>
      <c r="F4139" s="2" t="str">
        <f t="shared" si="2877"/>
        <v>FLO_FR</v>
      </c>
      <c r="G4139" s="2" t="str">
        <f t="shared" si="2878"/>
        <v>TER_SL</v>
      </c>
      <c r="H4139" s="2" t="str">
        <f>IF(HLOOKUP($D4139,Fractions!$C$1:$Z$2,2,0)=0,"na",HLOOKUP($D4139,Fractions!$C$1:$Z$2,2,0))</f>
        <v>RA</v>
      </c>
      <c r="I4139" s="2" t="s">
        <v>34</v>
      </c>
      <c r="K4139" s="17">
        <f>VLOOKUP(VLOOKUP(C4135,Demands!$B$27:$E$125,4,0),Fractions!$A$3:$Z$43,INS_FRs!D4139+2,0)</f>
        <v>2.0890410958904111E-2</v>
      </c>
      <c r="L4139" s="10" t="str">
        <f t="shared" si="2859"/>
        <v>TERELC</v>
      </c>
      <c r="M4139" s="10" t="s">
        <v>75</v>
      </c>
    </row>
    <row r="4140" spans="3:13" s="2" customFormat="1" x14ac:dyDescent="0.25">
      <c r="C4140" s="10"/>
      <c r="D4140" s="10">
        <v>6</v>
      </c>
      <c r="F4140" s="2" t="str">
        <f t="shared" si="2877"/>
        <v>FLO_FR</v>
      </c>
      <c r="G4140" s="2" t="str">
        <f t="shared" si="2878"/>
        <v>TER_SL</v>
      </c>
      <c r="H4140" s="2" t="str">
        <f>IF(HLOOKUP($D4140,Fractions!$C$1:$Z$2,2,0)=0,"na",HLOOKUP($D4140,Fractions!$C$1:$Z$2,2,0))</f>
        <v>RE</v>
      </c>
      <c r="I4140" s="2" t="s">
        <v>34</v>
      </c>
      <c r="K4140" s="17">
        <f>VLOOKUP(VLOOKUP(C4135,Demands!$B$27:$E$125,4,0),Fractions!$A$3:$Z$43,INS_FRs!D4140+2,0)</f>
        <v>5.1065449010654497E-2</v>
      </c>
      <c r="L4140" s="10" t="str">
        <f t="shared" si="2859"/>
        <v>TERELC</v>
      </c>
      <c r="M4140" s="10" t="s">
        <v>75</v>
      </c>
    </row>
    <row r="4141" spans="3:13" s="2" customFormat="1" x14ac:dyDescent="0.25">
      <c r="C4141" s="10"/>
      <c r="D4141" s="10">
        <v>7</v>
      </c>
      <c r="F4141" s="2" t="str">
        <f t="shared" si="2877"/>
        <v>FLO_FR</v>
      </c>
      <c r="G4141" s="2" t="str">
        <f t="shared" si="2878"/>
        <v>TER_SL</v>
      </c>
      <c r="H4141" s="2" t="str">
        <f>IF(HLOOKUP($D4141,Fractions!$C$1:$Z$2,2,0)=0,"na",HLOOKUP($D4141,Fractions!$C$1:$Z$2,2,0))</f>
        <v>SN</v>
      </c>
      <c r="I4141" s="2" t="s">
        <v>34</v>
      </c>
      <c r="K4141" s="17">
        <f>VLOOKUP(VLOOKUP(C4135,Demands!$B$27:$E$125,4,0),Fractions!$A$3:$Z$43,INS_FRs!D4141+2,0)</f>
        <v>4.9010654490106553E-2</v>
      </c>
      <c r="L4141" s="10" t="str">
        <f t="shared" si="2859"/>
        <v>TERELC</v>
      </c>
      <c r="M4141" s="10" t="s">
        <v>75</v>
      </c>
    </row>
    <row r="4142" spans="3:13" s="2" customFormat="1" x14ac:dyDescent="0.25">
      <c r="C4142" s="10"/>
      <c r="D4142" s="10">
        <v>8</v>
      </c>
      <c r="F4142" s="2" t="str">
        <f t="shared" si="2877"/>
        <v>FLO_FR</v>
      </c>
      <c r="G4142" s="2" t="str">
        <f t="shared" si="2878"/>
        <v>TER_SL</v>
      </c>
      <c r="H4142" s="2" t="str">
        <f>IF(HLOOKUP($D4142,Fractions!$C$1:$Z$2,2,0)=0,"na",HLOOKUP($D4142,Fractions!$C$1:$Z$2,2,0))</f>
        <v>SL</v>
      </c>
      <c r="I4142" s="2" t="s">
        <v>34</v>
      </c>
      <c r="K4142" s="17">
        <f>VLOOKUP(VLOOKUP(C4135,Demands!$B$27:$E$125,4,0),Fractions!$A$3:$Z$43,INS_FRs!D4142+2,0)</f>
        <v>2.1004566210045664E-2</v>
      </c>
      <c r="L4142" s="10" t="str">
        <f t="shared" si="2859"/>
        <v>TERELC</v>
      </c>
      <c r="M4142" s="10" t="s">
        <v>75</v>
      </c>
    </row>
    <row r="4143" spans="3:13" s="2" customFormat="1" x14ac:dyDescent="0.25">
      <c r="C4143" s="10"/>
      <c r="D4143" s="10">
        <v>9</v>
      </c>
      <c r="F4143" s="2" t="str">
        <f t="shared" si="2877"/>
        <v>FLO_FR</v>
      </c>
      <c r="G4143" s="2" t="str">
        <f t="shared" si="2878"/>
        <v>TER_SL</v>
      </c>
      <c r="H4143" s="2" t="str">
        <f>IF(HLOOKUP($D4143,Fractions!$C$1:$Z$2,2,0)=0,"na",HLOOKUP($D4143,Fractions!$C$1:$Z$2,2,0))</f>
        <v>SM</v>
      </c>
      <c r="I4143" s="2" t="s">
        <v>34</v>
      </c>
      <c r="K4143" s="17">
        <f>VLOOKUP(VLOOKUP(C4135,Demands!$B$27:$E$125,4,0),Fractions!$A$3:$Z$43,INS_FRs!D4143+2,0)</f>
        <v>1.4003044140030441E-2</v>
      </c>
      <c r="L4143" s="10" t="str">
        <f t="shared" si="2859"/>
        <v>TERELC</v>
      </c>
      <c r="M4143" s="10" t="s">
        <v>75</v>
      </c>
    </row>
    <row r="4144" spans="3:13" s="2" customFormat="1" x14ac:dyDescent="0.25">
      <c r="C4144" s="10"/>
      <c r="D4144" s="10">
        <v>10</v>
      </c>
      <c r="F4144" s="2" t="str">
        <f t="shared" si="2877"/>
        <v>FLO_FR</v>
      </c>
      <c r="G4144" s="2" t="str">
        <f t="shared" si="2878"/>
        <v>TER_SL</v>
      </c>
      <c r="H4144" s="2" t="str">
        <f>IF(HLOOKUP($D4144,Fractions!$C$1:$Z$2,2,0)=0,"na",HLOOKUP($D4144,Fractions!$C$1:$Z$2,2,0))</f>
        <v>SD</v>
      </c>
      <c r="I4144" s="2" t="s">
        <v>34</v>
      </c>
      <c r="K4144" s="17">
        <f>VLOOKUP(VLOOKUP(C4135,Demands!$B$27:$E$125,4,0),Fractions!$A$3:$Z$43,INS_FRs!D4144+2,0)</f>
        <v>1.1669203450025369E-2</v>
      </c>
      <c r="L4144" s="10" t="str">
        <f t="shared" si="2859"/>
        <v>TERELC</v>
      </c>
      <c r="M4144" s="10" t="s">
        <v>75</v>
      </c>
    </row>
    <row r="4145" spans="3:13" s="2" customFormat="1" x14ac:dyDescent="0.25">
      <c r="C4145" s="10"/>
      <c r="D4145" s="10">
        <v>11</v>
      </c>
      <c r="F4145" s="2" t="str">
        <f t="shared" si="2877"/>
        <v>FLO_FR</v>
      </c>
      <c r="G4145" s="2" t="str">
        <f t="shared" si="2878"/>
        <v>TER_SL</v>
      </c>
      <c r="H4145" s="2" t="str">
        <f>IF(HLOOKUP($D4145,Fractions!$C$1:$Z$2,2,0)=0,"na",HLOOKUP($D4145,Fractions!$C$1:$Z$2,2,0))</f>
        <v>SA</v>
      </c>
      <c r="I4145" s="2" t="s">
        <v>34</v>
      </c>
      <c r="K4145" s="17">
        <f>VLOOKUP(VLOOKUP(C4135,Demands!$B$27:$E$125,4,0),Fractions!$A$3:$Z$43,INS_FRs!D4145+2,0)</f>
        <v>2.1004566210045664E-2</v>
      </c>
      <c r="L4145" s="10" t="str">
        <f t="shared" si="2859"/>
        <v>TERELC</v>
      </c>
      <c r="M4145" s="10" t="s">
        <v>75</v>
      </c>
    </row>
    <row r="4146" spans="3:13" s="2" customFormat="1" x14ac:dyDescent="0.25">
      <c r="C4146" s="10"/>
      <c r="D4146" s="10">
        <v>12</v>
      </c>
      <c r="F4146" s="2" t="str">
        <f t="shared" si="2877"/>
        <v>FLO_FR</v>
      </c>
      <c r="G4146" s="2" t="str">
        <f t="shared" si="2878"/>
        <v>TER_SL</v>
      </c>
      <c r="H4146" s="2" t="str">
        <f>IF(HLOOKUP($D4146,Fractions!$C$1:$Z$2,2,0)=0,"na",HLOOKUP($D4146,Fractions!$C$1:$Z$2,2,0))</f>
        <v>SE</v>
      </c>
      <c r="I4146" s="2" t="s">
        <v>34</v>
      </c>
      <c r="K4146" s="17">
        <f>VLOOKUP(VLOOKUP(C4135,Demands!$B$27:$E$125,4,0),Fractions!$A$3:$Z$43,INS_FRs!D4146+2,0)</f>
        <v>5.1344495180111624E-2</v>
      </c>
      <c r="L4146" s="10" t="str">
        <f t="shared" si="2859"/>
        <v>TERELC</v>
      </c>
      <c r="M4146" s="10" t="s">
        <v>75</v>
      </c>
    </row>
    <row r="4147" spans="3:13" s="2" customFormat="1" x14ac:dyDescent="0.25">
      <c r="C4147" s="10"/>
      <c r="D4147" s="10">
        <v>13</v>
      </c>
      <c r="F4147" s="2" t="str">
        <f t="shared" si="2877"/>
        <v>FLO_FR</v>
      </c>
      <c r="G4147" s="2" t="str">
        <f t="shared" si="2878"/>
        <v>TER_SL</v>
      </c>
      <c r="H4147" s="2" t="str">
        <f>IF(HLOOKUP($D4147,Fractions!$C$1:$Z$2,2,0)=0,"na",HLOOKUP($D4147,Fractions!$C$1:$Z$2,2,0))</f>
        <v>FN</v>
      </c>
      <c r="I4147" s="2" t="s">
        <v>34</v>
      </c>
      <c r="K4147" s="17">
        <f>VLOOKUP(VLOOKUP(C4135,Demands!$B$27:$E$125,4,0),Fractions!$A$3:$Z$43,INS_FRs!D4147+2,0)</f>
        <v>4.8744292237442928E-2</v>
      </c>
      <c r="L4147" s="10" t="str">
        <f t="shared" si="2859"/>
        <v>TERELC</v>
      </c>
      <c r="M4147" s="10" t="s">
        <v>75</v>
      </c>
    </row>
    <row r="4148" spans="3:13" s="2" customFormat="1" x14ac:dyDescent="0.25">
      <c r="C4148" s="10"/>
      <c r="D4148" s="10">
        <v>14</v>
      </c>
      <c r="F4148" s="2" t="str">
        <f t="shared" si="2877"/>
        <v>FLO_FR</v>
      </c>
      <c r="G4148" s="2" t="str">
        <f t="shared" si="2878"/>
        <v>TER_SL</v>
      </c>
      <c r="H4148" s="2" t="str">
        <f>IF(HLOOKUP($D4148,Fractions!$C$1:$Z$2,2,0)=0,"na",HLOOKUP($D4148,Fractions!$C$1:$Z$2,2,0))</f>
        <v>FL</v>
      </c>
      <c r="I4148" s="2" t="s">
        <v>34</v>
      </c>
      <c r="K4148" s="17">
        <f>VLOOKUP(VLOOKUP(C4135,Demands!$B$27:$E$125,4,0),Fractions!$A$3:$Z$43,INS_FRs!D4148+2,0)</f>
        <v>2.0890410958904111E-2</v>
      </c>
      <c r="L4148" s="10" t="str">
        <f t="shared" si="2859"/>
        <v>TERELC</v>
      </c>
      <c r="M4148" s="10" t="s">
        <v>75</v>
      </c>
    </row>
    <row r="4149" spans="3:13" s="2" customFormat="1" x14ac:dyDescent="0.25">
      <c r="C4149" s="10"/>
      <c r="D4149" s="10">
        <v>15</v>
      </c>
      <c r="F4149" s="2" t="str">
        <f t="shared" si="2877"/>
        <v>FLO_FR</v>
      </c>
      <c r="G4149" s="2" t="str">
        <f t="shared" si="2878"/>
        <v>TER_SL</v>
      </c>
      <c r="H4149" s="2" t="str">
        <f>IF(HLOOKUP($D4149,Fractions!$C$1:$Z$2,2,0)=0,"na",HLOOKUP($D4149,Fractions!$C$1:$Z$2,2,0))</f>
        <v>FM</v>
      </c>
      <c r="I4149" s="2" t="s">
        <v>34</v>
      </c>
      <c r="K4149" s="17">
        <f>VLOOKUP(VLOOKUP(C4135,Demands!$B$27:$E$125,4,0),Fractions!$A$3:$Z$43,INS_FRs!D4149+2,0)</f>
        <v>1.3926940639269407E-2</v>
      </c>
      <c r="L4149" s="10" t="str">
        <f t="shared" si="2859"/>
        <v>TERELC</v>
      </c>
      <c r="M4149" s="10" t="s">
        <v>75</v>
      </c>
    </row>
    <row r="4150" spans="3:13" s="2" customFormat="1" x14ac:dyDescent="0.25">
      <c r="C4150" s="10"/>
      <c r="D4150" s="10">
        <v>16</v>
      </c>
      <c r="F4150" s="2" t="str">
        <f t="shared" si="2877"/>
        <v>FLO_FR</v>
      </c>
      <c r="G4150" s="2" t="str">
        <f t="shared" si="2878"/>
        <v>TER_SL</v>
      </c>
      <c r="H4150" s="2" t="str">
        <f>IF(HLOOKUP($D4150,Fractions!$C$1:$Z$2,2,0)=0,"na",HLOOKUP($D4150,Fractions!$C$1:$Z$2,2,0))</f>
        <v>FD</v>
      </c>
      <c r="I4150" s="2" t="s">
        <v>34</v>
      </c>
      <c r="K4150" s="17">
        <f>VLOOKUP(VLOOKUP(C4135,Demands!$B$27:$E$125,4,0),Fractions!$A$3:$Z$43,INS_FRs!D4150+2,0)</f>
        <v>1.160578386605784E-2</v>
      </c>
      <c r="L4150" s="10" t="str">
        <f t="shared" si="2859"/>
        <v>TERELC</v>
      </c>
      <c r="M4150" s="10" t="s">
        <v>75</v>
      </c>
    </row>
    <row r="4151" spans="3:13" s="2" customFormat="1" x14ac:dyDescent="0.25">
      <c r="C4151" s="10"/>
      <c r="D4151" s="10">
        <v>17</v>
      </c>
      <c r="F4151" s="2" t="str">
        <f t="shared" si="2877"/>
        <v>FLO_FR</v>
      </c>
      <c r="G4151" s="2" t="str">
        <f t="shared" si="2878"/>
        <v>TER_SL</v>
      </c>
      <c r="H4151" s="2" t="str">
        <f>IF(HLOOKUP($D4151,Fractions!$C$1:$Z$2,2,0)=0,"na",HLOOKUP($D4151,Fractions!$C$1:$Z$2,2,0))</f>
        <v>FA</v>
      </c>
      <c r="I4151" s="2" t="s">
        <v>34</v>
      </c>
      <c r="K4151" s="17">
        <f>VLOOKUP(VLOOKUP(C4135,Demands!$B$27:$E$125,4,0),Fractions!$A$3:$Z$43,INS_FRs!D4151+2,0)</f>
        <v>2.0890410958904111E-2</v>
      </c>
      <c r="L4151" s="10" t="str">
        <f t="shared" si="2859"/>
        <v>TERELC</v>
      </c>
      <c r="M4151" s="10" t="s">
        <v>75</v>
      </c>
    </row>
    <row r="4152" spans="3:13" s="2" customFormat="1" x14ac:dyDescent="0.25">
      <c r="C4152" s="10"/>
      <c r="D4152" s="10">
        <v>18</v>
      </c>
      <c r="F4152" s="2" t="str">
        <f t="shared" si="2877"/>
        <v>FLO_FR</v>
      </c>
      <c r="G4152" s="2" t="str">
        <f t="shared" si="2878"/>
        <v>TER_SL</v>
      </c>
      <c r="H4152" s="2" t="str">
        <f>IF(HLOOKUP($D4152,Fractions!$C$1:$Z$2,2,0)=0,"na",HLOOKUP($D4152,Fractions!$C$1:$Z$2,2,0))</f>
        <v>FE</v>
      </c>
      <c r="I4152" s="2" t="s">
        <v>34</v>
      </c>
      <c r="K4152" s="17">
        <f>VLOOKUP(VLOOKUP(C4135,Demands!$B$27:$E$125,4,0),Fractions!$A$3:$Z$43,INS_FRs!D4152+2,0)</f>
        <v>5.1065449010654497E-2</v>
      </c>
      <c r="L4152" s="10" t="str">
        <f t="shared" si="2859"/>
        <v>TERELC</v>
      </c>
      <c r="M4152" s="10" t="s">
        <v>75</v>
      </c>
    </row>
    <row r="4153" spans="3:13" s="2" customFormat="1" x14ac:dyDescent="0.25">
      <c r="C4153" s="10"/>
      <c r="D4153" s="10">
        <v>19</v>
      </c>
      <c r="F4153" s="2" t="str">
        <f t="shared" si="2877"/>
        <v>FLO_FR</v>
      </c>
      <c r="G4153" s="2" t="str">
        <f t="shared" si="2878"/>
        <v>TER_SL</v>
      </c>
      <c r="H4153" s="2" t="str">
        <f>IF(HLOOKUP($D4153,Fractions!$C$1:$Z$2,2,0)=0,"na",HLOOKUP($D4153,Fractions!$C$1:$Z$2,2,0))</f>
        <v>WN</v>
      </c>
      <c r="I4153" s="2" t="s">
        <v>34</v>
      </c>
      <c r="K4153" s="17">
        <f>VLOOKUP(VLOOKUP(C4135,Demands!$B$27:$E$125,4,0),Fractions!$A$3:$Z$43,INS_FRs!D4153+2,0)</f>
        <v>0.14516742770167429</v>
      </c>
      <c r="L4153" s="10" t="str">
        <f t="shared" si="2859"/>
        <v>TERELC</v>
      </c>
      <c r="M4153" s="10" t="s">
        <v>75</v>
      </c>
    </row>
    <row r="4154" spans="3:13" s="2" customFormat="1" x14ac:dyDescent="0.25">
      <c r="C4154" s="10"/>
      <c r="D4154" s="10">
        <v>20</v>
      </c>
      <c r="F4154" s="2" t="str">
        <f t="shared" si="2877"/>
        <v>FLO_FR</v>
      </c>
      <c r="G4154" s="2" t="str">
        <f t="shared" si="2878"/>
        <v>TER_SL</v>
      </c>
      <c r="H4154" s="2" t="str">
        <f>IF(HLOOKUP($D4154,Fractions!$C$1:$Z$2,2,0)=0,"na",HLOOKUP($D4154,Fractions!$C$1:$Z$2,2,0))</f>
        <v>WL</v>
      </c>
      <c r="I4154" s="2" t="s">
        <v>34</v>
      </c>
      <c r="K4154" s="17">
        <f>VLOOKUP(VLOOKUP(C4135,Demands!$B$27:$E$125,4,0),Fractions!$A$3:$Z$43,INS_FRs!D4154+2,0)</f>
        <v>6.2214611872146122E-2</v>
      </c>
      <c r="L4154" s="10" t="str">
        <f t="shared" si="2859"/>
        <v>TERELC</v>
      </c>
      <c r="M4154" s="10" t="s">
        <v>75</v>
      </c>
    </row>
    <row r="4155" spans="3:13" s="2" customFormat="1" x14ac:dyDescent="0.25">
      <c r="C4155" s="10"/>
      <c r="D4155" s="10">
        <v>21</v>
      </c>
      <c r="F4155" s="2" t="str">
        <f t="shared" si="2877"/>
        <v>FLO_FR</v>
      </c>
      <c r="G4155" s="2" t="str">
        <f t="shared" si="2878"/>
        <v>TER_SL</v>
      </c>
      <c r="H4155" s="2" t="str">
        <f>IF(HLOOKUP($D4155,Fractions!$C$1:$Z$2,2,0)=0,"na",HLOOKUP($D4155,Fractions!$C$1:$Z$2,2,0))</f>
        <v>WM</v>
      </c>
      <c r="I4155" s="2" t="s">
        <v>34</v>
      </c>
      <c r="K4155" s="17">
        <f>VLOOKUP(VLOOKUP(C4135,Demands!$B$27:$E$125,4,0),Fractions!$A$3:$Z$43,INS_FRs!D4155+2,0)</f>
        <v>4.1476407914764077E-2</v>
      </c>
      <c r="L4155" s="10" t="str">
        <f t="shared" si="2859"/>
        <v>TERELC</v>
      </c>
      <c r="M4155" s="10" t="s">
        <v>75</v>
      </c>
    </row>
    <row r="4156" spans="3:13" s="2" customFormat="1" x14ac:dyDescent="0.25">
      <c r="C4156" s="10"/>
      <c r="D4156" s="10">
        <v>22</v>
      </c>
      <c r="F4156" s="2" t="str">
        <f t="shared" si="2877"/>
        <v>FLO_FR</v>
      </c>
      <c r="G4156" s="2" t="str">
        <f t="shared" si="2878"/>
        <v>TER_SL</v>
      </c>
      <c r="H4156" s="2" t="str">
        <f>IF(HLOOKUP($D4156,Fractions!$C$1:$Z$2,2,0)=0,"na",HLOOKUP($D4156,Fractions!$C$1:$Z$2,2,0))</f>
        <v>WD</v>
      </c>
      <c r="I4156" s="2" t="s">
        <v>34</v>
      </c>
      <c r="K4156" s="17">
        <f>VLOOKUP(VLOOKUP(C4135,Demands!$B$27:$E$125,4,0),Fractions!$A$3:$Z$43,INS_FRs!D4156+2,0)</f>
        <v>3.4563673262303404E-2</v>
      </c>
      <c r="L4156" s="10" t="str">
        <f t="shared" si="2859"/>
        <v>TERELC</v>
      </c>
      <c r="M4156" s="10" t="s">
        <v>75</v>
      </c>
    </row>
    <row r="4157" spans="3:13" s="2" customFormat="1" x14ac:dyDescent="0.25">
      <c r="C4157" s="10"/>
      <c r="D4157" s="10">
        <v>23</v>
      </c>
      <c r="F4157" s="12" t="str">
        <f t="shared" si="2877"/>
        <v>FLO_FR</v>
      </c>
      <c r="G4157" s="12" t="str">
        <f t="shared" si="2878"/>
        <v>TER_SL</v>
      </c>
      <c r="H4157" s="12" t="str">
        <f>IF(HLOOKUP($D4157,Fractions!$C$1:$Z$2,2,0)=0,"na",HLOOKUP($D4157,Fractions!$C$1:$Z$2,2,0))</f>
        <v>WA</v>
      </c>
      <c r="I4157" s="12" t="s">
        <v>34</v>
      </c>
      <c r="J4157" s="12"/>
      <c r="K4157" s="18">
        <f>VLOOKUP(VLOOKUP(C4135,Demands!$B$27:$E$125,4,0),Fractions!$A$3:$Z$43,INS_FRs!D4157+2,0)</f>
        <v>6.2214611872146122E-2</v>
      </c>
      <c r="L4157" s="10" t="str">
        <f t="shared" si="2859"/>
        <v>TERELC</v>
      </c>
      <c r="M4157" s="10" t="s">
        <v>75</v>
      </c>
    </row>
    <row r="4158" spans="3:13" s="2" customFormat="1" x14ac:dyDescent="0.25">
      <c r="C4158" s="10"/>
      <c r="D4158" s="10">
        <v>24</v>
      </c>
      <c r="F4158" s="19" t="str">
        <f t="shared" si="2877"/>
        <v>FLO_FR</v>
      </c>
      <c r="G4158" s="19" t="str">
        <f t="shared" si="2878"/>
        <v>TER_SL</v>
      </c>
      <c r="H4158" s="19" t="str">
        <f>IF(HLOOKUP($D4158,Fractions!$C$1:$Z$2,2,0)=0,"na",HLOOKUP($D4158,Fractions!$C$1:$Z$2,2,0))</f>
        <v>WE</v>
      </c>
      <c r="I4158" s="19" t="s">
        <v>34</v>
      </c>
      <c r="J4158" s="19"/>
      <c r="K4158" s="20">
        <f>VLOOKUP(VLOOKUP(C4135,Demands!$B$27:$E$125,4,0),Fractions!$A$3:$Z$43,INS_FRs!D4158+2,0)</f>
        <v>0.15208016235413499</v>
      </c>
      <c r="L4158" s="21" t="str">
        <f t="shared" si="2859"/>
        <v>TERELC</v>
      </c>
      <c r="M4158" s="21" t="s">
        <v>75</v>
      </c>
    </row>
    <row r="4159" spans="3:13" s="2" customFormat="1" x14ac:dyDescent="0.25">
      <c r="C4159" s="10"/>
      <c r="D4159" s="10">
        <v>1</v>
      </c>
      <c r="F4159" s="2" t="str">
        <f t="shared" si="2877"/>
        <v>FLO_FR</v>
      </c>
      <c r="G4159" s="2" t="str">
        <f t="shared" si="2878"/>
        <v>TER_SL</v>
      </c>
      <c r="H4159" s="2" t="str">
        <f t="shared" ref="H4159:J4167" si="2879">H4135</f>
        <v>RN</v>
      </c>
      <c r="I4159" s="2" t="str">
        <f t="shared" si="2879"/>
        <v>UP</v>
      </c>
      <c r="J4159" s="10">
        <f t="shared" si="2879"/>
        <v>0</v>
      </c>
      <c r="K4159" s="10">
        <v>3</v>
      </c>
      <c r="L4159" s="10" t="str">
        <f t="shared" si="2859"/>
        <v>TERELC</v>
      </c>
      <c r="M4159" s="10" t="s">
        <v>75</v>
      </c>
    </row>
    <row r="4160" spans="3:13" s="2" customFormat="1" x14ac:dyDescent="0.25">
      <c r="C4160" s="10"/>
      <c r="D4160" s="10">
        <v>2</v>
      </c>
      <c r="F4160" s="2" t="str">
        <f t="shared" si="2877"/>
        <v>FLO_FR</v>
      </c>
      <c r="G4160" s="2" t="str">
        <f t="shared" si="2878"/>
        <v>TER_SL</v>
      </c>
      <c r="H4160" s="2" t="str">
        <f t="shared" si="2879"/>
        <v>RL</v>
      </c>
      <c r="I4160" s="2" t="str">
        <f t="shared" si="2879"/>
        <v>UP</v>
      </c>
      <c r="J4160" s="10">
        <f t="shared" si="2879"/>
        <v>0</v>
      </c>
      <c r="K4160" s="10">
        <f>K4159</f>
        <v>3</v>
      </c>
      <c r="L4160" s="10" t="str">
        <f t="shared" si="2859"/>
        <v>TERELC</v>
      </c>
      <c r="M4160" s="10" t="s">
        <v>75</v>
      </c>
    </row>
    <row r="4161" spans="3:13" s="2" customFormat="1" x14ac:dyDescent="0.25">
      <c r="C4161" s="10"/>
      <c r="D4161" s="10">
        <v>3</v>
      </c>
      <c r="F4161" s="2" t="str">
        <f t="shared" si="2877"/>
        <v>FLO_FR</v>
      </c>
      <c r="G4161" s="2" t="str">
        <f t="shared" si="2878"/>
        <v>TER_SL</v>
      </c>
      <c r="H4161" s="2" t="str">
        <f t="shared" si="2879"/>
        <v>RM</v>
      </c>
      <c r="I4161" s="2" t="str">
        <f t="shared" si="2879"/>
        <v>UP</v>
      </c>
      <c r="J4161" s="10">
        <f t="shared" si="2879"/>
        <v>0</v>
      </c>
      <c r="K4161" s="10">
        <f t="shared" ref="K4161:K4182" si="2880">K4160</f>
        <v>3</v>
      </c>
      <c r="L4161" s="10" t="str">
        <f t="shared" si="2859"/>
        <v>TERELC</v>
      </c>
      <c r="M4161" s="10" t="s">
        <v>75</v>
      </c>
    </row>
    <row r="4162" spans="3:13" s="2" customFormat="1" x14ac:dyDescent="0.25">
      <c r="C4162" s="10"/>
      <c r="D4162" s="10">
        <v>4</v>
      </c>
      <c r="F4162" s="2" t="str">
        <f t="shared" si="2877"/>
        <v>FLO_FR</v>
      </c>
      <c r="G4162" s="2" t="str">
        <f t="shared" si="2878"/>
        <v>TER_SL</v>
      </c>
      <c r="H4162" s="2" t="str">
        <f t="shared" si="2879"/>
        <v>RD</v>
      </c>
      <c r="I4162" s="2" t="str">
        <f t="shared" si="2879"/>
        <v>UP</v>
      </c>
      <c r="J4162" s="10">
        <f t="shared" si="2879"/>
        <v>0</v>
      </c>
      <c r="K4162" s="10">
        <f t="shared" si="2880"/>
        <v>3</v>
      </c>
      <c r="L4162" s="10" t="str">
        <f t="shared" si="2859"/>
        <v>TERELC</v>
      </c>
      <c r="M4162" s="10" t="s">
        <v>75</v>
      </c>
    </row>
    <row r="4163" spans="3:13" s="2" customFormat="1" x14ac:dyDescent="0.25">
      <c r="C4163" s="10"/>
      <c r="D4163" s="10">
        <v>5</v>
      </c>
      <c r="F4163" s="2" t="str">
        <f t="shared" si="2877"/>
        <v>FLO_FR</v>
      </c>
      <c r="G4163" s="2" t="str">
        <f t="shared" si="2878"/>
        <v>TER_SL</v>
      </c>
      <c r="H4163" s="2" t="str">
        <f t="shared" si="2879"/>
        <v>RA</v>
      </c>
      <c r="I4163" s="2" t="str">
        <f t="shared" si="2879"/>
        <v>UP</v>
      </c>
      <c r="J4163" s="10">
        <f t="shared" si="2879"/>
        <v>0</v>
      </c>
      <c r="K4163" s="10">
        <f t="shared" si="2880"/>
        <v>3</v>
      </c>
      <c r="L4163" s="10" t="str">
        <f t="shared" si="2859"/>
        <v>TERELC</v>
      </c>
      <c r="M4163" s="10" t="s">
        <v>75</v>
      </c>
    </row>
    <row r="4164" spans="3:13" s="2" customFormat="1" x14ac:dyDescent="0.25">
      <c r="C4164" s="10"/>
      <c r="D4164" s="10">
        <v>6</v>
      </c>
      <c r="F4164" s="2" t="str">
        <f t="shared" si="2877"/>
        <v>FLO_FR</v>
      </c>
      <c r="G4164" s="2" t="str">
        <f t="shared" si="2878"/>
        <v>TER_SL</v>
      </c>
      <c r="H4164" s="2" t="str">
        <f t="shared" si="2879"/>
        <v>RE</v>
      </c>
      <c r="I4164" s="2" t="str">
        <f t="shared" si="2879"/>
        <v>UP</v>
      </c>
      <c r="J4164" s="10">
        <f t="shared" si="2879"/>
        <v>0</v>
      </c>
      <c r="K4164" s="10">
        <f t="shared" si="2880"/>
        <v>3</v>
      </c>
      <c r="L4164" s="10" t="str">
        <f t="shared" si="2859"/>
        <v>TERELC</v>
      </c>
      <c r="M4164" s="10" t="s">
        <v>75</v>
      </c>
    </row>
    <row r="4165" spans="3:13" s="2" customFormat="1" x14ac:dyDescent="0.25">
      <c r="C4165" s="10"/>
      <c r="D4165" s="10">
        <v>7</v>
      </c>
      <c r="F4165" s="2" t="str">
        <f t="shared" si="2877"/>
        <v>FLO_FR</v>
      </c>
      <c r="G4165" s="2" t="str">
        <f t="shared" si="2878"/>
        <v>TER_SL</v>
      </c>
      <c r="H4165" s="2" t="str">
        <f t="shared" si="2879"/>
        <v>SN</v>
      </c>
      <c r="I4165" s="2" t="str">
        <f t="shared" si="2879"/>
        <v>UP</v>
      </c>
      <c r="J4165" s="10">
        <f t="shared" si="2879"/>
        <v>0</v>
      </c>
      <c r="K4165" s="10">
        <f t="shared" si="2880"/>
        <v>3</v>
      </c>
      <c r="L4165" s="10" t="str">
        <f t="shared" si="2859"/>
        <v>TERELC</v>
      </c>
      <c r="M4165" s="10" t="s">
        <v>75</v>
      </c>
    </row>
    <row r="4166" spans="3:13" s="2" customFormat="1" x14ac:dyDescent="0.25">
      <c r="C4166" s="10"/>
      <c r="D4166" s="10">
        <v>8</v>
      </c>
      <c r="F4166" s="2" t="str">
        <f t="shared" si="2877"/>
        <v>FLO_FR</v>
      </c>
      <c r="G4166" s="2" t="str">
        <f t="shared" si="2878"/>
        <v>TER_SL</v>
      </c>
      <c r="H4166" s="2" t="str">
        <f t="shared" si="2879"/>
        <v>SL</v>
      </c>
      <c r="I4166" s="2" t="str">
        <f t="shared" si="2879"/>
        <v>UP</v>
      </c>
      <c r="J4166" s="10">
        <f t="shared" si="2879"/>
        <v>0</v>
      </c>
      <c r="K4166" s="10">
        <f t="shared" si="2880"/>
        <v>3</v>
      </c>
      <c r="L4166" s="10" t="str">
        <f t="shared" si="2859"/>
        <v>TERELC</v>
      </c>
      <c r="M4166" s="10" t="s">
        <v>75</v>
      </c>
    </row>
    <row r="4167" spans="3:13" s="2" customFormat="1" x14ac:dyDescent="0.25">
      <c r="C4167" s="10"/>
      <c r="D4167" s="10">
        <v>9</v>
      </c>
      <c r="F4167" s="2" t="str">
        <f t="shared" si="2877"/>
        <v>FLO_FR</v>
      </c>
      <c r="G4167" s="2" t="str">
        <f t="shared" si="2878"/>
        <v>TER_SL</v>
      </c>
      <c r="H4167" s="2" t="str">
        <f t="shared" si="2879"/>
        <v>SM</v>
      </c>
      <c r="I4167" s="2" t="str">
        <f t="shared" si="2879"/>
        <v>UP</v>
      </c>
      <c r="J4167" s="10">
        <f t="shared" si="2879"/>
        <v>0</v>
      </c>
      <c r="K4167" s="10">
        <f t="shared" si="2880"/>
        <v>3</v>
      </c>
      <c r="L4167" s="10" t="str">
        <f t="shared" si="2859"/>
        <v>TERELC</v>
      </c>
      <c r="M4167" s="10" t="s">
        <v>75</v>
      </c>
    </row>
    <row r="4168" spans="3:13" s="2" customFormat="1" x14ac:dyDescent="0.25">
      <c r="C4168" s="10"/>
      <c r="D4168" s="10">
        <v>10</v>
      </c>
      <c r="F4168" s="2" t="str">
        <f t="shared" si="2877"/>
        <v>FLO_FR</v>
      </c>
      <c r="G4168" s="2" t="str">
        <f t="shared" si="2878"/>
        <v>TER_SL</v>
      </c>
      <c r="H4168" s="2" t="str">
        <f t="shared" ref="H4168" si="2881">H4144</f>
        <v>SD</v>
      </c>
      <c r="I4168" s="2" t="str">
        <f>I4144</f>
        <v>UP</v>
      </c>
      <c r="J4168" s="10">
        <f>J4144</f>
        <v>0</v>
      </c>
      <c r="K4168" s="10">
        <f t="shared" si="2880"/>
        <v>3</v>
      </c>
      <c r="L4168" s="10" t="str">
        <f t="shared" ref="L4168:L4182" si="2882">LEFT(G4168,3)&amp;"ELC"</f>
        <v>TERELC</v>
      </c>
      <c r="M4168" s="10" t="s">
        <v>75</v>
      </c>
    </row>
    <row r="4169" spans="3:13" s="2" customFormat="1" x14ac:dyDescent="0.25">
      <c r="C4169" s="10"/>
      <c r="D4169" s="10">
        <v>11</v>
      </c>
      <c r="F4169" s="2" t="str">
        <f t="shared" si="2877"/>
        <v>FLO_FR</v>
      </c>
      <c r="G4169" s="2" t="str">
        <f t="shared" si="2878"/>
        <v>TER_SL</v>
      </c>
      <c r="H4169" s="2" t="str">
        <f t="shared" ref="H4169" si="2883">H4145</f>
        <v>SA</v>
      </c>
      <c r="I4169" s="2" t="str">
        <f>I4145</f>
        <v>UP</v>
      </c>
      <c r="J4169" s="10">
        <f>J4145</f>
        <v>0</v>
      </c>
      <c r="K4169" s="10">
        <f t="shared" si="2880"/>
        <v>3</v>
      </c>
      <c r="L4169" s="10" t="str">
        <f t="shared" si="2882"/>
        <v>TERELC</v>
      </c>
      <c r="M4169" s="10" t="s">
        <v>75</v>
      </c>
    </row>
    <row r="4170" spans="3:13" s="2" customFormat="1" x14ac:dyDescent="0.25">
      <c r="C4170" s="10"/>
      <c r="D4170" s="10">
        <v>12</v>
      </c>
      <c r="F4170" s="2" t="str">
        <f t="shared" si="2877"/>
        <v>FLO_FR</v>
      </c>
      <c r="G4170" s="2" t="str">
        <f t="shared" si="2878"/>
        <v>TER_SL</v>
      </c>
      <c r="H4170" s="2" t="str">
        <f t="shared" ref="H4170:I4170" si="2884">H4146</f>
        <v>SE</v>
      </c>
      <c r="I4170" s="2" t="str">
        <f t="shared" si="2884"/>
        <v>UP</v>
      </c>
      <c r="J4170" s="10">
        <f>J4146</f>
        <v>0</v>
      </c>
      <c r="K4170" s="10">
        <f t="shared" si="2880"/>
        <v>3</v>
      </c>
      <c r="L4170" s="10" t="str">
        <f t="shared" si="2882"/>
        <v>TERELC</v>
      </c>
      <c r="M4170" s="10" t="s">
        <v>75</v>
      </c>
    </row>
    <row r="4171" spans="3:13" s="2" customFormat="1" x14ac:dyDescent="0.25">
      <c r="C4171" s="10"/>
      <c r="D4171" s="10">
        <v>13</v>
      </c>
      <c r="F4171" s="2" t="str">
        <f t="shared" si="2877"/>
        <v>FLO_FR</v>
      </c>
      <c r="G4171" s="2" t="str">
        <f t="shared" si="2878"/>
        <v>TER_SL</v>
      </c>
      <c r="H4171" s="2" t="str">
        <f t="shared" ref="H4171:J4171" si="2885">H4147</f>
        <v>FN</v>
      </c>
      <c r="I4171" s="2" t="str">
        <f t="shared" si="2885"/>
        <v>UP</v>
      </c>
      <c r="J4171" s="10">
        <f t="shared" si="2885"/>
        <v>0</v>
      </c>
      <c r="K4171" s="10">
        <f t="shared" si="2880"/>
        <v>3</v>
      </c>
      <c r="L4171" s="10" t="str">
        <f t="shared" si="2882"/>
        <v>TERELC</v>
      </c>
      <c r="M4171" s="10" t="s">
        <v>75</v>
      </c>
    </row>
    <row r="4172" spans="3:13" s="2" customFormat="1" x14ac:dyDescent="0.25">
      <c r="C4172" s="10"/>
      <c r="D4172" s="10">
        <v>14</v>
      </c>
      <c r="F4172" s="2" t="str">
        <f t="shared" si="2877"/>
        <v>FLO_FR</v>
      </c>
      <c r="G4172" s="2" t="str">
        <f t="shared" si="2878"/>
        <v>TER_SL</v>
      </c>
      <c r="H4172" s="2" t="str">
        <f t="shared" ref="H4172:J4172" si="2886">H4148</f>
        <v>FL</v>
      </c>
      <c r="I4172" s="2" t="str">
        <f t="shared" si="2886"/>
        <v>UP</v>
      </c>
      <c r="J4172" s="10">
        <f t="shared" si="2886"/>
        <v>0</v>
      </c>
      <c r="K4172" s="10">
        <f t="shared" si="2880"/>
        <v>3</v>
      </c>
      <c r="L4172" s="10" t="str">
        <f t="shared" si="2882"/>
        <v>TERELC</v>
      </c>
      <c r="M4172" s="10" t="s">
        <v>75</v>
      </c>
    </row>
    <row r="4173" spans="3:13" s="2" customFormat="1" x14ac:dyDescent="0.25">
      <c r="C4173" s="10"/>
      <c r="D4173" s="10">
        <v>15</v>
      </c>
      <c r="F4173" s="2" t="str">
        <f t="shared" si="2877"/>
        <v>FLO_FR</v>
      </c>
      <c r="G4173" s="2" t="str">
        <f t="shared" si="2878"/>
        <v>TER_SL</v>
      </c>
      <c r="H4173" s="2" t="str">
        <f t="shared" ref="H4173:J4173" si="2887">H4149</f>
        <v>FM</v>
      </c>
      <c r="I4173" s="2" t="str">
        <f t="shared" si="2887"/>
        <v>UP</v>
      </c>
      <c r="J4173" s="10">
        <f t="shared" si="2887"/>
        <v>0</v>
      </c>
      <c r="K4173" s="10">
        <f t="shared" si="2880"/>
        <v>3</v>
      </c>
      <c r="L4173" s="10" t="str">
        <f t="shared" si="2882"/>
        <v>TERELC</v>
      </c>
      <c r="M4173" s="10" t="s">
        <v>75</v>
      </c>
    </row>
    <row r="4174" spans="3:13" s="2" customFormat="1" x14ac:dyDescent="0.25">
      <c r="C4174" s="10"/>
      <c r="D4174" s="10">
        <v>16</v>
      </c>
      <c r="F4174" s="2" t="str">
        <f t="shared" si="2877"/>
        <v>FLO_FR</v>
      </c>
      <c r="G4174" s="2" t="str">
        <f t="shared" si="2878"/>
        <v>TER_SL</v>
      </c>
      <c r="H4174" s="2" t="str">
        <f t="shared" ref="H4174:J4174" si="2888">H4150</f>
        <v>FD</v>
      </c>
      <c r="I4174" s="2" t="str">
        <f t="shared" si="2888"/>
        <v>UP</v>
      </c>
      <c r="J4174" s="10">
        <f t="shared" si="2888"/>
        <v>0</v>
      </c>
      <c r="K4174" s="10">
        <f t="shared" si="2880"/>
        <v>3</v>
      </c>
      <c r="L4174" s="10" t="str">
        <f t="shared" si="2882"/>
        <v>TERELC</v>
      </c>
      <c r="M4174" s="10" t="s">
        <v>75</v>
      </c>
    </row>
    <row r="4175" spans="3:13" s="2" customFormat="1" x14ac:dyDescent="0.25">
      <c r="C4175" s="10"/>
      <c r="D4175" s="10">
        <v>17</v>
      </c>
      <c r="F4175" s="2" t="str">
        <f t="shared" si="2877"/>
        <v>FLO_FR</v>
      </c>
      <c r="G4175" s="2" t="str">
        <f t="shared" si="2878"/>
        <v>TER_SL</v>
      </c>
      <c r="H4175" s="2" t="str">
        <f t="shared" ref="H4175:J4175" si="2889">H4151</f>
        <v>FA</v>
      </c>
      <c r="I4175" s="2" t="str">
        <f t="shared" si="2889"/>
        <v>UP</v>
      </c>
      <c r="J4175" s="10">
        <f t="shared" si="2889"/>
        <v>0</v>
      </c>
      <c r="K4175" s="10">
        <f t="shared" si="2880"/>
        <v>3</v>
      </c>
      <c r="L4175" s="10" t="str">
        <f t="shared" si="2882"/>
        <v>TERELC</v>
      </c>
      <c r="M4175" s="10" t="s">
        <v>75</v>
      </c>
    </row>
    <row r="4176" spans="3:13" s="2" customFormat="1" x14ac:dyDescent="0.25">
      <c r="C4176" s="10"/>
      <c r="D4176" s="10">
        <v>18</v>
      </c>
      <c r="F4176" s="2" t="str">
        <f t="shared" si="2877"/>
        <v>FLO_FR</v>
      </c>
      <c r="G4176" s="2" t="str">
        <f t="shared" si="2878"/>
        <v>TER_SL</v>
      </c>
      <c r="H4176" s="2" t="str">
        <f t="shared" ref="H4176:J4176" si="2890">H4152</f>
        <v>FE</v>
      </c>
      <c r="I4176" s="2" t="str">
        <f t="shared" si="2890"/>
        <v>UP</v>
      </c>
      <c r="J4176" s="10">
        <f t="shared" si="2890"/>
        <v>0</v>
      </c>
      <c r="K4176" s="10">
        <f t="shared" si="2880"/>
        <v>3</v>
      </c>
      <c r="L4176" s="10" t="str">
        <f t="shared" si="2882"/>
        <v>TERELC</v>
      </c>
      <c r="M4176" s="10" t="s">
        <v>75</v>
      </c>
    </row>
    <row r="4177" spans="3:13" s="2" customFormat="1" x14ac:dyDescent="0.25">
      <c r="C4177" s="10"/>
      <c r="D4177" s="10">
        <v>19</v>
      </c>
      <c r="F4177" s="2" t="str">
        <f t="shared" si="2877"/>
        <v>FLO_FR</v>
      </c>
      <c r="G4177" s="2" t="str">
        <f t="shared" si="2878"/>
        <v>TER_SL</v>
      </c>
      <c r="H4177" s="2" t="str">
        <f t="shared" ref="H4177:J4177" si="2891">H4153</f>
        <v>WN</v>
      </c>
      <c r="I4177" s="2" t="str">
        <f t="shared" si="2891"/>
        <v>UP</v>
      </c>
      <c r="J4177" s="10">
        <f t="shared" si="2891"/>
        <v>0</v>
      </c>
      <c r="K4177" s="10">
        <f t="shared" si="2880"/>
        <v>3</v>
      </c>
      <c r="L4177" s="10" t="str">
        <f t="shared" si="2882"/>
        <v>TERELC</v>
      </c>
      <c r="M4177" s="10" t="s">
        <v>75</v>
      </c>
    </row>
    <row r="4178" spans="3:13" s="2" customFormat="1" x14ac:dyDescent="0.25">
      <c r="C4178" s="10"/>
      <c r="D4178" s="10">
        <v>20</v>
      </c>
      <c r="F4178" s="2" t="str">
        <f t="shared" si="2877"/>
        <v>FLO_FR</v>
      </c>
      <c r="G4178" s="2" t="str">
        <f t="shared" si="2878"/>
        <v>TER_SL</v>
      </c>
      <c r="H4178" s="2" t="str">
        <f t="shared" ref="H4178:J4178" si="2892">H4154</f>
        <v>WL</v>
      </c>
      <c r="I4178" s="2" t="str">
        <f t="shared" si="2892"/>
        <v>UP</v>
      </c>
      <c r="J4178" s="10">
        <f t="shared" si="2892"/>
        <v>0</v>
      </c>
      <c r="K4178" s="10">
        <f t="shared" si="2880"/>
        <v>3</v>
      </c>
      <c r="L4178" s="10" t="str">
        <f t="shared" si="2882"/>
        <v>TERELC</v>
      </c>
      <c r="M4178" s="10" t="s">
        <v>75</v>
      </c>
    </row>
    <row r="4179" spans="3:13" s="2" customFormat="1" x14ac:dyDescent="0.25">
      <c r="C4179" s="10"/>
      <c r="D4179" s="10">
        <v>21</v>
      </c>
      <c r="F4179" s="2" t="str">
        <f t="shared" si="2877"/>
        <v>FLO_FR</v>
      </c>
      <c r="G4179" s="2" t="str">
        <f t="shared" si="2878"/>
        <v>TER_SL</v>
      </c>
      <c r="H4179" s="2" t="str">
        <f t="shared" ref="H4179:J4179" si="2893">H4155</f>
        <v>WM</v>
      </c>
      <c r="I4179" s="2" t="str">
        <f t="shared" si="2893"/>
        <v>UP</v>
      </c>
      <c r="J4179" s="10">
        <f t="shared" si="2893"/>
        <v>0</v>
      </c>
      <c r="K4179" s="10">
        <f t="shared" si="2880"/>
        <v>3</v>
      </c>
      <c r="L4179" s="10" t="str">
        <f t="shared" si="2882"/>
        <v>TERELC</v>
      </c>
      <c r="M4179" s="10" t="s">
        <v>75</v>
      </c>
    </row>
    <row r="4180" spans="3:13" s="2" customFormat="1" x14ac:dyDescent="0.25">
      <c r="C4180" s="10"/>
      <c r="D4180" s="10">
        <v>22</v>
      </c>
      <c r="F4180" s="2" t="str">
        <f t="shared" si="2877"/>
        <v>FLO_FR</v>
      </c>
      <c r="G4180" s="2" t="str">
        <f t="shared" si="2878"/>
        <v>TER_SL</v>
      </c>
      <c r="H4180" s="2" t="str">
        <f t="shared" ref="H4180:J4180" si="2894">H4156</f>
        <v>WD</v>
      </c>
      <c r="I4180" s="2" t="str">
        <f t="shared" si="2894"/>
        <v>UP</v>
      </c>
      <c r="J4180" s="10">
        <f t="shared" si="2894"/>
        <v>0</v>
      </c>
      <c r="K4180" s="10">
        <f t="shared" si="2880"/>
        <v>3</v>
      </c>
      <c r="L4180" s="10" t="str">
        <f t="shared" si="2882"/>
        <v>TERELC</v>
      </c>
      <c r="M4180" s="10" t="s">
        <v>75</v>
      </c>
    </row>
    <row r="4181" spans="3:13" s="2" customFormat="1" x14ac:dyDescent="0.25">
      <c r="C4181" s="10"/>
      <c r="D4181" s="10">
        <v>23</v>
      </c>
      <c r="F4181" s="12" t="str">
        <f t="shared" si="2877"/>
        <v>FLO_FR</v>
      </c>
      <c r="G4181" s="12" t="str">
        <f t="shared" si="2878"/>
        <v>TER_SL</v>
      </c>
      <c r="H4181" s="12" t="str">
        <f t="shared" ref="H4181:J4181" si="2895">H4157</f>
        <v>WA</v>
      </c>
      <c r="I4181" s="12" t="str">
        <f t="shared" si="2895"/>
        <v>UP</v>
      </c>
      <c r="J4181" s="4">
        <f t="shared" si="2895"/>
        <v>0</v>
      </c>
      <c r="K4181" s="4">
        <f t="shared" si="2880"/>
        <v>3</v>
      </c>
      <c r="L4181" s="10" t="str">
        <f t="shared" si="2882"/>
        <v>TERELC</v>
      </c>
      <c r="M4181" s="10" t="s">
        <v>75</v>
      </c>
    </row>
    <row r="4182" spans="3:13" s="2" customFormat="1" x14ac:dyDescent="0.25">
      <c r="C4182" s="10"/>
      <c r="D4182" s="10">
        <v>24</v>
      </c>
      <c r="F4182" s="19" t="str">
        <f t="shared" si="2877"/>
        <v>FLO_FR</v>
      </c>
      <c r="G4182" s="19" t="str">
        <f t="shared" si="2878"/>
        <v>TER_SL</v>
      </c>
      <c r="H4182" s="19" t="str">
        <f t="shared" ref="H4182:J4182" si="2896">H4158</f>
        <v>WE</v>
      </c>
      <c r="I4182" s="19" t="str">
        <f t="shared" si="2896"/>
        <v>UP</v>
      </c>
      <c r="J4182" s="21">
        <f t="shared" si="2896"/>
        <v>0</v>
      </c>
      <c r="K4182" s="21">
        <f t="shared" si="2880"/>
        <v>3</v>
      </c>
      <c r="L4182" s="21" t="str">
        <f t="shared" si="2882"/>
        <v>TERELC</v>
      </c>
      <c r="M4182" s="21" t="s">
        <v>75</v>
      </c>
    </row>
    <row r="4183" spans="3:13" x14ac:dyDescent="0.25">
      <c r="C4183" s="12"/>
      <c r="D4183" s="12"/>
      <c r="G4183" s="15"/>
      <c r="K4183" s="5"/>
    </row>
    <row r="4184" spans="3:13" x14ac:dyDescent="0.25">
      <c r="C4184" s="12"/>
      <c r="D4184" s="12"/>
      <c r="K4184" s="18"/>
    </row>
    <row r="4185" spans="3:13" x14ac:dyDescent="0.25">
      <c r="C4185" s="12"/>
      <c r="D4185" s="12"/>
      <c r="K4185" s="18"/>
    </row>
    <row r="4186" spans="3:13" x14ac:dyDescent="0.25">
      <c r="C4186" s="12"/>
      <c r="D4186" s="12"/>
      <c r="K4186" s="18"/>
    </row>
    <row r="4187" spans="3:13" x14ac:dyDescent="0.25">
      <c r="C4187" s="12"/>
      <c r="D4187" s="12"/>
      <c r="K4187" s="18"/>
    </row>
    <row r="4188" spans="3:13" x14ac:dyDescent="0.25">
      <c r="C4188" s="12"/>
      <c r="D4188" s="12"/>
      <c r="K4188" s="18"/>
    </row>
    <row r="4189" spans="3:13" x14ac:dyDescent="0.25">
      <c r="C4189" s="12"/>
      <c r="D4189" s="12"/>
      <c r="K4189" s="18"/>
    </row>
    <row r="4190" spans="3:13" x14ac:dyDescent="0.25">
      <c r="C4190" s="12"/>
      <c r="D4190" s="12"/>
      <c r="K4190" s="18"/>
    </row>
    <row r="4191" spans="3:13" x14ac:dyDescent="0.25">
      <c r="C4191" s="12"/>
      <c r="D4191" s="12"/>
      <c r="K4191" s="18"/>
    </row>
    <row r="4192" spans="3:13" x14ac:dyDescent="0.25">
      <c r="C4192" s="12"/>
      <c r="D4192" s="12"/>
      <c r="K4192" s="18"/>
    </row>
    <row r="4193" spans="3:11" x14ac:dyDescent="0.25">
      <c r="C4193" s="12"/>
      <c r="D4193" s="12"/>
      <c r="K4193" s="18"/>
    </row>
    <row r="4194" spans="3:11" x14ac:dyDescent="0.25">
      <c r="C4194" s="12"/>
      <c r="D4194" s="12"/>
      <c r="K4194" s="18"/>
    </row>
    <row r="4195" spans="3:11" x14ac:dyDescent="0.25">
      <c r="C4195" s="12"/>
      <c r="D4195" s="12"/>
      <c r="K4195" s="18"/>
    </row>
    <row r="4196" spans="3:11" x14ac:dyDescent="0.25">
      <c r="C4196" s="12"/>
      <c r="D4196" s="12"/>
      <c r="K4196" s="18"/>
    </row>
    <row r="4197" spans="3:11" x14ac:dyDescent="0.25">
      <c r="C4197" s="12"/>
      <c r="D4197" s="12"/>
      <c r="K4197" s="18"/>
    </row>
    <row r="4198" spans="3:11" x14ac:dyDescent="0.25">
      <c r="C4198" s="12"/>
      <c r="D4198" s="12"/>
      <c r="K4198" s="18"/>
    </row>
    <row r="4199" spans="3:11" x14ac:dyDescent="0.25">
      <c r="C4199" s="12"/>
      <c r="D4199" s="12"/>
      <c r="K4199" s="18"/>
    </row>
    <row r="4200" spans="3:11" x14ac:dyDescent="0.25">
      <c r="C4200" s="12"/>
      <c r="D4200" s="12"/>
      <c r="K4200" s="18"/>
    </row>
    <row r="4201" spans="3:11" x14ac:dyDescent="0.25">
      <c r="C4201" s="12"/>
      <c r="D4201" s="12"/>
      <c r="K4201" s="18"/>
    </row>
    <row r="4202" spans="3:11" x14ac:dyDescent="0.25">
      <c r="C4202" s="12"/>
      <c r="D4202" s="12"/>
      <c r="K4202" s="18"/>
    </row>
    <row r="4203" spans="3:11" x14ac:dyDescent="0.25">
      <c r="C4203" s="12"/>
      <c r="D4203" s="12"/>
      <c r="K4203" s="18"/>
    </row>
    <row r="4204" spans="3:11" x14ac:dyDescent="0.25">
      <c r="C4204" s="12"/>
      <c r="D4204" s="12"/>
      <c r="K4204" s="18"/>
    </row>
    <row r="4205" spans="3:11" x14ac:dyDescent="0.25">
      <c r="C4205" s="12"/>
      <c r="D4205" s="12"/>
      <c r="K4205" s="18"/>
    </row>
    <row r="4206" spans="3:11" x14ac:dyDescent="0.25">
      <c r="C4206" s="12"/>
      <c r="D4206" s="12"/>
      <c r="K4206" s="18"/>
    </row>
    <row r="4207" spans="3:11" x14ac:dyDescent="0.25">
      <c r="C4207" s="12"/>
      <c r="D4207" s="12"/>
      <c r="J4207" s="4"/>
      <c r="K4207" s="4"/>
    </row>
    <row r="4208" spans="3:11" x14ac:dyDescent="0.25">
      <c r="C4208" s="12"/>
      <c r="D4208" s="12"/>
      <c r="J4208" s="4"/>
      <c r="K4208" s="4"/>
    </row>
    <row r="4209" spans="3:11" x14ac:dyDescent="0.25">
      <c r="C4209" s="12"/>
      <c r="D4209" s="12"/>
      <c r="J4209" s="4"/>
      <c r="K4209" s="4"/>
    </row>
    <row r="4210" spans="3:11" x14ac:dyDescent="0.25">
      <c r="C4210" s="12"/>
      <c r="D4210" s="12"/>
      <c r="J4210" s="4"/>
      <c r="K4210" s="4"/>
    </row>
    <row r="4211" spans="3:11" x14ac:dyDescent="0.25">
      <c r="C4211" s="12"/>
      <c r="D4211" s="12"/>
      <c r="J4211" s="4"/>
      <c r="K4211" s="4"/>
    </row>
    <row r="4212" spans="3:11" x14ac:dyDescent="0.25">
      <c r="C4212" s="12"/>
      <c r="D4212" s="12"/>
      <c r="J4212" s="4"/>
      <c r="K4212" s="4"/>
    </row>
    <row r="4213" spans="3:11" x14ac:dyDescent="0.25">
      <c r="C4213" s="12"/>
      <c r="D4213" s="12"/>
      <c r="J4213" s="4"/>
      <c r="K4213" s="4"/>
    </row>
    <row r="4214" spans="3:11" x14ac:dyDescent="0.25">
      <c r="C4214" s="12"/>
      <c r="D4214" s="12"/>
      <c r="J4214" s="4"/>
      <c r="K4214" s="4"/>
    </row>
    <row r="4215" spans="3:11" x14ac:dyDescent="0.25">
      <c r="C4215" s="12"/>
      <c r="D4215" s="12"/>
      <c r="J4215" s="4"/>
      <c r="K4215" s="4"/>
    </row>
    <row r="4216" spans="3:11" x14ac:dyDescent="0.25">
      <c r="C4216" s="12"/>
      <c r="D4216" s="12"/>
      <c r="J4216" s="4"/>
      <c r="K4216" s="4"/>
    </row>
    <row r="4217" spans="3:11" x14ac:dyDescent="0.25">
      <c r="C4217" s="12"/>
      <c r="D4217" s="12"/>
      <c r="J4217" s="4"/>
      <c r="K4217" s="4"/>
    </row>
    <row r="4218" spans="3:11" x14ac:dyDescent="0.25">
      <c r="C4218" s="12"/>
      <c r="D4218" s="12"/>
      <c r="J4218" s="4"/>
      <c r="K4218" s="4"/>
    </row>
    <row r="4219" spans="3:11" x14ac:dyDescent="0.25">
      <c r="C4219" s="12"/>
      <c r="D4219" s="12"/>
      <c r="J4219" s="4"/>
      <c r="K4219" s="4"/>
    </row>
    <row r="4220" spans="3:11" x14ac:dyDescent="0.25">
      <c r="C4220" s="12"/>
      <c r="D4220" s="12"/>
      <c r="J4220" s="4"/>
      <c r="K4220" s="4"/>
    </row>
    <row r="4221" spans="3:11" x14ac:dyDescent="0.25">
      <c r="C4221" s="12"/>
      <c r="D4221" s="12"/>
      <c r="J4221" s="4"/>
      <c r="K4221" s="4"/>
    </row>
    <row r="4222" spans="3:11" x14ac:dyDescent="0.25">
      <c r="C4222" s="12"/>
      <c r="D4222" s="12"/>
      <c r="J4222" s="4"/>
      <c r="K4222" s="4"/>
    </row>
    <row r="4223" spans="3:11" x14ac:dyDescent="0.25">
      <c r="C4223" s="12"/>
      <c r="D4223" s="12"/>
      <c r="J4223" s="4"/>
      <c r="K4223" s="4"/>
    </row>
    <row r="4224" spans="3:11" x14ac:dyDescent="0.25">
      <c r="C4224" s="12"/>
      <c r="D4224" s="12"/>
      <c r="J4224" s="4"/>
      <c r="K4224" s="4"/>
    </row>
    <row r="4225" spans="3:11" x14ac:dyDescent="0.25">
      <c r="C4225" s="12"/>
      <c r="D4225" s="12"/>
      <c r="J4225" s="4"/>
      <c r="K4225" s="4"/>
    </row>
    <row r="4226" spans="3:11" x14ac:dyDescent="0.25">
      <c r="C4226" s="12"/>
      <c r="D4226" s="12"/>
      <c r="J4226" s="4"/>
      <c r="K4226" s="4"/>
    </row>
    <row r="4227" spans="3:11" x14ac:dyDescent="0.25">
      <c r="C4227" s="12"/>
      <c r="D4227" s="12"/>
      <c r="J4227" s="4"/>
      <c r="K4227" s="4"/>
    </row>
    <row r="4228" spans="3:11" x14ac:dyDescent="0.25">
      <c r="C4228" s="12"/>
      <c r="D4228" s="12"/>
      <c r="J4228" s="4"/>
      <c r="K4228" s="4"/>
    </row>
    <row r="4229" spans="3:11" x14ac:dyDescent="0.25">
      <c r="C4229" s="12"/>
      <c r="D4229" s="12"/>
      <c r="J4229" s="4"/>
      <c r="K4229" s="4"/>
    </row>
    <row r="4230" spans="3:11" x14ac:dyDescent="0.25">
      <c r="C4230" s="12"/>
      <c r="D4230" s="12"/>
      <c r="J4230" s="4"/>
      <c r="K4230" s="4"/>
    </row>
    <row r="4231" spans="3:11" x14ac:dyDescent="0.25">
      <c r="C4231" s="12"/>
      <c r="D4231" s="12"/>
      <c r="G4231" s="15"/>
      <c r="K4231" s="18"/>
    </row>
    <row r="4232" spans="3:11" x14ac:dyDescent="0.25">
      <c r="C4232" s="12"/>
      <c r="D4232" s="12"/>
      <c r="K4232" s="18"/>
    </row>
    <row r="4233" spans="3:11" x14ac:dyDescent="0.25">
      <c r="C4233" s="12"/>
      <c r="D4233" s="12"/>
      <c r="K4233" s="18"/>
    </row>
    <row r="4234" spans="3:11" x14ac:dyDescent="0.25">
      <c r="C4234" s="12"/>
      <c r="D4234" s="12"/>
      <c r="K4234" s="18"/>
    </row>
    <row r="4235" spans="3:11" x14ac:dyDescent="0.25">
      <c r="C4235" s="12"/>
      <c r="D4235" s="12"/>
      <c r="K4235" s="18"/>
    </row>
    <row r="4236" spans="3:11" x14ac:dyDescent="0.25">
      <c r="C4236" s="12"/>
      <c r="D4236" s="12"/>
      <c r="K4236" s="18"/>
    </row>
    <row r="4237" spans="3:11" x14ac:dyDescent="0.25">
      <c r="C4237" s="12"/>
      <c r="D4237" s="12"/>
      <c r="K4237" s="18"/>
    </row>
    <row r="4238" spans="3:11" x14ac:dyDescent="0.25">
      <c r="C4238" s="12"/>
      <c r="D4238" s="12"/>
      <c r="K4238" s="18"/>
    </row>
    <row r="4239" spans="3:11" x14ac:dyDescent="0.25">
      <c r="C4239" s="12"/>
      <c r="D4239" s="12"/>
      <c r="K4239" s="18"/>
    </row>
    <row r="4240" spans="3:11" x14ac:dyDescent="0.25">
      <c r="C4240" s="12"/>
      <c r="D4240" s="12"/>
      <c r="K4240" s="18"/>
    </row>
    <row r="4241" spans="3:11" x14ac:dyDescent="0.25">
      <c r="C4241" s="12"/>
      <c r="D4241" s="12"/>
      <c r="K4241" s="18"/>
    </row>
    <row r="4242" spans="3:11" x14ac:dyDescent="0.25">
      <c r="C4242" s="12"/>
      <c r="D4242" s="12"/>
      <c r="K4242" s="18"/>
    </row>
    <row r="4243" spans="3:11" x14ac:dyDescent="0.25">
      <c r="C4243" s="12"/>
      <c r="D4243" s="12"/>
      <c r="K4243" s="18"/>
    </row>
    <row r="4244" spans="3:11" x14ac:dyDescent="0.25">
      <c r="C4244" s="12"/>
      <c r="D4244" s="12"/>
      <c r="K4244" s="18"/>
    </row>
    <row r="4245" spans="3:11" x14ac:dyDescent="0.25">
      <c r="C4245" s="12"/>
      <c r="D4245" s="12"/>
      <c r="K4245" s="18"/>
    </row>
    <row r="4246" spans="3:11" x14ac:dyDescent="0.25">
      <c r="C4246" s="12"/>
      <c r="D4246" s="12"/>
      <c r="K4246" s="18"/>
    </row>
    <row r="4247" spans="3:11" x14ac:dyDescent="0.25">
      <c r="C4247" s="12"/>
      <c r="D4247" s="12"/>
      <c r="K4247" s="18"/>
    </row>
    <row r="4248" spans="3:11" x14ac:dyDescent="0.25">
      <c r="C4248" s="12"/>
      <c r="D4248" s="12"/>
      <c r="K4248" s="18"/>
    </row>
    <row r="4249" spans="3:11" x14ac:dyDescent="0.25">
      <c r="C4249" s="12"/>
      <c r="D4249" s="12"/>
      <c r="K4249" s="18"/>
    </row>
    <row r="4250" spans="3:11" x14ac:dyDescent="0.25">
      <c r="C4250" s="12"/>
      <c r="D4250" s="12"/>
      <c r="K4250" s="18"/>
    </row>
    <row r="4251" spans="3:11" x14ac:dyDescent="0.25">
      <c r="C4251" s="12"/>
      <c r="D4251" s="12"/>
      <c r="K4251" s="18"/>
    </row>
    <row r="4252" spans="3:11" x14ac:dyDescent="0.25">
      <c r="C4252" s="12"/>
      <c r="D4252" s="12"/>
      <c r="K4252" s="18"/>
    </row>
    <row r="4253" spans="3:11" x14ac:dyDescent="0.25">
      <c r="C4253" s="12"/>
      <c r="D4253" s="12"/>
      <c r="K4253" s="18"/>
    </row>
    <row r="4254" spans="3:11" x14ac:dyDescent="0.25">
      <c r="C4254" s="12"/>
      <c r="D4254" s="12"/>
      <c r="K4254" s="18"/>
    </row>
    <row r="4255" spans="3:11" x14ac:dyDescent="0.25">
      <c r="C4255" s="12"/>
      <c r="D4255" s="12"/>
      <c r="J4255" s="4"/>
      <c r="K4255" s="4"/>
    </row>
    <row r="4256" spans="3:11" x14ac:dyDescent="0.25">
      <c r="C4256" s="12"/>
      <c r="D4256" s="12"/>
      <c r="J4256" s="4"/>
      <c r="K4256" s="4"/>
    </row>
    <row r="4257" spans="3:11" x14ac:dyDescent="0.25">
      <c r="C4257" s="12"/>
      <c r="D4257" s="12"/>
      <c r="J4257" s="4"/>
      <c r="K4257" s="4"/>
    </row>
    <row r="4258" spans="3:11" x14ac:dyDescent="0.25">
      <c r="C4258" s="12"/>
      <c r="D4258" s="12"/>
      <c r="J4258" s="4"/>
      <c r="K4258" s="4"/>
    </row>
    <row r="4259" spans="3:11" x14ac:dyDescent="0.25">
      <c r="C4259" s="12"/>
      <c r="D4259" s="12"/>
      <c r="J4259" s="4"/>
      <c r="K4259" s="4"/>
    </row>
    <row r="4260" spans="3:11" x14ac:dyDescent="0.25">
      <c r="C4260" s="12"/>
      <c r="D4260" s="12"/>
      <c r="J4260" s="4"/>
      <c r="K4260" s="4"/>
    </row>
    <row r="4261" spans="3:11" x14ac:dyDescent="0.25">
      <c r="C4261" s="12"/>
      <c r="D4261" s="12"/>
      <c r="J4261" s="4"/>
      <c r="K4261" s="4"/>
    </row>
    <row r="4262" spans="3:11" x14ac:dyDescent="0.25">
      <c r="C4262" s="12"/>
      <c r="D4262" s="12"/>
      <c r="J4262" s="4"/>
      <c r="K4262" s="4"/>
    </row>
    <row r="4263" spans="3:11" x14ac:dyDescent="0.25">
      <c r="C4263" s="12"/>
      <c r="D4263" s="12"/>
      <c r="J4263" s="4"/>
      <c r="K4263" s="4"/>
    </row>
    <row r="4264" spans="3:11" x14ac:dyDescent="0.25">
      <c r="C4264" s="12"/>
      <c r="D4264" s="12"/>
      <c r="J4264" s="4"/>
      <c r="K4264" s="4"/>
    </row>
    <row r="4265" spans="3:11" x14ac:dyDescent="0.25">
      <c r="C4265" s="12"/>
      <c r="D4265" s="12"/>
      <c r="J4265" s="4"/>
      <c r="K4265" s="4"/>
    </row>
    <row r="4266" spans="3:11" x14ac:dyDescent="0.25">
      <c r="C4266" s="12"/>
      <c r="D4266" s="12"/>
      <c r="J4266" s="4"/>
      <c r="K4266" s="4"/>
    </row>
    <row r="4267" spans="3:11" x14ac:dyDescent="0.25">
      <c r="C4267" s="12"/>
      <c r="D4267" s="12"/>
      <c r="J4267" s="4"/>
      <c r="K4267" s="4"/>
    </row>
    <row r="4268" spans="3:11" x14ac:dyDescent="0.25">
      <c r="C4268" s="12"/>
      <c r="D4268" s="12"/>
      <c r="J4268" s="4"/>
      <c r="K4268" s="4"/>
    </row>
    <row r="4269" spans="3:11" x14ac:dyDescent="0.25">
      <c r="C4269" s="12"/>
      <c r="D4269" s="12"/>
      <c r="J4269" s="4"/>
      <c r="K4269" s="4"/>
    </row>
    <row r="4270" spans="3:11" x14ac:dyDescent="0.25">
      <c r="C4270" s="12"/>
      <c r="D4270" s="12"/>
      <c r="J4270" s="4"/>
      <c r="K4270" s="4"/>
    </row>
    <row r="4271" spans="3:11" x14ac:dyDescent="0.25">
      <c r="C4271" s="12"/>
      <c r="D4271" s="12"/>
      <c r="J4271" s="4"/>
      <c r="K4271" s="4"/>
    </row>
    <row r="4272" spans="3:11" x14ac:dyDescent="0.25">
      <c r="C4272" s="12"/>
      <c r="D4272" s="12"/>
      <c r="J4272" s="4"/>
      <c r="K4272" s="4"/>
    </row>
    <row r="4273" spans="3:11" x14ac:dyDescent="0.25">
      <c r="C4273" s="12"/>
      <c r="D4273" s="12"/>
      <c r="J4273" s="4"/>
      <c r="K4273" s="4"/>
    </row>
    <row r="4274" spans="3:11" x14ac:dyDescent="0.25">
      <c r="C4274" s="12"/>
      <c r="D4274" s="12"/>
      <c r="J4274" s="4"/>
      <c r="K4274" s="4"/>
    </row>
    <row r="4275" spans="3:11" x14ac:dyDescent="0.25">
      <c r="C4275" s="12"/>
      <c r="D4275" s="12"/>
      <c r="J4275" s="4"/>
      <c r="K4275" s="4"/>
    </row>
    <row r="4276" spans="3:11" x14ac:dyDescent="0.25">
      <c r="C4276" s="12"/>
      <c r="D4276" s="12"/>
      <c r="J4276" s="4"/>
      <c r="K4276" s="4"/>
    </row>
    <row r="4277" spans="3:11" x14ac:dyDescent="0.25">
      <c r="C4277" s="12"/>
      <c r="D4277" s="12"/>
      <c r="J4277" s="4"/>
      <c r="K4277" s="4"/>
    </row>
    <row r="4278" spans="3:11" x14ac:dyDescent="0.25">
      <c r="C4278" s="12"/>
      <c r="D4278" s="12"/>
      <c r="J4278" s="4"/>
      <c r="K4278" s="4"/>
    </row>
    <row r="4279" spans="3:11" x14ac:dyDescent="0.25">
      <c r="C4279" s="12"/>
      <c r="D4279" s="12"/>
      <c r="G4279" s="15"/>
      <c r="K4279" s="18"/>
    </row>
    <row r="4280" spans="3:11" x14ac:dyDescent="0.25">
      <c r="C4280" s="12"/>
      <c r="D4280" s="12"/>
      <c r="K4280" s="18"/>
    </row>
    <row r="4281" spans="3:11" x14ac:dyDescent="0.25">
      <c r="C4281" s="12"/>
      <c r="D4281" s="12"/>
      <c r="K4281" s="18"/>
    </row>
    <row r="4282" spans="3:11" x14ac:dyDescent="0.25">
      <c r="C4282" s="12"/>
      <c r="D4282" s="12"/>
      <c r="K4282" s="18"/>
    </row>
    <row r="4283" spans="3:11" x14ac:dyDescent="0.25">
      <c r="C4283" s="12"/>
      <c r="D4283" s="12"/>
      <c r="K4283" s="18"/>
    </row>
    <row r="4284" spans="3:11" x14ac:dyDescent="0.25">
      <c r="C4284" s="12"/>
      <c r="D4284" s="12"/>
      <c r="K4284" s="18"/>
    </row>
    <row r="4285" spans="3:11" x14ac:dyDescent="0.25">
      <c r="C4285" s="12"/>
      <c r="D4285" s="12"/>
      <c r="K4285" s="18"/>
    </row>
    <row r="4286" spans="3:11" x14ac:dyDescent="0.25">
      <c r="C4286" s="12"/>
      <c r="D4286" s="12"/>
      <c r="K4286" s="18"/>
    </row>
    <row r="4287" spans="3:11" x14ac:dyDescent="0.25">
      <c r="C4287" s="12"/>
      <c r="D4287" s="12"/>
      <c r="K4287" s="18"/>
    </row>
    <row r="4288" spans="3:11" x14ac:dyDescent="0.25">
      <c r="C4288" s="12"/>
      <c r="D4288" s="12"/>
      <c r="K4288" s="18"/>
    </row>
    <row r="4289" spans="3:11" x14ac:dyDescent="0.25">
      <c r="C4289" s="12"/>
      <c r="D4289" s="12"/>
      <c r="K4289" s="18"/>
    </row>
    <row r="4290" spans="3:11" x14ac:dyDescent="0.25">
      <c r="C4290" s="12"/>
      <c r="D4290" s="12"/>
      <c r="K4290" s="18"/>
    </row>
    <row r="4291" spans="3:11" x14ac:dyDescent="0.25">
      <c r="C4291" s="12"/>
      <c r="D4291" s="12"/>
      <c r="K4291" s="18"/>
    </row>
    <row r="4292" spans="3:11" x14ac:dyDescent="0.25">
      <c r="C4292" s="12"/>
      <c r="D4292" s="12"/>
      <c r="K4292" s="18"/>
    </row>
    <row r="4293" spans="3:11" x14ac:dyDescent="0.25">
      <c r="C4293" s="12"/>
      <c r="D4293" s="12"/>
      <c r="K4293" s="18"/>
    </row>
    <row r="4294" spans="3:11" x14ac:dyDescent="0.25">
      <c r="C4294" s="12"/>
      <c r="D4294" s="12"/>
      <c r="K4294" s="18"/>
    </row>
    <row r="4295" spans="3:11" x14ac:dyDescent="0.25">
      <c r="C4295" s="12"/>
      <c r="D4295" s="12"/>
      <c r="K4295" s="18"/>
    </row>
    <row r="4296" spans="3:11" x14ac:dyDescent="0.25">
      <c r="C4296" s="12"/>
      <c r="D4296" s="12"/>
      <c r="K4296" s="18"/>
    </row>
    <row r="4297" spans="3:11" x14ac:dyDescent="0.25">
      <c r="C4297" s="12"/>
      <c r="D4297" s="12"/>
      <c r="K4297" s="18"/>
    </row>
    <row r="4298" spans="3:11" x14ac:dyDescent="0.25">
      <c r="C4298" s="12"/>
      <c r="D4298" s="12"/>
      <c r="K4298" s="18"/>
    </row>
    <row r="4299" spans="3:11" x14ac:dyDescent="0.25">
      <c r="C4299" s="12"/>
      <c r="D4299" s="12"/>
      <c r="K4299" s="18"/>
    </row>
    <row r="4300" spans="3:11" x14ac:dyDescent="0.25">
      <c r="C4300" s="12"/>
      <c r="D4300" s="12"/>
      <c r="K4300" s="18"/>
    </row>
    <row r="4301" spans="3:11" x14ac:dyDescent="0.25">
      <c r="C4301" s="12"/>
      <c r="D4301" s="12"/>
      <c r="K4301" s="18"/>
    </row>
    <row r="4302" spans="3:11" x14ac:dyDescent="0.25">
      <c r="C4302" s="12"/>
      <c r="D4302" s="12"/>
      <c r="K4302" s="18"/>
    </row>
    <row r="4303" spans="3:11" x14ac:dyDescent="0.25">
      <c r="C4303" s="12"/>
      <c r="D4303" s="12"/>
      <c r="J4303" s="4"/>
      <c r="K4303" s="4"/>
    </row>
    <row r="4304" spans="3:11" x14ac:dyDescent="0.25">
      <c r="C4304" s="12"/>
      <c r="D4304" s="12"/>
      <c r="J4304" s="4"/>
      <c r="K4304" s="4"/>
    </row>
    <row r="4305" spans="3:11" x14ac:dyDescent="0.25">
      <c r="C4305" s="12"/>
      <c r="D4305" s="12"/>
      <c r="J4305" s="4"/>
      <c r="K4305" s="4"/>
    </row>
    <row r="4306" spans="3:11" x14ac:dyDescent="0.25">
      <c r="C4306" s="12"/>
      <c r="D4306" s="12"/>
      <c r="J4306" s="4"/>
      <c r="K4306" s="4"/>
    </row>
    <row r="4307" spans="3:11" x14ac:dyDescent="0.25">
      <c r="C4307" s="12"/>
      <c r="D4307" s="12"/>
      <c r="J4307" s="4"/>
      <c r="K4307" s="4"/>
    </row>
    <row r="4308" spans="3:11" x14ac:dyDescent="0.25">
      <c r="C4308" s="12"/>
      <c r="D4308" s="12"/>
      <c r="J4308" s="4"/>
      <c r="K4308" s="4"/>
    </row>
    <row r="4309" spans="3:11" x14ac:dyDescent="0.25">
      <c r="C4309" s="12"/>
      <c r="D4309" s="12"/>
      <c r="J4309" s="4"/>
      <c r="K4309" s="4"/>
    </row>
    <row r="4310" spans="3:11" x14ac:dyDescent="0.25">
      <c r="C4310" s="12"/>
      <c r="D4310" s="12"/>
      <c r="J4310" s="4"/>
      <c r="K4310" s="4"/>
    </row>
    <row r="4311" spans="3:11" x14ac:dyDescent="0.25">
      <c r="C4311" s="12"/>
      <c r="D4311" s="12"/>
      <c r="J4311" s="4"/>
      <c r="K4311" s="4"/>
    </row>
    <row r="4312" spans="3:11" x14ac:dyDescent="0.25">
      <c r="C4312" s="12"/>
      <c r="D4312" s="12"/>
      <c r="J4312" s="4"/>
      <c r="K4312" s="4"/>
    </row>
    <row r="4313" spans="3:11" x14ac:dyDescent="0.25">
      <c r="C4313" s="12"/>
      <c r="D4313" s="12"/>
      <c r="J4313" s="4"/>
      <c r="K4313" s="4"/>
    </row>
    <row r="4314" spans="3:11" x14ac:dyDescent="0.25">
      <c r="C4314" s="12"/>
      <c r="D4314" s="12"/>
      <c r="J4314" s="4"/>
      <c r="K4314" s="4"/>
    </row>
    <row r="4315" spans="3:11" x14ac:dyDescent="0.25">
      <c r="C4315" s="12"/>
      <c r="D4315" s="12"/>
      <c r="J4315" s="4"/>
      <c r="K4315" s="4"/>
    </row>
    <row r="4316" spans="3:11" x14ac:dyDescent="0.25">
      <c r="C4316" s="12"/>
      <c r="D4316" s="12"/>
      <c r="J4316" s="4"/>
      <c r="K4316" s="4"/>
    </row>
    <row r="4317" spans="3:11" x14ac:dyDescent="0.25">
      <c r="C4317" s="12"/>
      <c r="D4317" s="12"/>
      <c r="J4317" s="4"/>
      <c r="K4317" s="4"/>
    </row>
    <row r="4318" spans="3:11" x14ac:dyDescent="0.25">
      <c r="C4318" s="12"/>
      <c r="D4318" s="12"/>
      <c r="J4318" s="4"/>
      <c r="K4318" s="4"/>
    </row>
    <row r="4319" spans="3:11" x14ac:dyDescent="0.25">
      <c r="C4319" s="12"/>
      <c r="D4319" s="12"/>
      <c r="J4319" s="4"/>
      <c r="K4319" s="4"/>
    </row>
    <row r="4320" spans="3:11" x14ac:dyDescent="0.25">
      <c r="C4320" s="12"/>
      <c r="D4320" s="12"/>
      <c r="J4320" s="4"/>
      <c r="K4320" s="4"/>
    </row>
    <row r="4321" spans="3:11" x14ac:dyDescent="0.25">
      <c r="C4321" s="12"/>
      <c r="D4321" s="12"/>
      <c r="J4321" s="4"/>
      <c r="K4321" s="4"/>
    </row>
    <row r="4322" spans="3:11" x14ac:dyDescent="0.25">
      <c r="C4322" s="12"/>
      <c r="D4322" s="12"/>
      <c r="J4322" s="4"/>
      <c r="K4322" s="4"/>
    </row>
    <row r="4323" spans="3:11" x14ac:dyDescent="0.25">
      <c r="C4323" s="12"/>
      <c r="D4323" s="12"/>
      <c r="J4323" s="4"/>
      <c r="K4323" s="4"/>
    </row>
    <row r="4324" spans="3:11" x14ac:dyDescent="0.25">
      <c r="C4324" s="12"/>
      <c r="D4324" s="12"/>
      <c r="J4324" s="4"/>
      <c r="K4324" s="4"/>
    </row>
    <row r="4325" spans="3:11" x14ac:dyDescent="0.25">
      <c r="C4325" s="12"/>
      <c r="D4325" s="12"/>
      <c r="J4325" s="4"/>
      <c r="K4325" s="4"/>
    </row>
    <row r="4326" spans="3:11" x14ac:dyDescent="0.25">
      <c r="C4326" s="12"/>
      <c r="D4326" s="12"/>
      <c r="J4326" s="4"/>
      <c r="K4326" s="4"/>
    </row>
    <row r="4327" spans="3:11" x14ac:dyDescent="0.25">
      <c r="C4327" s="12"/>
      <c r="D4327" s="12"/>
      <c r="G4327" s="15"/>
      <c r="K4327" s="5"/>
    </row>
    <row r="4328" spans="3:11" x14ac:dyDescent="0.25">
      <c r="C4328" s="12"/>
      <c r="D4328" s="12"/>
      <c r="K4328" s="18"/>
    </row>
    <row r="4329" spans="3:11" x14ac:dyDescent="0.25">
      <c r="C4329" s="12"/>
      <c r="D4329" s="12"/>
      <c r="K4329" s="18"/>
    </row>
    <row r="4330" spans="3:11" x14ac:dyDescent="0.25">
      <c r="C4330" s="12"/>
      <c r="D4330" s="12"/>
      <c r="K4330" s="18"/>
    </row>
    <row r="4331" spans="3:11" x14ac:dyDescent="0.25">
      <c r="C4331" s="12"/>
      <c r="D4331" s="12"/>
      <c r="K4331" s="18"/>
    </row>
    <row r="4332" spans="3:11" x14ac:dyDescent="0.25">
      <c r="C4332" s="12"/>
      <c r="D4332" s="12"/>
      <c r="K4332" s="18"/>
    </row>
    <row r="4333" spans="3:11" x14ac:dyDescent="0.25">
      <c r="C4333" s="12"/>
      <c r="D4333" s="12"/>
      <c r="K4333" s="18"/>
    </row>
    <row r="4334" spans="3:11" x14ac:dyDescent="0.25">
      <c r="C4334" s="12"/>
      <c r="D4334" s="12"/>
      <c r="K4334" s="18"/>
    </row>
    <row r="4335" spans="3:11" x14ac:dyDescent="0.25">
      <c r="C4335" s="12"/>
      <c r="D4335" s="12"/>
      <c r="K4335" s="18"/>
    </row>
    <row r="4336" spans="3:11" x14ac:dyDescent="0.25">
      <c r="C4336" s="12"/>
      <c r="D4336" s="12"/>
      <c r="K4336" s="18"/>
    </row>
    <row r="4337" spans="3:11" x14ac:dyDescent="0.25">
      <c r="C4337" s="12"/>
      <c r="D4337" s="12"/>
      <c r="K4337" s="18"/>
    </row>
    <row r="4338" spans="3:11" x14ac:dyDescent="0.25">
      <c r="C4338" s="12"/>
      <c r="D4338" s="12"/>
      <c r="K4338" s="18"/>
    </row>
    <row r="4339" spans="3:11" x14ac:dyDescent="0.25">
      <c r="C4339" s="12"/>
      <c r="D4339" s="12"/>
      <c r="K4339" s="18"/>
    </row>
    <row r="4340" spans="3:11" x14ac:dyDescent="0.25">
      <c r="C4340" s="12"/>
      <c r="D4340" s="12"/>
      <c r="K4340" s="18"/>
    </row>
    <row r="4341" spans="3:11" x14ac:dyDescent="0.25">
      <c r="C4341" s="12"/>
      <c r="D4341" s="12"/>
      <c r="K4341" s="18"/>
    </row>
    <row r="4342" spans="3:11" x14ac:dyDescent="0.25">
      <c r="C4342" s="12"/>
      <c r="D4342" s="12"/>
      <c r="K4342" s="18"/>
    </row>
    <row r="4343" spans="3:11" x14ac:dyDescent="0.25">
      <c r="C4343" s="12"/>
      <c r="D4343" s="12"/>
      <c r="K4343" s="18"/>
    </row>
    <row r="4344" spans="3:11" x14ac:dyDescent="0.25">
      <c r="C4344" s="12"/>
      <c r="D4344" s="12"/>
      <c r="K4344" s="18"/>
    </row>
    <row r="4345" spans="3:11" x14ac:dyDescent="0.25">
      <c r="C4345" s="12"/>
      <c r="D4345" s="12"/>
      <c r="K4345" s="18"/>
    </row>
    <row r="4346" spans="3:11" x14ac:dyDescent="0.25">
      <c r="C4346" s="12"/>
      <c r="D4346" s="12"/>
      <c r="K4346" s="18"/>
    </row>
    <row r="4347" spans="3:11" x14ac:dyDescent="0.25">
      <c r="C4347" s="12"/>
      <c r="D4347" s="12"/>
      <c r="K4347" s="18"/>
    </row>
    <row r="4348" spans="3:11" x14ac:dyDescent="0.25">
      <c r="C4348" s="12"/>
      <c r="D4348" s="12"/>
      <c r="K4348" s="18"/>
    </row>
    <row r="4349" spans="3:11" x14ac:dyDescent="0.25">
      <c r="C4349" s="12"/>
      <c r="D4349" s="12"/>
      <c r="K4349" s="18"/>
    </row>
    <row r="4350" spans="3:11" x14ac:dyDescent="0.25">
      <c r="C4350" s="12"/>
      <c r="D4350" s="12"/>
      <c r="K4350" s="18"/>
    </row>
    <row r="4351" spans="3:11" x14ac:dyDescent="0.25">
      <c r="C4351" s="12"/>
      <c r="D4351" s="12"/>
      <c r="J4351" s="4"/>
      <c r="K4351" s="4"/>
    </row>
    <row r="4352" spans="3:11" x14ac:dyDescent="0.25">
      <c r="C4352" s="12"/>
      <c r="D4352" s="12"/>
      <c r="J4352" s="4"/>
      <c r="K4352" s="4"/>
    </row>
    <row r="4353" spans="3:11" x14ac:dyDescent="0.25">
      <c r="C4353" s="12"/>
      <c r="D4353" s="12"/>
      <c r="J4353" s="4"/>
      <c r="K4353" s="4"/>
    </row>
    <row r="4354" spans="3:11" x14ac:dyDescent="0.25">
      <c r="C4354" s="12"/>
      <c r="D4354" s="12"/>
      <c r="J4354" s="4"/>
      <c r="K4354" s="4"/>
    </row>
    <row r="4355" spans="3:11" x14ac:dyDescent="0.25">
      <c r="C4355" s="12"/>
      <c r="D4355" s="12"/>
      <c r="J4355" s="4"/>
      <c r="K4355" s="4"/>
    </row>
    <row r="4356" spans="3:11" x14ac:dyDescent="0.25">
      <c r="C4356" s="12"/>
      <c r="D4356" s="12"/>
      <c r="J4356" s="4"/>
      <c r="K4356" s="4"/>
    </row>
    <row r="4357" spans="3:11" x14ac:dyDescent="0.25">
      <c r="C4357" s="12"/>
      <c r="D4357" s="12"/>
      <c r="J4357" s="4"/>
      <c r="K4357" s="4"/>
    </row>
    <row r="4358" spans="3:11" x14ac:dyDescent="0.25">
      <c r="C4358" s="12"/>
      <c r="D4358" s="12"/>
      <c r="J4358" s="4"/>
      <c r="K4358" s="4"/>
    </row>
    <row r="4359" spans="3:11" x14ac:dyDescent="0.25">
      <c r="C4359" s="12"/>
      <c r="D4359" s="12"/>
      <c r="J4359" s="4"/>
      <c r="K4359" s="4"/>
    </row>
    <row r="4360" spans="3:11" x14ac:dyDescent="0.25">
      <c r="C4360" s="12"/>
      <c r="D4360" s="12"/>
      <c r="J4360" s="4"/>
      <c r="K4360" s="4"/>
    </row>
    <row r="4361" spans="3:11" x14ac:dyDescent="0.25">
      <c r="C4361" s="12"/>
      <c r="D4361" s="12"/>
      <c r="J4361" s="4"/>
      <c r="K4361" s="4"/>
    </row>
    <row r="4362" spans="3:11" x14ac:dyDescent="0.25">
      <c r="C4362" s="12"/>
      <c r="D4362" s="12"/>
      <c r="J4362" s="4"/>
      <c r="K4362" s="4"/>
    </row>
    <row r="4363" spans="3:11" x14ac:dyDescent="0.25">
      <c r="C4363" s="12"/>
      <c r="D4363" s="12"/>
      <c r="J4363" s="4"/>
      <c r="K4363" s="4"/>
    </row>
    <row r="4364" spans="3:11" x14ac:dyDescent="0.25">
      <c r="C4364" s="12"/>
      <c r="D4364" s="12"/>
      <c r="J4364" s="4"/>
      <c r="K4364" s="4"/>
    </row>
    <row r="4365" spans="3:11" x14ac:dyDescent="0.25">
      <c r="C4365" s="12"/>
      <c r="D4365" s="12"/>
      <c r="J4365" s="4"/>
      <c r="K4365" s="4"/>
    </row>
    <row r="4366" spans="3:11" x14ac:dyDescent="0.25">
      <c r="C4366" s="12"/>
      <c r="D4366" s="12"/>
      <c r="J4366" s="4"/>
      <c r="K4366" s="4"/>
    </row>
    <row r="4367" spans="3:11" x14ac:dyDescent="0.25">
      <c r="C4367" s="12"/>
      <c r="D4367" s="12"/>
      <c r="J4367" s="4"/>
      <c r="K4367" s="4"/>
    </row>
    <row r="4368" spans="3:11" x14ac:dyDescent="0.25">
      <c r="C4368" s="12"/>
      <c r="D4368" s="12"/>
      <c r="J4368" s="4"/>
      <c r="K4368" s="4"/>
    </row>
    <row r="4369" spans="3:11" x14ac:dyDescent="0.25">
      <c r="C4369" s="12"/>
      <c r="D4369" s="12"/>
      <c r="J4369" s="4"/>
      <c r="K4369" s="4"/>
    </row>
    <row r="4370" spans="3:11" x14ac:dyDescent="0.25">
      <c r="C4370" s="12"/>
      <c r="D4370" s="12"/>
      <c r="J4370" s="4"/>
      <c r="K4370" s="4"/>
    </row>
    <row r="4371" spans="3:11" x14ac:dyDescent="0.25">
      <c r="C4371" s="12"/>
      <c r="D4371" s="12"/>
      <c r="J4371" s="4"/>
      <c r="K4371" s="4"/>
    </row>
    <row r="4372" spans="3:11" x14ac:dyDescent="0.25">
      <c r="C4372" s="12"/>
      <c r="D4372" s="12"/>
      <c r="J4372" s="4"/>
      <c r="K4372" s="4"/>
    </row>
    <row r="4373" spans="3:11" x14ac:dyDescent="0.25">
      <c r="C4373" s="12"/>
      <c r="D4373" s="12"/>
      <c r="J4373" s="4"/>
      <c r="K4373" s="4"/>
    </row>
    <row r="4374" spans="3:11" x14ac:dyDescent="0.25">
      <c r="C4374" s="12"/>
      <c r="D4374" s="12"/>
      <c r="J4374" s="4"/>
      <c r="K4374" s="4"/>
    </row>
    <row r="4375" spans="3:11" x14ac:dyDescent="0.25">
      <c r="C4375" s="12"/>
      <c r="D4375" s="12"/>
      <c r="G4375" s="15"/>
      <c r="K4375" s="5"/>
    </row>
    <row r="4376" spans="3:11" x14ac:dyDescent="0.25">
      <c r="C4376" s="12"/>
      <c r="D4376" s="12"/>
      <c r="K4376" s="18"/>
    </row>
    <row r="4377" spans="3:11" x14ac:dyDescent="0.25">
      <c r="C4377" s="12"/>
      <c r="D4377" s="12"/>
      <c r="K4377" s="18"/>
    </row>
    <row r="4378" spans="3:11" x14ac:dyDescent="0.25">
      <c r="C4378" s="12"/>
      <c r="D4378" s="12"/>
      <c r="K4378" s="18"/>
    </row>
    <row r="4379" spans="3:11" x14ac:dyDescent="0.25">
      <c r="C4379" s="12"/>
      <c r="D4379" s="12"/>
      <c r="K4379" s="18"/>
    </row>
    <row r="4380" spans="3:11" x14ac:dyDescent="0.25">
      <c r="C4380" s="12"/>
      <c r="D4380" s="12"/>
      <c r="K4380" s="18"/>
    </row>
    <row r="4381" spans="3:11" x14ac:dyDescent="0.25">
      <c r="C4381" s="12"/>
      <c r="D4381" s="12"/>
      <c r="K4381" s="18"/>
    </row>
    <row r="4382" spans="3:11" x14ac:dyDescent="0.25">
      <c r="C4382" s="12"/>
      <c r="D4382" s="12"/>
      <c r="K4382" s="18"/>
    </row>
    <row r="4383" spans="3:11" x14ac:dyDescent="0.25">
      <c r="C4383" s="12"/>
      <c r="D4383" s="12"/>
      <c r="K4383" s="18"/>
    </row>
    <row r="4384" spans="3:11" x14ac:dyDescent="0.25">
      <c r="C4384" s="12"/>
      <c r="D4384" s="12"/>
      <c r="K4384" s="18"/>
    </row>
    <row r="4385" spans="3:11" x14ac:dyDescent="0.25">
      <c r="C4385" s="12"/>
      <c r="D4385" s="12"/>
      <c r="K4385" s="18"/>
    </row>
    <row r="4386" spans="3:11" x14ac:dyDescent="0.25">
      <c r="C4386" s="12"/>
      <c r="D4386" s="12"/>
      <c r="K4386" s="18"/>
    </row>
    <row r="4387" spans="3:11" x14ac:dyDescent="0.25">
      <c r="C4387" s="12"/>
      <c r="D4387" s="12"/>
      <c r="K4387" s="18"/>
    </row>
    <row r="4388" spans="3:11" x14ac:dyDescent="0.25">
      <c r="C4388" s="12"/>
      <c r="D4388" s="12"/>
      <c r="K4388" s="18"/>
    </row>
    <row r="4389" spans="3:11" x14ac:dyDescent="0.25">
      <c r="C4389" s="12"/>
      <c r="D4389" s="12"/>
      <c r="K4389" s="18"/>
    </row>
    <row r="4390" spans="3:11" x14ac:dyDescent="0.25">
      <c r="C4390" s="12"/>
      <c r="D4390" s="12"/>
      <c r="K4390" s="18"/>
    </row>
    <row r="4391" spans="3:11" x14ac:dyDescent="0.25">
      <c r="C4391" s="12"/>
      <c r="D4391" s="12"/>
      <c r="K4391" s="18"/>
    </row>
    <row r="4392" spans="3:11" x14ac:dyDescent="0.25">
      <c r="C4392" s="12"/>
      <c r="D4392" s="12"/>
      <c r="K4392" s="18"/>
    </row>
    <row r="4393" spans="3:11" x14ac:dyDescent="0.25">
      <c r="C4393" s="12"/>
      <c r="D4393" s="12"/>
      <c r="K4393" s="18"/>
    </row>
    <row r="4394" spans="3:11" x14ac:dyDescent="0.25">
      <c r="C4394" s="12"/>
      <c r="D4394" s="12"/>
      <c r="K4394" s="18"/>
    </row>
    <row r="4395" spans="3:11" x14ac:dyDescent="0.25">
      <c r="C4395" s="12"/>
      <c r="D4395" s="12"/>
      <c r="K4395" s="18"/>
    </row>
    <row r="4396" spans="3:11" x14ac:dyDescent="0.25">
      <c r="C4396" s="12"/>
      <c r="D4396" s="12"/>
      <c r="K4396" s="18"/>
    </row>
    <row r="4397" spans="3:11" x14ac:dyDescent="0.25">
      <c r="C4397" s="12"/>
      <c r="D4397" s="12"/>
      <c r="K4397" s="18"/>
    </row>
    <row r="4398" spans="3:11" x14ac:dyDescent="0.25">
      <c r="C4398" s="12"/>
      <c r="D4398" s="12"/>
      <c r="K4398" s="18"/>
    </row>
    <row r="4399" spans="3:11" x14ac:dyDescent="0.25">
      <c r="C4399" s="12"/>
      <c r="D4399" s="12"/>
      <c r="J4399" s="4"/>
      <c r="K4399" s="4"/>
    </row>
    <row r="4400" spans="3:11" x14ac:dyDescent="0.25">
      <c r="C4400" s="12"/>
      <c r="D4400" s="12"/>
      <c r="J4400" s="4"/>
      <c r="K4400" s="4"/>
    </row>
    <row r="4401" spans="3:11" x14ac:dyDescent="0.25">
      <c r="C4401" s="12"/>
      <c r="D4401" s="12"/>
      <c r="J4401" s="4"/>
      <c r="K4401" s="4"/>
    </row>
    <row r="4402" spans="3:11" x14ac:dyDescent="0.25">
      <c r="C4402" s="12"/>
      <c r="D4402" s="12"/>
      <c r="J4402" s="4"/>
      <c r="K4402" s="4"/>
    </row>
    <row r="4403" spans="3:11" x14ac:dyDescent="0.25">
      <c r="C4403" s="12"/>
      <c r="D4403" s="12"/>
      <c r="J4403" s="4"/>
      <c r="K4403" s="4"/>
    </row>
    <row r="4404" spans="3:11" x14ac:dyDescent="0.25">
      <c r="C4404" s="12"/>
      <c r="D4404" s="12"/>
      <c r="J4404" s="4"/>
      <c r="K4404" s="4"/>
    </row>
    <row r="4405" spans="3:11" x14ac:dyDescent="0.25">
      <c r="C4405" s="12"/>
      <c r="D4405" s="12"/>
      <c r="J4405" s="4"/>
      <c r="K4405" s="4"/>
    </row>
    <row r="4406" spans="3:11" x14ac:dyDescent="0.25">
      <c r="C4406" s="12"/>
      <c r="D4406" s="12"/>
      <c r="J4406" s="4"/>
      <c r="K4406" s="4"/>
    </row>
    <row r="4407" spans="3:11" x14ac:dyDescent="0.25">
      <c r="C4407" s="12"/>
      <c r="D4407" s="12"/>
      <c r="J4407" s="4"/>
      <c r="K4407" s="4"/>
    </row>
    <row r="4408" spans="3:11" x14ac:dyDescent="0.25">
      <c r="C4408" s="12"/>
      <c r="D4408" s="12"/>
      <c r="J4408" s="4"/>
      <c r="K4408" s="4"/>
    </row>
    <row r="4409" spans="3:11" x14ac:dyDescent="0.25">
      <c r="C4409" s="12"/>
      <c r="D4409" s="12"/>
      <c r="J4409" s="4"/>
      <c r="K4409" s="4"/>
    </row>
    <row r="4410" spans="3:11" x14ac:dyDescent="0.25">
      <c r="C4410" s="12"/>
      <c r="D4410" s="12"/>
      <c r="J4410" s="4"/>
      <c r="K4410" s="4"/>
    </row>
    <row r="4411" spans="3:11" x14ac:dyDescent="0.25">
      <c r="C4411" s="12"/>
      <c r="D4411" s="12"/>
      <c r="J4411" s="4"/>
      <c r="K4411" s="4"/>
    </row>
    <row r="4412" spans="3:11" x14ac:dyDescent="0.25">
      <c r="C4412" s="12"/>
      <c r="D4412" s="12"/>
      <c r="J4412" s="4"/>
      <c r="K4412" s="4"/>
    </row>
    <row r="4413" spans="3:11" x14ac:dyDescent="0.25">
      <c r="C4413" s="12"/>
      <c r="D4413" s="12"/>
      <c r="J4413" s="4"/>
      <c r="K4413" s="4"/>
    </row>
    <row r="4414" spans="3:11" x14ac:dyDescent="0.25">
      <c r="C4414" s="12"/>
      <c r="D4414" s="12"/>
      <c r="J4414" s="4"/>
      <c r="K4414" s="4"/>
    </row>
    <row r="4415" spans="3:11" x14ac:dyDescent="0.25">
      <c r="C4415" s="12"/>
      <c r="D4415" s="12"/>
      <c r="J4415" s="4"/>
      <c r="K4415" s="4"/>
    </row>
    <row r="4416" spans="3:11" x14ac:dyDescent="0.25">
      <c r="C4416" s="12"/>
      <c r="D4416" s="12"/>
      <c r="J4416" s="4"/>
      <c r="K4416" s="4"/>
    </row>
    <row r="4417" spans="3:11" x14ac:dyDescent="0.25">
      <c r="C4417" s="12"/>
      <c r="D4417" s="12"/>
      <c r="J4417" s="4"/>
      <c r="K4417" s="4"/>
    </row>
    <row r="4418" spans="3:11" x14ac:dyDescent="0.25">
      <c r="C4418" s="12"/>
      <c r="D4418" s="12"/>
      <c r="J4418" s="4"/>
      <c r="K4418" s="4"/>
    </row>
    <row r="4419" spans="3:11" x14ac:dyDescent="0.25">
      <c r="C4419" s="12"/>
      <c r="D4419" s="12"/>
      <c r="J4419" s="4"/>
      <c r="K4419" s="4"/>
    </row>
    <row r="4420" spans="3:11" x14ac:dyDescent="0.25">
      <c r="C4420" s="12"/>
      <c r="D4420" s="12"/>
      <c r="J4420" s="4"/>
      <c r="K4420" s="4"/>
    </row>
    <row r="4421" spans="3:11" x14ac:dyDescent="0.25">
      <c r="C4421" s="12"/>
      <c r="D4421" s="12"/>
      <c r="J4421" s="4"/>
      <c r="K4421" s="4"/>
    </row>
    <row r="4422" spans="3:11" x14ac:dyDescent="0.25">
      <c r="C4422" s="12"/>
      <c r="D4422" s="12"/>
      <c r="J4422" s="4"/>
      <c r="K4422" s="4"/>
    </row>
    <row r="4423" spans="3:11" x14ac:dyDescent="0.25">
      <c r="C4423" s="12"/>
      <c r="D4423" s="12"/>
      <c r="G4423" s="15"/>
      <c r="K4423" s="5"/>
    </row>
    <row r="4424" spans="3:11" x14ac:dyDescent="0.25">
      <c r="C4424" s="12"/>
      <c r="D4424" s="12"/>
      <c r="K4424" s="18"/>
    </row>
    <row r="4425" spans="3:11" x14ac:dyDescent="0.25">
      <c r="C4425" s="12"/>
      <c r="D4425" s="12"/>
      <c r="K4425" s="18"/>
    </row>
    <row r="4426" spans="3:11" x14ac:dyDescent="0.25">
      <c r="C4426" s="12"/>
      <c r="D4426" s="12"/>
      <c r="K4426" s="18"/>
    </row>
    <row r="4427" spans="3:11" x14ac:dyDescent="0.25">
      <c r="C4427" s="12"/>
      <c r="D4427" s="12"/>
      <c r="K4427" s="18"/>
    </row>
    <row r="4428" spans="3:11" x14ac:dyDescent="0.25">
      <c r="C4428" s="12"/>
      <c r="D4428" s="12"/>
      <c r="K4428" s="18"/>
    </row>
    <row r="4429" spans="3:11" x14ac:dyDescent="0.25">
      <c r="C4429" s="12"/>
      <c r="D4429" s="12"/>
      <c r="K4429" s="18"/>
    </row>
    <row r="4430" spans="3:11" x14ac:dyDescent="0.25">
      <c r="C4430" s="12"/>
      <c r="D4430" s="12"/>
      <c r="K4430" s="18"/>
    </row>
    <row r="4431" spans="3:11" x14ac:dyDescent="0.25">
      <c r="C4431" s="12"/>
      <c r="D4431" s="12"/>
      <c r="K4431" s="18"/>
    </row>
    <row r="4432" spans="3:11" x14ac:dyDescent="0.25">
      <c r="C4432" s="12"/>
      <c r="D4432" s="12"/>
      <c r="K4432" s="18"/>
    </row>
    <row r="4433" spans="3:11" x14ac:dyDescent="0.25">
      <c r="C4433" s="12"/>
      <c r="D4433" s="12"/>
      <c r="K4433" s="18"/>
    </row>
    <row r="4434" spans="3:11" x14ac:dyDescent="0.25">
      <c r="C4434" s="12"/>
      <c r="D4434" s="12"/>
      <c r="K4434" s="18"/>
    </row>
    <row r="4435" spans="3:11" x14ac:dyDescent="0.25">
      <c r="C4435" s="12"/>
      <c r="D4435" s="12"/>
      <c r="K4435" s="18"/>
    </row>
    <row r="4436" spans="3:11" x14ac:dyDescent="0.25">
      <c r="C4436" s="12"/>
      <c r="D4436" s="12"/>
      <c r="K4436" s="18"/>
    </row>
    <row r="4437" spans="3:11" x14ac:dyDescent="0.25">
      <c r="C4437" s="12"/>
      <c r="D4437" s="12"/>
      <c r="K4437" s="18"/>
    </row>
    <row r="4438" spans="3:11" x14ac:dyDescent="0.25">
      <c r="C4438" s="12"/>
      <c r="D4438" s="12"/>
      <c r="K4438" s="18"/>
    </row>
    <row r="4439" spans="3:11" x14ac:dyDescent="0.25">
      <c r="C4439" s="12"/>
      <c r="D4439" s="12"/>
      <c r="K4439" s="18"/>
    </row>
    <row r="4440" spans="3:11" x14ac:dyDescent="0.25">
      <c r="C4440" s="12"/>
      <c r="D4440" s="12"/>
      <c r="K4440" s="18"/>
    </row>
    <row r="4441" spans="3:11" x14ac:dyDescent="0.25">
      <c r="C4441" s="12"/>
      <c r="D4441" s="12"/>
      <c r="K4441" s="18"/>
    </row>
    <row r="4442" spans="3:11" x14ac:dyDescent="0.25">
      <c r="C4442" s="12"/>
      <c r="D4442" s="12"/>
      <c r="K4442" s="18"/>
    </row>
    <row r="4443" spans="3:11" x14ac:dyDescent="0.25">
      <c r="C4443" s="12"/>
      <c r="D4443" s="12"/>
      <c r="K4443" s="18"/>
    </row>
    <row r="4444" spans="3:11" x14ac:dyDescent="0.25">
      <c r="C4444" s="12"/>
      <c r="D4444" s="12"/>
      <c r="K4444" s="18"/>
    </row>
    <row r="4445" spans="3:11" x14ac:dyDescent="0.25">
      <c r="C4445" s="12"/>
      <c r="D4445" s="12"/>
      <c r="K4445" s="18"/>
    </row>
    <row r="4446" spans="3:11" x14ac:dyDescent="0.25">
      <c r="C4446" s="12"/>
      <c r="D4446" s="12"/>
      <c r="K4446" s="18"/>
    </row>
    <row r="4447" spans="3:11" x14ac:dyDescent="0.25">
      <c r="C4447" s="12"/>
      <c r="D4447" s="12"/>
      <c r="J4447" s="4"/>
      <c r="K4447" s="4"/>
    </row>
    <row r="4448" spans="3:11" x14ac:dyDescent="0.25">
      <c r="C4448" s="12"/>
      <c r="D4448" s="12"/>
      <c r="J4448" s="4"/>
      <c r="K4448" s="4"/>
    </row>
    <row r="4449" spans="3:11" x14ac:dyDescent="0.25">
      <c r="C4449" s="12"/>
      <c r="D4449" s="12"/>
      <c r="J4449" s="4"/>
      <c r="K4449" s="4"/>
    </row>
    <row r="4450" spans="3:11" x14ac:dyDescent="0.25">
      <c r="C4450" s="12"/>
      <c r="D4450" s="12"/>
      <c r="J4450" s="4"/>
      <c r="K4450" s="4"/>
    </row>
    <row r="4451" spans="3:11" x14ac:dyDescent="0.25">
      <c r="C4451" s="12"/>
      <c r="D4451" s="12"/>
      <c r="J4451" s="4"/>
      <c r="K4451" s="4"/>
    </row>
    <row r="4452" spans="3:11" x14ac:dyDescent="0.25">
      <c r="C4452" s="12"/>
      <c r="D4452" s="12"/>
      <c r="J4452" s="4"/>
      <c r="K4452" s="4"/>
    </row>
    <row r="4453" spans="3:11" x14ac:dyDescent="0.25">
      <c r="C4453" s="12"/>
      <c r="D4453" s="12"/>
      <c r="J4453" s="4"/>
      <c r="K4453" s="4"/>
    </row>
    <row r="4454" spans="3:11" x14ac:dyDescent="0.25">
      <c r="C4454" s="12"/>
      <c r="D4454" s="12"/>
      <c r="J4454" s="4"/>
      <c r="K4454" s="4"/>
    </row>
    <row r="4455" spans="3:11" x14ac:dyDescent="0.25">
      <c r="C4455" s="12"/>
      <c r="D4455" s="12"/>
      <c r="J4455" s="4"/>
      <c r="K4455" s="4"/>
    </row>
    <row r="4456" spans="3:11" x14ac:dyDescent="0.25">
      <c r="C4456" s="12"/>
      <c r="D4456" s="12"/>
      <c r="J4456" s="4"/>
      <c r="K4456" s="4"/>
    </row>
    <row r="4457" spans="3:11" x14ac:dyDescent="0.25">
      <c r="C4457" s="12"/>
      <c r="D4457" s="12"/>
      <c r="J4457" s="4"/>
      <c r="K4457" s="4"/>
    </row>
    <row r="4458" spans="3:11" x14ac:dyDescent="0.25">
      <c r="C4458" s="12"/>
      <c r="D4458" s="12"/>
      <c r="J4458" s="4"/>
      <c r="K4458" s="4"/>
    </row>
    <row r="4459" spans="3:11" x14ac:dyDescent="0.25">
      <c r="C4459" s="12"/>
      <c r="D4459" s="12"/>
      <c r="J4459" s="4"/>
      <c r="K4459" s="4"/>
    </row>
    <row r="4460" spans="3:11" x14ac:dyDescent="0.25">
      <c r="C4460" s="12"/>
      <c r="D4460" s="12"/>
      <c r="J4460" s="4"/>
      <c r="K4460" s="4"/>
    </row>
    <row r="4461" spans="3:11" x14ac:dyDescent="0.25">
      <c r="C4461" s="12"/>
      <c r="D4461" s="12"/>
      <c r="J4461" s="4"/>
      <c r="K4461" s="4"/>
    </row>
    <row r="4462" spans="3:11" x14ac:dyDescent="0.25">
      <c r="C4462" s="12"/>
      <c r="D4462" s="12"/>
      <c r="J4462" s="4"/>
      <c r="K4462" s="4"/>
    </row>
    <row r="4463" spans="3:11" x14ac:dyDescent="0.25">
      <c r="C4463" s="12"/>
      <c r="D4463" s="12"/>
      <c r="J4463" s="4"/>
      <c r="K4463" s="4"/>
    </row>
    <row r="4464" spans="3:11" x14ac:dyDescent="0.25">
      <c r="C4464" s="12"/>
      <c r="D4464" s="12"/>
      <c r="J4464" s="4"/>
      <c r="K4464" s="4"/>
    </row>
    <row r="4465" spans="3:11" x14ac:dyDescent="0.25">
      <c r="C4465" s="12"/>
      <c r="D4465" s="12"/>
      <c r="J4465" s="4"/>
      <c r="K4465" s="4"/>
    </row>
    <row r="4466" spans="3:11" x14ac:dyDescent="0.25">
      <c r="C4466" s="12"/>
      <c r="D4466" s="12"/>
      <c r="J4466" s="4"/>
      <c r="K4466" s="4"/>
    </row>
    <row r="4467" spans="3:11" x14ac:dyDescent="0.25">
      <c r="C4467" s="12"/>
      <c r="D4467" s="12"/>
      <c r="J4467" s="4"/>
      <c r="K4467" s="4"/>
    </row>
    <row r="4468" spans="3:11" x14ac:dyDescent="0.25">
      <c r="C4468" s="12"/>
      <c r="D4468" s="12"/>
      <c r="J4468" s="4"/>
      <c r="K4468" s="4"/>
    </row>
    <row r="4469" spans="3:11" x14ac:dyDescent="0.25">
      <c r="C4469" s="12"/>
      <c r="D4469" s="12"/>
      <c r="J4469" s="4"/>
      <c r="K4469" s="4"/>
    </row>
    <row r="4470" spans="3:11" x14ac:dyDescent="0.25">
      <c r="C4470" s="12"/>
      <c r="D4470" s="12"/>
      <c r="J4470" s="4"/>
      <c r="K4470" s="4"/>
    </row>
    <row r="4471" spans="3:11" x14ac:dyDescent="0.25">
      <c r="C4471" s="12"/>
      <c r="D4471" s="12"/>
      <c r="G4471" s="15"/>
      <c r="K4471" s="5"/>
    </row>
    <row r="4472" spans="3:11" x14ac:dyDescent="0.25">
      <c r="C4472" s="12"/>
      <c r="D4472" s="12"/>
      <c r="K4472" s="18"/>
    </row>
    <row r="4473" spans="3:11" x14ac:dyDescent="0.25">
      <c r="C4473" s="12"/>
      <c r="D4473" s="12"/>
      <c r="K4473" s="18"/>
    </row>
    <row r="4474" spans="3:11" x14ac:dyDescent="0.25">
      <c r="C4474" s="12"/>
      <c r="D4474" s="12"/>
      <c r="K4474" s="18"/>
    </row>
    <row r="4475" spans="3:11" x14ac:dyDescent="0.25">
      <c r="C4475" s="12"/>
      <c r="D4475" s="12"/>
      <c r="K4475" s="18"/>
    </row>
    <row r="4476" spans="3:11" x14ac:dyDescent="0.25">
      <c r="C4476" s="12"/>
      <c r="D4476" s="12"/>
      <c r="K4476" s="18"/>
    </row>
    <row r="4477" spans="3:11" x14ac:dyDescent="0.25">
      <c r="C4477" s="12"/>
      <c r="D4477" s="12"/>
      <c r="K4477" s="18"/>
    </row>
    <row r="4478" spans="3:11" x14ac:dyDescent="0.25">
      <c r="C4478" s="12"/>
      <c r="D4478" s="12"/>
      <c r="K4478" s="18"/>
    </row>
    <row r="4479" spans="3:11" x14ac:dyDescent="0.25">
      <c r="C4479" s="12"/>
      <c r="D4479" s="12"/>
      <c r="K4479" s="18"/>
    </row>
    <row r="4480" spans="3:11" x14ac:dyDescent="0.25">
      <c r="C4480" s="12"/>
      <c r="D4480" s="12"/>
      <c r="K4480" s="18"/>
    </row>
    <row r="4481" spans="3:11" x14ac:dyDescent="0.25">
      <c r="C4481" s="12"/>
      <c r="D4481" s="12"/>
      <c r="K4481" s="18"/>
    </row>
    <row r="4482" spans="3:11" x14ac:dyDescent="0.25">
      <c r="C4482" s="12"/>
      <c r="D4482" s="12"/>
      <c r="K4482" s="18"/>
    </row>
    <row r="4483" spans="3:11" x14ac:dyDescent="0.25">
      <c r="C4483" s="12"/>
      <c r="D4483" s="12"/>
      <c r="K4483" s="18"/>
    </row>
    <row r="4484" spans="3:11" x14ac:dyDescent="0.25">
      <c r="C4484" s="12"/>
      <c r="D4484" s="12"/>
      <c r="K4484" s="18"/>
    </row>
    <row r="4485" spans="3:11" x14ac:dyDescent="0.25">
      <c r="C4485" s="12"/>
      <c r="D4485" s="12"/>
      <c r="K4485" s="18"/>
    </row>
    <row r="4486" spans="3:11" x14ac:dyDescent="0.25">
      <c r="C4486" s="12"/>
      <c r="D4486" s="12"/>
      <c r="K4486" s="18"/>
    </row>
    <row r="4487" spans="3:11" x14ac:dyDescent="0.25">
      <c r="C4487" s="12"/>
      <c r="D4487" s="12"/>
      <c r="K4487" s="18"/>
    </row>
    <row r="4488" spans="3:11" x14ac:dyDescent="0.25">
      <c r="C4488" s="12"/>
      <c r="D4488" s="12"/>
      <c r="K4488" s="18"/>
    </row>
    <row r="4489" spans="3:11" x14ac:dyDescent="0.25">
      <c r="C4489" s="12"/>
      <c r="D4489" s="12"/>
      <c r="K4489" s="18"/>
    </row>
    <row r="4490" spans="3:11" x14ac:dyDescent="0.25">
      <c r="C4490" s="12"/>
      <c r="D4490" s="12"/>
      <c r="K4490" s="18"/>
    </row>
    <row r="4491" spans="3:11" x14ac:dyDescent="0.25">
      <c r="C4491" s="12"/>
      <c r="D4491" s="12"/>
      <c r="K4491" s="18"/>
    </row>
    <row r="4492" spans="3:11" x14ac:dyDescent="0.25">
      <c r="C4492" s="12"/>
      <c r="D4492" s="12"/>
      <c r="K4492" s="18"/>
    </row>
    <row r="4493" spans="3:11" x14ac:dyDescent="0.25">
      <c r="C4493" s="12"/>
      <c r="D4493" s="12"/>
      <c r="K4493" s="18"/>
    </row>
    <row r="4494" spans="3:11" x14ac:dyDescent="0.25">
      <c r="C4494" s="12"/>
      <c r="D4494" s="12"/>
      <c r="K4494" s="18"/>
    </row>
    <row r="4495" spans="3:11" x14ac:dyDescent="0.25">
      <c r="C4495" s="12"/>
      <c r="D4495" s="12"/>
      <c r="J4495" s="4"/>
      <c r="K4495" s="4"/>
    </row>
    <row r="4496" spans="3:11" x14ac:dyDescent="0.25">
      <c r="C4496" s="12"/>
      <c r="D4496" s="12"/>
      <c r="J4496" s="4"/>
      <c r="K4496" s="4"/>
    </row>
    <row r="4497" spans="3:11" x14ac:dyDescent="0.25">
      <c r="C4497" s="12"/>
      <c r="D4497" s="12"/>
      <c r="J4497" s="4"/>
      <c r="K4497" s="4"/>
    </row>
    <row r="4498" spans="3:11" x14ac:dyDescent="0.25">
      <c r="C4498" s="12"/>
      <c r="D4498" s="12"/>
      <c r="J4498" s="4"/>
      <c r="K4498" s="4"/>
    </row>
    <row r="4499" spans="3:11" x14ac:dyDescent="0.25">
      <c r="C4499" s="12"/>
      <c r="D4499" s="12"/>
      <c r="J4499" s="4"/>
      <c r="K4499" s="4"/>
    </row>
    <row r="4500" spans="3:11" x14ac:dyDescent="0.25">
      <c r="C4500" s="12"/>
      <c r="D4500" s="12"/>
      <c r="J4500" s="4"/>
      <c r="K4500" s="4"/>
    </row>
    <row r="4501" spans="3:11" x14ac:dyDescent="0.25">
      <c r="C4501" s="12"/>
      <c r="D4501" s="12"/>
      <c r="J4501" s="4"/>
      <c r="K4501" s="4"/>
    </row>
    <row r="4502" spans="3:11" x14ac:dyDescent="0.25">
      <c r="C4502" s="12"/>
      <c r="D4502" s="12"/>
      <c r="J4502" s="4"/>
      <c r="K4502" s="4"/>
    </row>
    <row r="4503" spans="3:11" x14ac:dyDescent="0.25">
      <c r="C4503" s="12"/>
      <c r="D4503" s="12"/>
      <c r="J4503" s="4"/>
      <c r="K4503" s="4"/>
    </row>
    <row r="4504" spans="3:11" x14ac:dyDescent="0.25">
      <c r="C4504" s="12"/>
      <c r="D4504" s="12"/>
      <c r="J4504" s="4"/>
      <c r="K4504" s="4"/>
    </row>
    <row r="4505" spans="3:11" x14ac:dyDescent="0.25">
      <c r="C4505" s="12"/>
      <c r="D4505" s="12"/>
      <c r="J4505" s="4"/>
      <c r="K4505" s="4"/>
    </row>
    <row r="4506" spans="3:11" x14ac:dyDescent="0.25">
      <c r="C4506" s="12"/>
      <c r="D4506" s="12"/>
      <c r="J4506" s="4"/>
      <c r="K4506" s="4"/>
    </row>
    <row r="4507" spans="3:11" x14ac:dyDescent="0.25">
      <c r="C4507" s="12"/>
      <c r="D4507" s="12"/>
      <c r="J4507" s="4"/>
      <c r="K4507" s="4"/>
    </row>
    <row r="4508" spans="3:11" x14ac:dyDescent="0.25">
      <c r="C4508" s="12"/>
      <c r="D4508" s="12"/>
      <c r="J4508" s="4"/>
      <c r="K4508" s="4"/>
    </row>
    <row r="4509" spans="3:11" x14ac:dyDescent="0.25">
      <c r="C4509" s="12"/>
      <c r="D4509" s="12"/>
      <c r="J4509" s="4"/>
      <c r="K4509" s="4"/>
    </row>
    <row r="4510" spans="3:11" x14ac:dyDescent="0.25">
      <c r="C4510" s="12"/>
      <c r="D4510" s="12"/>
      <c r="J4510" s="4"/>
      <c r="K4510" s="4"/>
    </row>
    <row r="4511" spans="3:11" x14ac:dyDescent="0.25">
      <c r="C4511" s="12"/>
      <c r="D4511" s="12"/>
      <c r="J4511" s="4"/>
      <c r="K4511" s="4"/>
    </row>
    <row r="4512" spans="3:11" x14ac:dyDescent="0.25">
      <c r="C4512" s="12"/>
      <c r="D4512" s="12"/>
      <c r="J4512" s="4"/>
      <c r="K4512" s="4"/>
    </row>
    <row r="4513" spans="3:11" x14ac:dyDescent="0.25">
      <c r="C4513" s="12"/>
      <c r="D4513" s="12"/>
      <c r="J4513" s="4"/>
      <c r="K4513" s="4"/>
    </row>
    <row r="4514" spans="3:11" x14ac:dyDescent="0.25">
      <c r="C4514" s="12"/>
      <c r="D4514" s="12"/>
      <c r="J4514" s="4"/>
      <c r="K4514" s="4"/>
    </row>
    <row r="4515" spans="3:11" x14ac:dyDescent="0.25">
      <c r="C4515" s="12"/>
      <c r="D4515" s="12"/>
      <c r="J4515" s="4"/>
      <c r="K4515" s="4"/>
    </row>
    <row r="4516" spans="3:11" x14ac:dyDescent="0.25">
      <c r="C4516" s="12"/>
      <c r="D4516" s="12"/>
      <c r="J4516" s="4"/>
      <c r="K4516" s="4"/>
    </row>
    <row r="4517" spans="3:11" x14ac:dyDescent="0.25">
      <c r="C4517" s="12"/>
      <c r="D4517" s="12"/>
      <c r="J4517" s="4"/>
      <c r="K4517" s="4"/>
    </row>
    <row r="4518" spans="3:11" x14ac:dyDescent="0.25">
      <c r="C4518" s="12"/>
      <c r="D4518" s="12"/>
      <c r="J4518" s="4"/>
      <c r="K4518" s="4"/>
    </row>
    <row r="4519" spans="3:11" x14ac:dyDescent="0.25">
      <c r="C4519" s="12"/>
      <c r="D4519" s="12"/>
      <c r="G4519" s="15"/>
      <c r="K4519" s="5"/>
    </row>
    <row r="4520" spans="3:11" x14ac:dyDescent="0.25">
      <c r="C4520" s="12"/>
      <c r="D4520" s="12"/>
      <c r="K4520" s="18"/>
    </row>
    <row r="4521" spans="3:11" x14ac:dyDescent="0.25">
      <c r="C4521" s="12"/>
      <c r="D4521" s="12"/>
      <c r="K4521" s="18"/>
    </row>
    <row r="4522" spans="3:11" x14ac:dyDescent="0.25">
      <c r="C4522" s="12"/>
      <c r="D4522" s="12"/>
      <c r="K4522" s="18"/>
    </row>
    <row r="4523" spans="3:11" x14ac:dyDescent="0.25">
      <c r="C4523" s="12"/>
      <c r="D4523" s="12"/>
      <c r="K4523" s="18"/>
    </row>
    <row r="4524" spans="3:11" x14ac:dyDescent="0.25">
      <c r="C4524" s="12"/>
      <c r="D4524" s="12"/>
      <c r="K4524" s="18"/>
    </row>
    <row r="4525" spans="3:11" x14ac:dyDescent="0.25">
      <c r="C4525" s="12"/>
      <c r="D4525" s="12"/>
      <c r="K4525" s="18"/>
    </row>
    <row r="4526" spans="3:11" x14ac:dyDescent="0.25">
      <c r="C4526" s="12"/>
      <c r="D4526" s="12"/>
      <c r="K4526" s="18"/>
    </row>
    <row r="4527" spans="3:11" x14ac:dyDescent="0.25">
      <c r="C4527" s="12"/>
      <c r="D4527" s="12"/>
      <c r="K4527" s="18"/>
    </row>
    <row r="4528" spans="3:11" x14ac:dyDescent="0.25">
      <c r="C4528" s="12"/>
      <c r="D4528" s="12"/>
      <c r="K4528" s="18"/>
    </row>
    <row r="4529" spans="3:11" x14ac:dyDescent="0.25">
      <c r="C4529" s="12"/>
      <c r="D4529" s="12"/>
      <c r="K4529" s="18"/>
    </row>
    <row r="4530" spans="3:11" x14ac:dyDescent="0.25">
      <c r="C4530" s="12"/>
      <c r="D4530" s="12"/>
      <c r="K4530" s="18"/>
    </row>
    <row r="4531" spans="3:11" x14ac:dyDescent="0.25">
      <c r="C4531" s="12"/>
      <c r="D4531" s="12"/>
      <c r="K4531" s="18"/>
    </row>
    <row r="4532" spans="3:11" x14ac:dyDescent="0.25">
      <c r="C4532" s="12"/>
      <c r="D4532" s="12"/>
      <c r="K4532" s="18"/>
    </row>
    <row r="4533" spans="3:11" x14ac:dyDescent="0.25">
      <c r="C4533" s="12"/>
      <c r="D4533" s="12"/>
      <c r="K4533" s="18"/>
    </row>
    <row r="4534" spans="3:11" x14ac:dyDescent="0.25">
      <c r="C4534" s="12"/>
      <c r="D4534" s="12"/>
      <c r="K4534" s="18"/>
    </row>
    <row r="4535" spans="3:11" x14ac:dyDescent="0.25">
      <c r="C4535" s="12"/>
      <c r="D4535" s="12"/>
      <c r="K4535" s="18"/>
    </row>
    <row r="4536" spans="3:11" x14ac:dyDescent="0.25">
      <c r="C4536" s="12"/>
      <c r="D4536" s="12"/>
      <c r="K4536" s="18"/>
    </row>
    <row r="4537" spans="3:11" x14ac:dyDescent="0.25">
      <c r="C4537" s="12"/>
      <c r="D4537" s="12"/>
      <c r="K4537" s="18"/>
    </row>
    <row r="4538" spans="3:11" x14ac:dyDescent="0.25">
      <c r="C4538" s="12"/>
      <c r="D4538" s="12"/>
      <c r="K4538" s="18"/>
    </row>
    <row r="4539" spans="3:11" x14ac:dyDescent="0.25">
      <c r="C4539" s="12"/>
      <c r="D4539" s="12"/>
      <c r="K4539" s="18"/>
    </row>
    <row r="4540" spans="3:11" x14ac:dyDescent="0.25">
      <c r="C4540" s="12"/>
      <c r="D4540" s="12"/>
      <c r="K4540" s="18"/>
    </row>
    <row r="4541" spans="3:11" x14ac:dyDescent="0.25">
      <c r="C4541" s="12"/>
      <c r="D4541" s="12"/>
      <c r="K4541" s="18"/>
    </row>
    <row r="4542" spans="3:11" x14ac:dyDescent="0.25">
      <c r="C4542" s="12"/>
      <c r="D4542" s="12"/>
      <c r="K4542" s="18"/>
    </row>
    <row r="4543" spans="3:11" x14ac:dyDescent="0.25">
      <c r="C4543" s="12"/>
      <c r="D4543" s="12"/>
      <c r="J4543" s="4"/>
      <c r="K4543" s="4"/>
    </row>
    <row r="4544" spans="3:11" x14ac:dyDescent="0.25">
      <c r="C4544" s="12"/>
      <c r="D4544" s="12"/>
      <c r="J4544" s="4"/>
      <c r="K4544" s="4"/>
    </row>
    <row r="4545" spans="3:11" x14ac:dyDescent="0.25">
      <c r="C4545" s="12"/>
      <c r="D4545" s="12"/>
      <c r="J4545" s="4"/>
      <c r="K4545" s="4"/>
    </row>
    <row r="4546" spans="3:11" x14ac:dyDescent="0.25">
      <c r="C4546" s="12"/>
      <c r="D4546" s="12"/>
      <c r="J4546" s="4"/>
      <c r="K4546" s="4"/>
    </row>
    <row r="4547" spans="3:11" x14ac:dyDescent="0.25">
      <c r="C4547" s="12"/>
      <c r="D4547" s="12"/>
      <c r="J4547" s="4"/>
      <c r="K4547" s="4"/>
    </row>
    <row r="4548" spans="3:11" x14ac:dyDescent="0.25">
      <c r="C4548" s="12"/>
      <c r="D4548" s="12"/>
      <c r="J4548" s="4"/>
      <c r="K4548" s="4"/>
    </row>
    <row r="4549" spans="3:11" x14ac:dyDescent="0.25">
      <c r="C4549" s="12"/>
      <c r="D4549" s="12"/>
      <c r="J4549" s="4"/>
      <c r="K4549" s="4"/>
    </row>
    <row r="4550" spans="3:11" x14ac:dyDescent="0.25">
      <c r="C4550" s="12"/>
      <c r="D4550" s="12"/>
      <c r="J4550" s="4"/>
      <c r="K4550" s="4"/>
    </row>
    <row r="4551" spans="3:11" x14ac:dyDescent="0.25">
      <c r="C4551" s="12"/>
      <c r="D4551" s="12"/>
      <c r="J4551" s="4"/>
      <c r="K4551" s="4"/>
    </row>
    <row r="4552" spans="3:11" x14ac:dyDescent="0.25">
      <c r="C4552" s="12"/>
      <c r="D4552" s="12"/>
      <c r="J4552" s="4"/>
      <c r="K4552" s="4"/>
    </row>
    <row r="4553" spans="3:11" x14ac:dyDescent="0.25">
      <c r="C4553" s="12"/>
      <c r="D4553" s="12"/>
      <c r="J4553" s="4"/>
      <c r="K4553" s="4"/>
    </row>
    <row r="4554" spans="3:11" x14ac:dyDescent="0.25">
      <c r="C4554" s="12"/>
      <c r="D4554" s="12"/>
      <c r="J4554" s="4"/>
      <c r="K4554" s="4"/>
    </row>
    <row r="4555" spans="3:11" x14ac:dyDescent="0.25">
      <c r="C4555" s="12"/>
      <c r="D4555" s="12"/>
      <c r="J4555" s="4"/>
      <c r="K4555" s="4"/>
    </row>
    <row r="4556" spans="3:11" x14ac:dyDescent="0.25">
      <c r="C4556" s="12"/>
      <c r="D4556" s="12"/>
      <c r="J4556" s="4"/>
      <c r="K4556" s="4"/>
    </row>
    <row r="4557" spans="3:11" x14ac:dyDescent="0.25">
      <c r="C4557" s="12"/>
      <c r="D4557" s="12"/>
      <c r="J4557" s="4"/>
      <c r="K4557" s="4"/>
    </row>
    <row r="4558" spans="3:11" x14ac:dyDescent="0.25">
      <c r="C4558" s="12"/>
      <c r="D4558" s="12"/>
      <c r="J4558" s="4"/>
      <c r="K4558" s="4"/>
    </row>
    <row r="4559" spans="3:11" x14ac:dyDescent="0.25">
      <c r="C4559" s="12"/>
      <c r="D4559" s="12"/>
      <c r="J4559" s="4"/>
      <c r="K4559" s="4"/>
    </row>
    <row r="4560" spans="3:11" x14ac:dyDescent="0.25">
      <c r="C4560" s="12"/>
      <c r="D4560" s="12"/>
      <c r="J4560" s="4"/>
      <c r="K4560" s="4"/>
    </row>
    <row r="4561" spans="3:11" x14ac:dyDescent="0.25">
      <c r="C4561" s="12"/>
      <c r="D4561" s="12"/>
      <c r="J4561" s="4"/>
      <c r="K4561" s="4"/>
    </row>
    <row r="4562" spans="3:11" x14ac:dyDescent="0.25">
      <c r="C4562" s="12"/>
      <c r="D4562" s="12"/>
      <c r="J4562" s="4"/>
      <c r="K4562" s="4"/>
    </row>
    <row r="4563" spans="3:11" x14ac:dyDescent="0.25">
      <c r="C4563" s="12"/>
      <c r="D4563" s="12"/>
      <c r="J4563" s="4"/>
      <c r="K4563" s="4"/>
    </row>
    <row r="4564" spans="3:11" x14ac:dyDescent="0.25">
      <c r="C4564" s="12"/>
      <c r="D4564" s="12"/>
      <c r="J4564" s="4"/>
      <c r="K4564" s="4"/>
    </row>
    <row r="4565" spans="3:11" x14ac:dyDescent="0.25">
      <c r="C4565" s="12"/>
      <c r="D4565" s="12"/>
      <c r="J4565" s="4"/>
      <c r="K4565" s="4"/>
    </row>
    <row r="4566" spans="3:11" x14ac:dyDescent="0.25">
      <c r="C4566" s="12"/>
      <c r="D4566" s="12"/>
      <c r="J4566" s="4"/>
      <c r="K4566" s="4"/>
    </row>
    <row r="4567" spans="3:11" x14ac:dyDescent="0.25">
      <c r="C4567" s="12"/>
      <c r="D4567" s="12"/>
      <c r="G4567" s="15"/>
      <c r="K4567" s="5"/>
    </row>
    <row r="4568" spans="3:11" x14ac:dyDescent="0.25">
      <c r="C4568" s="12"/>
      <c r="D4568" s="12"/>
      <c r="K4568" s="18"/>
    </row>
    <row r="4569" spans="3:11" x14ac:dyDescent="0.25">
      <c r="C4569" s="12"/>
      <c r="D4569" s="12"/>
      <c r="K4569" s="18"/>
    </row>
    <row r="4570" spans="3:11" x14ac:dyDescent="0.25">
      <c r="C4570" s="12"/>
      <c r="D4570" s="12"/>
      <c r="K4570" s="18"/>
    </row>
    <row r="4571" spans="3:11" x14ac:dyDescent="0.25">
      <c r="C4571" s="12"/>
      <c r="D4571" s="12"/>
      <c r="K4571" s="18"/>
    </row>
    <row r="4572" spans="3:11" x14ac:dyDescent="0.25">
      <c r="C4572" s="12"/>
      <c r="D4572" s="12"/>
      <c r="K4572" s="18"/>
    </row>
    <row r="4573" spans="3:11" x14ac:dyDescent="0.25">
      <c r="C4573" s="12"/>
      <c r="D4573" s="12"/>
      <c r="K4573" s="18"/>
    </row>
    <row r="4574" spans="3:11" x14ac:dyDescent="0.25">
      <c r="C4574" s="12"/>
      <c r="D4574" s="12"/>
      <c r="K4574" s="18"/>
    </row>
    <row r="4575" spans="3:11" x14ac:dyDescent="0.25">
      <c r="C4575" s="12"/>
      <c r="D4575" s="12"/>
      <c r="K4575" s="18"/>
    </row>
    <row r="4576" spans="3:11" x14ac:dyDescent="0.25">
      <c r="C4576" s="12"/>
      <c r="D4576" s="12"/>
      <c r="K4576" s="18"/>
    </row>
    <row r="4577" spans="3:11" x14ac:dyDescent="0.25">
      <c r="C4577" s="12"/>
      <c r="D4577" s="12"/>
      <c r="K4577" s="18"/>
    </row>
    <row r="4578" spans="3:11" x14ac:dyDescent="0.25">
      <c r="C4578" s="12"/>
      <c r="D4578" s="12"/>
      <c r="K4578" s="18"/>
    </row>
    <row r="4579" spans="3:11" x14ac:dyDescent="0.25">
      <c r="C4579" s="12"/>
      <c r="D4579" s="12"/>
      <c r="K4579" s="18"/>
    </row>
    <row r="4580" spans="3:11" x14ac:dyDescent="0.25">
      <c r="C4580" s="12"/>
      <c r="D4580" s="12"/>
      <c r="K4580" s="18"/>
    </row>
    <row r="4581" spans="3:11" x14ac:dyDescent="0.25">
      <c r="C4581" s="12"/>
      <c r="D4581" s="12"/>
      <c r="K4581" s="18"/>
    </row>
    <row r="4582" spans="3:11" x14ac:dyDescent="0.25">
      <c r="C4582" s="12"/>
      <c r="D4582" s="12"/>
      <c r="K4582" s="18"/>
    </row>
    <row r="4583" spans="3:11" x14ac:dyDescent="0.25">
      <c r="C4583" s="12"/>
      <c r="D4583" s="12"/>
      <c r="K4583" s="18"/>
    </row>
    <row r="4584" spans="3:11" x14ac:dyDescent="0.25">
      <c r="C4584" s="12"/>
      <c r="D4584" s="12"/>
      <c r="K4584" s="18"/>
    </row>
    <row r="4585" spans="3:11" x14ac:dyDescent="0.25">
      <c r="C4585" s="12"/>
      <c r="D4585" s="12"/>
      <c r="K4585" s="18"/>
    </row>
    <row r="4586" spans="3:11" x14ac:dyDescent="0.25">
      <c r="C4586" s="12"/>
      <c r="D4586" s="12"/>
      <c r="K4586" s="18"/>
    </row>
    <row r="4587" spans="3:11" x14ac:dyDescent="0.25">
      <c r="C4587" s="12"/>
      <c r="D4587" s="12"/>
      <c r="K4587" s="18"/>
    </row>
    <row r="4588" spans="3:11" x14ac:dyDescent="0.25">
      <c r="C4588" s="12"/>
      <c r="D4588" s="12"/>
      <c r="K4588" s="18"/>
    </row>
    <row r="4589" spans="3:11" x14ac:dyDescent="0.25">
      <c r="C4589" s="12"/>
      <c r="D4589" s="12"/>
      <c r="K4589" s="18"/>
    </row>
    <row r="4590" spans="3:11" x14ac:dyDescent="0.25">
      <c r="C4590" s="12"/>
      <c r="D4590" s="12"/>
      <c r="K4590" s="18"/>
    </row>
    <row r="4591" spans="3:11" x14ac:dyDescent="0.25">
      <c r="C4591" s="12"/>
      <c r="D4591" s="12"/>
      <c r="J4591" s="4"/>
      <c r="K4591" s="4"/>
    </row>
    <row r="4592" spans="3:11" x14ac:dyDescent="0.25">
      <c r="C4592" s="12"/>
      <c r="D4592" s="12"/>
      <c r="J4592" s="4"/>
      <c r="K4592" s="4"/>
    </row>
    <row r="4593" spans="3:11" x14ac:dyDescent="0.25">
      <c r="C4593" s="12"/>
      <c r="D4593" s="12"/>
      <c r="J4593" s="4"/>
      <c r="K4593" s="4"/>
    </row>
    <row r="4594" spans="3:11" x14ac:dyDescent="0.25">
      <c r="C4594" s="12"/>
      <c r="D4594" s="12"/>
      <c r="J4594" s="4"/>
      <c r="K4594" s="4"/>
    </row>
    <row r="4595" spans="3:11" x14ac:dyDescent="0.25">
      <c r="C4595" s="12"/>
      <c r="D4595" s="12"/>
      <c r="J4595" s="4"/>
      <c r="K4595" s="4"/>
    </row>
    <row r="4596" spans="3:11" x14ac:dyDescent="0.25">
      <c r="C4596" s="12"/>
      <c r="D4596" s="12"/>
      <c r="J4596" s="4"/>
      <c r="K4596" s="4"/>
    </row>
    <row r="4597" spans="3:11" x14ac:dyDescent="0.25">
      <c r="C4597" s="12"/>
      <c r="D4597" s="12"/>
      <c r="J4597" s="4"/>
      <c r="K4597" s="4"/>
    </row>
    <row r="4598" spans="3:11" x14ac:dyDescent="0.25">
      <c r="C4598" s="12"/>
      <c r="D4598" s="12"/>
      <c r="J4598" s="4"/>
      <c r="K4598" s="4"/>
    </row>
    <row r="4599" spans="3:11" x14ac:dyDescent="0.25">
      <c r="C4599" s="12"/>
      <c r="D4599" s="12"/>
      <c r="J4599" s="4"/>
      <c r="K4599" s="4"/>
    </row>
    <row r="4600" spans="3:11" x14ac:dyDescent="0.25">
      <c r="C4600" s="12"/>
      <c r="D4600" s="12"/>
      <c r="J4600" s="4"/>
      <c r="K4600" s="4"/>
    </row>
    <row r="4601" spans="3:11" x14ac:dyDescent="0.25">
      <c r="C4601" s="12"/>
      <c r="D4601" s="12"/>
      <c r="J4601" s="4"/>
      <c r="K4601" s="4"/>
    </row>
    <row r="4602" spans="3:11" x14ac:dyDescent="0.25">
      <c r="C4602" s="12"/>
      <c r="D4602" s="12"/>
      <c r="J4602" s="4"/>
      <c r="K4602" s="4"/>
    </row>
    <row r="4603" spans="3:11" x14ac:dyDescent="0.25">
      <c r="C4603" s="12"/>
      <c r="D4603" s="12"/>
      <c r="J4603" s="4"/>
      <c r="K4603" s="4"/>
    </row>
    <row r="4604" spans="3:11" x14ac:dyDescent="0.25">
      <c r="C4604" s="12"/>
      <c r="D4604" s="12"/>
      <c r="J4604" s="4"/>
      <c r="K4604" s="4"/>
    </row>
    <row r="4605" spans="3:11" x14ac:dyDescent="0.25">
      <c r="C4605" s="12"/>
      <c r="D4605" s="12"/>
      <c r="J4605" s="4"/>
      <c r="K4605" s="4"/>
    </row>
    <row r="4606" spans="3:11" x14ac:dyDescent="0.25">
      <c r="C4606" s="12"/>
      <c r="D4606" s="12"/>
      <c r="J4606" s="4"/>
      <c r="K4606" s="4"/>
    </row>
    <row r="4607" spans="3:11" x14ac:dyDescent="0.25">
      <c r="C4607" s="12"/>
      <c r="D4607" s="12"/>
      <c r="J4607" s="4"/>
      <c r="K4607" s="4"/>
    </row>
    <row r="4608" spans="3:11" x14ac:dyDescent="0.25">
      <c r="C4608" s="12"/>
      <c r="D4608" s="12"/>
      <c r="J4608" s="4"/>
      <c r="K4608" s="4"/>
    </row>
    <row r="4609" spans="3:11" x14ac:dyDescent="0.25">
      <c r="C4609" s="12"/>
      <c r="D4609" s="12"/>
      <c r="J4609" s="4"/>
      <c r="K4609" s="4"/>
    </row>
    <row r="4610" spans="3:11" x14ac:dyDescent="0.25">
      <c r="C4610" s="12"/>
      <c r="D4610" s="12"/>
      <c r="J4610" s="4"/>
      <c r="K4610" s="4"/>
    </row>
    <row r="4611" spans="3:11" x14ac:dyDescent="0.25">
      <c r="C4611" s="12"/>
      <c r="D4611" s="12"/>
      <c r="J4611" s="4"/>
      <c r="K4611" s="4"/>
    </row>
    <row r="4612" spans="3:11" x14ac:dyDescent="0.25">
      <c r="C4612" s="12"/>
      <c r="D4612" s="12"/>
      <c r="J4612" s="4"/>
      <c r="K4612" s="4"/>
    </row>
    <row r="4613" spans="3:11" x14ac:dyDescent="0.25">
      <c r="C4613" s="12"/>
      <c r="D4613" s="12"/>
      <c r="J4613" s="4"/>
      <c r="K4613" s="4"/>
    </row>
    <row r="4614" spans="3:11" x14ac:dyDescent="0.25">
      <c r="C4614" s="12"/>
      <c r="D4614" s="12"/>
      <c r="J4614" s="4"/>
      <c r="K4614" s="4"/>
    </row>
    <row r="4615" spans="3:11" x14ac:dyDescent="0.25">
      <c r="C4615" s="12"/>
      <c r="D4615" s="12"/>
      <c r="G4615" s="15"/>
      <c r="K4615" s="18"/>
    </row>
    <row r="4616" spans="3:11" x14ac:dyDescent="0.25">
      <c r="C4616" s="12"/>
      <c r="D4616" s="12"/>
      <c r="K4616" s="18"/>
    </row>
    <row r="4617" spans="3:11" x14ac:dyDescent="0.25">
      <c r="C4617" s="12"/>
      <c r="D4617" s="12"/>
      <c r="K4617" s="18"/>
    </row>
    <row r="4618" spans="3:11" x14ac:dyDescent="0.25">
      <c r="C4618" s="12"/>
      <c r="D4618" s="12"/>
      <c r="K4618" s="18"/>
    </row>
    <row r="4619" spans="3:11" x14ac:dyDescent="0.25">
      <c r="C4619" s="12"/>
      <c r="D4619" s="12"/>
      <c r="K4619" s="18"/>
    </row>
    <row r="4620" spans="3:11" x14ac:dyDescent="0.25">
      <c r="C4620" s="12"/>
      <c r="D4620" s="12"/>
      <c r="K4620" s="18"/>
    </row>
    <row r="4621" spans="3:11" x14ac:dyDescent="0.25">
      <c r="C4621" s="12"/>
      <c r="D4621" s="12"/>
      <c r="K4621" s="18"/>
    </row>
    <row r="4622" spans="3:11" x14ac:dyDescent="0.25">
      <c r="C4622" s="12"/>
      <c r="D4622" s="12"/>
      <c r="K4622" s="18"/>
    </row>
    <row r="4623" spans="3:11" x14ac:dyDescent="0.25">
      <c r="C4623" s="12"/>
      <c r="D4623" s="12"/>
      <c r="K4623" s="18"/>
    </row>
    <row r="4624" spans="3:11" x14ac:dyDescent="0.25">
      <c r="C4624" s="12"/>
      <c r="D4624" s="12"/>
      <c r="K4624" s="18"/>
    </row>
    <row r="4625" spans="3:11" x14ac:dyDescent="0.25">
      <c r="C4625" s="12"/>
      <c r="D4625" s="12"/>
      <c r="K4625" s="18"/>
    </row>
    <row r="4626" spans="3:11" x14ac:dyDescent="0.25">
      <c r="C4626" s="12"/>
      <c r="D4626" s="12"/>
      <c r="K4626" s="18"/>
    </row>
    <row r="4627" spans="3:11" x14ac:dyDescent="0.25">
      <c r="C4627" s="12"/>
      <c r="D4627" s="12"/>
      <c r="K4627" s="18"/>
    </row>
    <row r="4628" spans="3:11" x14ac:dyDescent="0.25">
      <c r="C4628" s="12"/>
      <c r="D4628" s="12"/>
      <c r="K4628" s="18"/>
    </row>
    <row r="4629" spans="3:11" x14ac:dyDescent="0.25">
      <c r="C4629" s="12"/>
      <c r="D4629" s="12"/>
      <c r="K4629" s="18"/>
    </row>
    <row r="4630" spans="3:11" x14ac:dyDescent="0.25">
      <c r="C4630" s="12"/>
      <c r="D4630" s="12"/>
      <c r="K4630" s="18"/>
    </row>
    <row r="4631" spans="3:11" x14ac:dyDescent="0.25">
      <c r="C4631" s="12"/>
      <c r="D4631" s="12"/>
      <c r="K4631" s="18"/>
    </row>
    <row r="4632" spans="3:11" x14ac:dyDescent="0.25">
      <c r="C4632" s="12"/>
      <c r="D4632" s="12"/>
      <c r="K4632" s="18"/>
    </row>
    <row r="4633" spans="3:11" x14ac:dyDescent="0.25">
      <c r="C4633" s="12"/>
      <c r="D4633" s="12"/>
      <c r="K4633" s="18"/>
    </row>
    <row r="4634" spans="3:11" x14ac:dyDescent="0.25">
      <c r="C4634" s="12"/>
      <c r="D4634" s="12"/>
      <c r="K4634" s="18"/>
    </row>
    <row r="4635" spans="3:11" x14ac:dyDescent="0.25">
      <c r="C4635" s="12"/>
      <c r="D4635" s="12"/>
      <c r="K4635" s="18"/>
    </row>
    <row r="4636" spans="3:11" x14ac:dyDescent="0.25">
      <c r="C4636" s="12"/>
      <c r="D4636" s="12"/>
      <c r="K4636" s="18"/>
    </row>
    <row r="4637" spans="3:11" x14ac:dyDescent="0.25">
      <c r="C4637" s="12"/>
      <c r="D4637" s="12"/>
      <c r="K4637" s="18"/>
    </row>
    <row r="4638" spans="3:11" x14ac:dyDescent="0.25">
      <c r="C4638" s="12"/>
      <c r="D4638" s="12"/>
      <c r="K4638" s="18"/>
    </row>
    <row r="4639" spans="3:11" x14ac:dyDescent="0.25">
      <c r="C4639" s="12"/>
      <c r="D4639" s="12"/>
      <c r="J4639" s="4"/>
      <c r="K4639" s="4"/>
    </row>
    <row r="4640" spans="3:11" x14ac:dyDescent="0.25">
      <c r="C4640" s="12"/>
      <c r="D4640" s="12"/>
      <c r="J4640" s="4"/>
      <c r="K4640" s="4"/>
    </row>
    <row r="4641" spans="3:11" x14ac:dyDescent="0.25">
      <c r="C4641" s="12"/>
      <c r="D4641" s="12"/>
      <c r="J4641" s="4"/>
      <c r="K4641" s="4"/>
    </row>
    <row r="4642" spans="3:11" x14ac:dyDescent="0.25">
      <c r="C4642" s="12"/>
      <c r="D4642" s="12"/>
      <c r="J4642" s="4"/>
      <c r="K4642" s="4"/>
    </row>
    <row r="4643" spans="3:11" x14ac:dyDescent="0.25">
      <c r="C4643" s="12"/>
      <c r="D4643" s="12"/>
      <c r="J4643" s="4"/>
      <c r="K4643" s="4"/>
    </row>
    <row r="4644" spans="3:11" x14ac:dyDescent="0.25">
      <c r="C4644" s="12"/>
      <c r="D4644" s="12"/>
      <c r="J4644" s="4"/>
      <c r="K4644" s="4"/>
    </row>
    <row r="4645" spans="3:11" x14ac:dyDescent="0.25">
      <c r="C4645" s="12"/>
      <c r="D4645" s="12"/>
      <c r="J4645" s="4"/>
      <c r="K4645" s="4"/>
    </row>
    <row r="4646" spans="3:11" x14ac:dyDescent="0.25">
      <c r="C4646" s="12"/>
      <c r="D4646" s="12"/>
      <c r="J4646" s="4"/>
      <c r="K4646" s="4"/>
    </row>
    <row r="4647" spans="3:11" x14ac:dyDescent="0.25">
      <c r="C4647" s="12"/>
      <c r="D4647" s="12"/>
      <c r="J4647" s="4"/>
      <c r="K4647" s="4"/>
    </row>
    <row r="4648" spans="3:11" x14ac:dyDescent="0.25">
      <c r="C4648" s="12"/>
      <c r="D4648" s="12"/>
      <c r="J4648" s="4"/>
      <c r="K4648" s="4"/>
    </row>
    <row r="4649" spans="3:11" x14ac:dyDescent="0.25">
      <c r="C4649" s="12"/>
      <c r="D4649" s="12"/>
      <c r="J4649" s="4"/>
      <c r="K4649" s="4"/>
    </row>
    <row r="4650" spans="3:11" x14ac:dyDescent="0.25">
      <c r="C4650" s="12"/>
      <c r="D4650" s="12"/>
      <c r="J4650" s="4"/>
      <c r="K4650" s="4"/>
    </row>
    <row r="4651" spans="3:11" x14ac:dyDescent="0.25">
      <c r="C4651" s="12"/>
      <c r="D4651" s="12"/>
      <c r="J4651" s="4"/>
      <c r="K4651" s="4"/>
    </row>
    <row r="4652" spans="3:11" x14ac:dyDescent="0.25">
      <c r="C4652" s="12"/>
      <c r="D4652" s="12"/>
      <c r="J4652" s="4"/>
      <c r="K4652" s="4"/>
    </row>
    <row r="4653" spans="3:11" x14ac:dyDescent="0.25">
      <c r="C4653" s="12"/>
      <c r="D4653" s="12"/>
      <c r="J4653" s="4"/>
      <c r="K4653" s="4"/>
    </row>
    <row r="4654" spans="3:11" x14ac:dyDescent="0.25">
      <c r="C4654" s="12"/>
      <c r="D4654" s="12"/>
      <c r="J4654" s="4"/>
      <c r="K4654" s="4"/>
    </row>
    <row r="4655" spans="3:11" x14ac:dyDescent="0.25">
      <c r="C4655" s="12"/>
      <c r="D4655" s="12"/>
      <c r="J4655" s="4"/>
      <c r="K4655" s="4"/>
    </row>
    <row r="4656" spans="3:11" x14ac:dyDescent="0.25">
      <c r="C4656" s="12"/>
      <c r="D4656" s="12"/>
      <c r="J4656" s="4"/>
      <c r="K4656" s="4"/>
    </row>
    <row r="4657" spans="3:11" x14ac:dyDescent="0.25">
      <c r="C4657" s="12"/>
      <c r="D4657" s="12"/>
      <c r="J4657" s="4"/>
      <c r="K4657" s="4"/>
    </row>
    <row r="4658" spans="3:11" x14ac:dyDescent="0.25">
      <c r="C4658" s="12"/>
      <c r="D4658" s="12"/>
      <c r="J4658" s="4"/>
      <c r="K4658" s="4"/>
    </row>
    <row r="4659" spans="3:11" x14ac:dyDescent="0.25">
      <c r="C4659" s="12"/>
      <c r="D4659" s="12"/>
      <c r="J4659" s="4"/>
      <c r="K4659" s="4"/>
    </row>
    <row r="4660" spans="3:11" x14ac:dyDescent="0.25">
      <c r="C4660" s="12"/>
      <c r="D4660" s="12"/>
      <c r="J4660" s="4"/>
      <c r="K4660" s="4"/>
    </row>
    <row r="4661" spans="3:11" x14ac:dyDescent="0.25">
      <c r="C4661" s="12"/>
      <c r="D4661" s="12"/>
      <c r="J4661" s="4"/>
      <c r="K4661" s="4"/>
    </row>
    <row r="4662" spans="3:11" x14ac:dyDescent="0.25">
      <c r="C4662" s="12"/>
      <c r="D4662" s="12"/>
      <c r="J4662" s="4"/>
      <c r="K4662" s="4"/>
    </row>
    <row r="4663" spans="3:11" x14ac:dyDescent="0.25">
      <c r="C4663" s="12"/>
      <c r="D4663" s="12"/>
      <c r="G4663" s="15"/>
      <c r="K4663" s="18"/>
    </row>
    <row r="4664" spans="3:11" x14ac:dyDescent="0.25">
      <c r="C4664" s="12"/>
      <c r="D4664" s="12"/>
      <c r="K4664" s="18"/>
    </row>
    <row r="4665" spans="3:11" x14ac:dyDescent="0.25">
      <c r="C4665" s="12"/>
      <c r="D4665" s="12"/>
      <c r="K4665" s="18"/>
    </row>
    <row r="4666" spans="3:11" x14ac:dyDescent="0.25">
      <c r="C4666" s="12"/>
      <c r="D4666" s="12"/>
      <c r="K4666" s="18"/>
    </row>
    <row r="4667" spans="3:11" x14ac:dyDescent="0.25">
      <c r="C4667" s="12"/>
      <c r="D4667" s="12"/>
      <c r="K4667" s="18"/>
    </row>
    <row r="4668" spans="3:11" x14ac:dyDescent="0.25">
      <c r="C4668" s="12"/>
      <c r="D4668" s="12"/>
      <c r="K4668" s="18"/>
    </row>
    <row r="4669" spans="3:11" x14ac:dyDescent="0.25">
      <c r="C4669" s="12"/>
      <c r="D4669" s="12"/>
      <c r="K4669" s="18"/>
    </row>
    <row r="4670" spans="3:11" x14ac:dyDescent="0.25">
      <c r="C4670" s="12"/>
      <c r="D4670" s="12"/>
      <c r="K4670" s="18"/>
    </row>
    <row r="4671" spans="3:11" x14ac:dyDescent="0.25">
      <c r="C4671" s="12"/>
      <c r="D4671" s="12"/>
      <c r="K4671" s="18"/>
    </row>
    <row r="4672" spans="3:11" x14ac:dyDescent="0.25">
      <c r="C4672" s="12"/>
      <c r="D4672" s="12"/>
      <c r="K4672" s="18"/>
    </row>
    <row r="4673" spans="3:11" x14ac:dyDescent="0.25">
      <c r="C4673" s="12"/>
      <c r="D4673" s="12"/>
      <c r="K4673" s="18"/>
    </row>
    <row r="4674" spans="3:11" x14ac:dyDescent="0.25">
      <c r="C4674" s="12"/>
      <c r="D4674" s="12"/>
      <c r="K4674" s="18"/>
    </row>
    <row r="4675" spans="3:11" x14ac:dyDescent="0.25">
      <c r="C4675" s="12"/>
      <c r="D4675" s="12"/>
      <c r="K4675" s="18"/>
    </row>
    <row r="4676" spans="3:11" x14ac:dyDescent="0.25">
      <c r="C4676" s="12"/>
      <c r="D4676" s="12"/>
      <c r="K4676" s="18"/>
    </row>
    <row r="4677" spans="3:11" x14ac:dyDescent="0.25">
      <c r="C4677" s="12"/>
      <c r="D4677" s="12"/>
      <c r="K4677" s="18"/>
    </row>
    <row r="4678" spans="3:11" x14ac:dyDescent="0.25">
      <c r="C4678" s="12"/>
      <c r="D4678" s="12"/>
      <c r="K4678" s="18"/>
    </row>
    <row r="4679" spans="3:11" x14ac:dyDescent="0.25">
      <c r="C4679" s="12"/>
      <c r="D4679" s="12"/>
      <c r="K4679" s="18"/>
    </row>
    <row r="4680" spans="3:11" x14ac:dyDescent="0.25">
      <c r="C4680" s="12"/>
      <c r="D4680" s="12"/>
      <c r="K4680" s="18"/>
    </row>
    <row r="4681" spans="3:11" x14ac:dyDescent="0.25">
      <c r="C4681" s="12"/>
      <c r="D4681" s="12"/>
      <c r="K4681" s="18"/>
    </row>
    <row r="4682" spans="3:11" x14ac:dyDescent="0.25">
      <c r="C4682" s="12"/>
      <c r="D4682" s="12"/>
      <c r="K4682" s="18"/>
    </row>
    <row r="4683" spans="3:11" x14ac:dyDescent="0.25">
      <c r="C4683" s="12"/>
      <c r="D4683" s="12"/>
      <c r="K4683" s="18"/>
    </row>
    <row r="4684" spans="3:11" x14ac:dyDescent="0.25">
      <c r="C4684" s="12"/>
      <c r="D4684" s="12"/>
      <c r="K4684" s="18"/>
    </row>
    <row r="4685" spans="3:11" x14ac:dyDescent="0.25">
      <c r="C4685" s="12"/>
      <c r="D4685" s="12"/>
      <c r="K4685" s="18"/>
    </row>
    <row r="4686" spans="3:11" x14ac:dyDescent="0.25">
      <c r="C4686" s="12"/>
      <c r="D4686" s="12"/>
      <c r="K4686" s="18"/>
    </row>
    <row r="4687" spans="3:11" x14ac:dyDescent="0.25">
      <c r="C4687" s="12"/>
      <c r="D4687" s="12"/>
      <c r="J4687" s="4"/>
      <c r="K4687" s="4"/>
    </row>
    <row r="4688" spans="3:11" x14ac:dyDescent="0.25">
      <c r="C4688" s="12"/>
      <c r="D4688" s="12"/>
      <c r="J4688" s="4"/>
      <c r="K4688" s="4"/>
    </row>
    <row r="4689" spans="3:11" x14ac:dyDescent="0.25">
      <c r="C4689" s="12"/>
      <c r="D4689" s="12"/>
      <c r="J4689" s="4"/>
      <c r="K4689" s="4"/>
    </row>
    <row r="4690" spans="3:11" x14ac:dyDescent="0.25">
      <c r="C4690" s="12"/>
      <c r="D4690" s="12"/>
      <c r="J4690" s="4"/>
      <c r="K4690" s="4"/>
    </row>
    <row r="4691" spans="3:11" x14ac:dyDescent="0.25">
      <c r="C4691" s="12"/>
      <c r="D4691" s="12"/>
      <c r="J4691" s="4"/>
      <c r="K4691" s="4"/>
    </row>
    <row r="4692" spans="3:11" x14ac:dyDescent="0.25">
      <c r="C4692" s="12"/>
      <c r="D4692" s="12"/>
      <c r="J4692" s="4"/>
      <c r="K4692" s="4"/>
    </row>
    <row r="4693" spans="3:11" x14ac:dyDescent="0.25">
      <c r="C4693" s="12"/>
      <c r="D4693" s="12"/>
      <c r="J4693" s="4"/>
      <c r="K4693" s="4"/>
    </row>
    <row r="4694" spans="3:11" x14ac:dyDescent="0.25">
      <c r="C4694" s="12"/>
      <c r="D4694" s="12"/>
      <c r="J4694" s="4"/>
      <c r="K4694" s="4"/>
    </row>
    <row r="4695" spans="3:11" x14ac:dyDescent="0.25">
      <c r="C4695" s="12"/>
      <c r="D4695" s="12"/>
      <c r="J4695" s="4"/>
      <c r="K4695" s="4"/>
    </row>
    <row r="4696" spans="3:11" x14ac:dyDescent="0.25">
      <c r="C4696" s="12"/>
      <c r="D4696" s="12"/>
      <c r="J4696" s="4"/>
      <c r="K4696" s="4"/>
    </row>
    <row r="4697" spans="3:11" x14ac:dyDescent="0.25">
      <c r="C4697" s="12"/>
      <c r="D4697" s="12"/>
      <c r="J4697" s="4"/>
      <c r="K4697" s="4"/>
    </row>
    <row r="4698" spans="3:11" x14ac:dyDescent="0.25">
      <c r="C4698" s="12"/>
      <c r="D4698" s="12"/>
      <c r="J4698" s="4"/>
      <c r="K4698" s="4"/>
    </row>
    <row r="4699" spans="3:11" x14ac:dyDescent="0.25">
      <c r="C4699" s="12"/>
      <c r="D4699" s="12"/>
      <c r="J4699" s="4"/>
      <c r="K4699" s="4"/>
    </row>
    <row r="4700" spans="3:11" x14ac:dyDescent="0.25">
      <c r="C4700" s="12"/>
      <c r="D4700" s="12"/>
      <c r="J4700" s="4"/>
      <c r="K4700" s="4"/>
    </row>
    <row r="4701" spans="3:11" x14ac:dyDescent="0.25">
      <c r="C4701" s="12"/>
      <c r="D4701" s="12"/>
      <c r="J4701" s="4"/>
      <c r="K4701" s="4"/>
    </row>
    <row r="4702" spans="3:11" x14ac:dyDescent="0.25">
      <c r="C4702" s="12"/>
      <c r="D4702" s="12"/>
      <c r="J4702" s="4"/>
      <c r="K4702" s="4"/>
    </row>
    <row r="4703" spans="3:11" x14ac:dyDescent="0.25">
      <c r="C4703" s="12"/>
      <c r="D4703" s="12"/>
      <c r="J4703" s="4"/>
      <c r="K4703" s="4"/>
    </row>
    <row r="4704" spans="3:11" x14ac:dyDescent="0.25">
      <c r="C4704" s="12"/>
      <c r="D4704" s="12"/>
      <c r="J4704" s="4"/>
      <c r="K4704" s="4"/>
    </row>
    <row r="4705" spans="3:11" x14ac:dyDescent="0.25">
      <c r="C4705" s="12"/>
      <c r="D4705" s="12"/>
      <c r="J4705" s="4"/>
      <c r="K4705" s="4"/>
    </row>
    <row r="4706" spans="3:11" x14ac:dyDescent="0.25">
      <c r="C4706" s="12"/>
      <c r="D4706" s="12"/>
      <c r="J4706" s="4"/>
      <c r="K4706" s="4"/>
    </row>
    <row r="4707" spans="3:11" x14ac:dyDescent="0.25">
      <c r="C4707" s="12"/>
      <c r="D4707" s="12"/>
      <c r="J4707" s="4"/>
      <c r="K4707" s="4"/>
    </row>
    <row r="4708" spans="3:11" x14ac:dyDescent="0.25">
      <c r="C4708" s="12"/>
      <c r="D4708" s="12"/>
      <c r="J4708" s="4"/>
      <c r="K4708" s="4"/>
    </row>
    <row r="4709" spans="3:11" x14ac:dyDescent="0.25">
      <c r="C4709" s="12"/>
      <c r="D4709" s="12"/>
      <c r="J4709" s="4"/>
      <c r="K4709" s="4"/>
    </row>
    <row r="4710" spans="3:11" x14ac:dyDescent="0.25">
      <c r="C4710" s="12"/>
      <c r="D4710" s="12"/>
      <c r="J4710" s="4"/>
      <c r="K4710" s="4"/>
    </row>
    <row r="4711" spans="3:11" x14ac:dyDescent="0.25">
      <c r="C4711" s="12"/>
      <c r="D4711" s="12"/>
      <c r="G4711" s="15"/>
      <c r="K4711" s="18"/>
    </row>
    <row r="4712" spans="3:11" x14ac:dyDescent="0.25">
      <c r="C4712" s="12"/>
      <c r="D4712" s="12"/>
      <c r="K4712" s="18"/>
    </row>
    <row r="4713" spans="3:11" x14ac:dyDescent="0.25">
      <c r="C4713" s="12"/>
      <c r="D4713" s="12"/>
      <c r="K4713" s="18"/>
    </row>
    <row r="4714" spans="3:11" x14ac:dyDescent="0.25">
      <c r="C4714" s="12"/>
      <c r="D4714" s="12"/>
      <c r="K4714" s="18"/>
    </row>
    <row r="4715" spans="3:11" x14ac:dyDescent="0.25">
      <c r="C4715" s="12"/>
      <c r="D4715" s="12"/>
      <c r="K4715" s="18"/>
    </row>
    <row r="4716" spans="3:11" x14ac:dyDescent="0.25">
      <c r="C4716" s="12"/>
      <c r="D4716" s="12"/>
      <c r="K4716" s="18"/>
    </row>
    <row r="4717" spans="3:11" x14ac:dyDescent="0.25">
      <c r="C4717" s="12"/>
      <c r="D4717" s="12"/>
      <c r="K4717" s="18"/>
    </row>
    <row r="4718" spans="3:11" x14ac:dyDescent="0.25">
      <c r="C4718" s="12"/>
      <c r="D4718" s="12"/>
      <c r="K4718" s="18"/>
    </row>
    <row r="4719" spans="3:11" x14ac:dyDescent="0.25">
      <c r="C4719" s="12"/>
      <c r="D4719" s="12"/>
      <c r="K4719" s="18"/>
    </row>
    <row r="4720" spans="3:11" x14ac:dyDescent="0.25">
      <c r="C4720" s="12"/>
      <c r="D4720" s="12"/>
      <c r="K4720" s="18"/>
    </row>
    <row r="4721" spans="3:11" x14ac:dyDescent="0.25">
      <c r="C4721" s="12"/>
      <c r="D4721" s="12"/>
      <c r="K4721" s="18"/>
    </row>
    <row r="4722" spans="3:11" x14ac:dyDescent="0.25">
      <c r="C4722" s="12"/>
      <c r="D4722" s="12"/>
      <c r="K4722" s="18"/>
    </row>
    <row r="4723" spans="3:11" x14ac:dyDescent="0.25">
      <c r="C4723" s="12"/>
      <c r="D4723" s="12"/>
      <c r="K4723" s="18"/>
    </row>
    <row r="4724" spans="3:11" x14ac:dyDescent="0.25">
      <c r="C4724" s="12"/>
      <c r="D4724" s="12"/>
      <c r="K4724" s="18"/>
    </row>
    <row r="4725" spans="3:11" x14ac:dyDescent="0.25">
      <c r="C4725" s="12"/>
      <c r="D4725" s="12"/>
      <c r="K4725" s="18"/>
    </row>
    <row r="4726" spans="3:11" x14ac:dyDescent="0.25">
      <c r="C4726" s="12"/>
      <c r="D4726" s="12"/>
      <c r="K4726" s="18"/>
    </row>
    <row r="4727" spans="3:11" x14ac:dyDescent="0.25">
      <c r="C4727" s="12"/>
      <c r="D4727" s="12"/>
      <c r="K4727" s="18"/>
    </row>
    <row r="4728" spans="3:11" x14ac:dyDescent="0.25">
      <c r="C4728" s="12"/>
      <c r="D4728" s="12"/>
      <c r="K4728" s="18"/>
    </row>
    <row r="4729" spans="3:11" x14ac:dyDescent="0.25">
      <c r="C4729" s="12"/>
      <c r="D4729" s="12"/>
      <c r="K4729" s="18"/>
    </row>
    <row r="4730" spans="3:11" x14ac:dyDescent="0.25">
      <c r="C4730" s="12"/>
      <c r="D4730" s="12"/>
      <c r="K4730" s="18"/>
    </row>
    <row r="4731" spans="3:11" x14ac:dyDescent="0.25">
      <c r="C4731" s="12"/>
      <c r="D4731" s="12"/>
      <c r="K4731" s="18"/>
    </row>
    <row r="4732" spans="3:11" x14ac:dyDescent="0.25">
      <c r="C4732" s="12"/>
      <c r="D4732" s="12"/>
      <c r="K4732" s="18"/>
    </row>
    <row r="4733" spans="3:11" x14ac:dyDescent="0.25">
      <c r="C4733" s="12"/>
      <c r="D4733" s="12"/>
      <c r="K4733" s="18"/>
    </row>
    <row r="4734" spans="3:11" x14ac:dyDescent="0.25">
      <c r="C4734" s="12"/>
      <c r="D4734" s="12"/>
      <c r="K4734" s="18"/>
    </row>
    <row r="4735" spans="3:11" x14ac:dyDescent="0.25">
      <c r="C4735" s="12"/>
      <c r="D4735" s="12"/>
      <c r="J4735" s="4"/>
      <c r="K4735" s="4"/>
    </row>
    <row r="4736" spans="3:11" x14ac:dyDescent="0.25">
      <c r="C4736" s="12"/>
      <c r="D4736" s="12"/>
      <c r="J4736" s="4"/>
      <c r="K4736" s="4"/>
    </row>
    <row r="4737" spans="3:11" x14ac:dyDescent="0.25">
      <c r="C4737" s="12"/>
      <c r="D4737" s="12"/>
      <c r="J4737" s="4"/>
      <c r="K4737" s="4"/>
    </row>
    <row r="4738" spans="3:11" x14ac:dyDescent="0.25">
      <c r="C4738" s="12"/>
      <c r="D4738" s="12"/>
      <c r="J4738" s="4"/>
      <c r="K4738" s="4"/>
    </row>
    <row r="4739" spans="3:11" x14ac:dyDescent="0.25">
      <c r="C4739" s="12"/>
      <c r="D4739" s="12"/>
      <c r="J4739" s="4"/>
      <c r="K4739" s="4"/>
    </row>
    <row r="4740" spans="3:11" x14ac:dyDescent="0.25">
      <c r="C4740" s="12"/>
      <c r="D4740" s="12"/>
      <c r="J4740" s="4"/>
      <c r="K4740" s="4"/>
    </row>
    <row r="4741" spans="3:11" x14ac:dyDescent="0.25">
      <c r="C4741" s="12"/>
      <c r="D4741" s="12"/>
      <c r="J4741" s="4"/>
      <c r="K4741" s="4"/>
    </row>
    <row r="4742" spans="3:11" x14ac:dyDescent="0.25">
      <c r="C4742" s="12"/>
      <c r="D4742" s="12"/>
      <c r="J4742" s="4"/>
      <c r="K4742" s="4"/>
    </row>
    <row r="4743" spans="3:11" x14ac:dyDescent="0.25">
      <c r="C4743" s="12"/>
      <c r="D4743" s="12"/>
      <c r="J4743" s="4"/>
      <c r="K4743" s="4"/>
    </row>
    <row r="4744" spans="3:11" x14ac:dyDescent="0.25">
      <c r="C4744" s="12"/>
      <c r="D4744" s="12"/>
      <c r="J4744" s="4"/>
      <c r="K4744" s="4"/>
    </row>
    <row r="4745" spans="3:11" x14ac:dyDescent="0.25">
      <c r="C4745" s="12"/>
      <c r="D4745" s="12"/>
      <c r="J4745" s="4"/>
      <c r="K4745" s="4"/>
    </row>
    <row r="4746" spans="3:11" x14ac:dyDescent="0.25">
      <c r="C4746" s="12"/>
      <c r="D4746" s="12"/>
      <c r="J4746" s="4"/>
      <c r="K4746" s="4"/>
    </row>
    <row r="4747" spans="3:11" x14ac:dyDescent="0.25">
      <c r="C4747" s="12"/>
      <c r="D4747" s="12"/>
      <c r="J4747" s="4"/>
      <c r="K4747" s="4"/>
    </row>
    <row r="4748" spans="3:11" x14ac:dyDescent="0.25">
      <c r="C4748" s="12"/>
      <c r="D4748" s="12"/>
      <c r="J4748" s="4"/>
      <c r="K4748" s="4"/>
    </row>
    <row r="4749" spans="3:11" x14ac:dyDescent="0.25">
      <c r="C4749" s="12"/>
      <c r="D4749" s="12"/>
      <c r="J4749" s="4"/>
      <c r="K4749" s="4"/>
    </row>
    <row r="4750" spans="3:11" x14ac:dyDescent="0.25">
      <c r="C4750" s="12"/>
      <c r="D4750" s="12"/>
      <c r="J4750" s="4"/>
      <c r="K4750" s="4"/>
    </row>
    <row r="4751" spans="3:11" x14ac:dyDescent="0.25">
      <c r="C4751" s="12"/>
      <c r="D4751" s="12"/>
      <c r="J4751" s="4"/>
      <c r="K4751" s="4"/>
    </row>
    <row r="4752" spans="3:11" x14ac:dyDescent="0.25">
      <c r="C4752" s="12"/>
      <c r="D4752" s="12"/>
      <c r="J4752" s="4"/>
      <c r="K4752" s="4"/>
    </row>
    <row r="4753" spans="3:11" x14ac:dyDescent="0.25">
      <c r="C4753" s="12"/>
      <c r="D4753" s="12"/>
      <c r="J4753" s="4"/>
      <c r="K4753" s="4"/>
    </row>
    <row r="4754" spans="3:11" x14ac:dyDescent="0.25">
      <c r="C4754" s="12"/>
      <c r="D4754" s="12"/>
      <c r="J4754" s="4"/>
      <c r="K4754" s="4"/>
    </row>
    <row r="4755" spans="3:11" x14ac:dyDescent="0.25">
      <c r="C4755" s="12"/>
      <c r="D4755" s="12"/>
      <c r="J4755" s="4"/>
      <c r="K4755" s="4"/>
    </row>
    <row r="4756" spans="3:11" x14ac:dyDescent="0.25">
      <c r="C4756" s="12"/>
      <c r="D4756" s="12"/>
      <c r="J4756" s="4"/>
      <c r="K4756" s="4"/>
    </row>
    <row r="4757" spans="3:11" x14ac:dyDescent="0.25">
      <c r="C4757" s="12"/>
      <c r="D4757" s="12"/>
      <c r="J4757" s="4"/>
      <c r="K4757" s="4"/>
    </row>
    <row r="4758" spans="3:11" x14ac:dyDescent="0.25">
      <c r="C4758" s="12"/>
      <c r="D4758" s="12"/>
      <c r="J4758" s="4"/>
      <c r="K4758" s="4"/>
    </row>
    <row r="4759" spans="3:11" x14ac:dyDescent="0.25">
      <c r="C4759" s="12"/>
      <c r="D4759" s="12"/>
      <c r="G4759" s="15"/>
      <c r="K4759" s="18"/>
    </row>
    <row r="4760" spans="3:11" x14ac:dyDescent="0.25">
      <c r="C4760" s="12"/>
      <c r="D4760" s="12"/>
      <c r="K4760" s="18"/>
    </row>
    <row r="4761" spans="3:11" x14ac:dyDescent="0.25">
      <c r="C4761" s="12"/>
      <c r="D4761" s="12"/>
      <c r="K4761" s="18"/>
    </row>
    <row r="4762" spans="3:11" x14ac:dyDescent="0.25">
      <c r="C4762" s="12"/>
      <c r="D4762" s="12"/>
      <c r="K4762" s="18"/>
    </row>
    <row r="4763" spans="3:11" x14ac:dyDescent="0.25">
      <c r="C4763" s="12"/>
      <c r="D4763" s="12"/>
      <c r="K4763" s="18"/>
    </row>
    <row r="4764" spans="3:11" x14ac:dyDescent="0.25">
      <c r="C4764" s="12"/>
      <c r="D4764" s="12"/>
      <c r="K4764" s="18"/>
    </row>
    <row r="4765" spans="3:11" x14ac:dyDescent="0.25">
      <c r="C4765" s="12"/>
      <c r="D4765" s="12"/>
      <c r="K4765" s="18"/>
    </row>
    <row r="4766" spans="3:11" x14ac:dyDescent="0.25">
      <c r="C4766" s="12"/>
      <c r="D4766" s="12"/>
      <c r="K4766" s="18"/>
    </row>
    <row r="4767" spans="3:11" x14ac:dyDescent="0.25">
      <c r="C4767" s="12"/>
      <c r="D4767" s="12"/>
      <c r="K4767" s="18"/>
    </row>
    <row r="4768" spans="3:11" x14ac:dyDescent="0.25">
      <c r="C4768" s="12"/>
      <c r="D4768" s="12"/>
      <c r="K4768" s="18"/>
    </row>
    <row r="4769" spans="3:11" x14ac:dyDescent="0.25">
      <c r="C4769" s="12"/>
      <c r="D4769" s="12"/>
      <c r="K4769" s="18"/>
    </row>
    <row r="4770" spans="3:11" x14ac:dyDescent="0.25">
      <c r="C4770" s="12"/>
      <c r="D4770" s="12"/>
      <c r="K4770" s="18"/>
    </row>
    <row r="4771" spans="3:11" x14ac:dyDescent="0.25">
      <c r="C4771" s="12"/>
      <c r="D4771" s="12"/>
      <c r="K4771" s="18"/>
    </row>
    <row r="4772" spans="3:11" x14ac:dyDescent="0.25">
      <c r="C4772" s="12"/>
      <c r="D4772" s="12"/>
      <c r="K4772" s="18"/>
    </row>
    <row r="4773" spans="3:11" x14ac:dyDescent="0.25">
      <c r="C4773" s="12"/>
      <c r="D4773" s="12"/>
      <c r="K4773" s="18"/>
    </row>
    <row r="4774" spans="3:11" x14ac:dyDescent="0.25">
      <c r="C4774" s="12"/>
      <c r="D4774" s="12"/>
      <c r="K4774" s="18"/>
    </row>
    <row r="4775" spans="3:11" x14ac:dyDescent="0.25">
      <c r="C4775" s="12"/>
      <c r="D4775" s="12"/>
      <c r="K4775" s="18"/>
    </row>
    <row r="4776" spans="3:11" x14ac:dyDescent="0.25">
      <c r="C4776" s="12"/>
      <c r="D4776" s="12"/>
      <c r="K4776" s="18"/>
    </row>
    <row r="4777" spans="3:11" x14ac:dyDescent="0.25">
      <c r="C4777" s="12"/>
      <c r="D4777" s="12"/>
      <c r="K4777" s="18"/>
    </row>
    <row r="4778" spans="3:11" x14ac:dyDescent="0.25">
      <c r="C4778" s="12"/>
      <c r="D4778" s="12"/>
      <c r="K4778" s="18"/>
    </row>
    <row r="4779" spans="3:11" x14ac:dyDescent="0.25">
      <c r="C4779" s="12"/>
      <c r="D4779" s="12"/>
      <c r="K4779" s="18"/>
    </row>
    <row r="4780" spans="3:11" x14ac:dyDescent="0.25">
      <c r="C4780" s="12"/>
      <c r="D4780" s="12"/>
      <c r="K4780" s="18"/>
    </row>
    <row r="4781" spans="3:11" x14ac:dyDescent="0.25">
      <c r="C4781" s="12"/>
      <c r="D4781" s="12"/>
      <c r="K4781" s="18"/>
    </row>
    <row r="4782" spans="3:11" x14ac:dyDescent="0.25">
      <c r="C4782" s="12"/>
      <c r="D4782" s="12"/>
      <c r="K4782" s="18"/>
    </row>
    <row r="4783" spans="3:11" x14ac:dyDescent="0.25">
      <c r="C4783" s="12"/>
      <c r="D4783" s="12"/>
      <c r="J4783" s="4"/>
      <c r="K4783" s="4"/>
    </row>
    <row r="4784" spans="3:11" x14ac:dyDescent="0.25">
      <c r="C4784" s="12"/>
      <c r="D4784" s="12"/>
      <c r="J4784" s="4"/>
      <c r="K4784" s="4"/>
    </row>
    <row r="4785" spans="3:11" x14ac:dyDescent="0.25">
      <c r="C4785" s="12"/>
      <c r="D4785" s="12"/>
      <c r="J4785" s="4"/>
      <c r="K4785" s="4"/>
    </row>
    <row r="4786" spans="3:11" x14ac:dyDescent="0.25">
      <c r="C4786" s="12"/>
      <c r="D4786" s="12"/>
      <c r="J4786" s="4"/>
      <c r="K4786" s="4"/>
    </row>
    <row r="4787" spans="3:11" x14ac:dyDescent="0.25">
      <c r="C4787" s="12"/>
      <c r="D4787" s="12"/>
      <c r="J4787" s="4"/>
      <c r="K4787" s="4"/>
    </row>
    <row r="4788" spans="3:11" x14ac:dyDescent="0.25">
      <c r="C4788" s="12"/>
      <c r="D4788" s="12"/>
      <c r="J4788" s="4"/>
      <c r="K4788" s="4"/>
    </row>
    <row r="4789" spans="3:11" x14ac:dyDescent="0.25">
      <c r="C4789" s="12"/>
      <c r="D4789" s="12"/>
      <c r="J4789" s="4"/>
      <c r="K4789" s="4"/>
    </row>
    <row r="4790" spans="3:11" x14ac:dyDescent="0.25">
      <c r="C4790" s="12"/>
      <c r="D4790" s="12"/>
      <c r="J4790" s="4"/>
      <c r="K4790" s="4"/>
    </row>
    <row r="4791" spans="3:11" x14ac:dyDescent="0.25">
      <c r="C4791" s="12"/>
      <c r="D4791" s="12"/>
      <c r="J4791" s="4"/>
      <c r="K4791" s="4"/>
    </row>
    <row r="4792" spans="3:11" x14ac:dyDescent="0.25">
      <c r="C4792" s="12"/>
      <c r="D4792" s="12"/>
      <c r="J4792" s="4"/>
      <c r="K4792" s="4"/>
    </row>
    <row r="4793" spans="3:11" x14ac:dyDescent="0.25">
      <c r="C4793" s="12"/>
      <c r="D4793" s="12"/>
      <c r="J4793" s="4"/>
      <c r="K4793" s="4"/>
    </row>
    <row r="4794" spans="3:11" x14ac:dyDescent="0.25">
      <c r="C4794" s="12"/>
      <c r="D4794" s="12"/>
      <c r="J4794" s="4"/>
      <c r="K4794" s="4"/>
    </row>
    <row r="4795" spans="3:11" x14ac:dyDescent="0.25">
      <c r="C4795" s="12"/>
      <c r="D4795" s="12"/>
      <c r="J4795" s="4"/>
      <c r="K4795" s="4"/>
    </row>
    <row r="4796" spans="3:11" x14ac:dyDescent="0.25">
      <c r="C4796" s="12"/>
      <c r="D4796" s="12"/>
      <c r="J4796" s="4"/>
      <c r="K4796" s="4"/>
    </row>
    <row r="4797" spans="3:11" x14ac:dyDescent="0.25">
      <c r="C4797" s="12"/>
      <c r="D4797" s="12"/>
      <c r="J4797" s="4"/>
      <c r="K4797" s="4"/>
    </row>
    <row r="4798" spans="3:11" x14ac:dyDescent="0.25">
      <c r="C4798" s="12"/>
      <c r="D4798" s="12"/>
      <c r="J4798" s="4"/>
      <c r="K4798" s="4"/>
    </row>
    <row r="4799" spans="3:11" x14ac:dyDescent="0.25">
      <c r="C4799" s="12"/>
      <c r="D4799" s="12"/>
      <c r="J4799" s="4"/>
      <c r="K4799" s="4"/>
    </row>
    <row r="4800" spans="3:11" x14ac:dyDescent="0.25">
      <c r="C4800" s="12"/>
      <c r="D4800" s="12"/>
      <c r="J4800" s="4"/>
      <c r="K4800" s="4"/>
    </row>
    <row r="4801" spans="3:11" x14ac:dyDescent="0.25">
      <c r="C4801" s="12"/>
      <c r="D4801" s="12"/>
      <c r="J4801" s="4"/>
      <c r="K4801" s="4"/>
    </row>
    <row r="4802" spans="3:11" x14ac:dyDescent="0.25">
      <c r="C4802" s="12"/>
      <c r="D4802" s="12"/>
      <c r="J4802" s="4"/>
      <c r="K4802" s="4"/>
    </row>
    <row r="4803" spans="3:11" x14ac:dyDescent="0.25">
      <c r="C4803" s="12"/>
      <c r="D4803" s="12"/>
      <c r="J4803" s="4"/>
      <c r="K4803" s="4"/>
    </row>
    <row r="4804" spans="3:11" x14ac:dyDescent="0.25">
      <c r="C4804" s="12"/>
      <c r="D4804" s="12"/>
      <c r="J4804" s="4"/>
      <c r="K4804" s="4"/>
    </row>
    <row r="4805" spans="3:11" x14ac:dyDescent="0.25">
      <c r="C4805" s="12"/>
      <c r="D4805" s="12"/>
      <c r="J4805" s="4"/>
      <c r="K4805" s="4"/>
    </row>
    <row r="4806" spans="3:11" x14ac:dyDescent="0.25">
      <c r="C4806" s="12"/>
      <c r="D4806" s="12"/>
      <c r="J4806" s="4"/>
      <c r="K4806" s="4"/>
    </row>
    <row r="4807" spans="3:11" x14ac:dyDescent="0.25">
      <c r="C4807" s="12"/>
      <c r="D4807" s="12"/>
      <c r="G4807" s="15"/>
      <c r="K4807" s="18"/>
    </row>
    <row r="4808" spans="3:11" x14ac:dyDescent="0.25">
      <c r="C4808" s="12"/>
      <c r="D4808" s="12"/>
      <c r="K4808" s="18"/>
    </row>
    <row r="4809" spans="3:11" x14ac:dyDescent="0.25">
      <c r="C4809" s="12"/>
      <c r="D4809" s="12"/>
      <c r="K4809" s="18"/>
    </row>
    <row r="4810" spans="3:11" x14ac:dyDescent="0.25">
      <c r="C4810" s="12"/>
      <c r="D4810" s="12"/>
      <c r="K4810" s="18"/>
    </row>
    <row r="4811" spans="3:11" x14ac:dyDescent="0.25">
      <c r="C4811" s="12"/>
      <c r="D4811" s="12"/>
      <c r="K4811" s="18"/>
    </row>
    <row r="4812" spans="3:11" x14ac:dyDescent="0.25">
      <c r="C4812" s="12"/>
      <c r="D4812" s="12"/>
      <c r="K4812" s="18"/>
    </row>
    <row r="4813" spans="3:11" x14ac:dyDescent="0.25">
      <c r="C4813" s="12"/>
      <c r="D4813" s="12"/>
      <c r="K4813" s="18"/>
    </row>
    <row r="4814" spans="3:11" x14ac:dyDescent="0.25">
      <c r="C4814" s="12"/>
      <c r="D4814" s="12"/>
      <c r="K4814" s="18"/>
    </row>
    <row r="4815" spans="3:11" x14ac:dyDescent="0.25">
      <c r="C4815" s="12"/>
      <c r="D4815" s="12"/>
      <c r="K4815" s="18"/>
    </row>
    <row r="4816" spans="3:11" x14ac:dyDescent="0.25">
      <c r="C4816" s="12"/>
      <c r="D4816" s="12"/>
      <c r="K4816" s="18"/>
    </row>
    <row r="4817" spans="3:11" x14ac:dyDescent="0.25">
      <c r="C4817" s="12"/>
      <c r="D4817" s="12"/>
      <c r="K4817" s="18"/>
    </row>
    <row r="4818" spans="3:11" x14ac:dyDescent="0.25">
      <c r="C4818" s="12"/>
      <c r="D4818" s="12"/>
      <c r="K4818" s="18"/>
    </row>
    <row r="4819" spans="3:11" x14ac:dyDescent="0.25">
      <c r="C4819" s="12"/>
      <c r="D4819" s="12"/>
      <c r="K4819" s="18"/>
    </row>
    <row r="4820" spans="3:11" x14ac:dyDescent="0.25">
      <c r="C4820" s="12"/>
      <c r="D4820" s="12"/>
      <c r="K4820" s="18"/>
    </row>
    <row r="4821" spans="3:11" x14ac:dyDescent="0.25">
      <c r="C4821" s="12"/>
      <c r="D4821" s="12"/>
      <c r="K4821" s="18"/>
    </row>
    <row r="4822" spans="3:11" x14ac:dyDescent="0.25">
      <c r="C4822" s="12"/>
      <c r="D4822" s="12"/>
      <c r="K4822" s="18"/>
    </row>
    <row r="4823" spans="3:11" x14ac:dyDescent="0.25">
      <c r="C4823" s="12"/>
      <c r="D4823" s="12"/>
      <c r="K4823" s="18"/>
    </row>
    <row r="4824" spans="3:11" x14ac:dyDescent="0.25">
      <c r="C4824" s="12"/>
      <c r="D4824" s="12"/>
      <c r="K4824" s="18"/>
    </row>
    <row r="4825" spans="3:11" x14ac:dyDescent="0.25">
      <c r="C4825" s="12"/>
      <c r="D4825" s="12"/>
      <c r="K4825" s="18"/>
    </row>
    <row r="4826" spans="3:11" x14ac:dyDescent="0.25">
      <c r="C4826" s="12"/>
      <c r="D4826" s="12"/>
      <c r="K4826" s="18"/>
    </row>
    <row r="4827" spans="3:11" x14ac:dyDescent="0.25">
      <c r="C4827" s="12"/>
      <c r="D4827" s="12"/>
      <c r="K4827" s="18"/>
    </row>
    <row r="4828" spans="3:11" x14ac:dyDescent="0.25">
      <c r="C4828" s="12"/>
      <c r="D4828" s="12"/>
      <c r="K4828" s="18"/>
    </row>
    <row r="4829" spans="3:11" x14ac:dyDescent="0.25">
      <c r="C4829" s="12"/>
      <c r="D4829" s="12"/>
      <c r="K4829" s="18"/>
    </row>
    <row r="4830" spans="3:11" x14ac:dyDescent="0.25">
      <c r="C4830" s="12"/>
      <c r="D4830" s="12"/>
      <c r="K4830" s="18"/>
    </row>
    <row r="4831" spans="3:11" x14ac:dyDescent="0.25">
      <c r="C4831" s="12"/>
      <c r="D4831" s="12"/>
      <c r="J4831" s="4"/>
      <c r="K4831" s="4"/>
    </row>
    <row r="4832" spans="3:11" x14ac:dyDescent="0.25">
      <c r="C4832" s="12"/>
      <c r="D4832" s="12"/>
      <c r="J4832" s="4"/>
      <c r="K4832" s="4"/>
    </row>
    <row r="4833" spans="3:11" x14ac:dyDescent="0.25">
      <c r="C4833" s="12"/>
      <c r="D4833" s="12"/>
      <c r="J4833" s="4"/>
      <c r="K4833" s="4"/>
    </row>
    <row r="4834" spans="3:11" x14ac:dyDescent="0.25">
      <c r="C4834" s="12"/>
      <c r="D4834" s="12"/>
      <c r="J4834" s="4"/>
      <c r="K4834" s="4"/>
    </row>
    <row r="4835" spans="3:11" x14ac:dyDescent="0.25">
      <c r="C4835" s="12"/>
      <c r="D4835" s="12"/>
      <c r="J4835" s="4"/>
      <c r="K4835" s="4"/>
    </row>
    <row r="4836" spans="3:11" x14ac:dyDescent="0.25">
      <c r="C4836" s="12"/>
      <c r="D4836" s="12"/>
      <c r="J4836" s="4"/>
      <c r="K4836" s="4"/>
    </row>
    <row r="4837" spans="3:11" x14ac:dyDescent="0.25">
      <c r="C4837" s="12"/>
      <c r="D4837" s="12"/>
      <c r="J4837" s="4"/>
      <c r="K4837" s="4"/>
    </row>
    <row r="4838" spans="3:11" x14ac:dyDescent="0.25">
      <c r="C4838" s="12"/>
      <c r="D4838" s="12"/>
      <c r="J4838" s="4"/>
      <c r="K4838" s="4"/>
    </row>
    <row r="4839" spans="3:11" x14ac:dyDescent="0.25">
      <c r="C4839" s="12"/>
      <c r="D4839" s="12"/>
      <c r="J4839" s="4"/>
      <c r="K4839" s="4"/>
    </row>
    <row r="4840" spans="3:11" x14ac:dyDescent="0.25">
      <c r="C4840" s="12"/>
      <c r="D4840" s="12"/>
      <c r="J4840" s="4"/>
      <c r="K4840" s="4"/>
    </row>
    <row r="4841" spans="3:11" x14ac:dyDescent="0.25">
      <c r="C4841" s="12"/>
      <c r="D4841" s="12"/>
      <c r="J4841" s="4"/>
      <c r="K4841" s="4"/>
    </row>
    <row r="4842" spans="3:11" x14ac:dyDescent="0.25">
      <c r="C4842" s="12"/>
      <c r="D4842" s="12"/>
      <c r="J4842" s="4"/>
      <c r="K4842" s="4"/>
    </row>
    <row r="4843" spans="3:11" x14ac:dyDescent="0.25">
      <c r="C4843" s="12"/>
      <c r="D4843" s="12"/>
      <c r="J4843" s="4"/>
      <c r="K4843" s="4"/>
    </row>
    <row r="4844" spans="3:11" x14ac:dyDescent="0.25">
      <c r="C4844" s="12"/>
      <c r="D4844" s="12"/>
      <c r="J4844" s="4"/>
      <c r="K4844" s="4"/>
    </row>
    <row r="4845" spans="3:11" x14ac:dyDescent="0.25">
      <c r="C4845" s="12"/>
      <c r="D4845" s="12"/>
      <c r="J4845" s="4"/>
      <c r="K4845" s="4"/>
    </row>
    <row r="4846" spans="3:11" x14ac:dyDescent="0.25">
      <c r="C4846" s="12"/>
      <c r="D4846" s="12"/>
      <c r="J4846" s="4"/>
      <c r="K4846" s="4"/>
    </row>
    <row r="4847" spans="3:11" x14ac:dyDescent="0.25">
      <c r="C4847" s="12"/>
      <c r="D4847" s="12"/>
      <c r="J4847" s="4"/>
      <c r="K4847" s="4"/>
    </row>
    <row r="4848" spans="3:11" x14ac:dyDescent="0.25">
      <c r="C4848" s="12"/>
      <c r="D4848" s="12"/>
      <c r="J4848" s="4"/>
      <c r="K4848" s="4"/>
    </row>
    <row r="4849" spans="3:11" x14ac:dyDescent="0.25">
      <c r="C4849" s="12"/>
      <c r="D4849" s="12"/>
      <c r="J4849" s="4"/>
      <c r="K4849" s="4"/>
    </row>
    <row r="4850" spans="3:11" x14ac:dyDescent="0.25">
      <c r="C4850" s="12"/>
      <c r="D4850" s="12"/>
      <c r="J4850" s="4"/>
      <c r="K4850" s="4"/>
    </row>
    <row r="4851" spans="3:11" x14ac:dyDescent="0.25">
      <c r="C4851" s="12"/>
      <c r="D4851" s="12"/>
      <c r="J4851" s="4"/>
      <c r="K4851" s="4"/>
    </row>
    <row r="4852" spans="3:11" x14ac:dyDescent="0.25">
      <c r="C4852" s="12"/>
      <c r="D4852" s="12"/>
      <c r="J4852" s="4"/>
      <c r="K4852" s="4"/>
    </row>
    <row r="4853" spans="3:11" x14ac:dyDescent="0.25">
      <c r="C4853" s="12"/>
      <c r="D4853" s="12"/>
      <c r="J4853" s="4"/>
      <c r="K4853" s="4"/>
    </row>
    <row r="4854" spans="3:11" x14ac:dyDescent="0.25">
      <c r="C4854" s="12"/>
      <c r="D4854" s="12"/>
      <c r="J4854" s="4"/>
      <c r="K4854" s="4"/>
    </row>
    <row r="4855" spans="3:11" x14ac:dyDescent="0.25">
      <c r="C4855" s="12"/>
      <c r="D4855" s="12"/>
      <c r="G4855" s="15"/>
      <c r="K4855" s="18"/>
    </row>
    <row r="4856" spans="3:11" x14ac:dyDescent="0.25">
      <c r="C4856" s="12"/>
      <c r="D4856" s="12"/>
      <c r="K4856" s="18"/>
    </row>
    <row r="4857" spans="3:11" x14ac:dyDescent="0.25">
      <c r="C4857" s="12"/>
      <c r="D4857" s="12"/>
      <c r="K4857" s="18"/>
    </row>
    <row r="4858" spans="3:11" x14ac:dyDescent="0.25">
      <c r="C4858" s="12"/>
      <c r="D4858" s="12"/>
      <c r="K4858" s="18"/>
    </row>
    <row r="4859" spans="3:11" x14ac:dyDescent="0.25">
      <c r="C4859" s="12"/>
      <c r="D4859" s="12"/>
      <c r="K4859" s="18"/>
    </row>
    <row r="4860" spans="3:11" x14ac:dyDescent="0.25">
      <c r="C4860" s="12"/>
      <c r="D4860" s="12"/>
      <c r="K4860" s="18"/>
    </row>
    <row r="4861" spans="3:11" x14ac:dyDescent="0.25">
      <c r="C4861" s="12"/>
      <c r="D4861" s="12"/>
      <c r="K4861" s="18"/>
    </row>
    <row r="4862" spans="3:11" x14ac:dyDescent="0.25">
      <c r="C4862" s="12"/>
      <c r="D4862" s="12"/>
      <c r="K4862" s="18"/>
    </row>
    <row r="4863" spans="3:11" x14ac:dyDescent="0.25">
      <c r="C4863" s="12"/>
      <c r="D4863" s="12"/>
      <c r="K4863" s="18"/>
    </row>
    <row r="4864" spans="3:11" x14ac:dyDescent="0.25">
      <c r="C4864" s="12"/>
      <c r="D4864" s="12"/>
      <c r="K4864" s="18"/>
    </row>
    <row r="4865" spans="3:11" x14ac:dyDescent="0.25">
      <c r="C4865" s="12"/>
      <c r="D4865" s="12"/>
      <c r="K4865" s="18"/>
    </row>
    <row r="4866" spans="3:11" x14ac:dyDescent="0.25">
      <c r="C4866" s="12"/>
      <c r="D4866" s="12"/>
      <c r="K4866" s="18"/>
    </row>
    <row r="4867" spans="3:11" x14ac:dyDescent="0.25">
      <c r="C4867" s="12"/>
      <c r="D4867" s="12"/>
      <c r="K4867" s="18"/>
    </row>
    <row r="4868" spans="3:11" x14ac:dyDescent="0.25">
      <c r="C4868" s="12"/>
      <c r="D4868" s="12"/>
      <c r="K4868" s="18"/>
    </row>
    <row r="4869" spans="3:11" x14ac:dyDescent="0.25">
      <c r="C4869" s="12"/>
      <c r="D4869" s="12"/>
      <c r="K4869" s="18"/>
    </row>
    <row r="4870" spans="3:11" x14ac:dyDescent="0.25">
      <c r="C4870" s="12"/>
      <c r="D4870" s="12"/>
      <c r="K4870" s="18"/>
    </row>
    <row r="4871" spans="3:11" x14ac:dyDescent="0.25">
      <c r="C4871" s="12"/>
      <c r="D4871" s="12"/>
      <c r="K4871" s="18"/>
    </row>
    <row r="4872" spans="3:11" x14ac:dyDescent="0.25">
      <c r="C4872" s="12"/>
      <c r="D4872" s="12"/>
      <c r="K4872" s="18"/>
    </row>
    <row r="4873" spans="3:11" x14ac:dyDescent="0.25">
      <c r="C4873" s="12"/>
      <c r="D4873" s="12"/>
      <c r="K4873" s="18"/>
    </row>
    <row r="4874" spans="3:11" x14ac:dyDescent="0.25">
      <c r="C4874" s="12"/>
      <c r="D4874" s="12"/>
      <c r="K4874" s="18"/>
    </row>
    <row r="4875" spans="3:11" x14ac:dyDescent="0.25">
      <c r="C4875" s="12"/>
      <c r="D4875" s="12"/>
      <c r="K4875" s="18"/>
    </row>
    <row r="4876" spans="3:11" x14ac:dyDescent="0.25">
      <c r="C4876" s="12"/>
      <c r="D4876" s="12"/>
      <c r="K4876" s="18"/>
    </row>
    <row r="4877" spans="3:11" x14ac:dyDescent="0.25">
      <c r="C4877" s="12"/>
      <c r="D4877" s="12"/>
      <c r="K4877" s="18"/>
    </row>
    <row r="4878" spans="3:11" x14ac:dyDescent="0.25">
      <c r="C4878" s="12"/>
      <c r="D4878" s="12"/>
      <c r="K4878" s="18"/>
    </row>
    <row r="4879" spans="3:11" x14ac:dyDescent="0.25">
      <c r="C4879" s="12"/>
      <c r="D4879" s="12"/>
      <c r="J4879" s="4"/>
      <c r="K4879" s="4"/>
    </row>
    <row r="4880" spans="3:11" x14ac:dyDescent="0.25">
      <c r="C4880" s="12"/>
      <c r="D4880" s="12"/>
      <c r="J4880" s="4"/>
      <c r="K4880" s="4"/>
    </row>
    <row r="4881" spans="3:11" x14ac:dyDescent="0.25">
      <c r="C4881" s="12"/>
      <c r="D4881" s="12"/>
      <c r="J4881" s="4"/>
      <c r="K4881" s="4"/>
    </row>
    <row r="4882" spans="3:11" x14ac:dyDescent="0.25">
      <c r="C4882" s="12"/>
      <c r="D4882" s="12"/>
      <c r="J4882" s="4"/>
      <c r="K4882" s="4"/>
    </row>
    <row r="4883" spans="3:11" x14ac:dyDescent="0.25">
      <c r="C4883" s="12"/>
      <c r="D4883" s="12"/>
      <c r="J4883" s="4"/>
      <c r="K4883" s="4"/>
    </row>
    <row r="4884" spans="3:11" x14ac:dyDescent="0.25">
      <c r="C4884" s="12"/>
      <c r="D4884" s="12"/>
      <c r="J4884" s="4"/>
      <c r="K4884" s="4"/>
    </row>
    <row r="4885" spans="3:11" x14ac:dyDescent="0.25">
      <c r="C4885" s="12"/>
      <c r="D4885" s="12"/>
      <c r="J4885" s="4"/>
      <c r="K4885" s="4"/>
    </row>
    <row r="4886" spans="3:11" x14ac:dyDescent="0.25">
      <c r="C4886" s="12"/>
      <c r="D4886" s="12"/>
      <c r="J4886" s="4"/>
      <c r="K4886" s="4"/>
    </row>
    <row r="4887" spans="3:11" x14ac:dyDescent="0.25">
      <c r="C4887" s="12"/>
      <c r="D4887" s="12"/>
      <c r="J4887" s="4"/>
      <c r="K4887" s="4"/>
    </row>
    <row r="4888" spans="3:11" x14ac:dyDescent="0.25">
      <c r="C4888" s="12"/>
      <c r="D4888" s="12"/>
      <c r="J4888" s="4"/>
      <c r="K4888" s="4"/>
    </row>
    <row r="4889" spans="3:11" x14ac:dyDescent="0.25">
      <c r="C4889" s="12"/>
      <c r="D4889" s="12"/>
      <c r="J4889" s="4"/>
      <c r="K4889" s="4"/>
    </row>
    <row r="4890" spans="3:11" x14ac:dyDescent="0.25">
      <c r="C4890" s="12"/>
      <c r="D4890" s="12"/>
      <c r="J4890" s="4"/>
      <c r="K4890" s="4"/>
    </row>
    <row r="4891" spans="3:11" x14ac:dyDescent="0.25">
      <c r="C4891" s="12"/>
      <c r="D4891" s="12"/>
      <c r="J4891" s="4"/>
      <c r="K4891" s="4"/>
    </row>
    <row r="4892" spans="3:11" x14ac:dyDescent="0.25">
      <c r="C4892" s="12"/>
      <c r="D4892" s="12"/>
      <c r="J4892" s="4"/>
      <c r="K4892" s="4"/>
    </row>
    <row r="4893" spans="3:11" x14ac:dyDescent="0.25">
      <c r="C4893" s="12"/>
      <c r="D4893" s="12"/>
      <c r="J4893" s="4"/>
      <c r="K4893" s="4"/>
    </row>
    <row r="4894" spans="3:11" x14ac:dyDescent="0.25">
      <c r="C4894" s="12"/>
      <c r="D4894" s="12"/>
      <c r="J4894" s="4"/>
      <c r="K4894" s="4"/>
    </row>
    <row r="4895" spans="3:11" x14ac:dyDescent="0.25">
      <c r="C4895" s="12"/>
      <c r="D4895" s="12"/>
      <c r="J4895" s="4"/>
      <c r="K4895" s="4"/>
    </row>
    <row r="4896" spans="3:11" x14ac:dyDescent="0.25">
      <c r="C4896" s="12"/>
      <c r="D4896" s="12"/>
      <c r="J4896" s="4"/>
      <c r="K4896" s="4"/>
    </row>
    <row r="4897" spans="3:11" x14ac:dyDescent="0.25">
      <c r="C4897" s="12"/>
      <c r="D4897" s="12"/>
      <c r="J4897" s="4"/>
      <c r="K4897" s="4"/>
    </row>
    <row r="4898" spans="3:11" x14ac:dyDescent="0.25">
      <c r="C4898" s="12"/>
      <c r="D4898" s="12"/>
      <c r="J4898" s="4"/>
      <c r="K4898" s="4"/>
    </row>
    <row r="4899" spans="3:11" x14ac:dyDescent="0.25">
      <c r="C4899" s="12"/>
      <c r="D4899" s="12"/>
      <c r="J4899" s="4"/>
      <c r="K4899" s="4"/>
    </row>
    <row r="4900" spans="3:11" x14ac:dyDescent="0.25">
      <c r="C4900" s="12"/>
      <c r="D4900" s="12"/>
      <c r="J4900" s="4"/>
      <c r="K4900" s="4"/>
    </row>
    <row r="4901" spans="3:11" x14ac:dyDescent="0.25">
      <c r="C4901" s="12"/>
      <c r="D4901" s="12"/>
      <c r="J4901" s="4"/>
      <c r="K4901" s="4"/>
    </row>
    <row r="4902" spans="3:11" x14ac:dyDescent="0.25">
      <c r="C4902" s="12"/>
      <c r="D4902" s="12"/>
      <c r="J4902" s="4"/>
      <c r="K4902" s="4"/>
    </row>
    <row r="4903" spans="3:11" x14ac:dyDescent="0.25">
      <c r="C4903" s="12"/>
      <c r="D4903" s="12"/>
      <c r="G4903" s="15"/>
      <c r="K4903" s="18"/>
    </row>
    <row r="4904" spans="3:11" x14ac:dyDescent="0.25">
      <c r="C4904" s="12"/>
      <c r="D4904" s="12"/>
      <c r="K4904" s="18"/>
    </row>
    <row r="4905" spans="3:11" x14ac:dyDescent="0.25">
      <c r="C4905" s="12"/>
      <c r="D4905" s="12"/>
      <c r="K4905" s="18"/>
    </row>
    <row r="4906" spans="3:11" x14ac:dyDescent="0.25">
      <c r="C4906" s="12"/>
      <c r="D4906" s="12"/>
      <c r="K4906" s="18"/>
    </row>
    <row r="4907" spans="3:11" x14ac:dyDescent="0.25">
      <c r="C4907" s="12"/>
      <c r="D4907" s="12"/>
      <c r="K4907" s="18"/>
    </row>
    <row r="4908" spans="3:11" x14ac:dyDescent="0.25">
      <c r="C4908" s="12"/>
      <c r="D4908" s="12"/>
      <c r="K4908" s="18"/>
    </row>
    <row r="4909" spans="3:11" x14ac:dyDescent="0.25">
      <c r="C4909" s="12"/>
      <c r="D4909" s="12"/>
      <c r="K4909" s="18"/>
    </row>
    <row r="4910" spans="3:11" x14ac:dyDescent="0.25">
      <c r="C4910" s="12"/>
      <c r="D4910" s="12"/>
      <c r="K4910" s="18"/>
    </row>
    <row r="4911" spans="3:11" x14ac:dyDescent="0.25">
      <c r="C4911" s="12"/>
      <c r="D4911" s="12"/>
      <c r="K4911" s="18"/>
    </row>
    <row r="4912" spans="3:11" x14ac:dyDescent="0.25">
      <c r="C4912" s="12"/>
      <c r="D4912" s="12"/>
      <c r="K4912" s="18"/>
    </row>
    <row r="4913" spans="3:11" x14ac:dyDescent="0.25">
      <c r="C4913" s="12"/>
      <c r="D4913" s="12"/>
      <c r="K4913" s="18"/>
    </row>
    <row r="4914" spans="3:11" x14ac:dyDescent="0.25">
      <c r="C4914" s="12"/>
      <c r="D4914" s="12"/>
      <c r="K4914" s="18"/>
    </row>
    <row r="4915" spans="3:11" x14ac:dyDescent="0.25">
      <c r="C4915" s="12"/>
      <c r="D4915" s="12"/>
      <c r="K4915" s="18"/>
    </row>
    <row r="4916" spans="3:11" x14ac:dyDescent="0.25">
      <c r="C4916" s="12"/>
      <c r="D4916" s="12"/>
      <c r="K4916" s="18"/>
    </row>
    <row r="4917" spans="3:11" x14ac:dyDescent="0.25">
      <c r="C4917" s="12"/>
      <c r="D4917" s="12"/>
      <c r="K4917" s="18"/>
    </row>
    <row r="4918" spans="3:11" x14ac:dyDescent="0.25">
      <c r="C4918" s="12"/>
      <c r="D4918" s="12"/>
      <c r="K4918" s="18"/>
    </row>
    <row r="4919" spans="3:11" x14ac:dyDescent="0.25">
      <c r="C4919" s="12"/>
      <c r="D4919" s="12"/>
      <c r="K4919" s="18"/>
    </row>
    <row r="4920" spans="3:11" x14ac:dyDescent="0.25">
      <c r="C4920" s="12"/>
      <c r="D4920" s="12"/>
      <c r="K4920" s="18"/>
    </row>
    <row r="4921" spans="3:11" x14ac:dyDescent="0.25">
      <c r="C4921" s="12"/>
      <c r="D4921" s="12"/>
      <c r="K4921" s="18"/>
    </row>
    <row r="4922" spans="3:11" x14ac:dyDescent="0.25">
      <c r="C4922" s="12"/>
      <c r="D4922" s="12"/>
      <c r="K4922" s="18"/>
    </row>
    <row r="4923" spans="3:11" x14ac:dyDescent="0.25">
      <c r="C4923" s="12"/>
      <c r="D4923" s="12"/>
      <c r="K4923" s="18"/>
    </row>
    <row r="4924" spans="3:11" x14ac:dyDescent="0.25">
      <c r="C4924" s="12"/>
      <c r="D4924" s="12"/>
      <c r="K4924" s="18"/>
    </row>
    <row r="4925" spans="3:11" x14ac:dyDescent="0.25">
      <c r="C4925" s="12"/>
      <c r="D4925" s="12"/>
      <c r="K4925" s="18"/>
    </row>
    <row r="4926" spans="3:11" x14ac:dyDescent="0.25">
      <c r="C4926" s="12"/>
      <c r="D4926" s="12"/>
      <c r="K4926" s="18"/>
    </row>
    <row r="4927" spans="3:11" x14ac:dyDescent="0.25">
      <c r="C4927" s="12"/>
      <c r="D4927" s="12"/>
      <c r="J4927" s="4"/>
      <c r="K4927" s="4"/>
    </row>
    <row r="4928" spans="3:11" x14ac:dyDescent="0.25">
      <c r="C4928" s="12"/>
      <c r="D4928" s="12"/>
      <c r="J4928" s="4"/>
      <c r="K4928" s="4"/>
    </row>
    <row r="4929" spans="3:11" x14ac:dyDescent="0.25">
      <c r="C4929" s="12"/>
      <c r="D4929" s="12"/>
      <c r="J4929" s="4"/>
      <c r="K4929" s="4"/>
    </row>
    <row r="4930" spans="3:11" x14ac:dyDescent="0.25">
      <c r="C4930" s="12"/>
      <c r="D4930" s="12"/>
      <c r="J4930" s="4"/>
      <c r="K4930" s="4"/>
    </row>
    <row r="4931" spans="3:11" x14ac:dyDescent="0.25">
      <c r="C4931" s="12"/>
      <c r="D4931" s="12"/>
      <c r="J4931" s="4"/>
      <c r="K4931" s="4"/>
    </row>
    <row r="4932" spans="3:11" x14ac:dyDescent="0.25">
      <c r="C4932" s="12"/>
      <c r="D4932" s="12"/>
      <c r="J4932" s="4"/>
      <c r="K4932" s="4"/>
    </row>
    <row r="4933" spans="3:11" x14ac:dyDescent="0.25">
      <c r="C4933" s="12"/>
      <c r="D4933" s="12"/>
      <c r="J4933" s="4"/>
      <c r="K4933" s="4"/>
    </row>
    <row r="4934" spans="3:11" x14ac:dyDescent="0.25">
      <c r="C4934" s="12"/>
      <c r="D4934" s="12"/>
      <c r="J4934" s="4"/>
      <c r="K4934" s="4"/>
    </row>
    <row r="4935" spans="3:11" x14ac:dyDescent="0.25">
      <c r="C4935" s="12"/>
      <c r="D4935" s="12"/>
      <c r="J4935" s="4"/>
      <c r="K4935" s="4"/>
    </row>
    <row r="4936" spans="3:11" x14ac:dyDescent="0.25">
      <c r="C4936" s="12"/>
      <c r="D4936" s="12"/>
      <c r="J4936" s="4"/>
      <c r="K4936" s="4"/>
    </row>
    <row r="4937" spans="3:11" x14ac:dyDescent="0.25">
      <c r="C4937" s="12"/>
      <c r="D4937" s="12"/>
      <c r="J4937" s="4"/>
      <c r="K4937" s="4"/>
    </row>
    <row r="4938" spans="3:11" x14ac:dyDescent="0.25">
      <c r="C4938" s="12"/>
      <c r="D4938" s="12"/>
      <c r="J4938" s="4"/>
      <c r="K4938" s="4"/>
    </row>
    <row r="4939" spans="3:11" x14ac:dyDescent="0.25">
      <c r="C4939" s="12"/>
      <c r="D4939" s="12"/>
      <c r="J4939" s="4"/>
      <c r="K4939" s="4"/>
    </row>
    <row r="4940" spans="3:11" x14ac:dyDescent="0.25">
      <c r="C4940" s="12"/>
      <c r="D4940" s="12"/>
      <c r="J4940" s="4"/>
      <c r="K4940" s="4"/>
    </row>
    <row r="4941" spans="3:11" x14ac:dyDescent="0.25">
      <c r="C4941" s="12"/>
      <c r="D4941" s="12"/>
      <c r="J4941" s="4"/>
      <c r="K4941" s="4"/>
    </row>
    <row r="4942" spans="3:11" x14ac:dyDescent="0.25">
      <c r="C4942" s="12"/>
      <c r="D4942" s="12"/>
      <c r="J4942" s="4"/>
      <c r="K4942" s="4"/>
    </row>
    <row r="4943" spans="3:11" x14ac:dyDescent="0.25">
      <c r="C4943" s="12"/>
      <c r="D4943" s="12"/>
      <c r="J4943" s="4"/>
      <c r="K4943" s="4"/>
    </row>
    <row r="4944" spans="3:11" x14ac:dyDescent="0.25">
      <c r="C4944" s="12"/>
      <c r="D4944" s="12"/>
      <c r="J4944" s="4"/>
      <c r="K4944" s="4"/>
    </row>
    <row r="4945" spans="3:11" x14ac:dyDescent="0.25">
      <c r="C4945" s="12"/>
      <c r="D4945" s="12"/>
      <c r="J4945" s="4"/>
      <c r="K4945" s="4"/>
    </row>
    <row r="4946" spans="3:11" x14ac:dyDescent="0.25">
      <c r="C4946" s="12"/>
      <c r="D4946" s="12"/>
      <c r="J4946" s="4"/>
      <c r="K4946" s="4"/>
    </row>
    <row r="4947" spans="3:11" x14ac:dyDescent="0.25">
      <c r="C4947" s="12"/>
      <c r="D4947" s="12"/>
      <c r="J4947" s="4"/>
      <c r="K4947" s="4"/>
    </row>
    <row r="4948" spans="3:11" x14ac:dyDescent="0.25">
      <c r="C4948" s="12"/>
      <c r="D4948" s="12"/>
      <c r="J4948" s="4"/>
      <c r="K4948" s="4"/>
    </row>
    <row r="4949" spans="3:11" x14ac:dyDescent="0.25">
      <c r="C4949" s="12"/>
      <c r="D4949" s="12"/>
      <c r="J4949" s="4"/>
      <c r="K4949" s="4"/>
    </row>
    <row r="4950" spans="3:11" x14ac:dyDescent="0.25">
      <c r="C4950" s="12"/>
      <c r="D4950" s="12"/>
      <c r="J4950" s="4"/>
      <c r="K4950" s="4"/>
    </row>
    <row r="4951" spans="3:11" x14ac:dyDescent="0.25">
      <c r="C4951" s="12"/>
      <c r="D4951" s="12"/>
      <c r="G4951" s="15"/>
      <c r="K4951" s="18"/>
    </row>
    <row r="4952" spans="3:11" x14ac:dyDescent="0.25">
      <c r="C4952" s="12"/>
      <c r="D4952" s="12"/>
      <c r="K4952" s="18"/>
    </row>
    <row r="4953" spans="3:11" x14ac:dyDescent="0.25">
      <c r="C4953" s="12"/>
      <c r="D4953" s="12"/>
      <c r="K4953" s="18"/>
    </row>
    <row r="4954" spans="3:11" x14ac:dyDescent="0.25">
      <c r="C4954" s="12"/>
      <c r="D4954" s="12"/>
      <c r="K4954" s="18"/>
    </row>
    <row r="4955" spans="3:11" x14ac:dyDescent="0.25">
      <c r="C4955" s="12"/>
      <c r="D4955" s="12"/>
      <c r="K4955" s="18"/>
    </row>
    <row r="4956" spans="3:11" x14ac:dyDescent="0.25">
      <c r="C4956" s="12"/>
      <c r="D4956" s="12"/>
      <c r="K4956" s="18"/>
    </row>
    <row r="4957" spans="3:11" x14ac:dyDescent="0.25">
      <c r="C4957" s="12"/>
      <c r="D4957" s="12"/>
      <c r="K4957" s="18"/>
    </row>
    <row r="4958" spans="3:11" x14ac:dyDescent="0.25">
      <c r="C4958" s="12"/>
      <c r="D4958" s="12"/>
      <c r="K4958" s="18"/>
    </row>
    <row r="4959" spans="3:11" x14ac:dyDescent="0.25">
      <c r="C4959" s="12"/>
      <c r="D4959" s="12"/>
      <c r="K4959" s="18"/>
    </row>
    <row r="4960" spans="3:11" x14ac:dyDescent="0.25">
      <c r="C4960" s="12"/>
      <c r="D4960" s="12"/>
      <c r="K4960" s="18"/>
    </row>
    <row r="4961" spans="3:11" x14ac:dyDescent="0.25">
      <c r="C4961" s="12"/>
      <c r="D4961" s="12"/>
      <c r="K4961" s="18"/>
    </row>
    <row r="4962" spans="3:11" x14ac:dyDescent="0.25">
      <c r="C4962" s="12"/>
      <c r="D4962" s="12"/>
      <c r="K4962" s="18"/>
    </row>
    <row r="4963" spans="3:11" x14ac:dyDescent="0.25">
      <c r="C4963" s="12"/>
      <c r="D4963" s="12"/>
      <c r="K4963" s="18"/>
    </row>
    <row r="4964" spans="3:11" x14ac:dyDescent="0.25">
      <c r="C4964" s="12"/>
      <c r="D4964" s="12"/>
      <c r="K4964" s="18"/>
    </row>
    <row r="4965" spans="3:11" x14ac:dyDescent="0.25">
      <c r="C4965" s="12"/>
      <c r="D4965" s="12"/>
      <c r="K4965" s="18"/>
    </row>
    <row r="4966" spans="3:11" x14ac:dyDescent="0.25">
      <c r="C4966" s="12"/>
      <c r="D4966" s="12"/>
      <c r="K4966" s="18"/>
    </row>
    <row r="4967" spans="3:11" x14ac:dyDescent="0.25">
      <c r="C4967" s="12"/>
      <c r="D4967" s="12"/>
      <c r="K4967" s="18"/>
    </row>
    <row r="4968" spans="3:11" x14ac:dyDescent="0.25">
      <c r="C4968" s="12"/>
      <c r="D4968" s="12"/>
      <c r="K4968" s="18"/>
    </row>
    <row r="4969" spans="3:11" x14ac:dyDescent="0.25">
      <c r="C4969" s="12"/>
      <c r="D4969" s="12"/>
      <c r="K4969" s="18"/>
    </row>
    <row r="4970" spans="3:11" x14ac:dyDescent="0.25">
      <c r="C4970" s="12"/>
      <c r="D4970" s="12"/>
      <c r="K4970" s="18"/>
    </row>
    <row r="4971" spans="3:11" x14ac:dyDescent="0.25">
      <c r="C4971" s="12"/>
      <c r="D4971" s="12"/>
      <c r="K4971" s="18"/>
    </row>
    <row r="4972" spans="3:11" x14ac:dyDescent="0.25">
      <c r="C4972" s="12"/>
      <c r="D4972" s="12"/>
      <c r="K4972" s="18"/>
    </row>
    <row r="4973" spans="3:11" x14ac:dyDescent="0.25">
      <c r="C4973" s="12"/>
      <c r="D4973" s="12"/>
      <c r="K4973" s="18"/>
    </row>
    <row r="4974" spans="3:11" x14ac:dyDescent="0.25">
      <c r="C4974" s="12"/>
      <c r="D4974" s="12"/>
      <c r="K4974" s="18"/>
    </row>
    <row r="4975" spans="3:11" x14ac:dyDescent="0.25">
      <c r="C4975" s="12"/>
      <c r="D4975" s="12"/>
      <c r="J4975" s="4"/>
      <c r="K4975" s="4"/>
    </row>
    <row r="4976" spans="3:11" x14ac:dyDescent="0.25">
      <c r="C4976" s="12"/>
      <c r="D4976" s="12"/>
      <c r="J4976" s="4"/>
      <c r="K4976" s="4"/>
    </row>
    <row r="4977" spans="3:11" x14ac:dyDescent="0.25">
      <c r="C4977" s="12"/>
      <c r="D4977" s="12"/>
      <c r="J4977" s="4"/>
      <c r="K4977" s="4"/>
    </row>
    <row r="4978" spans="3:11" x14ac:dyDescent="0.25">
      <c r="C4978" s="12"/>
      <c r="D4978" s="12"/>
      <c r="J4978" s="4"/>
      <c r="K4978" s="4"/>
    </row>
    <row r="4979" spans="3:11" x14ac:dyDescent="0.25">
      <c r="C4979" s="12"/>
      <c r="D4979" s="12"/>
      <c r="J4979" s="4"/>
      <c r="K4979" s="4"/>
    </row>
    <row r="4980" spans="3:11" x14ac:dyDescent="0.25">
      <c r="C4980" s="12"/>
      <c r="D4980" s="12"/>
      <c r="J4980" s="4"/>
      <c r="K4980" s="4"/>
    </row>
    <row r="4981" spans="3:11" x14ac:dyDescent="0.25">
      <c r="C4981" s="12"/>
      <c r="D4981" s="12"/>
      <c r="J4981" s="4"/>
      <c r="K4981" s="4"/>
    </row>
    <row r="4982" spans="3:11" x14ac:dyDescent="0.25">
      <c r="C4982" s="12"/>
      <c r="D4982" s="12"/>
      <c r="J4982" s="4"/>
      <c r="K4982" s="4"/>
    </row>
    <row r="4983" spans="3:11" x14ac:dyDescent="0.25">
      <c r="C4983" s="12"/>
      <c r="D4983" s="12"/>
      <c r="J4983" s="4"/>
      <c r="K4983" s="4"/>
    </row>
    <row r="4984" spans="3:11" x14ac:dyDescent="0.25">
      <c r="C4984" s="12"/>
      <c r="D4984" s="12"/>
      <c r="J4984" s="4"/>
      <c r="K4984" s="4"/>
    </row>
    <row r="4985" spans="3:11" x14ac:dyDescent="0.25">
      <c r="C4985" s="12"/>
      <c r="D4985" s="12"/>
      <c r="J4985" s="4"/>
      <c r="K4985" s="4"/>
    </row>
    <row r="4986" spans="3:11" x14ac:dyDescent="0.25">
      <c r="C4986" s="12"/>
      <c r="D4986" s="12"/>
      <c r="J4986" s="4"/>
      <c r="K4986" s="4"/>
    </row>
    <row r="4987" spans="3:11" x14ac:dyDescent="0.25">
      <c r="C4987" s="12"/>
      <c r="D4987" s="12"/>
      <c r="J4987" s="4"/>
      <c r="K4987" s="4"/>
    </row>
    <row r="4988" spans="3:11" x14ac:dyDescent="0.25">
      <c r="C4988" s="12"/>
      <c r="D4988" s="12"/>
      <c r="J4988" s="4"/>
      <c r="K4988" s="4"/>
    </row>
    <row r="4989" spans="3:11" x14ac:dyDescent="0.25">
      <c r="C4989" s="12"/>
      <c r="D4989" s="12"/>
      <c r="J4989" s="4"/>
      <c r="K4989" s="4"/>
    </row>
    <row r="4990" spans="3:11" x14ac:dyDescent="0.25">
      <c r="C4990" s="12"/>
      <c r="D4990" s="12"/>
      <c r="J4990" s="4"/>
      <c r="K4990" s="4"/>
    </row>
    <row r="4991" spans="3:11" x14ac:dyDescent="0.25">
      <c r="C4991" s="12"/>
      <c r="D4991" s="12"/>
      <c r="J4991" s="4"/>
      <c r="K4991" s="4"/>
    </row>
    <row r="4992" spans="3:11" x14ac:dyDescent="0.25">
      <c r="C4992" s="12"/>
      <c r="D4992" s="12"/>
      <c r="J4992" s="4"/>
      <c r="K4992" s="4"/>
    </row>
    <row r="4993" spans="3:11" x14ac:dyDescent="0.25">
      <c r="C4993" s="12"/>
      <c r="D4993" s="12"/>
      <c r="J4993" s="4"/>
      <c r="K4993" s="4"/>
    </row>
    <row r="4994" spans="3:11" x14ac:dyDescent="0.25">
      <c r="C4994" s="12"/>
      <c r="D4994" s="12"/>
      <c r="J4994" s="4"/>
      <c r="K4994" s="4"/>
    </row>
    <row r="4995" spans="3:11" x14ac:dyDescent="0.25">
      <c r="C4995" s="12"/>
      <c r="D4995" s="12"/>
      <c r="J4995" s="4"/>
      <c r="K4995" s="4"/>
    </row>
    <row r="4996" spans="3:11" x14ac:dyDescent="0.25">
      <c r="C4996" s="12"/>
      <c r="D4996" s="12"/>
      <c r="J4996" s="4"/>
      <c r="K4996" s="4"/>
    </row>
    <row r="4997" spans="3:11" x14ac:dyDescent="0.25">
      <c r="C4997" s="12"/>
      <c r="D4997" s="12"/>
      <c r="J4997" s="4"/>
      <c r="K4997" s="4"/>
    </row>
    <row r="4998" spans="3:11" x14ac:dyDescent="0.25">
      <c r="C4998" s="12"/>
      <c r="D4998" s="12"/>
      <c r="J4998" s="4"/>
      <c r="K4998" s="4"/>
    </row>
    <row r="4999" spans="3:11" x14ac:dyDescent="0.25">
      <c r="C4999" s="12"/>
      <c r="D4999" s="12"/>
      <c r="G4999" s="15"/>
      <c r="K4999" s="18"/>
    </row>
    <row r="5000" spans="3:11" x14ac:dyDescent="0.25">
      <c r="C5000" s="12"/>
      <c r="D5000" s="12"/>
      <c r="K5000" s="18"/>
    </row>
    <row r="5001" spans="3:11" x14ac:dyDescent="0.25">
      <c r="C5001" s="12"/>
      <c r="D5001" s="12"/>
      <c r="K5001" s="18"/>
    </row>
    <row r="5002" spans="3:11" x14ac:dyDescent="0.25">
      <c r="C5002" s="12"/>
      <c r="D5002" s="12"/>
      <c r="K5002" s="18"/>
    </row>
    <row r="5003" spans="3:11" x14ac:dyDescent="0.25">
      <c r="C5003" s="12"/>
      <c r="D5003" s="12"/>
      <c r="K5003" s="18"/>
    </row>
    <row r="5004" spans="3:11" x14ac:dyDescent="0.25">
      <c r="C5004" s="12"/>
      <c r="D5004" s="12"/>
      <c r="K5004" s="18"/>
    </row>
    <row r="5005" spans="3:11" x14ac:dyDescent="0.25">
      <c r="C5005" s="12"/>
      <c r="D5005" s="12"/>
      <c r="K5005" s="18"/>
    </row>
    <row r="5006" spans="3:11" x14ac:dyDescent="0.25">
      <c r="C5006" s="12"/>
      <c r="D5006" s="12"/>
      <c r="K5006" s="18"/>
    </row>
    <row r="5007" spans="3:11" x14ac:dyDescent="0.25">
      <c r="C5007" s="12"/>
      <c r="D5007" s="12"/>
      <c r="K5007" s="18"/>
    </row>
    <row r="5008" spans="3:11" x14ac:dyDescent="0.25">
      <c r="C5008" s="12"/>
      <c r="D5008" s="12"/>
      <c r="K5008" s="18"/>
    </row>
    <row r="5009" spans="3:11" x14ac:dyDescent="0.25">
      <c r="C5009" s="12"/>
      <c r="D5009" s="12"/>
      <c r="K5009" s="18"/>
    </row>
    <row r="5010" spans="3:11" x14ac:dyDescent="0.25">
      <c r="C5010" s="12"/>
      <c r="D5010" s="12"/>
      <c r="K5010" s="18"/>
    </row>
    <row r="5011" spans="3:11" x14ac:dyDescent="0.25">
      <c r="C5011" s="12"/>
      <c r="D5011" s="12"/>
      <c r="K5011" s="18"/>
    </row>
    <row r="5012" spans="3:11" x14ac:dyDescent="0.25">
      <c r="C5012" s="12"/>
      <c r="D5012" s="12"/>
      <c r="K5012" s="18"/>
    </row>
    <row r="5013" spans="3:11" x14ac:dyDescent="0.25">
      <c r="C5013" s="12"/>
      <c r="D5013" s="12"/>
      <c r="K5013" s="18"/>
    </row>
    <row r="5014" spans="3:11" x14ac:dyDescent="0.25">
      <c r="C5014" s="12"/>
      <c r="D5014" s="12"/>
      <c r="K5014" s="18"/>
    </row>
    <row r="5015" spans="3:11" x14ac:dyDescent="0.25">
      <c r="C5015" s="12"/>
      <c r="D5015" s="12"/>
      <c r="K5015" s="18"/>
    </row>
    <row r="5016" spans="3:11" x14ac:dyDescent="0.25">
      <c r="C5016" s="12"/>
      <c r="D5016" s="12"/>
      <c r="K5016" s="18"/>
    </row>
    <row r="5017" spans="3:11" x14ac:dyDescent="0.25">
      <c r="C5017" s="12"/>
      <c r="D5017" s="12"/>
      <c r="K5017" s="18"/>
    </row>
    <row r="5018" spans="3:11" x14ac:dyDescent="0.25">
      <c r="C5018" s="12"/>
      <c r="D5018" s="12"/>
      <c r="K5018" s="18"/>
    </row>
    <row r="5019" spans="3:11" x14ac:dyDescent="0.25">
      <c r="C5019" s="12"/>
      <c r="D5019" s="12"/>
      <c r="K5019" s="18"/>
    </row>
    <row r="5020" spans="3:11" x14ac:dyDescent="0.25">
      <c r="C5020" s="12"/>
      <c r="D5020" s="12"/>
      <c r="K5020" s="18"/>
    </row>
    <row r="5021" spans="3:11" x14ac:dyDescent="0.25">
      <c r="C5021" s="12"/>
      <c r="D5021" s="12"/>
      <c r="K5021" s="18"/>
    </row>
    <row r="5022" spans="3:11" x14ac:dyDescent="0.25">
      <c r="C5022" s="12"/>
      <c r="D5022" s="12"/>
      <c r="K5022" s="18"/>
    </row>
    <row r="5023" spans="3:11" x14ac:dyDescent="0.25">
      <c r="C5023" s="12"/>
      <c r="D5023" s="12"/>
      <c r="J5023" s="4"/>
      <c r="K5023" s="4"/>
    </row>
    <row r="5024" spans="3:11" x14ac:dyDescent="0.25">
      <c r="C5024" s="12"/>
      <c r="D5024" s="12"/>
      <c r="J5024" s="4"/>
      <c r="K5024" s="4"/>
    </row>
    <row r="5025" spans="3:11" x14ac:dyDescent="0.25">
      <c r="C5025" s="12"/>
      <c r="D5025" s="12"/>
      <c r="J5025" s="4"/>
      <c r="K5025" s="4"/>
    </row>
    <row r="5026" spans="3:11" x14ac:dyDescent="0.25">
      <c r="C5026" s="12"/>
      <c r="D5026" s="12"/>
      <c r="J5026" s="4"/>
      <c r="K5026" s="4"/>
    </row>
    <row r="5027" spans="3:11" x14ac:dyDescent="0.25">
      <c r="C5027" s="12"/>
      <c r="D5027" s="12"/>
      <c r="J5027" s="4"/>
      <c r="K5027" s="4"/>
    </row>
    <row r="5028" spans="3:11" x14ac:dyDescent="0.25">
      <c r="C5028" s="12"/>
      <c r="D5028" s="12"/>
      <c r="J5028" s="4"/>
      <c r="K5028" s="4"/>
    </row>
    <row r="5029" spans="3:11" x14ac:dyDescent="0.25">
      <c r="C5029" s="12"/>
      <c r="D5029" s="12"/>
      <c r="J5029" s="4"/>
      <c r="K5029" s="4"/>
    </row>
    <row r="5030" spans="3:11" x14ac:dyDescent="0.25">
      <c r="C5030" s="12"/>
      <c r="D5030" s="12"/>
      <c r="J5030" s="4"/>
      <c r="K5030" s="4"/>
    </row>
    <row r="5031" spans="3:11" x14ac:dyDescent="0.25">
      <c r="C5031" s="12"/>
      <c r="D5031" s="12"/>
      <c r="J5031" s="4"/>
      <c r="K5031" s="4"/>
    </row>
    <row r="5032" spans="3:11" x14ac:dyDescent="0.25">
      <c r="C5032" s="12"/>
      <c r="D5032" s="12"/>
      <c r="J5032" s="4"/>
      <c r="K5032" s="4"/>
    </row>
    <row r="5033" spans="3:11" x14ac:dyDescent="0.25">
      <c r="C5033" s="12"/>
      <c r="D5033" s="12"/>
      <c r="J5033" s="4"/>
      <c r="K5033" s="4"/>
    </row>
    <row r="5034" spans="3:11" x14ac:dyDescent="0.25">
      <c r="C5034" s="12"/>
      <c r="D5034" s="12"/>
      <c r="J5034" s="4"/>
      <c r="K5034" s="4"/>
    </row>
    <row r="5035" spans="3:11" x14ac:dyDescent="0.25">
      <c r="C5035" s="12"/>
      <c r="D5035" s="12"/>
      <c r="J5035" s="4"/>
      <c r="K5035" s="4"/>
    </row>
    <row r="5036" spans="3:11" x14ac:dyDescent="0.25">
      <c r="C5036" s="12"/>
      <c r="D5036" s="12"/>
      <c r="J5036" s="4"/>
      <c r="K5036" s="4"/>
    </row>
    <row r="5037" spans="3:11" x14ac:dyDescent="0.25">
      <c r="C5037" s="12"/>
      <c r="D5037" s="12"/>
      <c r="J5037" s="4"/>
      <c r="K5037" s="4"/>
    </row>
    <row r="5038" spans="3:11" x14ac:dyDescent="0.25">
      <c r="C5038" s="12"/>
      <c r="D5038" s="12"/>
      <c r="J5038" s="4"/>
      <c r="K5038" s="4"/>
    </row>
    <row r="5039" spans="3:11" x14ac:dyDescent="0.25">
      <c r="C5039" s="12"/>
      <c r="D5039" s="12"/>
      <c r="J5039" s="4"/>
      <c r="K5039" s="4"/>
    </row>
    <row r="5040" spans="3:11" x14ac:dyDescent="0.25">
      <c r="C5040" s="12"/>
      <c r="D5040" s="12"/>
      <c r="J5040" s="4"/>
      <c r="K5040" s="4"/>
    </row>
    <row r="5041" spans="3:11" x14ac:dyDescent="0.25">
      <c r="C5041" s="12"/>
      <c r="D5041" s="12"/>
      <c r="J5041" s="4"/>
      <c r="K5041" s="4"/>
    </row>
    <row r="5042" spans="3:11" x14ac:dyDescent="0.25">
      <c r="C5042" s="12"/>
      <c r="D5042" s="12"/>
      <c r="J5042" s="4"/>
      <c r="K5042" s="4"/>
    </row>
    <row r="5043" spans="3:11" x14ac:dyDescent="0.25">
      <c r="C5043" s="12"/>
      <c r="D5043" s="12"/>
      <c r="J5043" s="4"/>
      <c r="K5043" s="4"/>
    </row>
    <row r="5044" spans="3:11" x14ac:dyDescent="0.25">
      <c r="C5044" s="12"/>
      <c r="D5044" s="12"/>
      <c r="J5044" s="4"/>
      <c r="K5044" s="4"/>
    </row>
    <row r="5045" spans="3:11" x14ac:dyDescent="0.25">
      <c r="C5045" s="12"/>
      <c r="D5045" s="12"/>
      <c r="J5045" s="4"/>
      <c r="K5045" s="4"/>
    </row>
    <row r="5046" spans="3:11" x14ac:dyDescent="0.25">
      <c r="C5046" s="12"/>
      <c r="D5046" s="12"/>
      <c r="J5046" s="4"/>
      <c r="K5046" s="4"/>
    </row>
    <row r="5047" spans="3:11" x14ac:dyDescent="0.25">
      <c r="C5047" s="12"/>
      <c r="D5047" s="12"/>
      <c r="G5047" s="15"/>
      <c r="K5047" s="18"/>
    </row>
    <row r="5048" spans="3:11" x14ac:dyDescent="0.25">
      <c r="C5048" s="12"/>
      <c r="D5048" s="12"/>
      <c r="K5048" s="18"/>
    </row>
    <row r="5049" spans="3:11" x14ac:dyDescent="0.25">
      <c r="C5049" s="12"/>
      <c r="D5049" s="12"/>
      <c r="K5049" s="18"/>
    </row>
    <row r="5050" spans="3:11" x14ac:dyDescent="0.25">
      <c r="C5050" s="12"/>
      <c r="D5050" s="12"/>
      <c r="K5050" s="18"/>
    </row>
    <row r="5051" spans="3:11" x14ac:dyDescent="0.25">
      <c r="C5051" s="12"/>
      <c r="D5051" s="12"/>
      <c r="K5051" s="18"/>
    </row>
    <row r="5052" spans="3:11" x14ac:dyDescent="0.25">
      <c r="C5052" s="12"/>
      <c r="D5052" s="12"/>
      <c r="K5052" s="18"/>
    </row>
    <row r="5053" spans="3:11" x14ac:dyDescent="0.25">
      <c r="C5053" s="12"/>
      <c r="D5053" s="12"/>
      <c r="K5053" s="18"/>
    </row>
    <row r="5054" spans="3:11" x14ac:dyDescent="0.25">
      <c r="C5054" s="12"/>
      <c r="D5054" s="12"/>
      <c r="K5054" s="18"/>
    </row>
    <row r="5055" spans="3:11" x14ac:dyDescent="0.25">
      <c r="C5055" s="12"/>
      <c r="D5055" s="12"/>
      <c r="K5055" s="18"/>
    </row>
    <row r="5056" spans="3:11" x14ac:dyDescent="0.25">
      <c r="C5056" s="12"/>
      <c r="D5056" s="12"/>
      <c r="K5056" s="18"/>
    </row>
    <row r="5057" spans="3:11" x14ac:dyDescent="0.25">
      <c r="C5057" s="12"/>
      <c r="D5057" s="12"/>
      <c r="K5057" s="18"/>
    </row>
    <row r="5058" spans="3:11" x14ac:dyDescent="0.25">
      <c r="C5058" s="12"/>
      <c r="D5058" s="12"/>
      <c r="K5058" s="18"/>
    </row>
    <row r="5059" spans="3:11" x14ac:dyDescent="0.25">
      <c r="C5059" s="12"/>
      <c r="D5059" s="12"/>
      <c r="K5059" s="18"/>
    </row>
    <row r="5060" spans="3:11" x14ac:dyDescent="0.25">
      <c r="C5060" s="12"/>
      <c r="D5060" s="12"/>
      <c r="K5060" s="18"/>
    </row>
    <row r="5061" spans="3:11" x14ac:dyDescent="0.25">
      <c r="C5061" s="12"/>
      <c r="D5061" s="12"/>
      <c r="K5061" s="18"/>
    </row>
    <row r="5062" spans="3:11" x14ac:dyDescent="0.25">
      <c r="C5062" s="12"/>
      <c r="D5062" s="12"/>
      <c r="K5062" s="18"/>
    </row>
    <row r="5063" spans="3:11" x14ac:dyDescent="0.25">
      <c r="C5063" s="12"/>
      <c r="D5063" s="12"/>
      <c r="K5063" s="18"/>
    </row>
    <row r="5064" spans="3:11" x14ac:dyDescent="0.25">
      <c r="C5064" s="12"/>
      <c r="D5064" s="12"/>
      <c r="K5064" s="18"/>
    </row>
    <row r="5065" spans="3:11" x14ac:dyDescent="0.25">
      <c r="C5065" s="12"/>
      <c r="D5065" s="12"/>
      <c r="K5065" s="18"/>
    </row>
    <row r="5066" spans="3:11" x14ac:dyDescent="0.25">
      <c r="C5066" s="12"/>
      <c r="D5066" s="12"/>
      <c r="K5066" s="18"/>
    </row>
    <row r="5067" spans="3:11" x14ac:dyDescent="0.25">
      <c r="C5067" s="12"/>
      <c r="D5067" s="12"/>
      <c r="K5067" s="18"/>
    </row>
    <row r="5068" spans="3:11" x14ac:dyDescent="0.25">
      <c r="C5068" s="12"/>
      <c r="D5068" s="12"/>
      <c r="K5068" s="18"/>
    </row>
    <row r="5069" spans="3:11" x14ac:dyDescent="0.25">
      <c r="C5069" s="12"/>
      <c r="D5069" s="12"/>
      <c r="K5069" s="18"/>
    </row>
    <row r="5070" spans="3:11" x14ac:dyDescent="0.25">
      <c r="C5070" s="12"/>
      <c r="D5070" s="12"/>
      <c r="K5070" s="18"/>
    </row>
    <row r="5071" spans="3:11" x14ac:dyDescent="0.25">
      <c r="C5071" s="12"/>
      <c r="D5071" s="12"/>
      <c r="J5071" s="4"/>
      <c r="K5071" s="4"/>
    </row>
    <row r="5072" spans="3:11" x14ac:dyDescent="0.25">
      <c r="C5072" s="12"/>
      <c r="D5072" s="12"/>
      <c r="J5072" s="4"/>
      <c r="K5072" s="4"/>
    </row>
    <row r="5073" spans="3:11" x14ac:dyDescent="0.25">
      <c r="C5073" s="12"/>
      <c r="D5073" s="12"/>
      <c r="J5073" s="4"/>
      <c r="K5073" s="4"/>
    </row>
    <row r="5074" spans="3:11" x14ac:dyDescent="0.25">
      <c r="C5074" s="12"/>
      <c r="D5074" s="12"/>
      <c r="J5074" s="4"/>
      <c r="K5074" s="4"/>
    </row>
    <row r="5075" spans="3:11" x14ac:dyDescent="0.25">
      <c r="C5075" s="12"/>
      <c r="D5075" s="12"/>
      <c r="J5075" s="4"/>
      <c r="K5075" s="4"/>
    </row>
    <row r="5076" spans="3:11" x14ac:dyDescent="0.25">
      <c r="C5076" s="12"/>
      <c r="D5076" s="12"/>
      <c r="J5076" s="4"/>
      <c r="K5076" s="4"/>
    </row>
    <row r="5077" spans="3:11" x14ac:dyDescent="0.25">
      <c r="C5077" s="12"/>
      <c r="D5077" s="12"/>
      <c r="J5077" s="4"/>
      <c r="K5077" s="4"/>
    </row>
    <row r="5078" spans="3:11" x14ac:dyDescent="0.25">
      <c r="C5078" s="12"/>
      <c r="D5078" s="12"/>
      <c r="J5078" s="4"/>
      <c r="K5078" s="4"/>
    </row>
    <row r="5079" spans="3:11" x14ac:dyDescent="0.25">
      <c r="C5079" s="12"/>
      <c r="D5079" s="12"/>
      <c r="J5079" s="4"/>
      <c r="K5079" s="4"/>
    </row>
    <row r="5080" spans="3:11" x14ac:dyDescent="0.25">
      <c r="C5080" s="12"/>
      <c r="D5080" s="12"/>
      <c r="J5080" s="4"/>
      <c r="K5080" s="4"/>
    </row>
    <row r="5081" spans="3:11" x14ac:dyDescent="0.25">
      <c r="C5081" s="12"/>
      <c r="D5081" s="12"/>
      <c r="J5081" s="4"/>
      <c r="K5081" s="4"/>
    </row>
    <row r="5082" spans="3:11" x14ac:dyDescent="0.25">
      <c r="C5082" s="12"/>
      <c r="D5082" s="12"/>
      <c r="J5082" s="4"/>
      <c r="K5082" s="4"/>
    </row>
    <row r="5083" spans="3:11" x14ac:dyDescent="0.25">
      <c r="C5083" s="12"/>
      <c r="D5083" s="12"/>
      <c r="J5083" s="4"/>
      <c r="K5083" s="4"/>
    </row>
    <row r="5084" spans="3:11" x14ac:dyDescent="0.25">
      <c r="C5084" s="12"/>
      <c r="D5084" s="12"/>
      <c r="J5084" s="4"/>
      <c r="K5084" s="4"/>
    </row>
    <row r="5085" spans="3:11" x14ac:dyDescent="0.25">
      <c r="C5085" s="12"/>
      <c r="D5085" s="12"/>
      <c r="J5085" s="4"/>
      <c r="K5085" s="4"/>
    </row>
    <row r="5086" spans="3:11" x14ac:dyDescent="0.25">
      <c r="C5086" s="12"/>
      <c r="D5086" s="12"/>
      <c r="J5086" s="4"/>
      <c r="K5086" s="4"/>
    </row>
    <row r="5087" spans="3:11" x14ac:dyDescent="0.25">
      <c r="C5087" s="12"/>
      <c r="D5087" s="12"/>
      <c r="J5087" s="4"/>
      <c r="K5087" s="4"/>
    </row>
    <row r="5088" spans="3:11" x14ac:dyDescent="0.25">
      <c r="C5088" s="12"/>
      <c r="D5088" s="12"/>
      <c r="J5088" s="4"/>
      <c r="K5088" s="4"/>
    </row>
    <row r="5089" spans="3:11" x14ac:dyDescent="0.25">
      <c r="C5089" s="12"/>
      <c r="D5089" s="12"/>
      <c r="J5089" s="4"/>
      <c r="K5089" s="4"/>
    </row>
    <row r="5090" spans="3:11" x14ac:dyDescent="0.25">
      <c r="C5090" s="12"/>
      <c r="D5090" s="12"/>
      <c r="J5090" s="4"/>
      <c r="K5090" s="4"/>
    </row>
    <row r="5091" spans="3:11" x14ac:dyDescent="0.25">
      <c r="C5091" s="12"/>
      <c r="D5091" s="12"/>
      <c r="J5091" s="4"/>
      <c r="K5091" s="4"/>
    </row>
    <row r="5092" spans="3:11" x14ac:dyDescent="0.25">
      <c r="C5092" s="12"/>
      <c r="D5092" s="12"/>
      <c r="J5092" s="4"/>
      <c r="K5092" s="4"/>
    </row>
    <row r="5093" spans="3:11" x14ac:dyDescent="0.25">
      <c r="C5093" s="12"/>
      <c r="D5093" s="12"/>
      <c r="J5093" s="4"/>
      <c r="K5093" s="4"/>
    </row>
    <row r="5094" spans="3:11" x14ac:dyDescent="0.25">
      <c r="C5094" s="12"/>
      <c r="D5094" s="12"/>
      <c r="J5094" s="4"/>
      <c r="K5094" s="4"/>
    </row>
    <row r="5095" spans="3:11" x14ac:dyDescent="0.25">
      <c r="C5095" s="12"/>
      <c r="D5095" s="12"/>
      <c r="G5095" s="15"/>
      <c r="K5095" s="18"/>
    </row>
    <row r="5096" spans="3:11" x14ac:dyDescent="0.25">
      <c r="C5096" s="12"/>
      <c r="D5096" s="12"/>
      <c r="K5096" s="18"/>
    </row>
    <row r="5097" spans="3:11" x14ac:dyDescent="0.25">
      <c r="C5097" s="12"/>
      <c r="D5097" s="12"/>
      <c r="K5097" s="18"/>
    </row>
    <row r="5098" spans="3:11" x14ac:dyDescent="0.25">
      <c r="C5098" s="12"/>
      <c r="D5098" s="12"/>
      <c r="K5098" s="18"/>
    </row>
    <row r="5099" spans="3:11" x14ac:dyDescent="0.25">
      <c r="C5099" s="12"/>
      <c r="D5099" s="12"/>
      <c r="K5099" s="18"/>
    </row>
    <row r="5100" spans="3:11" x14ac:dyDescent="0.25">
      <c r="C5100" s="12"/>
      <c r="D5100" s="12"/>
      <c r="K5100" s="18"/>
    </row>
    <row r="5101" spans="3:11" x14ac:dyDescent="0.25">
      <c r="C5101" s="12"/>
      <c r="D5101" s="12"/>
      <c r="K5101" s="18"/>
    </row>
    <row r="5102" spans="3:11" x14ac:dyDescent="0.25">
      <c r="C5102" s="12"/>
      <c r="D5102" s="12"/>
      <c r="K5102" s="18"/>
    </row>
    <row r="5103" spans="3:11" x14ac:dyDescent="0.25">
      <c r="C5103" s="12"/>
      <c r="D5103" s="12"/>
      <c r="K5103" s="18"/>
    </row>
    <row r="5104" spans="3:11" x14ac:dyDescent="0.25">
      <c r="C5104" s="12"/>
      <c r="D5104" s="12"/>
      <c r="K5104" s="18"/>
    </row>
    <row r="5105" spans="3:11" x14ac:dyDescent="0.25">
      <c r="C5105" s="12"/>
      <c r="D5105" s="12"/>
      <c r="K5105" s="18"/>
    </row>
    <row r="5106" spans="3:11" x14ac:dyDescent="0.25">
      <c r="C5106" s="12"/>
      <c r="D5106" s="12"/>
      <c r="K5106" s="18"/>
    </row>
    <row r="5107" spans="3:11" x14ac:dyDescent="0.25">
      <c r="C5107" s="12"/>
      <c r="D5107" s="12"/>
      <c r="K5107" s="18"/>
    </row>
    <row r="5108" spans="3:11" x14ac:dyDescent="0.25">
      <c r="C5108" s="12"/>
      <c r="D5108" s="12"/>
      <c r="K5108" s="18"/>
    </row>
    <row r="5109" spans="3:11" x14ac:dyDescent="0.25">
      <c r="C5109" s="12"/>
      <c r="D5109" s="12"/>
      <c r="K5109" s="18"/>
    </row>
    <row r="5110" spans="3:11" x14ac:dyDescent="0.25">
      <c r="C5110" s="12"/>
      <c r="D5110" s="12"/>
      <c r="K5110" s="18"/>
    </row>
    <row r="5111" spans="3:11" x14ac:dyDescent="0.25">
      <c r="C5111" s="12"/>
      <c r="D5111" s="12"/>
      <c r="K5111" s="18"/>
    </row>
    <row r="5112" spans="3:11" x14ac:dyDescent="0.25">
      <c r="C5112" s="12"/>
      <c r="D5112" s="12"/>
      <c r="K5112" s="18"/>
    </row>
    <row r="5113" spans="3:11" x14ac:dyDescent="0.25">
      <c r="C5113" s="12"/>
      <c r="D5113" s="12"/>
      <c r="K5113" s="18"/>
    </row>
    <row r="5114" spans="3:11" x14ac:dyDescent="0.25">
      <c r="C5114" s="12"/>
      <c r="D5114" s="12"/>
      <c r="K5114" s="18"/>
    </row>
    <row r="5115" spans="3:11" x14ac:dyDescent="0.25">
      <c r="C5115" s="12"/>
      <c r="D5115" s="12"/>
      <c r="K5115" s="18"/>
    </row>
    <row r="5116" spans="3:11" x14ac:dyDescent="0.25">
      <c r="C5116" s="12"/>
      <c r="D5116" s="12"/>
      <c r="K5116" s="18"/>
    </row>
    <row r="5117" spans="3:11" x14ac:dyDescent="0.25">
      <c r="C5117" s="12"/>
      <c r="D5117" s="12"/>
      <c r="K5117" s="18"/>
    </row>
    <row r="5118" spans="3:11" x14ac:dyDescent="0.25">
      <c r="C5118" s="12"/>
      <c r="D5118" s="12"/>
      <c r="K5118" s="18"/>
    </row>
    <row r="5119" spans="3:11" x14ac:dyDescent="0.25">
      <c r="C5119" s="12"/>
      <c r="D5119" s="12"/>
      <c r="J5119" s="4"/>
      <c r="K5119" s="4"/>
    </row>
    <row r="5120" spans="3:11" x14ac:dyDescent="0.25">
      <c r="C5120" s="12"/>
      <c r="D5120" s="12"/>
      <c r="J5120" s="4"/>
      <c r="K5120" s="4"/>
    </row>
    <row r="5121" spans="3:11" x14ac:dyDescent="0.25">
      <c r="C5121" s="12"/>
      <c r="D5121" s="12"/>
      <c r="J5121" s="4"/>
      <c r="K5121" s="4"/>
    </row>
    <row r="5122" spans="3:11" x14ac:dyDescent="0.25">
      <c r="C5122" s="12"/>
      <c r="D5122" s="12"/>
      <c r="J5122" s="4"/>
      <c r="K5122" s="4"/>
    </row>
    <row r="5123" spans="3:11" x14ac:dyDescent="0.25">
      <c r="C5123" s="12"/>
      <c r="D5123" s="12"/>
      <c r="J5123" s="4"/>
      <c r="K5123" s="4"/>
    </row>
    <row r="5124" spans="3:11" x14ac:dyDescent="0.25">
      <c r="C5124" s="12"/>
      <c r="D5124" s="12"/>
      <c r="J5124" s="4"/>
      <c r="K5124" s="4"/>
    </row>
    <row r="5125" spans="3:11" x14ac:dyDescent="0.25">
      <c r="C5125" s="12"/>
      <c r="D5125" s="12"/>
      <c r="J5125" s="4"/>
      <c r="K5125" s="4"/>
    </row>
    <row r="5126" spans="3:11" x14ac:dyDescent="0.25">
      <c r="C5126" s="12"/>
      <c r="D5126" s="12"/>
      <c r="J5126" s="4"/>
      <c r="K5126" s="4"/>
    </row>
    <row r="5127" spans="3:11" x14ac:dyDescent="0.25">
      <c r="C5127" s="12"/>
      <c r="D5127" s="12"/>
      <c r="J5127" s="4"/>
      <c r="K5127" s="4"/>
    </row>
    <row r="5128" spans="3:11" x14ac:dyDescent="0.25">
      <c r="C5128" s="12"/>
      <c r="D5128" s="12"/>
      <c r="J5128" s="4"/>
      <c r="K5128" s="4"/>
    </row>
    <row r="5129" spans="3:11" x14ac:dyDescent="0.25">
      <c r="C5129" s="12"/>
      <c r="D5129" s="12"/>
      <c r="J5129" s="4"/>
      <c r="K5129" s="4"/>
    </row>
    <row r="5130" spans="3:11" x14ac:dyDescent="0.25">
      <c r="C5130" s="12"/>
      <c r="D5130" s="12"/>
      <c r="J5130" s="4"/>
      <c r="K5130" s="4"/>
    </row>
    <row r="5131" spans="3:11" x14ac:dyDescent="0.25">
      <c r="C5131" s="12"/>
      <c r="D5131" s="12"/>
      <c r="J5131" s="4"/>
      <c r="K5131" s="4"/>
    </row>
    <row r="5132" spans="3:11" x14ac:dyDescent="0.25">
      <c r="C5132" s="12"/>
      <c r="D5132" s="12"/>
      <c r="J5132" s="4"/>
      <c r="K5132" s="4"/>
    </row>
    <row r="5133" spans="3:11" x14ac:dyDescent="0.25">
      <c r="C5133" s="12"/>
      <c r="D5133" s="12"/>
      <c r="J5133" s="4"/>
      <c r="K5133" s="4"/>
    </row>
    <row r="5134" spans="3:11" x14ac:dyDescent="0.25">
      <c r="C5134" s="12"/>
      <c r="D5134" s="12"/>
      <c r="J5134" s="4"/>
      <c r="K5134" s="4"/>
    </row>
    <row r="5135" spans="3:11" x14ac:dyDescent="0.25">
      <c r="C5135" s="12"/>
      <c r="D5135" s="12"/>
      <c r="J5135" s="4"/>
      <c r="K5135" s="4"/>
    </row>
    <row r="5136" spans="3:11" x14ac:dyDescent="0.25">
      <c r="C5136" s="12"/>
      <c r="D5136" s="12"/>
      <c r="J5136" s="4"/>
      <c r="K5136" s="4"/>
    </row>
    <row r="5137" spans="3:11" x14ac:dyDescent="0.25">
      <c r="C5137" s="12"/>
      <c r="D5137" s="12"/>
      <c r="J5137" s="4"/>
      <c r="K5137" s="4"/>
    </row>
    <row r="5138" spans="3:11" x14ac:dyDescent="0.25">
      <c r="C5138" s="12"/>
      <c r="D5138" s="12"/>
      <c r="J5138" s="4"/>
      <c r="K5138" s="4"/>
    </row>
    <row r="5139" spans="3:11" x14ac:dyDescent="0.25">
      <c r="C5139" s="12"/>
      <c r="D5139" s="12"/>
      <c r="J5139" s="4"/>
      <c r="K5139" s="4"/>
    </row>
    <row r="5140" spans="3:11" x14ac:dyDescent="0.25">
      <c r="C5140" s="12"/>
      <c r="D5140" s="12"/>
      <c r="J5140" s="4"/>
      <c r="K5140" s="4"/>
    </row>
    <row r="5141" spans="3:11" x14ac:dyDescent="0.25">
      <c r="C5141" s="12"/>
      <c r="D5141" s="12"/>
      <c r="J5141" s="4"/>
      <c r="K5141" s="4"/>
    </row>
    <row r="5142" spans="3:11" x14ac:dyDescent="0.25">
      <c r="C5142" s="12"/>
      <c r="D5142" s="12"/>
      <c r="J5142" s="4"/>
      <c r="K5142" s="4"/>
    </row>
    <row r="5143" spans="3:11" x14ac:dyDescent="0.25">
      <c r="C5143" s="12"/>
      <c r="D5143" s="12"/>
      <c r="G5143" s="15"/>
      <c r="K5143" s="18"/>
    </row>
    <row r="5144" spans="3:11" x14ac:dyDescent="0.25">
      <c r="C5144" s="12"/>
      <c r="D5144" s="12"/>
      <c r="K5144" s="18"/>
    </row>
    <row r="5145" spans="3:11" x14ac:dyDescent="0.25">
      <c r="C5145" s="12"/>
      <c r="D5145" s="12"/>
      <c r="K5145" s="18"/>
    </row>
    <row r="5146" spans="3:11" x14ac:dyDescent="0.25">
      <c r="C5146" s="12"/>
      <c r="D5146" s="12"/>
      <c r="K5146" s="18"/>
    </row>
    <row r="5147" spans="3:11" x14ac:dyDescent="0.25">
      <c r="C5147" s="12"/>
      <c r="D5147" s="12"/>
      <c r="K5147" s="18"/>
    </row>
    <row r="5148" spans="3:11" x14ac:dyDescent="0.25">
      <c r="C5148" s="12"/>
      <c r="D5148" s="12"/>
      <c r="K5148" s="18"/>
    </row>
    <row r="5149" spans="3:11" x14ac:dyDescent="0.25">
      <c r="C5149" s="12"/>
      <c r="D5149" s="12"/>
      <c r="K5149" s="18"/>
    </row>
    <row r="5150" spans="3:11" x14ac:dyDescent="0.25">
      <c r="C5150" s="12"/>
      <c r="D5150" s="12"/>
      <c r="K5150" s="18"/>
    </row>
    <row r="5151" spans="3:11" x14ac:dyDescent="0.25">
      <c r="C5151" s="12"/>
      <c r="D5151" s="12"/>
      <c r="K5151" s="18"/>
    </row>
    <row r="5152" spans="3:11" x14ac:dyDescent="0.25">
      <c r="C5152" s="12"/>
      <c r="D5152" s="12"/>
      <c r="K5152" s="18"/>
    </row>
    <row r="5153" spans="3:11" x14ac:dyDescent="0.25">
      <c r="C5153" s="12"/>
      <c r="D5153" s="12"/>
      <c r="K5153" s="18"/>
    </row>
    <row r="5154" spans="3:11" x14ac:dyDescent="0.25">
      <c r="C5154" s="12"/>
      <c r="D5154" s="12"/>
      <c r="K5154" s="18"/>
    </row>
    <row r="5155" spans="3:11" x14ac:dyDescent="0.25">
      <c r="C5155" s="12"/>
      <c r="D5155" s="12"/>
      <c r="K5155" s="18"/>
    </row>
    <row r="5156" spans="3:11" x14ac:dyDescent="0.25">
      <c r="C5156" s="12"/>
      <c r="D5156" s="12"/>
      <c r="K5156" s="18"/>
    </row>
    <row r="5157" spans="3:11" x14ac:dyDescent="0.25">
      <c r="C5157" s="12"/>
      <c r="D5157" s="12"/>
      <c r="K5157" s="18"/>
    </row>
    <row r="5158" spans="3:11" x14ac:dyDescent="0.25">
      <c r="C5158" s="12"/>
      <c r="D5158" s="12"/>
      <c r="K5158" s="18"/>
    </row>
    <row r="5159" spans="3:11" x14ac:dyDescent="0.25">
      <c r="C5159" s="12"/>
      <c r="D5159" s="12"/>
      <c r="K5159" s="18"/>
    </row>
    <row r="5160" spans="3:11" x14ac:dyDescent="0.25">
      <c r="C5160" s="12"/>
      <c r="D5160" s="12"/>
      <c r="K5160" s="18"/>
    </row>
    <row r="5161" spans="3:11" x14ac:dyDescent="0.25">
      <c r="C5161" s="12"/>
      <c r="D5161" s="12"/>
      <c r="K5161" s="18"/>
    </row>
    <row r="5162" spans="3:11" x14ac:dyDescent="0.25">
      <c r="C5162" s="12"/>
      <c r="D5162" s="12"/>
      <c r="K5162" s="18"/>
    </row>
    <row r="5163" spans="3:11" x14ac:dyDescent="0.25">
      <c r="C5163" s="12"/>
      <c r="D5163" s="12"/>
      <c r="K5163" s="18"/>
    </row>
    <row r="5164" spans="3:11" x14ac:dyDescent="0.25">
      <c r="C5164" s="12"/>
      <c r="D5164" s="12"/>
      <c r="K5164" s="18"/>
    </row>
    <row r="5165" spans="3:11" x14ac:dyDescent="0.25">
      <c r="C5165" s="12"/>
      <c r="D5165" s="12"/>
      <c r="K5165" s="18"/>
    </row>
    <row r="5166" spans="3:11" x14ac:dyDescent="0.25">
      <c r="C5166" s="12"/>
      <c r="D5166" s="12"/>
      <c r="K5166" s="18"/>
    </row>
    <row r="5167" spans="3:11" x14ac:dyDescent="0.25">
      <c r="C5167" s="12"/>
      <c r="D5167" s="12"/>
      <c r="J5167" s="4"/>
      <c r="K5167" s="4"/>
    </row>
    <row r="5168" spans="3:11" x14ac:dyDescent="0.25">
      <c r="C5168" s="12"/>
      <c r="D5168" s="12"/>
      <c r="J5168" s="4"/>
      <c r="K5168" s="4"/>
    </row>
    <row r="5169" spans="3:11" x14ac:dyDescent="0.25">
      <c r="C5169" s="12"/>
      <c r="D5169" s="12"/>
      <c r="J5169" s="4"/>
      <c r="K5169" s="4"/>
    </row>
    <row r="5170" spans="3:11" x14ac:dyDescent="0.25">
      <c r="C5170" s="12"/>
      <c r="D5170" s="12"/>
      <c r="J5170" s="4"/>
      <c r="K5170" s="4"/>
    </row>
    <row r="5171" spans="3:11" x14ac:dyDescent="0.25">
      <c r="C5171" s="12"/>
      <c r="D5171" s="12"/>
      <c r="J5171" s="4"/>
      <c r="K5171" s="4"/>
    </row>
    <row r="5172" spans="3:11" x14ac:dyDescent="0.25">
      <c r="C5172" s="12"/>
      <c r="D5172" s="12"/>
      <c r="J5172" s="4"/>
      <c r="K5172" s="4"/>
    </row>
    <row r="5173" spans="3:11" x14ac:dyDescent="0.25">
      <c r="C5173" s="12"/>
      <c r="D5173" s="12"/>
      <c r="J5173" s="4"/>
      <c r="K5173" s="4"/>
    </row>
    <row r="5174" spans="3:11" x14ac:dyDescent="0.25">
      <c r="C5174" s="12"/>
      <c r="D5174" s="12"/>
      <c r="J5174" s="4"/>
      <c r="K5174" s="4"/>
    </row>
    <row r="5175" spans="3:11" x14ac:dyDescent="0.25">
      <c r="C5175" s="12"/>
      <c r="D5175" s="12"/>
      <c r="J5175" s="4"/>
      <c r="K5175" s="4"/>
    </row>
    <row r="5176" spans="3:11" x14ac:dyDescent="0.25">
      <c r="C5176" s="12"/>
      <c r="D5176" s="12"/>
      <c r="J5176" s="4"/>
      <c r="K5176" s="4"/>
    </row>
    <row r="5177" spans="3:11" x14ac:dyDescent="0.25">
      <c r="C5177" s="12"/>
      <c r="D5177" s="12"/>
      <c r="J5177" s="4"/>
      <c r="K5177" s="4"/>
    </row>
    <row r="5178" spans="3:11" x14ac:dyDescent="0.25">
      <c r="C5178" s="12"/>
      <c r="D5178" s="12"/>
      <c r="J5178" s="4"/>
      <c r="K5178" s="4"/>
    </row>
    <row r="5179" spans="3:11" x14ac:dyDescent="0.25">
      <c r="C5179" s="12"/>
      <c r="D5179" s="12"/>
      <c r="J5179" s="4"/>
      <c r="K5179" s="4"/>
    </row>
    <row r="5180" spans="3:11" x14ac:dyDescent="0.25">
      <c r="C5180" s="12"/>
      <c r="D5180" s="12"/>
      <c r="J5180" s="4"/>
      <c r="K5180" s="4"/>
    </row>
    <row r="5181" spans="3:11" x14ac:dyDescent="0.25">
      <c r="C5181" s="12"/>
      <c r="D5181" s="12"/>
      <c r="J5181" s="4"/>
      <c r="K5181" s="4"/>
    </row>
    <row r="5182" spans="3:11" x14ac:dyDescent="0.25">
      <c r="C5182" s="12"/>
      <c r="D5182" s="12"/>
      <c r="J5182" s="4"/>
      <c r="K5182" s="4"/>
    </row>
    <row r="5183" spans="3:11" x14ac:dyDescent="0.25">
      <c r="C5183" s="12"/>
      <c r="D5183" s="12"/>
      <c r="J5183" s="4"/>
      <c r="K5183" s="4"/>
    </row>
    <row r="5184" spans="3:11" x14ac:dyDescent="0.25">
      <c r="C5184" s="12"/>
      <c r="D5184" s="12"/>
      <c r="J5184" s="4"/>
      <c r="K5184" s="4"/>
    </row>
    <row r="5185" spans="3:11" x14ac:dyDescent="0.25">
      <c r="C5185" s="12"/>
      <c r="D5185" s="12"/>
      <c r="J5185" s="4"/>
      <c r="K5185" s="4"/>
    </row>
    <row r="5186" spans="3:11" x14ac:dyDescent="0.25">
      <c r="C5186" s="12"/>
      <c r="D5186" s="12"/>
      <c r="J5186" s="4"/>
      <c r="K5186" s="4"/>
    </row>
    <row r="5187" spans="3:11" x14ac:dyDescent="0.25">
      <c r="C5187" s="12"/>
      <c r="D5187" s="12"/>
      <c r="J5187" s="4"/>
      <c r="K5187" s="4"/>
    </row>
    <row r="5188" spans="3:11" x14ac:dyDescent="0.25">
      <c r="C5188" s="12"/>
      <c r="D5188" s="12"/>
      <c r="J5188" s="4"/>
      <c r="K5188" s="4"/>
    </row>
    <row r="5189" spans="3:11" x14ac:dyDescent="0.25">
      <c r="C5189" s="12"/>
      <c r="D5189" s="12"/>
      <c r="J5189" s="4"/>
      <c r="K5189" s="4"/>
    </row>
    <row r="5190" spans="3:11" x14ac:dyDescent="0.25">
      <c r="C5190" s="12"/>
      <c r="D5190" s="12"/>
      <c r="J5190" s="4"/>
      <c r="K5190" s="4"/>
    </row>
    <row r="5191" spans="3:11" x14ac:dyDescent="0.25">
      <c r="C5191" s="12"/>
      <c r="D5191" s="12"/>
      <c r="G5191" s="15"/>
      <c r="K5191" s="18"/>
    </row>
    <row r="5192" spans="3:11" x14ac:dyDescent="0.25">
      <c r="C5192" s="12"/>
      <c r="D5192" s="12"/>
      <c r="K5192" s="18"/>
    </row>
    <row r="5193" spans="3:11" x14ac:dyDescent="0.25">
      <c r="C5193" s="12"/>
      <c r="D5193" s="12"/>
      <c r="K5193" s="18"/>
    </row>
    <row r="5194" spans="3:11" x14ac:dyDescent="0.25">
      <c r="C5194" s="12"/>
      <c r="D5194" s="12"/>
      <c r="K5194" s="18"/>
    </row>
    <row r="5195" spans="3:11" x14ac:dyDescent="0.25">
      <c r="C5195" s="12"/>
      <c r="D5195" s="12"/>
      <c r="K5195" s="18"/>
    </row>
    <row r="5196" spans="3:11" x14ac:dyDescent="0.25">
      <c r="C5196" s="12"/>
      <c r="D5196" s="12"/>
      <c r="K5196" s="18"/>
    </row>
    <row r="5197" spans="3:11" x14ac:dyDescent="0.25">
      <c r="C5197" s="12"/>
      <c r="D5197" s="12"/>
      <c r="K5197" s="18"/>
    </row>
    <row r="5198" spans="3:11" x14ac:dyDescent="0.25">
      <c r="C5198" s="12"/>
      <c r="D5198" s="12"/>
      <c r="K5198" s="18"/>
    </row>
    <row r="5199" spans="3:11" x14ac:dyDescent="0.25">
      <c r="C5199" s="12"/>
      <c r="D5199" s="12"/>
      <c r="K5199" s="18"/>
    </row>
    <row r="5200" spans="3:11" x14ac:dyDescent="0.25">
      <c r="C5200" s="12"/>
      <c r="D5200" s="12"/>
      <c r="K5200" s="18"/>
    </row>
    <row r="5201" spans="3:11" x14ac:dyDescent="0.25">
      <c r="C5201" s="12"/>
      <c r="D5201" s="12"/>
      <c r="K5201" s="18"/>
    </row>
    <row r="5202" spans="3:11" x14ac:dyDescent="0.25">
      <c r="C5202" s="12"/>
      <c r="D5202" s="12"/>
      <c r="K5202" s="18"/>
    </row>
    <row r="5203" spans="3:11" x14ac:dyDescent="0.25">
      <c r="C5203" s="12"/>
      <c r="D5203" s="12"/>
      <c r="K5203" s="18"/>
    </row>
    <row r="5204" spans="3:11" x14ac:dyDescent="0.25">
      <c r="C5204" s="12"/>
      <c r="D5204" s="12"/>
      <c r="K5204" s="18"/>
    </row>
    <row r="5205" spans="3:11" x14ac:dyDescent="0.25">
      <c r="C5205" s="12"/>
      <c r="D5205" s="12"/>
      <c r="K5205" s="18"/>
    </row>
    <row r="5206" spans="3:11" x14ac:dyDescent="0.25">
      <c r="C5206" s="12"/>
      <c r="D5206" s="12"/>
      <c r="K5206" s="18"/>
    </row>
    <row r="5207" spans="3:11" x14ac:dyDescent="0.25">
      <c r="C5207" s="12"/>
      <c r="D5207" s="12"/>
      <c r="K5207" s="18"/>
    </row>
    <row r="5208" spans="3:11" x14ac:dyDescent="0.25">
      <c r="C5208" s="12"/>
      <c r="D5208" s="12"/>
      <c r="K5208" s="18"/>
    </row>
    <row r="5209" spans="3:11" x14ac:dyDescent="0.25">
      <c r="C5209" s="12"/>
      <c r="D5209" s="12"/>
      <c r="K5209" s="18"/>
    </row>
    <row r="5210" spans="3:11" x14ac:dyDescent="0.25">
      <c r="C5210" s="12"/>
      <c r="D5210" s="12"/>
      <c r="K5210" s="18"/>
    </row>
    <row r="5211" spans="3:11" x14ac:dyDescent="0.25">
      <c r="C5211" s="12"/>
      <c r="D5211" s="12"/>
      <c r="K5211" s="18"/>
    </row>
    <row r="5212" spans="3:11" x14ac:dyDescent="0.25">
      <c r="C5212" s="12"/>
      <c r="D5212" s="12"/>
      <c r="K5212" s="18"/>
    </row>
    <row r="5213" spans="3:11" x14ac:dyDescent="0.25">
      <c r="C5213" s="12"/>
      <c r="D5213" s="12"/>
      <c r="K5213" s="18"/>
    </row>
    <row r="5214" spans="3:11" x14ac:dyDescent="0.25">
      <c r="C5214" s="12"/>
      <c r="D5214" s="12"/>
      <c r="K5214" s="18"/>
    </row>
    <row r="5215" spans="3:11" x14ac:dyDescent="0.25">
      <c r="C5215" s="12"/>
      <c r="D5215" s="12"/>
      <c r="J5215" s="4"/>
      <c r="K5215" s="4"/>
    </row>
    <row r="5216" spans="3:11" x14ac:dyDescent="0.25">
      <c r="C5216" s="12"/>
      <c r="D5216" s="12"/>
      <c r="J5216" s="4"/>
      <c r="K5216" s="4"/>
    </row>
    <row r="5217" spans="3:11" x14ac:dyDescent="0.25">
      <c r="C5217" s="12"/>
      <c r="D5217" s="12"/>
      <c r="J5217" s="4"/>
      <c r="K5217" s="4"/>
    </row>
    <row r="5218" spans="3:11" x14ac:dyDescent="0.25">
      <c r="C5218" s="12"/>
      <c r="D5218" s="12"/>
      <c r="J5218" s="4"/>
      <c r="K5218" s="4"/>
    </row>
    <row r="5219" spans="3:11" x14ac:dyDescent="0.25">
      <c r="C5219" s="12"/>
      <c r="D5219" s="12"/>
      <c r="J5219" s="4"/>
      <c r="K5219" s="4"/>
    </row>
    <row r="5220" spans="3:11" x14ac:dyDescent="0.25">
      <c r="C5220" s="12"/>
      <c r="D5220" s="12"/>
      <c r="J5220" s="4"/>
      <c r="K5220" s="4"/>
    </row>
    <row r="5221" spans="3:11" x14ac:dyDescent="0.25">
      <c r="C5221" s="12"/>
      <c r="D5221" s="12"/>
      <c r="J5221" s="4"/>
      <c r="K5221" s="4"/>
    </row>
    <row r="5222" spans="3:11" x14ac:dyDescent="0.25">
      <c r="C5222" s="12"/>
      <c r="D5222" s="12"/>
      <c r="J5222" s="4"/>
      <c r="K5222" s="4"/>
    </row>
    <row r="5223" spans="3:11" x14ac:dyDescent="0.25">
      <c r="C5223" s="12"/>
      <c r="D5223" s="12"/>
      <c r="J5223" s="4"/>
      <c r="K5223" s="4"/>
    </row>
    <row r="5224" spans="3:11" x14ac:dyDescent="0.25">
      <c r="C5224" s="12"/>
      <c r="D5224" s="12"/>
      <c r="J5224" s="4"/>
      <c r="K5224" s="4"/>
    </row>
    <row r="5225" spans="3:11" x14ac:dyDescent="0.25">
      <c r="C5225" s="12"/>
      <c r="D5225" s="12"/>
      <c r="J5225" s="4"/>
      <c r="K5225" s="4"/>
    </row>
    <row r="5226" spans="3:11" x14ac:dyDescent="0.25">
      <c r="C5226" s="12"/>
      <c r="D5226" s="12"/>
      <c r="J5226" s="4"/>
      <c r="K5226" s="4"/>
    </row>
    <row r="5227" spans="3:11" x14ac:dyDescent="0.25">
      <c r="C5227" s="12"/>
      <c r="D5227" s="12"/>
      <c r="J5227" s="4"/>
      <c r="K5227" s="4"/>
    </row>
    <row r="5228" spans="3:11" x14ac:dyDescent="0.25">
      <c r="C5228" s="12"/>
      <c r="D5228" s="12"/>
      <c r="J5228" s="4"/>
      <c r="K5228" s="4"/>
    </row>
    <row r="5229" spans="3:11" x14ac:dyDescent="0.25">
      <c r="C5229" s="12"/>
      <c r="D5229" s="12"/>
      <c r="J5229" s="4"/>
      <c r="K5229" s="4"/>
    </row>
    <row r="5230" spans="3:11" x14ac:dyDescent="0.25">
      <c r="C5230" s="12"/>
      <c r="D5230" s="12"/>
      <c r="J5230" s="4"/>
      <c r="K5230" s="4"/>
    </row>
    <row r="5231" spans="3:11" x14ac:dyDescent="0.25">
      <c r="C5231" s="12"/>
      <c r="D5231" s="12"/>
      <c r="J5231" s="4"/>
      <c r="K5231" s="4"/>
    </row>
    <row r="5232" spans="3:11" x14ac:dyDescent="0.25">
      <c r="C5232" s="12"/>
      <c r="D5232" s="12"/>
      <c r="J5232" s="4"/>
      <c r="K5232" s="4"/>
    </row>
    <row r="5233" spans="3:11" x14ac:dyDescent="0.25">
      <c r="C5233" s="12"/>
      <c r="D5233" s="12"/>
      <c r="J5233" s="4"/>
      <c r="K5233" s="4"/>
    </row>
    <row r="5234" spans="3:11" x14ac:dyDescent="0.25">
      <c r="C5234" s="12"/>
      <c r="D5234" s="12"/>
      <c r="J5234" s="4"/>
      <c r="K5234" s="4"/>
    </row>
    <row r="5235" spans="3:11" x14ac:dyDescent="0.25">
      <c r="C5235" s="12"/>
      <c r="D5235" s="12"/>
      <c r="J5235" s="4"/>
      <c r="K5235" s="4"/>
    </row>
    <row r="5236" spans="3:11" x14ac:dyDescent="0.25">
      <c r="C5236" s="12"/>
      <c r="D5236" s="12"/>
      <c r="J5236" s="4"/>
      <c r="K5236" s="4"/>
    </row>
    <row r="5237" spans="3:11" x14ac:dyDescent="0.25">
      <c r="C5237" s="12"/>
      <c r="D5237" s="12"/>
      <c r="J5237" s="4"/>
      <c r="K5237" s="4"/>
    </row>
    <row r="5238" spans="3:11" x14ac:dyDescent="0.25">
      <c r="C5238" s="12"/>
      <c r="D5238" s="12"/>
      <c r="J5238" s="4"/>
      <c r="K5238" s="4"/>
    </row>
    <row r="5239" spans="3:11" x14ac:dyDescent="0.25">
      <c r="C5239" s="12"/>
      <c r="D5239" s="12"/>
      <c r="G5239" s="15"/>
      <c r="K5239" s="18"/>
    </row>
    <row r="5240" spans="3:11" x14ac:dyDescent="0.25">
      <c r="C5240" s="12"/>
      <c r="D5240" s="12"/>
      <c r="K5240" s="18"/>
    </row>
    <row r="5241" spans="3:11" x14ac:dyDescent="0.25">
      <c r="C5241" s="12"/>
      <c r="D5241" s="12"/>
      <c r="K5241" s="18"/>
    </row>
    <row r="5242" spans="3:11" x14ac:dyDescent="0.25">
      <c r="C5242" s="12"/>
      <c r="D5242" s="12"/>
      <c r="K5242" s="18"/>
    </row>
    <row r="5243" spans="3:11" x14ac:dyDescent="0.25">
      <c r="C5243" s="12"/>
      <c r="D5243" s="12"/>
      <c r="K5243" s="18"/>
    </row>
    <row r="5244" spans="3:11" x14ac:dyDescent="0.25">
      <c r="C5244" s="12"/>
      <c r="D5244" s="12"/>
      <c r="K5244" s="18"/>
    </row>
    <row r="5245" spans="3:11" x14ac:dyDescent="0.25">
      <c r="C5245" s="12"/>
      <c r="D5245" s="12"/>
      <c r="K5245" s="18"/>
    </row>
    <row r="5246" spans="3:11" x14ac:dyDescent="0.25">
      <c r="C5246" s="12"/>
      <c r="D5246" s="12"/>
      <c r="K5246" s="18"/>
    </row>
    <row r="5247" spans="3:11" x14ac:dyDescent="0.25">
      <c r="C5247" s="12"/>
      <c r="D5247" s="12"/>
      <c r="K5247" s="18"/>
    </row>
    <row r="5248" spans="3:11" x14ac:dyDescent="0.25">
      <c r="C5248" s="12"/>
      <c r="D5248" s="12"/>
      <c r="K5248" s="18"/>
    </row>
    <row r="5249" spans="3:11" x14ac:dyDescent="0.25">
      <c r="C5249" s="12"/>
      <c r="D5249" s="12"/>
      <c r="K5249" s="18"/>
    </row>
    <row r="5250" spans="3:11" x14ac:dyDescent="0.25">
      <c r="C5250" s="12"/>
      <c r="D5250" s="12"/>
      <c r="K5250" s="18"/>
    </row>
    <row r="5251" spans="3:11" x14ac:dyDescent="0.25">
      <c r="C5251" s="12"/>
      <c r="D5251" s="12"/>
      <c r="K5251" s="18"/>
    </row>
    <row r="5252" spans="3:11" x14ac:dyDescent="0.25">
      <c r="C5252" s="12"/>
      <c r="D5252" s="12"/>
      <c r="K5252" s="18"/>
    </row>
    <row r="5253" spans="3:11" x14ac:dyDescent="0.25">
      <c r="C5253" s="12"/>
      <c r="D5253" s="12"/>
      <c r="K5253" s="18"/>
    </row>
    <row r="5254" spans="3:11" x14ac:dyDescent="0.25">
      <c r="C5254" s="12"/>
      <c r="D5254" s="12"/>
      <c r="K5254" s="18"/>
    </row>
    <row r="5255" spans="3:11" x14ac:dyDescent="0.25">
      <c r="C5255" s="12"/>
      <c r="D5255" s="12"/>
      <c r="K5255" s="18"/>
    </row>
    <row r="5256" spans="3:11" x14ac:dyDescent="0.25">
      <c r="C5256" s="12"/>
      <c r="D5256" s="12"/>
      <c r="K5256" s="18"/>
    </row>
    <row r="5257" spans="3:11" x14ac:dyDescent="0.25">
      <c r="C5257" s="12"/>
      <c r="D5257" s="12"/>
      <c r="K5257" s="18"/>
    </row>
    <row r="5258" spans="3:11" x14ac:dyDescent="0.25">
      <c r="C5258" s="12"/>
      <c r="D5258" s="12"/>
      <c r="K5258" s="18"/>
    </row>
    <row r="5259" spans="3:11" x14ac:dyDescent="0.25">
      <c r="C5259" s="12"/>
      <c r="D5259" s="12"/>
      <c r="K5259" s="18"/>
    </row>
    <row r="5260" spans="3:11" x14ac:dyDescent="0.25">
      <c r="C5260" s="12"/>
      <c r="D5260" s="12"/>
      <c r="K5260" s="18"/>
    </row>
    <row r="5261" spans="3:11" x14ac:dyDescent="0.25">
      <c r="C5261" s="12"/>
      <c r="D5261" s="12"/>
      <c r="K5261" s="18"/>
    </row>
    <row r="5262" spans="3:11" x14ac:dyDescent="0.25">
      <c r="C5262" s="12"/>
      <c r="D5262" s="12"/>
      <c r="K5262" s="18"/>
    </row>
    <row r="5263" spans="3:11" x14ac:dyDescent="0.25">
      <c r="C5263" s="12"/>
      <c r="D5263" s="12"/>
      <c r="J5263" s="4"/>
      <c r="K5263" s="4"/>
    </row>
    <row r="5264" spans="3:11" x14ac:dyDescent="0.25">
      <c r="C5264" s="12"/>
      <c r="D5264" s="12"/>
      <c r="J5264" s="4"/>
      <c r="K5264" s="4"/>
    </row>
    <row r="5265" spans="3:11" x14ac:dyDescent="0.25">
      <c r="C5265" s="12"/>
      <c r="D5265" s="12"/>
      <c r="J5265" s="4"/>
      <c r="K5265" s="4"/>
    </row>
    <row r="5266" spans="3:11" x14ac:dyDescent="0.25">
      <c r="C5266" s="12"/>
      <c r="D5266" s="12"/>
      <c r="J5266" s="4"/>
      <c r="K5266" s="4"/>
    </row>
    <row r="5267" spans="3:11" x14ac:dyDescent="0.25">
      <c r="C5267" s="12"/>
      <c r="D5267" s="12"/>
      <c r="J5267" s="4"/>
      <c r="K5267" s="4"/>
    </row>
    <row r="5268" spans="3:11" x14ac:dyDescent="0.25">
      <c r="C5268" s="12"/>
      <c r="D5268" s="12"/>
      <c r="J5268" s="4"/>
      <c r="K5268" s="4"/>
    </row>
    <row r="5269" spans="3:11" x14ac:dyDescent="0.25">
      <c r="C5269" s="12"/>
      <c r="D5269" s="12"/>
      <c r="J5269" s="4"/>
      <c r="K5269" s="4"/>
    </row>
    <row r="5270" spans="3:11" x14ac:dyDescent="0.25">
      <c r="C5270" s="12"/>
      <c r="D5270" s="12"/>
      <c r="J5270" s="4"/>
      <c r="K5270" s="4"/>
    </row>
    <row r="5271" spans="3:11" x14ac:dyDescent="0.25">
      <c r="C5271" s="12"/>
      <c r="D5271" s="12"/>
      <c r="J5271" s="4"/>
      <c r="K5271" s="4"/>
    </row>
    <row r="5272" spans="3:11" x14ac:dyDescent="0.25">
      <c r="C5272" s="12"/>
      <c r="D5272" s="12"/>
      <c r="J5272" s="4"/>
      <c r="K5272" s="4"/>
    </row>
    <row r="5273" spans="3:11" x14ac:dyDescent="0.25">
      <c r="C5273" s="12"/>
      <c r="D5273" s="12"/>
      <c r="J5273" s="4"/>
      <c r="K5273" s="4"/>
    </row>
    <row r="5274" spans="3:11" x14ac:dyDescent="0.25">
      <c r="C5274" s="12"/>
      <c r="D5274" s="12"/>
      <c r="J5274" s="4"/>
      <c r="K5274" s="4"/>
    </row>
    <row r="5275" spans="3:11" x14ac:dyDescent="0.25">
      <c r="C5275" s="12"/>
      <c r="D5275" s="12"/>
      <c r="J5275" s="4"/>
      <c r="K5275" s="4"/>
    </row>
    <row r="5276" spans="3:11" x14ac:dyDescent="0.25">
      <c r="C5276" s="12"/>
      <c r="D5276" s="12"/>
      <c r="J5276" s="4"/>
      <c r="K5276" s="4"/>
    </row>
    <row r="5277" spans="3:11" x14ac:dyDescent="0.25">
      <c r="C5277" s="12"/>
      <c r="D5277" s="12"/>
      <c r="J5277" s="4"/>
      <c r="K5277" s="4"/>
    </row>
    <row r="5278" spans="3:11" x14ac:dyDescent="0.25">
      <c r="C5278" s="12"/>
      <c r="D5278" s="12"/>
      <c r="J5278" s="4"/>
      <c r="K5278" s="4"/>
    </row>
    <row r="5279" spans="3:11" x14ac:dyDescent="0.25">
      <c r="C5279" s="12"/>
      <c r="D5279" s="12"/>
      <c r="J5279" s="4"/>
      <c r="K5279" s="4"/>
    </row>
    <row r="5280" spans="3:11" x14ac:dyDescent="0.25">
      <c r="C5280" s="12"/>
      <c r="D5280" s="12"/>
      <c r="J5280" s="4"/>
      <c r="K5280" s="4"/>
    </row>
    <row r="5281" spans="3:11" x14ac:dyDescent="0.25">
      <c r="C5281" s="12"/>
      <c r="D5281" s="12"/>
      <c r="J5281" s="4"/>
      <c r="K5281" s="4"/>
    </row>
    <row r="5282" spans="3:11" x14ac:dyDescent="0.25">
      <c r="C5282" s="12"/>
      <c r="D5282" s="12"/>
      <c r="J5282" s="4"/>
      <c r="K5282" s="4"/>
    </row>
    <row r="5283" spans="3:11" x14ac:dyDescent="0.25">
      <c r="C5283" s="12"/>
      <c r="D5283" s="12"/>
      <c r="J5283" s="4"/>
      <c r="K5283" s="4"/>
    </row>
    <row r="5284" spans="3:11" x14ac:dyDescent="0.25">
      <c r="C5284" s="12"/>
      <c r="D5284" s="12"/>
      <c r="J5284" s="4"/>
      <c r="K5284" s="4"/>
    </row>
    <row r="5285" spans="3:11" x14ac:dyDescent="0.25">
      <c r="C5285" s="12"/>
      <c r="D5285" s="12"/>
      <c r="J5285" s="4"/>
      <c r="K5285" s="4"/>
    </row>
    <row r="5286" spans="3:11" x14ac:dyDescent="0.25">
      <c r="C5286" s="12"/>
      <c r="D5286" s="12"/>
      <c r="J5286" s="4"/>
      <c r="K5286" s="4"/>
    </row>
    <row r="5287" spans="3:11" x14ac:dyDescent="0.25">
      <c r="C5287" s="12"/>
      <c r="D5287" s="12"/>
      <c r="G5287" s="15"/>
      <c r="K5287" s="18"/>
    </row>
    <row r="5288" spans="3:11" x14ac:dyDescent="0.25">
      <c r="C5288" s="12"/>
      <c r="D5288" s="12"/>
      <c r="K5288" s="18"/>
    </row>
    <row r="5289" spans="3:11" x14ac:dyDescent="0.25">
      <c r="C5289" s="12"/>
      <c r="D5289" s="12"/>
      <c r="K5289" s="18"/>
    </row>
    <row r="5290" spans="3:11" x14ac:dyDescent="0.25">
      <c r="C5290" s="12"/>
      <c r="D5290" s="12"/>
      <c r="K5290" s="18"/>
    </row>
    <row r="5291" spans="3:11" x14ac:dyDescent="0.25">
      <c r="C5291" s="12"/>
      <c r="D5291" s="12"/>
      <c r="K5291" s="18"/>
    </row>
    <row r="5292" spans="3:11" x14ac:dyDescent="0.25">
      <c r="C5292" s="12"/>
      <c r="D5292" s="12"/>
      <c r="K5292" s="18"/>
    </row>
    <row r="5293" spans="3:11" x14ac:dyDescent="0.25">
      <c r="C5293" s="12"/>
      <c r="D5293" s="12"/>
      <c r="K5293" s="18"/>
    </row>
    <row r="5294" spans="3:11" x14ac:dyDescent="0.25">
      <c r="C5294" s="12"/>
      <c r="D5294" s="12"/>
      <c r="K5294" s="18"/>
    </row>
    <row r="5295" spans="3:11" x14ac:dyDescent="0.25">
      <c r="C5295" s="12"/>
      <c r="D5295" s="12"/>
      <c r="K5295" s="18"/>
    </row>
    <row r="5296" spans="3:11" x14ac:dyDescent="0.25">
      <c r="C5296" s="12"/>
      <c r="D5296" s="12"/>
      <c r="K5296" s="18"/>
    </row>
    <row r="5297" spans="3:11" x14ac:dyDescent="0.25">
      <c r="C5297" s="12"/>
      <c r="D5297" s="12"/>
      <c r="K5297" s="18"/>
    </row>
    <row r="5298" spans="3:11" x14ac:dyDescent="0.25">
      <c r="C5298" s="12"/>
      <c r="D5298" s="12"/>
      <c r="K5298" s="18"/>
    </row>
    <row r="5299" spans="3:11" x14ac:dyDescent="0.25">
      <c r="C5299" s="12"/>
      <c r="D5299" s="12"/>
      <c r="K5299" s="18"/>
    </row>
    <row r="5300" spans="3:11" x14ac:dyDescent="0.25">
      <c r="C5300" s="12"/>
      <c r="D5300" s="12"/>
      <c r="K5300" s="18"/>
    </row>
    <row r="5301" spans="3:11" x14ac:dyDescent="0.25">
      <c r="C5301" s="12"/>
      <c r="D5301" s="12"/>
      <c r="K5301" s="18"/>
    </row>
    <row r="5302" spans="3:11" x14ac:dyDescent="0.25">
      <c r="C5302" s="12"/>
      <c r="D5302" s="12"/>
      <c r="K5302" s="18"/>
    </row>
    <row r="5303" spans="3:11" x14ac:dyDescent="0.25">
      <c r="C5303" s="12"/>
      <c r="D5303" s="12"/>
      <c r="K5303" s="18"/>
    </row>
    <row r="5304" spans="3:11" x14ac:dyDescent="0.25">
      <c r="C5304" s="12"/>
      <c r="D5304" s="12"/>
      <c r="K5304" s="18"/>
    </row>
    <row r="5305" spans="3:11" x14ac:dyDescent="0.25">
      <c r="C5305" s="12"/>
      <c r="D5305" s="12"/>
      <c r="K5305" s="18"/>
    </row>
    <row r="5306" spans="3:11" x14ac:dyDescent="0.25">
      <c r="C5306" s="12"/>
      <c r="D5306" s="12"/>
      <c r="K5306" s="18"/>
    </row>
    <row r="5307" spans="3:11" x14ac:dyDescent="0.25">
      <c r="C5307" s="12"/>
      <c r="D5307" s="12"/>
      <c r="K5307" s="18"/>
    </row>
    <row r="5308" spans="3:11" x14ac:dyDescent="0.25">
      <c r="C5308" s="12"/>
      <c r="D5308" s="12"/>
      <c r="K5308" s="18"/>
    </row>
    <row r="5309" spans="3:11" x14ac:dyDescent="0.25">
      <c r="C5309" s="12"/>
      <c r="D5309" s="12"/>
      <c r="K5309" s="18"/>
    </row>
    <row r="5310" spans="3:11" x14ac:dyDescent="0.25">
      <c r="C5310" s="12"/>
      <c r="D5310" s="12"/>
      <c r="K5310" s="18"/>
    </row>
    <row r="5311" spans="3:11" x14ac:dyDescent="0.25">
      <c r="C5311" s="12"/>
      <c r="D5311" s="12"/>
      <c r="J5311" s="4"/>
      <c r="K5311" s="4"/>
    </row>
    <row r="5312" spans="3:11" x14ac:dyDescent="0.25">
      <c r="C5312" s="12"/>
      <c r="D5312" s="12"/>
      <c r="J5312" s="4"/>
      <c r="K5312" s="4"/>
    </row>
    <row r="5313" spans="3:11" x14ac:dyDescent="0.25">
      <c r="C5313" s="12"/>
      <c r="D5313" s="12"/>
      <c r="J5313" s="4"/>
      <c r="K5313" s="4"/>
    </row>
    <row r="5314" spans="3:11" x14ac:dyDescent="0.25">
      <c r="C5314" s="12"/>
      <c r="D5314" s="12"/>
      <c r="J5314" s="4"/>
      <c r="K5314" s="4"/>
    </row>
    <row r="5315" spans="3:11" x14ac:dyDescent="0.25">
      <c r="C5315" s="12"/>
      <c r="D5315" s="12"/>
      <c r="J5315" s="4"/>
      <c r="K5315" s="4"/>
    </row>
    <row r="5316" spans="3:11" x14ac:dyDescent="0.25">
      <c r="C5316" s="12"/>
      <c r="D5316" s="12"/>
      <c r="J5316" s="4"/>
      <c r="K5316" s="4"/>
    </row>
    <row r="5317" spans="3:11" x14ac:dyDescent="0.25">
      <c r="C5317" s="12"/>
      <c r="D5317" s="12"/>
      <c r="J5317" s="4"/>
      <c r="K5317" s="4"/>
    </row>
    <row r="5318" spans="3:11" x14ac:dyDescent="0.25">
      <c r="C5318" s="12"/>
      <c r="D5318" s="12"/>
      <c r="J5318" s="4"/>
      <c r="K5318" s="4"/>
    </row>
    <row r="5319" spans="3:11" x14ac:dyDescent="0.25">
      <c r="C5319" s="12"/>
      <c r="D5319" s="12"/>
      <c r="J5319" s="4"/>
      <c r="K5319" s="4"/>
    </row>
    <row r="5320" spans="3:11" x14ac:dyDescent="0.25">
      <c r="C5320" s="12"/>
      <c r="D5320" s="12"/>
      <c r="J5320" s="4"/>
      <c r="K5320" s="4"/>
    </row>
    <row r="5321" spans="3:11" x14ac:dyDescent="0.25">
      <c r="C5321" s="12"/>
      <c r="D5321" s="12"/>
      <c r="J5321" s="4"/>
      <c r="K5321" s="4"/>
    </row>
    <row r="5322" spans="3:11" x14ac:dyDescent="0.25">
      <c r="C5322" s="12"/>
      <c r="D5322" s="12"/>
      <c r="J5322" s="4"/>
      <c r="K5322" s="4"/>
    </row>
    <row r="5323" spans="3:11" x14ac:dyDescent="0.25">
      <c r="C5323" s="12"/>
      <c r="D5323" s="12"/>
      <c r="J5323" s="4"/>
      <c r="K5323" s="4"/>
    </row>
    <row r="5324" spans="3:11" x14ac:dyDescent="0.25">
      <c r="C5324" s="12"/>
      <c r="D5324" s="12"/>
      <c r="J5324" s="4"/>
      <c r="K5324" s="4"/>
    </row>
    <row r="5325" spans="3:11" x14ac:dyDescent="0.25">
      <c r="C5325" s="12"/>
      <c r="D5325" s="12"/>
      <c r="J5325" s="4"/>
      <c r="K5325" s="4"/>
    </row>
    <row r="5326" spans="3:11" x14ac:dyDescent="0.25">
      <c r="C5326" s="12"/>
      <c r="D5326" s="12"/>
      <c r="J5326" s="4"/>
      <c r="K5326" s="4"/>
    </row>
    <row r="5327" spans="3:11" x14ac:dyDescent="0.25">
      <c r="C5327" s="12"/>
      <c r="D5327" s="12"/>
      <c r="J5327" s="4"/>
      <c r="K5327" s="4"/>
    </row>
    <row r="5328" spans="3:11" x14ac:dyDescent="0.25">
      <c r="C5328" s="12"/>
      <c r="D5328" s="12"/>
      <c r="J5328" s="4"/>
      <c r="K5328" s="4"/>
    </row>
    <row r="5329" spans="3:11" x14ac:dyDescent="0.25">
      <c r="C5329" s="12"/>
      <c r="D5329" s="12"/>
      <c r="J5329" s="4"/>
      <c r="K5329" s="4"/>
    </row>
    <row r="5330" spans="3:11" x14ac:dyDescent="0.25">
      <c r="C5330" s="12"/>
      <c r="D5330" s="12"/>
      <c r="J5330" s="4"/>
      <c r="K5330" s="4"/>
    </row>
    <row r="5331" spans="3:11" x14ac:dyDescent="0.25">
      <c r="C5331" s="12"/>
      <c r="D5331" s="12"/>
      <c r="J5331" s="4"/>
      <c r="K5331" s="4"/>
    </row>
    <row r="5332" spans="3:11" x14ac:dyDescent="0.25">
      <c r="C5332" s="12"/>
      <c r="D5332" s="12"/>
      <c r="J5332" s="4"/>
      <c r="K5332" s="4"/>
    </row>
    <row r="5333" spans="3:11" x14ac:dyDescent="0.25">
      <c r="C5333" s="12"/>
      <c r="D5333" s="12"/>
      <c r="J5333" s="4"/>
      <c r="K5333" s="4"/>
    </row>
    <row r="5334" spans="3:11" x14ac:dyDescent="0.25">
      <c r="C5334" s="12"/>
      <c r="D5334" s="12"/>
      <c r="J5334" s="4"/>
      <c r="K5334" s="4"/>
    </row>
    <row r="5335" spans="3:11" x14ac:dyDescent="0.25">
      <c r="C5335" s="12"/>
      <c r="D5335" s="12"/>
      <c r="G5335" s="15"/>
      <c r="K5335" s="18"/>
    </row>
    <row r="5336" spans="3:11" x14ac:dyDescent="0.25">
      <c r="C5336" s="12"/>
      <c r="D5336" s="12"/>
      <c r="K5336" s="18"/>
    </row>
    <row r="5337" spans="3:11" x14ac:dyDescent="0.25">
      <c r="C5337" s="12"/>
      <c r="D5337" s="12"/>
      <c r="K5337" s="18"/>
    </row>
    <row r="5338" spans="3:11" x14ac:dyDescent="0.25">
      <c r="C5338" s="12"/>
      <c r="D5338" s="12"/>
      <c r="K5338" s="18"/>
    </row>
    <row r="5339" spans="3:11" x14ac:dyDescent="0.25">
      <c r="C5339" s="12"/>
      <c r="D5339" s="12"/>
      <c r="K5339" s="18"/>
    </row>
    <row r="5340" spans="3:11" x14ac:dyDescent="0.25">
      <c r="C5340" s="12"/>
      <c r="D5340" s="12"/>
      <c r="K5340" s="18"/>
    </row>
    <row r="5341" spans="3:11" x14ac:dyDescent="0.25">
      <c r="C5341" s="12"/>
      <c r="D5341" s="12"/>
      <c r="K5341" s="18"/>
    </row>
    <row r="5342" spans="3:11" x14ac:dyDescent="0.25">
      <c r="C5342" s="12"/>
      <c r="D5342" s="12"/>
      <c r="K5342" s="18"/>
    </row>
    <row r="5343" spans="3:11" x14ac:dyDescent="0.25">
      <c r="C5343" s="12"/>
      <c r="D5343" s="12"/>
      <c r="K5343" s="18"/>
    </row>
    <row r="5344" spans="3:11" x14ac:dyDescent="0.25">
      <c r="C5344" s="12"/>
      <c r="D5344" s="12"/>
      <c r="K5344" s="18"/>
    </row>
    <row r="5345" spans="3:11" x14ac:dyDescent="0.25">
      <c r="C5345" s="12"/>
      <c r="D5345" s="12"/>
      <c r="K5345" s="18"/>
    </row>
    <row r="5346" spans="3:11" x14ac:dyDescent="0.25">
      <c r="C5346" s="12"/>
      <c r="D5346" s="12"/>
      <c r="K5346" s="18"/>
    </row>
    <row r="5347" spans="3:11" x14ac:dyDescent="0.25">
      <c r="C5347" s="12"/>
      <c r="D5347" s="12"/>
      <c r="K5347" s="18"/>
    </row>
    <row r="5348" spans="3:11" x14ac:dyDescent="0.25">
      <c r="C5348" s="12"/>
      <c r="D5348" s="12"/>
      <c r="K5348" s="18"/>
    </row>
    <row r="5349" spans="3:11" x14ac:dyDescent="0.25">
      <c r="C5349" s="12"/>
      <c r="D5349" s="12"/>
      <c r="K5349" s="18"/>
    </row>
    <row r="5350" spans="3:11" x14ac:dyDescent="0.25">
      <c r="C5350" s="12"/>
      <c r="D5350" s="12"/>
      <c r="K5350" s="18"/>
    </row>
    <row r="5351" spans="3:11" x14ac:dyDescent="0.25">
      <c r="C5351" s="12"/>
      <c r="D5351" s="12"/>
      <c r="K5351" s="18"/>
    </row>
    <row r="5352" spans="3:11" x14ac:dyDescent="0.25">
      <c r="C5352" s="12"/>
      <c r="D5352" s="12"/>
      <c r="K5352" s="18"/>
    </row>
    <row r="5353" spans="3:11" x14ac:dyDescent="0.25">
      <c r="C5353" s="12"/>
      <c r="D5353" s="12"/>
      <c r="K5353" s="18"/>
    </row>
    <row r="5354" spans="3:11" x14ac:dyDescent="0.25">
      <c r="C5354" s="12"/>
      <c r="D5354" s="12"/>
      <c r="K5354" s="18"/>
    </row>
    <row r="5355" spans="3:11" x14ac:dyDescent="0.25">
      <c r="C5355" s="12"/>
      <c r="D5355" s="12"/>
      <c r="K5355" s="18"/>
    </row>
    <row r="5356" spans="3:11" x14ac:dyDescent="0.25">
      <c r="C5356" s="12"/>
      <c r="D5356" s="12"/>
      <c r="K5356" s="18"/>
    </row>
    <row r="5357" spans="3:11" x14ac:dyDescent="0.25">
      <c r="C5357" s="12"/>
      <c r="D5357" s="12"/>
      <c r="K5357" s="18"/>
    </row>
    <row r="5358" spans="3:11" x14ac:dyDescent="0.25">
      <c r="C5358" s="12"/>
      <c r="D5358" s="12"/>
      <c r="K5358" s="18"/>
    </row>
    <row r="5359" spans="3:11" x14ac:dyDescent="0.25">
      <c r="C5359" s="12"/>
      <c r="D5359" s="12"/>
      <c r="J5359" s="4"/>
      <c r="K5359" s="4"/>
    </row>
    <row r="5360" spans="3:11" x14ac:dyDescent="0.25">
      <c r="C5360" s="12"/>
      <c r="D5360" s="12"/>
      <c r="J5360" s="4"/>
      <c r="K5360" s="4"/>
    </row>
    <row r="5361" spans="3:11" x14ac:dyDescent="0.25">
      <c r="C5361" s="12"/>
      <c r="D5361" s="12"/>
      <c r="J5361" s="4"/>
      <c r="K5361" s="4"/>
    </row>
    <row r="5362" spans="3:11" x14ac:dyDescent="0.25">
      <c r="C5362" s="12"/>
      <c r="D5362" s="12"/>
      <c r="J5362" s="4"/>
      <c r="K5362" s="4"/>
    </row>
    <row r="5363" spans="3:11" x14ac:dyDescent="0.25">
      <c r="C5363" s="12"/>
      <c r="D5363" s="12"/>
      <c r="J5363" s="4"/>
      <c r="K5363" s="4"/>
    </row>
    <row r="5364" spans="3:11" x14ac:dyDescent="0.25">
      <c r="C5364" s="12"/>
      <c r="D5364" s="12"/>
      <c r="J5364" s="4"/>
      <c r="K5364" s="4"/>
    </row>
    <row r="5365" spans="3:11" x14ac:dyDescent="0.25">
      <c r="C5365" s="12"/>
      <c r="D5365" s="12"/>
      <c r="J5365" s="4"/>
      <c r="K5365" s="4"/>
    </row>
    <row r="5366" spans="3:11" x14ac:dyDescent="0.25">
      <c r="C5366" s="12"/>
      <c r="D5366" s="12"/>
      <c r="J5366" s="4"/>
      <c r="K5366" s="4"/>
    </row>
    <row r="5367" spans="3:11" x14ac:dyDescent="0.25">
      <c r="C5367" s="12"/>
      <c r="D5367" s="12"/>
      <c r="J5367" s="4"/>
      <c r="K5367" s="4"/>
    </row>
    <row r="5368" spans="3:11" x14ac:dyDescent="0.25">
      <c r="C5368" s="12"/>
      <c r="D5368" s="12"/>
      <c r="J5368" s="4"/>
      <c r="K5368" s="4"/>
    </row>
    <row r="5369" spans="3:11" x14ac:dyDescent="0.25">
      <c r="C5369" s="12"/>
      <c r="D5369" s="12"/>
      <c r="J5369" s="4"/>
      <c r="K5369" s="4"/>
    </row>
    <row r="5370" spans="3:11" x14ac:dyDescent="0.25">
      <c r="C5370" s="12"/>
      <c r="D5370" s="12"/>
      <c r="J5370" s="4"/>
      <c r="K5370" s="4"/>
    </row>
    <row r="5371" spans="3:11" x14ac:dyDescent="0.25">
      <c r="C5371" s="12"/>
      <c r="D5371" s="12"/>
      <c r="J5371" s="4"/>
      <c r="K5371" s="4"/>
    </row>
    <row r="5372" spans="3:11" x14ac:dyDescent="0.25">
      <c r="C5372" s="12"/>
      <c r="D5372" s="12"/>
      <c r="J5372" s="4"/>
      <c r="K5372" s="4"/>
    </row>
    <row r="5373" spans="3:11" x14ac:dyDescent="0.25">
      <c r="C5373" s="12"/>
      <c r="D5373" s="12"/>
      <c r="J5373" s="4"/>
      <c r="K5373" s="4"/>
    </row>
    <row r="5374" spans="3:11" x14ac:dyDescent="0.25">
      <c r="C5374" s="12"/>
      <c r="D5374" s="12"/>
      <c r="J5374" s="4"/>
      <c r="K5374" s="4"/>
    </row>
    <row r="5375" spans="3:11" x14ac:dyDescent="0.25">
      <c r="C5375" s="12"/>
      <c r="D5375" s="12"/>
      <c r="J5375" s="4"/>
      <c r="K5375" s="4"/>
    </row>
    <row r="5376" spans="3:11" x14ac:dyDescent="0.25">
      <c r="C5376" s="12"/>
      <c r="D5376" s="12"/>
      <c r="J5376" s="4"/>
      <c r="K5376" s="4"/>
    </row>
    <row r="5377" spans="3:11" x14ac:dyDescent="0.25">
      <c r="C5377" s="12"/>
      <c r="D5377" s="12"/>
      <c r="J5377" s="4"/>
      <c r="K5377" s="4"/>
    </row>
    <row r="5378" spans="3:11" x14ac:dyDescent="0.25">
      <c r="C5378" s="12"/>
      <c r="D5378" s="12"/>
      <c r="J5378" s="4"/>
      <c r="K5378" s="4"/>
    </row>
    <row r="5379" spans="3:11" x14ac:dyDescent="0.25">
      <c r="C5379" s="12"/>
      <c r="D5379" s="12"/>
      <c r="J5379" s="4"/>
      <c r="K5379" s="4"/>
    </row>
    <row r="5380" spans="3:11" x14ac:dyDescent="0.25">
      <c r="C5380" s="12"/>
      <c r="D5380" s="12"/>
      <c r="J5380" s="4"/>
      <c r="K5380" s="4"/>
    </row>
    <row r="5381" spans="3:11" x14ac:dyDescent="0.25">
      <c r="C5381" s="12"/>
      <c r="D5381" s="12"/>
      <c r="J5381" s="4"/>
      <c r="K5381" s="4"/>
    </row>
    <row r="5382" spans="3:11" x14ac:dyDescent="0.25">
      <c r="C5382" s="12"/>
      <c r="D5382" s="12"/>
      <c r="J5382" s="4"/>
      <c r="K5382" s="4"/>
    </row>
    <row r="5383" spans="3:11" x14ac:dyDescent="0.25">
      <c r="C5383" s="12"/>
      <c r="D5383" s="12"/>
      <c r="G5383" s="15"/>
      <c r="K5383" s="18"/>
    </row>
    <row r="5384" spans="3:11" x14ac:dyDescent="0.25">
      <c r="C5384" s="12"/>
      <c r="D5384" s="12"/>
      <c r="K5384" s="18"/>
    </row>
    <row r="5385" spans="3:11" x14ac:dyDescent="0.25">
      <c r="C5385" s="12"/>
      <c r="D5385" s="12"/>
      <c r="K5385" s="18"/>
    </row>
    <row r="5386" spans="3:11" x14ac:dyDescent="0.25">
      <c r="C5386" s="12"/>
      <c r="D5386" s="12"/>
      <c r="K5386" s="18"/>
    </row>
    <row r="5387" spans="3:11" x14ac:dyDescent="0.25">
      <c r="C5387" s="12"/>
      <c r="D5387" s="12"/>
      <c r="K5387" s="18"/>
    </row>
    <row r="5388" spans="3:11" x14ac:dyDescent="0.25">
      <c r="C5388" s="12"/>
      <c r="D5388" s="12"/>
      <c r="K5388" s="18"/>
    </row>
    <row r="5389" spans="3:11" x14ac:dyDescent="0.25">
      <c r="C5389" s="12"/>
      <c r="D5389" s="12"/>
      <c r="K5389" s="18"/>
    </row>
    <row r="5390" spans="3:11" x14ac:dyDescent="0.25">
      <c r="C5390" s="12"/>
      <c r="D5390" s="12"/>
      <c r="K5390" s="18"/>
    </row>
    <row r="5391" spans="3:11" x14ac:dyDescent="0.25">
      <c r="C5391" s="12"/>
      <c r="D5391" s="12"/>
      <c r="K5391" s="18"/>
    </row>
    <row r="5392" spans="3:11" x14ac:dyDescent="0.25">
      <c r="C5392" s="12"/>
      <c r="D5392" s="12"/>
      <c r="K5392" s="18"/>
    </row>
    <row r="5393" spans="3:11" x14ac:dyDescent="0.25">
      <c r="C5393" s="12"/>
      <c r="D5393" s="12"/>
      <c r="K5393" s="18"/>
    </row>
    <row r="5394" spans="3:11" x14ac:dyDescent="0.25">
      <c r="C5394" s="12"/>
      <c r="D5394" s="12"/>
      <c r="K5394" s="18"/>
    </row>
    <row r="5395" spans="3:11" x14ac:dyDescent="0.25">
      <c r="C5395" s="12"/>
      <c r="D5395" s="12"/>
      <c r="K5395" s="18"/>
    </row>
    <row r="5396" spans="3:11" x14ac:dyDescent="0.25">
      <c r="C5396" s="12"/>
      <c r="D5396" s="12"/>
      <c r="K5396" s="18"/>
    </row>
    <row r="5397" spans="3:11" x14ac:dyDescent="0.25">
      <c r="C5397" s="12"/>
      <c r="D5397" s="12"/>
      <c r="K5397" s="18"/>
    </row>
    <row r="5398" spans="3:11" x14ac:dyDescent="0.25">
      <c r="C5398" s="12"/>
      <c r="D5398" s="12"/>
      <c r="K5398" s="18"/>
    </row>
    <row r="5399" spans="3:11" x14ac:dyDescent="0.25">
      <c r="C5399" s="12"/>
      <c r="D5399" s="12"/>
      <c r="K5399" s="18"/>
    </row>
    <row r="5400" spans="3:11" x14ac:dyDescent="0.25">
      <c r="C5400" s="12"/>
      <c r="D5400" s="12"/>
      <c r="K5400" s="18"/>
    </row>
    <row r="5401" spans="3:11" x14ac:dyDescent="0.25">
      <c r="C5401" s="12"/>
      <c r="D5401" s="12"/>
      <c r="K5401" s="18"/>
    </row>
    <row r="5402" spans="3:11" x14ac:dyDescent="0.25">
      <c r="C5402" s="12"/>
      <c r="D5402" s="12"/>
      <c r="K5402" s="18"/>
    </row>
    <row r="5403" spans="3:11" x14ac:dyDescent="0.25">
      <c r="C5403" s="12"/>
      <c r="D5403" s="12"/>
      <c r="K5403" s="18"/>
    </row>
    <row r="5404" spans="3:11" x14ac:dyDescent="0.25">
      <c r="C5404" s="12"/>
      <c r="D5404" s="12"/>
      <c r="K5404" s="18"/>
    </row>
    <row r="5405" spans="3:11" x14ac:dyDescent="0.25">
      <c r="C5405" s="12"/>
      <c r="D5405" s="12"/>
      <c r="K5405" s="18"/>
    </row>
    <row r="5406" spans="3:11" x14ac:dyDescent="0.25">
      <c r="C5406" s="12"/>
      <c r="D5406" s="12"/>
      <c r="K5406" s="18"/>
    </row>
    <row r="5407" spans="3:11" x14ac:dyDescent="0.25">
      <c r="C5407" s="12"/>
      <c r="D5407" s="12"/>
      <c r="J5407" s="4"/>
      <c r="K5407" s="4"/>
    </row>
    <row r="5408" spans="3:11" x14ac:dyDescent="0.25">
      <c r="C5408" s="12"/>
      <c r="D5408" s="12"/>
      <c r="J5408" s="4"/>
      <c r="K5408" s="4"/>
    </row>
    <row r="5409" spans="3:11" x14ac:dyDescent="0.25">
      <c r="C5409" s="12"/>
      <c r="D5409" s="12"/>
      <c r="J5409" s="4"/>
      <c r="K5409" s="4"/>
    </row>
    <row r="5410" spans="3:11" x14ac:dyDescent="0.25">
      <c r="C5410" s="12"/>
      <c r="D5410" s="12"/>
      <c r="J5410" s="4"/>
      <c r="K5410" s="4"/>
    </row>
    <row r="5411" spans="3:11" x14ac:dyDescent="0.25">
      <c r="C5411" s="12"/>
      <c r="D5411" s="12"/>
      <c r="J5411" s="4"/>
      <c r="K5411" s="4"/>
    </row>
    <row r="5412" spans="3:11" x14ac:dyDescent="0.25">
      <c r="C5412" s="12"/>
      <c r="D5412" s="12"/>
      <c r="J5412" s="4"/>
      <c r="K5412" s="4"/>
    </row>
    <row r="5413" spans="3:11" x14ac:dyDescent="0.25">
      <c r="C5413" s="12"/>
      <c r="D5413" s="12"/>
      <c r="J5413" s="4"/>
      <c r="K5413" s="4"/>
    </row>
    <row r="5414" spans="3:11" x14ac:dyDescent="0.25">
      <c r="C5414" s="12"/>
      <c r="D5414" s="12"/>
      <c r="J5414" s="4"/>
      <c r="K5414" s="4"/>
    </row>
    <row r="5415" spans="3:11" x14ac:dyDescent="0.25">
      <c r="C5415" s="12"/>
      <c r="D5415" s="12"/>
      <c r="J5415" s="4"/>
      <c r="K5415" s="4"/>
    </row>
    <row r="5416" spans="3:11" x14ac:dyDescent="0.25">
      <c r="C5416" s="12"/>
      <c r="D5416" s="12"/>
      <c r="J5416" s="4"/>
      <c r="K5416" s="4"/>
    </row>
    <row r="5417" spans="3:11" x14ac:dyDescent="0.25">
      <c r="C5417" s="12"/>
      <c r="D5417" s="12"/>
      <c r="J5417" s="4"/>
      <c r="K5417" s="4"/>
    </row>
    <row r="5418" spans="3:11" x14ac:dyDescent="0.25">
      <c r="C5418" s="12"/>
      <c r="D5418" s="12"/>
      <c r="J5418" s="4"/>
      <c r="K5418" s="4"/>
    </row>
    <row r="5419" spans="3:11" x14ac:dyDescent="0.25">
      <c r="C5419" s="12"/>
      <c r="D5419" s="12"/>
      <c r="J5419" s="4"/>
      <c r="K5419" s="4"/>
    </row>
    <row r="5420" spans="3:11" x14ac:dyDescent="0.25">
      <c r="C5420" s="12"/>
      <c r="D5420" s="12"/>
      <c r="J5420" s="4"/>
      <c r="K5420" s="4"/>
    </row>
    <row r="5421" spans="3:11" x14ac:dyDescent="0.25">
      <c r="C5421" s="12"/>
      <c r="D5421" s="12"/>
      <c r="J5421" s="4"/>
      <c r="K5421" s="4"/>
    </row>
    <row r="5422" spans="3:11" x14ac:dyDescent="0.25">
      <c r="C5422" s="12"/>
      <c r="D5422" s="12"/>
      <c r="J5422" s="4"/>
      <c r="K5422" s="4"/>
    </row>
    <row r="5423" spans="3:11" x14ac:dyDescent="0.25">
      <c r="C5423" s="12"/>
      <c r="D5423" s="12"/>
      <c r="J5423" s="4"/>
      <c r="K5423" s="4"/>
    </row>
    <row r="5424" spans="3:11" x14ac:dyDescent="0.25">
      <c r="C5424" s="12"/>
      <c r="D5424" s="12"/>
      <c r="J5424" s="4"/>
      <c r="K5424" s="4"/>
    </row>
    <row r="5425" spans="3:11" x14ac:dyDescent="0.25">
      <c r="C5425" s="12"/>
      <c r="D5425" s="12"/>
      <c r="J5425" s="4"/>
      <c r="K5425" s="4"/>
    </row>
    <row r="5426" spans="3:11" x14ac:dyDescent="0.25">
      <c r="C5426" s="12"/>
      <c r="D5426" s="12"/>
      <c r="J5426" s="4"/>
      <c r="K5426" s="4"/>
    </row>
    <row r="5427" spans="3:11" x14ac:dyDescent="0.25">
      <c r="C5427" s="12"/>
      <c r="D5427" s="12"/>
      <c r="J5427" s="4"/>
      <c r="K5427" s="4"/>
    </row>
    <row r="5428" spans="3:11" x14ac:dyDescent="0.25">
      <c r="C5428" s="12"/>
      <c r="D5428" s="12"/>
      <c r="J5428" s="4"/>
      <c r="K5428" s="4"/>
    </row>
    <row r="5429" spans="3:11" x14ac:dyDescent="0.25">
      <c r="C5429" s="12"/>
      <c r="D5429" s="12"/>
      <c r="J5429" s="4"/>
      <c r="K5429" s="4"/>
    </row>
    <row r="5430" spans="3:11" x14ac:dyDescent="0.25">
      <c r="C5430" s="12"/>
      <c r="D5430" s="12"/>
      <c r="J5430" s="4"/>
      <c r="K5430" s="4"/>
    </row>
    <row r="5431" spans="3:11" x14ac:dyDescent="0.25">
      <c r="C5431" s="12"/>
      <c r="D5431" s="12"/>
      <c r="G5431" s="15"/>
      <c r="K5431" s="18"/>
    </row>
    <row r="5432" spans="3:11" x14ac:dyDescent="0.25">
      <c r="C5432" s="12"/>
      <c r="D5432" s="12"/>
      <c r="K5432" s="18"/>
    </row>
    <row r="5433" spans="3:11" x14ac:dyDescent="0.25">
      <c r="C5433" s="12"/>
      <c r="D5433" s="12"/>
      <c r="K5433" s="18"/>
    </row>
    <row r="5434" spans="3:11" x14ac:dyDescent="0.25">
      <c r="C5434" s="12"/>
      <c r="D5434" s="12"/>
      <c r="K5434" s="18"/>
    </row>
    <row r="5435" spans="3:11" x14ac:dyDescent="0.25">
      <c r="C5435" s="12"/>
      <c r="D5435" s="12"/>
      <c r="K5435" s="18"/>
    </row>
    <row r="5436" spans="3:11" x14ac:dyDescent="0.25">
      <c r="C5436" s="12"/>
      <c r="D5436" s="12"/>
      <c r="K5436" s="18"/>
    </row>
    <row r="5437" spans="3:11" x14ac:dyDescent="0.25">
      <c r="C5437" s="12"/>
      <c r="D5437" s="12"/>
      <c r="K5437" s="18"/>
    </row>
    <row r="5438" spans="3:11" x14ac:dyDescent="0.25">
      <c r="C5438" s="12"/>
      <c r="D5438" s="12"/>
      <c r="K5438" s="18"/>
    </row>
    <row r="5439" spans="3:11" x14ac:dyDescent="0.25">
      <c r="C5439" s="12"/>
      <c r="D5439" s="12"/>
      <c r="K5439" s="18"/>
    </row>
    <row r="5440" spans="3:11" x14ac:dyDescent="0.25">
      <c r="C5440" s="12"/>
      <c r="D5440" s="12"/>
      <c r="K5440" s="18"/>
    </row>
    <row r="5441" spans="3:11" x14ac:dyDescent="0.25">
      <c r="C5441" s="12"/>
      <c r="D5441" s="12"/>
      <c r="K5441" s="18"/>
    </row>
    <row r="5442" spans="3:11" x14ac:dyDescent="0.25">
      <c r="C5442" s="12"/>
      <c r="D5442" s="12"/>
      <c r="K5442" s="18"/>
    </row>
    <row r="5443" spans="3:11" x14ac:dyDescent="0.25">
      <c r="C5443" s="12"/>
      <c r="D5443" s="12"/>
      <c r="K5443" s="18"/>
    </row>
    <row r="5444" spans="3:11" x14ac:dyDescent="0.25">
      <c r="C5444" s="12"/>
      <c r="D5444" s="12"/>
      <c r="K5444" s="18"/>
    </row>
    <row r="5445" spans="3:11" x14ac:dyDescent="0.25">
      <c r="C5445" s="12"/>
      <c r="D5445" s="12"/>
      <c r="K5445" s="18"/>
    </row>
    <row r="5446" spans="3:11" x14ac:dyDescent="0.25">
      <c r="C5446" s="12"/>
      <c r="D5446" s="12"/>
      <c r="K5446" s="18"/>
    </row>
    <row r="5447" spans="3:11" x14ac:dyDescent="0.25">
      <c r="C5447" s="12"/>
      <c r="D5447" s="12"/>
      <c r="K5447" s="18"/>
    </row>
    <row r="5448" spans="3:11" x14ac:dyDescent="0.25">
      <c r="C5448" s="12"/>
      <c r="D5448" s="12"/>
      <c r="K5448" s="18"/>
    </row>
    <row r="5449" spans="3:11" x14ac:dyDescent="0.25">
      <c r="C5449" s="12"/>
      <c r="D5449" s="12"/>
      <c r="K5449" s="18"/>
    </row>
    <row r="5450" spans="3:11" x14ac:dyDescent="0.25">
      <c r="C5450" s="12"/>
      <c r="D5450" s="12"/>
      <c r="K5450" s="18"/>
    </row>
    <row r="5451" spans="3:11" x14ac:dyDescent="0.25">
      <c r="C5451" s="12"/>
      <c r="D5451" s="12"/>
      <c r="K5451" s="18"/>
    </row>
    <row r="5452" spans="3:11" x14ac:dyDescent="0.25">
      <c r="C5452" s="12"/>
      <c r="D5452" s="12"/>
      <c r="K5452" s="18"/>
    </row>
    <row r="5453" spans="3:11" x14ac:dyDescent="0.25">
      <c r="C5453" s="12"/>
      <c r="D5453" s="12"/>
      <c r="K5453" s="18"/>
    </row>
    <row r="5454" spans="3:11" x14ac:dyDescent="0.25">
      <c r="C5454" s="12"/>
      <c r="D5454" s="12"/>
      <c r="K5454" s="18"/>
    </row>
    <row r="5455" spans="3:11" x14ac:dyDescent="0.25">
      <c r="C5455" s="12"/>
      <c r="D5455" s="12"/>
      <c r="J5455" s="4"/>
      <c r="K5455" s="4"/>
    </row>
    <row r="5456" spans="3:11" x14ac:dyDescent="0.25">
      <c r="C5456" s="12"/>
      <c r="D5456" s="12"/>
      <c r="J5456" s="4"/>
      <c r="K5456" s="4"/>
    </row>
    <row r="5457" spans="3:11" x14ac:dyDescent="0.25">
      <c r="C5457" s="12"/>
      <c r="D5457" s="12"/>
      <c r="J5457" s="4"/>
      <c r="K5457" s="4"/>
    </row>
    <row r="5458" spans="3:11" x14ac:dyDescent="0.25">
      <c r="C5458" s="12"/>
      <c r="D5458" s="12"/>
      <c r="J5458" s="4"/>
      <c r="K5458" s="4"/>
    </row>
    <row r="5459" spans="3:11" x14ac:dyDescent="0.25">
      <c r="C5459" s="12"/>
      <c r="D5459" s="12"/>
      <c r="J5459" s="4"/>
      <c r="K5459" s="4"/>
    </row>
    <row r="5460" spans="3:11" x14ac:dyDescent="0.25">
      <c r="C5460" s="12"/>
      <c r="D5460" s="12"/>
      <c r="J5460" s="4"/>
      <c r="K5460" s="4"/>
    </row>
    <row r="5461" spans="3:11" x14ac:dyDescent="0.25">
      <c r="C5461" s="12"/>
      <c r="D5461" s="12"/>
      <c r="J5461" s="4"/>
      <c r="K5461" s="4"/>
    </row>
    <row r="5462" spans="3:11" x14ac:dyDescent="0.25">
      <c r="C5462" s="12"/>
      <c r="D5462" s="12"/>
      <c r="J5462" s="4"/>
      <c r="K5462" s="4"/>
    </row>
    <row r="5463" spans="3:11" x14ac:dyDescent="0.25">
      <c r="C5463" s="12"/>
      <c r="D5463" s="12"/>
      <c r="J5463" s="4"/>
      <c r="K5463" s="4"/>
    </row>
    <row r="5464" spans="3:11" x14ac:dyDescent="0.25">
      <c r="C5464" s="12"/>
      <c r="D5464" s="12"/>
      <c r="J5464" s="4"/>
      <c r="K5464" s="4"/>
    </row>
    <row r="5465" spans="3:11" x14ac:dyDescent="0.25">
      <c r="C5465" s="12"/>
      <c r="D5465" s="12"/>
      <c r="J5465" s="4"/>
      <c r="K5465" s="4"/>
    </row>
    <row r="5466" spans="3:11" x14ac:dyDescent="0.25">
      <c r="C5466" s="12"/>
      <c r="D5466" s="12"/>
      <c r="J5466" s="4"/>
      <c r="K5466" s="4"/>
    </row>
    <row r="5467" spans="3:11" x14ac:dyDescent="0.25">
      <c r="C5467" s="12"/>
      <c r="D5467" s="12"/>
      <c r="J5467" s="4"/>
      <c r="K5467" s="4"/>
    </row>
    <row r="5468" spans="3:11" x14ac:dyDescent="0.25">
      <c r="C5468" s="12"/>
      <c r="D5468" s="12"/>
      <c r="J5468" s="4"/>
      <c r="K5468" s="4"/>
    </row>
    <row r="5469" spans="3:11" x14ac:dyDescent="0.25">
      <c r="C5469" s="12"/>
      <c r="D5469" s="12"/>
      <c r="J5469" s="4"/>
      <c r="K5469" s="4"/>
    </row>
    <row r="5470" spans="3:11" x14ac:dyDescent="0.25">
      <c r="C5470" s="12"/>
      <c r="D5470" s="12"/>
      <c r="J5470" s="4"/>
      <c r="K5470" s="4"/>
    </row>
    <row r="5471" spans="3:11" x14ac:dyDescent="0.25">
      <c r="C5471" s="12"/>
      <c r="D5471" s="12"/>
      <c r="J5471" s="4"/>
      <c r="K5471" s="4"/>
    </row>
    <row r="5472" spans="3:11" x14ac:dyDescent="0.25">
      <c r="C5472" s="12"/>
      <c r="D5472" s="12"/>
      <c r="J5472" s="4"/>
      <c r="K5472" s="4"/>
    </row>
    <row r="5473" spans="3:11" x14ac:dyDescent="0.25">
      <c r="C5473" s="12"/>
      <c r="D5473" s="12"/>
      <c r="J5473" s="4"/>
      <c r="K5473" s="4"/>
    </row>
    <row r="5474" spans="3:11" x14ac:dyDescent="0.25">
      <c r="C5474" s="12"/>
      <c r="D5474" s="12"/>
      <c r="J5474" s="4"/>
      <c r="K5474" s="4"/>
    </row>
    <row r="5475" spans="3:11" x14ac:dyDescent="0.25">
      <c r="C5475" s="12"/>
      <c r="D5475" s="12"/>
      <c r="J5475" s="4"/>
      <c r="K5475" s="4"/>
    </row>
    <row r="5476" spans="3:11" x14ac:dyDescent="0.25">
      <c r="C5476" s="12"/>
      <c r="D5476" s="12"/>
      <c r="J5476" s="4"/>
      <c r="K5476" s="4"/>
    </row>
    <row r="5477" spans="3:11" x14ac:dyDescent="0.25">
      <c r="C5477" s="12"/>
      <c r="D5477" s="12"/>
      <c r="J5477" s="4"/>
      <c r="K5477" s="4"/>
    </row>
    <row r="5478" spans="3:11" x14ac:dyDescent="0.25">
      <c r="C5478" s="12"/>
      <c r="D5478" s="12"/>
      <c r="J5478" s="4"/>
      <c r="K5478" s="4"/>
    </row>
    <row r="5479" spans="3:11" x14ac:dyDescent="0.25">
      <c r="C5479" s="12"/>
      <c r="D5479" s="12"/>
      <c r="G5479" s="15"/>
      <c r="K5479" s="18"/>
    </row>
    <row r="5480" spans="3:11" x14ac:dyDescent="0.25">
      <c r="C5480" s="12"/>
      <c r="D5480" s="12"/>
      <c r="K5480" s="18"/>
    </row>
    <row r="5481" spans="3:11" x14ac:dyDescent="0.25">
      <c r="C5481" s="12"/>
      <c r="D5481" s="12"/>
      <c r="K5481" s="18"/>
    </row>
    <row r="5482" spans="3:11" x14ac:dyDescent="0.25">
      <c r="C5482" s="12"/>
      <c r="D5482" s="12"/>
      <c r="K5482" s="18"/>
    </row>
    <row r="5483" spans="3:11" x14ac:dyDescent="0.25">
      <c r="C5483" s="12"/>
      <c r="D5483" s="12"/>
      <c r="K5483" s="18"/>
    </row>
    <row r="5484" spans="3:11" x14ac:dyDescent="0.25">
      <c r="C5484" s="12"/>
      <c r="D5484" s="12"/>
      <c r="K5484" s="18"/>
    </row>
    <row r="5485" spans="3:11" x14ac:dyDescent="0.25">
      <c r="C5485" s="12"/>
      <c r="D5485" s="12"/>
      <c r="K5485" s="18"/>
    </row>
    <row r="5486" spans="3:11" x14ac:dyDescent="0.25">
      <c r="C5486" s="12"/>
      <c r="D5486" s="12"/>
      <c r="K5486" s="18"/>
    </row>
    <row r="5487" spans="3:11" x14ac:dyDescent="0.25">
      <c r="C5487" s="12"/>
      <c r="D5487" s="12"/>
      <c r="K5487" s="18"/>
    </row>
    <row r="5488" spans="3:11" x14ac:dyDescent="0.25">
      <c r="C5488" s="12"/>
      <c r="D5488" s="12"/>
      <c r="K5488" s="18"/>
    </row>
    <row r="5489" spans="3:11" x14ac:dyDescent="0.25">
      <c r="C5489" s="12"/>
      <c r="D5489" s="12"/>
      <c r="K5489" s="18"/>
    </row>
    <row r="5490" spans="3:11" x14ac:dyDescent="0.25">
      <c r="C5490" s="12"/>
      <c r="D5490" s="12"/>
      <c r="K5490" s="18"/>
    </row>
    <row r="5491" spans="3:11" x14ac:dyDescent="0.25">
      <c r="C5491" s="12"/>
      <c r="D5491" s="12"/>
      <c r="K5491" s="18"/>
    </row>
    <row r="5492" spans="3:11" x14ac:dyDescent="0.25">
      <c r="C5492" s="12"/>
      <c r="D5492" s="12"/>
      <c r="K5492" s="18"/>
    </row>
    <row r="5493" spans="3:11" x14ac:dyDescent="0.25">
      <c r="C5493" s="12"/>
      <c r="D5493" s="12"/>
      <c r="K5493" s="18"/>
    </row>
    <row r="5494" spans="3:11" x14ac:dyDescent="0.25">
      <c r="C5494" s="12"/>
      <c r="D5494" s="12"/>
      <c r="K5494" s="18"/>
    </row>
    <row r="5495" spans="3:11" x14ac:dyDescent="0.25">
      <c r="C5495" s="12"/>
      <c r="D5495" s="12"/>
      <c r="K5495" s="18"/>
    </row>
    <row r="5496" spans="3:11" x14ac:dyDescent="0.25">
      <c r="C5496" s="12"/>
      <c r="D5496" s="12"/>
      <c r="K5496" s="18"/>
    </row>
    <row r="5497" spans="3:11" x14ac:dyDescent="0.25">
      <c r="C5497" s="12"/>
      <c r="D5497" s="12"/>
      <c r="K5497" s="18"/>
    </row>
    <row r="5498" spans="3:11" x14ac:dyDescent="0.25">
      <c r="C5498" s="12"/>
      <c r="D5498" s="12"/>
      <c r="K5498" s="18"/>
    </row>
    <row r="5499" spans="3:11" x14ac:dyDescent="0.25">
      <c r="C5499" s="12"/>
      <c r="D5499" s="12"/>
      <c r="K5499" s="18"/>
    </row>
    <row r="5500" spans="3:11" x14ac:dyDescent="0.25">
      <c r="C5500" s="12"/>
      <c r="D5500" s="12"/>
      <c r="K5500" s="18"/>
    </row>
    <row r="5501" spans="3:11" x14ac:dyDescent="0.25">
      <c r="C5501" s="12"/>
      <c r="D5501" s="12"/>
      <c r="K5501" s="18"/>
    </row>
    <row r="5502" spans="3:11" x14ac:dyDescent="0.25">
      <c r="C5502" s="12"/>
      <c r="D5502" s="12"/>
      <c r="K5502" s="18"/>
    </row>
    <row r="5503" spans="3:11" x14ac:dyDescent="0.25">
      <c r="C5503" s="12"/>
      <c r="D5503" s="12"/>
      <c r="J5503" s="4"/>
      <c r="K5503" s="4"/>
    </row>
    <row r="5504" spans="3:11" x14ac:dyDescent="0.25">
      <c r="C5504" s="12"/>
      <c r="D5504" s="12"/>
      <c r="J5504" s="4"/>
      <c r="K5504" s="4"/>
    </row>
    <row r="5505" spans="3:11" x14ac:dyDescent="0.25">
      <c r="C5505" s="12"/>
      <c r="D5505" s="12"/>
      <c r="J5505" s="4"/>
      <c r="K5505" s="4"/>
    </row>
    <row r="5506" spans="3:11" x14ac:dyDescent="0.25">
      <c r="C5506" s="12"/>
      <c r="D5506" s="12"/>
      <c r="J5506" s="4"/>
      <c r="K5506" s="4"/>
    </row>
    <row r="5507" spans="3:11" x14ac:dyDescent="0.25">
      <c r="C5507" s="12"/>
      <c r="D5507" s="12"/>
      <c r="J5507" s="4"/>
      <c r="K5507" s="4"/>
    </row>
    <row r="5508" spans="3:11" x14ac:dyDescent="0.25">
      <c r="C5508" s="12"/>
      <c r="D5508" s="12"/>
      <c r="J5508" s="4"/>
      <c r="K5508" s="4"/>
    </row>
    <row r="5509" spans="3:11" x14ac:dyDescent="0.25">
      <c r="C5509" s="12"/>
      <c r="D5509" s="12"/>
      <c r="J5509" s="4"/>
      <c r="K5509" s="4"/>
    </row>
    <row r="5510" spans="3:11" x14ac:dyDescent="0.25">
      <c r="C5510" s="12"/>
      <c r="D5510" s="12"/>
      <c r="J5510" s="4"/>
      <c r="K5510" s="4"/>
    </row>
    <row r="5511" spans="3:11" x14ac:dyDescent="0.25">
      <c r="C5511" s="12"/>
      <c r="D5511" s="12"/>
      <c r="J5511" s="4"/>
      <c r="K5511" s="4"/>
    </row>
    <row r="5512" spans="3:11" x14ac:dyDescent="0.25">
      <c r="C5512" s="12"/>
      <c r="D5512" s="12"/>
      <c r="J5512" s="4"/>
      <c r="K5512" s="4"/>
    </row>
    <row r="5513" spans="3:11" x14ac:dyDescent="0.25">
      <c r="C5513" s="12"/>
      <c r="D5513" s="12"/>
      <c r="J5513" s="4"/>
      <c r="K5513" s="4"/>
    </row>
    <row r="5514" spans="3:11" x14ac:dyDescent="0.25">
      <c r="C5514" s="12"/>
      <c r="D5514" s="12"/>
      <c r="J5514" s="4"/>
      <c r="K5514" s="4"/>
    </row>
    <row r="5515" spans="3:11" x14ac:dyDescent="0.25">
      <c r="C5515" s="12"/>
      <c r="D5515" s="12"/>
      <c r="J5515" s="4"/>
      <c r="K5515" s="4"/>
    </row>
    <row r="5516" spans="3:11" x14ac:dyDescent="0.25">
      <c r="C5516" s="12"/>
      <c r="D5516" s="12"/>
      <c r="J5516" s="4"/>
      <c r="K5516" s="4"/>
    </row>
    <row r="5517" spans="3:11" x14ac:dyDescent="0.25">
      <c r="C5517" s="12"/>
      <c r="D5517" s="12"/>
      <c r="J5517" s="4"/>
      <c r="K5517" s="4"/>
    </row>
    <row r="5518" spans="3:11" x14ac:dyDescent="0.25">
      <c r="C5518" s="12"/>
      <c r="D5518" s="12"/>
      <c r="J5518" s="4"/>
      <c r="K5518" s="4"/>
    </row>
    <row r="5519" spans="3:11" x14ac:dyDescent="0.25">
      <c r="C5519" s="12"/>
      <c r="D5519" s="12"/>
      <c r="J5519" s="4"/>
      <c r="K5519" s="4"/>
    </row>
    <row r="5520" spans="3:11" x14ac:dyDescent="0.25">
      <c r="C5520" s="12"/>
      <c r="D5520" s="12"/>
      <c r="J5520" s="4"/>
      <c r="K5520" s="4"/>
    </row>
    <row r="5521" spans="3:11" x14ac:dyDescent="0.25">
      <c r="C5521" s="12"/>
      <c r="D5521" s="12"/>
      <c r="J5521" s="4"/>
      <c r="K5521" s="4"/>
    </row>
    <row r="5522" spans="3:11" x14ac:dyDescent="0.25">
      <c r="C5522" s="12"/>
      <c r="D5522" s="12"/>
      <c r="J5522" s="4"/>
      <c r="K5522" s="4"/>
    </row>
    <row r="5523" spans="3:11" x14ac:dyDescent="0.25">
      <c r="C5523" s="12"/>
      <c r="D5523" s="12"/>
      <c r="J5523" s="4"/>
      <c r="K5523" s="4"/>
    </row>
    <row r="5524" spans="3:11" x14ac:dyDescent="0.25">
      <c r="C5524" s="12"/>
      <c r="D5524" s="12"/>
      <c r="J5524" s="4"/>
      <c r="K5524" s="4"/>
    </row>
    <row r="5525" spans="3:11" x14ac:dyDescent="0.25">
      <c r="C5525" s="12"/>
      <c r="D5525" s="12"/>
      <c r="J5525" s="4"/>
      <c r="K5525" s="4"/>
    </row>
    <row r="5526" spans="3:11" x14ac:dyDescent="0.25">
      <c r="C5526" s="12"/>
      <c r="D5526" s="12"/>
      <c r="J5526" s="4"/>
      <c r="K5526" s="4"/>
    </row>
    <row r="5527" spans="3:11" x14ac:dyDescent="0.25">
      <c r="C5527" s="12"/>
      <c r="D5527" s="12"/>
      <c r="G5527" s="15"/>
      <c r="K5527" s="18"/>
    </row>
    <row r="5528" spans="3:11" x14ac:dyDescent="0.25">
      <c r="C5528" s="12"/>
      <c r="D5528" s="12"/>
      <c r="K5528" s="18"/>
    </row>
    <row r="5529" spans="3:11" x14ac:dyDescent="0.25">
      <c r="C5529" s="12"/>
      <c r="D5529" s="12"/>
      <c r="K5529" s="18"/>
    </row>
    <row r="5530" spans="3:11" x14ac:dyDescent="0.25">
      <c r="C5530" s="12"/>
      <c r="D5530" s="12"/>
      <c r="K5530" s="18"/>
    </row>
    <row r="5531" spans="3:11" x14ac:dyDescent="0.25">
      <c r="C5531" s="12"/>
      <c r="D5531" s="12"/>
      <c r="K5531" s="18"/>
    </row>
    <row r="5532" spans="3:11" x14ac:dyDescent="0.25">
      <c r="C5532" s="12"/>
      <c r="D5532" s="12"/>
      <c r="K5532" s="18"/>
    </row>
    <row r="5533" spans="3:11" x14ac:dyDescent="0.25">
      <c r="C5533" s="12"/>
      <c r="D5533" s="12"/>
      <c r="K5533" s="18"/>
    </row>
    <row r="5534" spans="3:11" x14ac:dyDescent="0.25">
      <c r="C5534" s="12"/>
      <c r="D5534" s="12"/>
      <c r="K5534" s="18"/>
    </row>
    <row r="5535" spans="3:11" x14ac:dyDescent="0.25">
      <c r="C5535" s="12"/>
      <c r="D5535" s="12"/>
      <c r="K5535" s="18"/>
    </row>
    <row r="5536" spans="3:11" x14ac:dyDescent="0.25">
      <c r="C5536" s="12"/>
      <c r="D5536" s="12"/>
      <c r="K5536" s="18"/>
    </row>
    <row r="5537" spans="3:11" x14ac:dyDescent="0.25">
      <c r="C5537" s="12"/>
      <c r="D5537" s="12"/>
      <c r="K5537" s="18"/>
    </row>
    <row r="5538" spans="3:11" x14ac:dyDescent="0.25">
      <c r="C5538" s="12"/>
      <c r="D5538" s="12"/>
      <c r="K5538" s="18"/>
    </row>
    <row r="5539" spans="3:11" x14ac:dyDescent="0.25">
      <c r="C5539" s="12"/>
      <c r="D5539" s="12"/>
      <c r="K5539" s="18"/>
    </row>
    <row r="5540" spans="3:11" x14ac:dyDescent="0.25">
      <c r="C5540" s="12"/>
      <c r="D5540" s="12"/>
      <c r="K5540" s="18"/>
    </row>
    <row r="5541" spans="3:11" x14ac:dyDescent="0.25">
      <c r="C5541" s="12"/>
      <c r="D5541" s="12"/>
      <c r="K5541" s="18"/>
    </row>
    <row r="5542" spans="3:11" x14ac:dyDescent="0.25">
      <c r="C5542" s="12"/>
      <c r="D5542" s="12"/>
      <c r="K5542" s="18"/>
    </row>
    <row r="5543" spans="3:11" x14ac:dyDescent="0.25">
      <c r="C5543" s="12"/>
      <c r="D5543" s="12"/>
      <c r="K5543" s="18"/>
    </row>
    <row r="5544" spans="3:11" x14ac:dyDescent="0.25">
      <c r="C5544" s="12"/>
      <c r="D5544" s="12"/>
      <c r="K5544" s="18"/>
    </row>
    <row r="5545" spans="3:11" x14ac:dyDescent="0.25">
      <c r="C5545" s="12"/>
      <c r="D5545" s="12"/>
      <c r="K5545" s="18"/>
    </row>
    <row r="5546" spans="3:11" x14ac:dyDescent="0.25">
      <c r="C5546" s="12"/>
      <c r="D5546" s="12"/>
      <c r="K5546" s="18"/>
    </row>
    <row r="5547" spans="3:11" x14ac:dyDescent="0.25">
      <c r="C5547" s="12"/>
      <c r="D5547" s="12"/>
      <c r="K5547" s="18"/>
    </row>
    <row r="5548" spans="3:11" x14ac:dyDescent="0.25">
      <c r="C5548" s="12"/>
      <c r="D5548" s="12"/>
      <c r="K5548" s="18"/>
    </row>
    <row r="5549" spans="3:11" x14ac:dyDescent="0.25">
      <c r="C5549" s="12"/>
      <c r="D5549" s="12"/>
      <c r="K5549" s="18"/>
    </row>
    <row r="5550" spans="3:11" x14ac:dyDescent="0.25">
      <c r="C5550" s="12"/>
      <c r="D5550" s="12"/>
      <c r="K5550" s="18"/>
    </row>
    <row r="5551" spans="3:11" x14ac:dyDescent="0.25">
      <c r="C5551" s="12"/>
      <c r="D5551" s="12"/>
      <c r="G5551" s="15"/>
      <c r="K5551" s="4"/>
    </row>
    <row r="5552" spans="3:11" x14ac:dyDescent="0.25">
      <c r="C5552" s="12"/>
      <c r="D5552" s="12"/>
      <c r="K5552" s="4"/>
    </row>
    <row r="5553" spans="3:11" x14ac:dyDescent="0.25">
      <c r="C5553" s="12"/>
      <c r="D5553" s="12"/>
      <c r="K5553" s="4"/>
    </row>
    <row r="5554" spans="3:11" x14ac:dyDescent="0.25">
      <c r="C5554" s="12"/>
      <c r="D5554" s="12"/>
      <c r="K5554" s="4"/>
    </row>
    <row r="5555" spans="3:11" x14ac:dyDescent="0.25">
      <c r="C5555" s="12"/>
      <c r="D5555" s="12"/>
      <c r="K5555" s="4"/>
    </row>
    <row r="5556" spans="3:11" x14ac:dyDescent="0.25">
      <c r="C5556" s="12"/>
      <c r="D5556" s="12"/>
      <c r="K5556" s="4"/>
    </row>
    <row r="5557" spans="3:11" x14ac:dyDescent="0.25">
      <c r="C5557" s="12"/>
      <c r="D5557" s="12"/>
      <c r="K5557" s="4"/>
    </row>
    <row r="5558" spans="3:11" x14ac:dyDescent="0.25">
      <c r="C5558" s="12"/>
      <c r="D5558" s="12"/>
      <c r="K5558" s="4"/>
    </row>
    <row r="5559" spans="3:11" x14ac:dyDescent="0.25">
      <c r="C5559" s="12"/>
      <c r="D5559" s="12"/>
      <c r="K5559" s="4"/>
    </row>
    <row r="5560" spans="3:11" x14ac:dyDescent="0.25">
      <c r="C5560" s="12"/>
      <c r="D5560" s="12"/>
      <c r="K5560" s="4"/>
    </row>
    <row r="5561" spans="3:11" x14ac:dyDescent="0.25">
      <c r="C5561" s="12"/>
      <c r="D5561" s="12"/>
      <c r="K5561" s="4"/>
    </row>
    <row r="5562" spans="3:11" x14ac:dyDescent="0.25">
      <c r="C5562" s="12"/>
      <c r="D5562" s="12"/>
      <c r="K5562" s="4"/>
    </row>
    <row r="5563" spans="3:11" x14ac:dyDescent="0.25">
      <c r="C5563" s="12"/>
      <c r="D5563" s="12"/>
      <c r="K5563" s="4"/>
    </row>
    <row r="5564" spans="3:11" x14ac:dyDescent="0.25">
      <c r="C5564" s="12"/>
      <c r="D5564" s="12"/>
      <c r="K5564" s="4"/>
    </row>
    <row r="5565" spans="3:11" x14ac:dyDescent="0.25">
      <c r="C5565" s="12"/>
      <c r="D5565" s="12"/>
      <c r="K5565" s="4"/>
    </row>
    <row r="5566" spans="3:11" x14ac:dyDescent="0.25">
      <c r="C5566" s="12"/>
      <c r="D5566" s="12"/>
      <c r="K5566" s="4"/>
    </row>
    <row r="5567" spans="3:11" x14ac:dyDescent="0.25">
      <c r="C5567" s="12"/>
      <c r="D5567" s="12"/>
      <c r="K5567" s="4"/>
    </row>
    <row r="5568" spans="3:11" x14ac:dyDescent="0.25">
      <c r="C5568" s="12"/>
      <c r="D5568" s="12"/>
      <c r="K5568" s="4"/>
    </row>
    <row r="5569" spans="3:11" x14ac:dyDescent="0.25">
      <c r="C5569" s="12"/>
      <c r="D5569" s="12"/>
      <c r="K5569" s="4"/>
    </row>
    <row r="5570" spans="3:11" x14ac:dyDescent="0.25">
      <c r="C5570" s="12"/>
      <c r="D5570" s="12"/>
      <c r="K5570" s="4"/>
    </row>
    <row r="5571" spans="3:11" x14ac:dyDescent="0.25">
      <c r="C5571" s="12"/>
      <c r="D5571" s="12"/>
      <c r="K5571" s="4"/>
    </row>
    <row r="5572" spans="3:11" x14ac:dyDescent="0.25">
      <c r="C5572" s="12"/>
      <c r="D5572" s="12"/>
      <c r="K5572" s="4"/>
    </row>
    <row r="5573" spans="3:11" x14ac:dyDescent="0.25">
      <c r="C5573" s="12"/>
      <c r="D5573" s="12"/>
      <c r="K5573" s="4"/>
    </row>
    <row r="5574" spans="3:11" x14ac:dyDescent="0.25">
      <c r="C5574" s="12"/>
      <c r="D5574" s="12"/>
      <c r="K5574" s="4"/>
    </row>
    <row r="5575" spans="3:11" x14ac:dyDescent="0.25">
      <c r="C5575" s="12"/>
      <c r="D5575" s="12"/>
      <c r="J5575" s="4"/>
      <c r="K5575" s="4"/>
    </row>
    <row r="5576" spans="3:11" x14ac:dyDescent="0.25">
      <c r="C5576" s="12"/>
      <c r="D5576" s="12"/>
      <c r="J5576" s="4"/>
      <c r="K5576" s="4"/>
    </row>
    <row r="5577" spans="3:11" x14ac:dyDescent="0.25">
      <c r="C5577" s="12"/>
      <c r="D5577" s="12"/>
      <c r="J5577" s="4"/>
      <c r="K5577" s="4"/>
    </row>
    <row r="5578" spans="3:11" x14ac:dyDescent="0.25">
      <c r="C5578" s="12"/>
      <c r="D5578" s="12"/>
      <c r="J5578" s="4"/>
      <c r="K5578" s="4"/>
    </row>
    <row r="5579" spans="3:11" x14ac:dyDescent="0.25">
      <c r="C5579" s="12"/>
      <c r="D5579" s="12"/>
      <c r="J5579" s="4"/>
      <c r="K5579" s="4"/>
    </row>
    <row r="5580" spans="3:11" x14ac:dyDescent="0.25">
      <c r="C5580" s="12"/>
      <c r="D5580" s="12"/>
      <c r="J5580" s="4"/>
      <c r="K5580" s="4"/>
    </row>
    <row r="5581" spans="3:11" x14ac:dyDescent="0.25">
      <c r="C5581" s="12"/>
      <c r="D5581" s="12"/>
      <c r="J5581" s="4"/>
      <c r="K5581" s="4"/>
    </row>
    <row r="5582" spans="3:11" x14ac:dyDescent="0.25">
      <c r="C5582" s="12"/>
      <c r="D5582" s="12"/>
      <c r="J5582" s="4"/>
      <c r="K5582" s="4"/>
    </row>
    <row r="5583" spans="3:11" x14ac:dyDescent="0.25">
      <c r="C5583" s="12"/>
      <c r="D5583" s="12"/>
      <c r="J5583" s="4"/>
      <c r="K5583" s="4"/>
    </row>
    <row r="5584" spans="3:11" x14ac:dyDescent="0.25">
      <c r="C5584" s="12"/>
      <c r="D5584" s="12"/>
      <c r="J5584" s="4"/>
      <c r="K5584" s="4"/>
    </row>
    <row r="5585" spans="3:11" x14ac:dyDescent="0.25">
      <c r="C5585" s="12"/>
      <c r="D5585" s="12"/>
      <c r="J5585" s="4"/>
      <c r="K5585" s="4"/>
    </row>
    <row r="5586" spans="3:11" x14ac:dyDescent="0.25">
      <c r="C5586" s="12"/>
      <c r="D5586" s="12"/>
      <c r="J5586" s="4"/>
      <c r="K5586" s="4"/>
    </row>
    <row r="5587" spans="3:11" x14ac:dyDescent="0.25">
      <c r="C5587" s="12"/>
      <c r="D5587" s="12"/>
      <c r="J5587" s="4"/>
      <c r="K5587" s="4"/>
    </row>
    <row r="5588" spans="3:11" x14ac:dyDescent="0.25">
      <c r="C5588" s="12"/>
      <c r="D5588" s="12"/>
      <c r="J5588" s="4"/>
      <c r="K5588" s="4"/>
    </row>
    <row r="5589" spans="3:11" x14ac:dyDescent="0.25">
      <c r="C5589" s="12"/>
      <c r="D5589" s="12"/>
      <c r="J5589" s="4"/>
      <c r="K5589" s="4"/>
    </row>
    <row r="5590" spans="3:11" x14ac:dyDescent="0.25">
      <c r="C5590" s="12"/>
      <c r="D5590" s="12"/>
      <c r="J5590" s="4"/>
      <c r="K5590" s="4"/>
    </row>
    <row r="5591" spans="3:11" x14ac:dyDescent="0.25">
      <c r="C5591" s="12"/>
      <c r="D5591" s="12"/>
      <c r="J5591" s="4"/>
      <c r="K5591" s="4"/>
    </row>
    <row r="5592" spans="3:11" x14ac:dyDescent="0.25">
      <c r="C5592" s="12"/>
      <c r="D5592" s="12"/>
      <c r="J5592" s="4"/>
      <c r="K5592" s="4"/>
    </row>
    <row r="5593" spans="3:11" x14ac:dyDescent="0.25">
      <c r="C5593" s="12"/>
      <c r="D5593" s="12"/>
      <c r="J5593" s="4"/>
      <c r="K5593" s="4"/>
    </row>
    <row r="5594" spans="3:11" x14ac:dyDescent="0.25">
      <c r="C5594" s="12"/>
      <c r="D5594" s="12"/>
      <c r="J5594" s="4"/>
      <c r="K5594" s="4"/>
    </row>
    <row r="5595" spans="3:11" x14ac:dyDescent="0.25">
      <c r="C5595" s="12"/>
      <c r="D5595" s="12"/>
      <c r="J5595" s="4"/>
      <c r="K5595" s="4"/>
    </row>
    <row r="5596" spans="3:11" x14ac:dyDescent="0.25">
      <c r="C5596" s="12"/>
      <c r="D5596" s="12"/>
      <c r="J5596" s="4"/>
      <c r="K5596" s="4"/>
    </row>
    <row r="5597" spans="3:11" x14ac:dyDescent="0.25">
      <c r="C5597" s="12"/>
      <c r="D5597" s="12"/>
      <c r="J5597" s="4"/>
      <c r="K5597" s="4"/>
    </row>
    <row r="5598" spans="3:11" x14ac:dyDescent="0.25">
      <c r="C5598" s="12"/>
      <c r="D5598" s="12"/>
      <c r="J5598" s="4"/>
      <c r="K5598" s="4"/>
    </row>
    <row r="5599" spans="3:11" x14ac:dyDescent="0.25">
      <c r="C5599" s="12"/>
      <c r="D5599" s="12"/>
      <c r="G5599" s="15"/>
      <c r="K5599" s="4"/>
    </row>
    <row r="5600" spans="3:11" x14ac:dyDescent="0.25">
      <c r="C5600" s="12"/>
      <c r="D5600" s="12"/>
      <c r="K5600" s="4"/>
    </row>
    <row r="5601" spans="3:11" x14ac:dyDescent="0.25">
      <c r="C5601" s="12"/>
      <c r="D5601" s="12"/>
      <c r="K5601" s="4"/>
    </row>
    <row r="5602" spans="3:11" x14ac:dyDescent="0.25">
      <c r="C5602" s="12"/>
      <c r="D5602" s="12"/>
      <c r="K5602" s="4"/>
    </row>
    <row r="5603" spans="3:11" x14ac:dyDescent="0.25">
      <c r="C5603" s="12"/>
      <c r="D5603" s="12"/>
      <c r="K5603" s="4"/>
    </row>
    <row r="5604" spans="3:11" x14ac:dyDescent="0.25">
      <c r="C5604" s="12"/>
      <c r="D5604" s="12"/>
      <c r="K5604" s="4"/>
    </row>
    <row r="5605" spans="3:11" x14ac:dyDescent="0.25">
      <c r="C5605" s="12"/>
      <c r="D5605" s="12"/>
      <c r="K5605" s="4"/>
    </row>
    <row r="5606" spans="3:11" x14ac:dyDescent="0.25">
      <c r="C5606" s="12"/>
      <c r="D5606" s="12"/>
      <c r="K5606" s="4"/>
    </row>
    <row r="5607" spans="3:11" x14ac:dyDescent="0.25">
      <c r="C5607" s="12"/>
      <c r="D5607" s="12"/>
      <c r="K5607" s="4"/>
    </row>
    <row r="5608" spans="3:11" x14ac:dyDescent="0.25">
      <c r="C5608" s="12"/>
      <c r="D5608" s="12"/>
      <c r="K5608" s="4"/>
    </row>
    <row r="5609" spans="3:11" x14ac:dyDescent="0.25">
      <c r="C5609" s="12"/>
      <c r="D5609" s="12"/>
      <c r="K5609" s="4"/>
    </row>
    <row r="5610" spans="3:11" x14ac:dyDescent="0.25">
      <c r="C5610" s="12"/>
      <c r="D5610" s="12"/>
      <c r="K5610" s="4"/>
    </row>
    <row r="5611" spans="3:11" x14ac:dyDescent="0.25">
      <c r="C5611" s="12"/>
      <c r="D5611" s="12"/>
      <c r="K5611" s="4"/>
    </row>
    <row r="5612" spans="3:11" x14ac:dyDescent="0.25">
      <c r="C5612" s="12"/>
      <c r="D5612" s="12"/>
      <c r="K5612" s="4"/>
    </row>
    <row r="5613" spans="3:11" x14ac:dyDescent="0.25">
      <c r="C5613" s="12"/>
      <c r="D5613" s="12"/>
      <c r="K5613" s="4"/>
    </row>
    <row r="5614" spans="3:11" x14ac:dyDescent="0.25">
      <c r="C5614" s="12"/>
      <c r="D5614" s="12"/>
      <c r="K5614" s="4"/>
    </row>
    <row r="5615" spans="3:11" x14ac:dyDescent="0.25">
      <c r="C5615" s="12"/>
      <c r="D5615" s="12"/>
      <c r="K5615" s="4"/>
    </row>
    <row r="5616" spans="3:11" x14ac:dyDescent="0.25">
      <c r="C5616" s="12"/>
      <c r="D5616" s="12"/>
      <c r="K5616" s="4"/>
    </row>
    <row r="5617" spans="3:11" x14ac:dyDescent="0.25">
      <c r="C5617" s="12"/>
      <c r="D5617" s="12"/>
      <c r="K5617" s="4"/>
    </row>
    <row r="5618" spans="3:11" x14ac:dyDescent="0.25">
      <c r="C5618" s="12"/>
      <c r="D5618" s="12"/>
      <c r="K5618" s="4"/>
    </row>
    <row r="5619" spans="3:11" x14ac:dyDescent="0.25">
      <c r="C5619" s="12"/>
      <c r="D5619" s="12"/>
      <c r="K5619" s="4"/>
    </row>
    <row r="5620" spans="3:11" x14ac:dyDescent="0.25">
      <c r="C5620" s="12"/>
      <c r="D5620" s="12"/>
      <c r="K5620" s="4"/>
    </row>
    <row r="5621" spans="3:11" x14ac:dyDescent="0.25">
      <c r="C5621" s="12"/>
      <c r="D5621" s="12"/>
      <c r="K5621" s="4"/>
    </row>
    <row r="5622" spans="3:11" x14ac:dyDescent="0.25">
      <c r="C5622" s="12"/>
      <c r="D5622" s="12"/>
      <c r="K5622" s="4"/>
    </row>
    <row r="5623" spans="3:11" x14ac:dyDescent="0.25">
      <c r="C5623" s="12"/>
      <c r="D5623" s="12"/>
    </row>
    <row r="5624" spans="3:11" x14ac:dyDescent="0.25">
      <c r="C5624" s="12"/>
      <c r="D5624" s="12"/>
    </row>
    <row r="5625" spans="3:11" x14ac:dyDescent="0.25">
      <c r="C5625" s="12"/>
      <c r="D5625" s="12"/>
    </row>
    <row r="5626" spans="3:11" x14ac:dyDescent="0.25">
      <c r="C5626" s="12"/>
      <c r="D5626" s="12"/>
    </row>
    <row r="5627" spans="3:11" x14ac:dyDescent="0.25">
      <c r="C5627" s="12"/>
      <c r="D5627" s="12"/>
    </row>
    <row r="5628" spans="3:11" x14ac:dyDescent="0.25">
      <c r="C5628" s="12"/>
      <c r="D5628" s="12"/>
    </row>
    <row r="5629" spans="3:11" x14ac:dyDescent="0.25">
      <c r="C5629" s="12"/>
      <c r="D5629" s="12"/>
    </row>
    <row r="5630" spans="3:11" x14ac:dyDescent="0.25">
      <c r="C5630" s="12"/>
      <c r="D5630" s="12"/>
    </row>
    <row r="5631" spans="3:11" x14ac:dyDescent="0.25">
      <c r="C5631" s="12"/>
      <c r="D5631" s="12"/>
    </row>
    <row r="5632" spans="3:11" x14ac:dyDescent="0.25">
      <c r="C5632" s="12"/>
      <c r="D5632" s="12"/>
    </row>
    <row r="5633" spans="3:4" x14ac:dyDescent="0.25">
      <c r="C5633" s="12"/>
      <c r="D5633" s="12"/>
    </row>
    <row r="5634" spans="3:4" x14ac:dyDescent="0.25">
      <c r="C5634" s="12"/>
      <c r="D5634" s="12"/>
    </row>
    <row r="5635" spans="3:4" x14ac:dyDescent="0.25">
      <c r="C5635" s="12"/>
      <c r="D5635" s="12"/>
    </row>
    <row r="5636" spans="3:4" x14ac:dyDescent="0.25">
      <c r="C5636" s="12"/>
      <c r="D5636" s="12"/>
    </row>
    <row r="5637" spans="3:4" x14ac:dyDescent="0.25">
      <c r="C5637" s="12"/>
      <c r="D5637" s="12"/>
    </row>
    <row r="5638" spans="3:4" x14ac:dyDescent="0.25">
      <c r="C5638" s="12"/>
      <c r="D5638" s="12"/>
    </row>
    <row r="5639" spans="3:4" x14ac:dyDescent="0.25">
      <c r="C5639" s="12"/>
      <c r="D5639" s="12"/>
    </row>
    <row r="5640" spans="3:4" x14ac:dyDescent="0.25">
      <c r="C5640" s="12"/>
      <c r="D5640" s="12"/>
    </row>
    <row r="5641" spans="3:4" x14ac:dyDescent="0.25">
      <c r="C5641" s="12"/>
      <c r="D5641" s="12"/>
    </row>
    <row r="5642" spans="3:4" x14ac:dyDescent="0.25">
      <c r="C5642" s="12"/>
      <c r="D5642" s="12"/>
    </row>
    <row r="5643" spans="3:4" x14ac:dyDescent="0.25">
      <c r="C5643" s="12"/>
      <c r="D5643" s="12"/>
    </row>
    <row r="5644" spans="3:4" x14ac:dyDescent="0.25">
      <c r="C5644" s="12"/>
      <c r="D5644" s="12"/>
    </row>
    <row r="5645" spans="3:4" x14ac:dyDescent="0.25">
      <c r="C5645" s="12"/>
      <c r="D5645" s="12"/>
    </row>
    <row r="5646" spans="3:4" x14ac:dyDescent="0.25">
      <c r="C5646" s="12"/>
      <c r="D5646" s="12"/>
    </row>
    <row r="5647" spans="3:4" x14ac:dyDescent="0.25">
      <c r="C5647" s="12"/>
      <c r="D5647" s="12"/>
    </row>
    <row r="5648" spans="3:4" x14ac:dyDescent="0.25">
      <c r="C5648" s="12"/>
      <c r="D5648" s="12"/>
    </row>
    <row r="5649" spans="3:4" x14ac:dyDescent="0.25">
      <c r="C5649" s="12"/>
      <c r="D5649" s="12"/>
    </row>
    <row r="5650" spans="3:4" x14ac:dyDescent="0.25">
      <c r="C5650" s="12"/>
      <c r="D5650" s="12"/>
    </row>
    <row r="5651" spans="3:4" x14ac:dyDescent="0.25">
      <c r="C5651" s="12"/>
      <c r="D5651" s="12"/>
    </row>
    <row r="5652" spans="3:4" x14ac:dyDescent="0.25">
      <c r="C5652" s="12"/>
      <c r="D5652" s="12"/>
    </row>
    <row r="5653" spans="3:4" x14ac:dyDescent="0.25">
      <c r="C5653" s="12"/>
      <c r="D5653" s="12"/>
    </row>
    <row r="5654" spans="3:4" x14ac:dyDescent="0.25">
      <c r="C5654" s="12"/>
      <c r="D5654" s="12"/>
    </row>
    <row r="5655" spans="3:4" x14ac:dyDescent="0.25">
      <c r="C5655" s="12"/>
      <c r="D5655" s="12"/>
    </row>
    <row r="5656" spans="3:4" x14ac:dyDescent="0.25">
      <c r="C5656" s="12"/>
      <c r="D5656" s="12"/>
    </row>
    <row r="5657" spans="3:4" x14ac:dyDescent="0.25">
      <c r="C5657" s="12"/>
      <c r="D5657" s="12"/>
    </row>
    <row r="5658" spans="3:4" x14ac:dyDescent="0.25">
      <c r="C5658" s="12"/>
      <c r="D5658" s="12"/>
    </row>
    <row r="5659" spans="3:4" x14ac:dyDescent="0.25">
      <c r="C5659" s="12"/>
      <c r="D5659" s="12"/>
    </row>
    <row r="5660" spans="3:4" x14ac:dyDescent="0.25">
      <c r="C5660" s="12"/>
      <c r="D5660" s="12"/>
    </row>
    <row r="5661" spans="3:4" x14ac:dyDescent="0.25">
      <c r="C5661" s="12"/>
      <c r="D5661" s="12"/>
    </row>
    <row r="5662" spans="3:4" x14ac:dyDescent="0.25">
      <c r="C5662" s="12"/>
      <c r="D5662" s="12"/>
    </row>
    <row r="5663" spans="3:4" x14ac:dyDescent="0.25">
      <c r="C5663" s="12"/>
      <c r="D5663" s="12"/>
    </row>
    <row r="5664" spans="3:4" x14ac:dyDescent="0.25">
      <c r="C5664" s="12"/>
      <c r="D5664" s="12"/>
    </row>
    <row r="5665" spans="3:4" x14ac:dyDescent="0.25">
      <c r="C5665" s="12"/>
      <c r="D5665" s="12"/>
    </row>
    <row r="5666" spans="3:4" x14ac:dyDescent="0.25">
      <c r="C5666" s="12"/>
      <c r="D5666" s="12"/>
    </row>
    <row r="5667" spans="3:4" x14ac:dyDescent="0.25">
      <c r="C5667" s="12"/>
      <c r="D5667" s="12"/>
    </row>
    <row r="5668" spans="3:4" x14ac:dyDescent="0.25">
      <c r="C5668" s="12"/>
      <c r="D5668" s="12"/>
    </row>
    <row r="5669" spans="3:4" x14ac:dyDescent="0.25">
      <c r="C5669" s="12"/>
      <c r="D5669" s="12"/>
    </row>
    <row r="5670" spans="3:4" x14ac:dyDescent="0.25">
      <c r="C5670" s="12"/>
      <c r="D5670" s="12"/>
    </row>
    <row r="5671" spans="3:4" x14ac:dyDescent="0.25">
      <c r="C5671" s="12"/>
      <c r="D5671" s="12"/>
    </row>
    <row r="5672" spans="3:4" x14ac:dyDescent="0.25">
      <c r="C5672" s="12"/>
      <c r="D5672" s="12"/>
    </row>
    <row r="5673" spans="3:4" x14ac:dyDescent="0.25">
      <c r="C5673" s="12"/>
      <c r="D5673" s="12"/>
    </row>
    <row r="5674" spans="3:4" x14ac:dyDescent="0.25">
      <c r="C5674" s="12"/>
      <c r="D5674" s="12"/>
    </row>
    <row r="5675" spans="3:4" x14ac:dyDescent="0.25">
      <c r="C5675" s="12"/>
      <c r="D5675" s="12"/>
    </row>
    <row r="5676" spans="3:4" x14ac:dyDescent="0.25">
      <c r="C5676" s="12"/>
      <c r="D5676" s="12"/>
    </row>
    <row r="5677" spans="3:4" x14ac:dyDescent="0.25">
      <c r="C5677" s="12"/>
      <c r="D5677" s="12"/>
    </row>
    <row r="5678" spans="3:4" x14ac:dyDescent="0.25">
      <c r="C5678" s="12"/>
      <c r="D5678" s="12"/>
    </row>
    <row r="5679" spans="3:4" x14ac:dyDescent="0.25">
      <c r="C5679" s="12"/>
      <c r="D5679" s="12"/>
    </row>
    <row r="5680" spans="3:4" x14ac:dyDescent="0.25">
      <c r="C5680" s="12"/>
      <c r="D5680" s="12"/>
    </row>
    <row r="5681" spans="3:4" x14ac:dyDescent="0.25">
      <c r="C5681" s="12"/>
      <c r="D5681" s="12"/>
    </row>
    <row r="5682" spans="3:4" x14ac:dyDescent="0.25">
      <c r="C5682" s="12"/>
      <c r="D5682" s="12"/>
    </row>
    <row r="5683" spans="3:4" x14ac:dyDescent="0.25">
      <c r="C5683" s="12"/>
      <c r="D5683" s="12"/>
    </row>
    <row r="5684" spans="3:4" x14ac:dyDescent="0.25">
      <c r="C5684" s="12"/>
      <c r="D5684" s="12"/>
    </row>
    <row r="5685" spans="3:4" x14ac:dyDescent="0.25">
      <c r="C5685" s="12"/>
      <c r="D5685" s="12"/>
    </row>
    <row r="5686" spans="3:4" x14ac:dyDescent="0.25">
      <c r="C5686" s="12"/>
      <c r="D5686" s="12"/>
    </row>
    <row r="5687" spans="3:4" x14ac:dyDescent="0.25">
      <c r="C5687" s="12"/>
      <c r="D5687" s="12"/>
    </row>
    <row r="5688" spans="3:4" x14ac:dyDescent="0.25">
      <c r="C5688" s="12"/>
      <c r="D5688" s="12"/>
    </row>
    <row r="5689" spans="3:4" x14ac:dyDescent="0.25">
      <c r="C5689" s="12"/>
      <c r="D5689" s="12"/>
    </row>
    <row r="5690" spans="3:4" x14ac:dyDescent="0.25">
      <c r="C5690" s="12"/>
      <c r="D5690" s="12"/>
    </row>
    <row r="5691" spans="3:4" x14ac:dyDescent="0.25">
      <c r="C5691" s="12"/>
      <c r="D5691" s="12"/>
    </row>
    <row r="5692" spans="3:4" x14ac:dyDescent="0.25">
      <c r="C5692" s="12"/>
      <c r="D5692" s="12"/>
    </row>
    <row r="5693" spans="3:4" x14ac:dyDescent="0.25">
      <c r="C5693" s="12"/>
      <c r="D5693" s="12"/>
    </row>
    <row r="5694" spans="3:4" x14ac:dyDescent="0.25">
      <c r="C5694" s="12"/>
      <c r="D5694" s="12"/>
    </row>
    <row r="5695" spans="3:4" x14ac:dyDescent="0.25">
      <c r="C5695" s="12"/>
      <c r="D5695" s="12"/>
    </row>
    <row r="5696" spans="3:4" x14ac:dyDescent="0.25">
      <c r="C5696" s="12"/>
      <c r="D5696" s="12"/>
    </row>
    <row r="5697" spans="3:4" x14ac:dyDescent="0.25">
      <c r="C5697" s="12"/>
      <c r="D5697" s="12"/>
    </row>
    <row r="5698" spans="3:4" x14ac:dyDescent="0.25">
      <c r="C5698" s="12"/>
      <c r="D5698" s="12"/>
    </row>
    <row r="5699" spans="3:4" x14ac:dyDescent="0.25">
      <c r="C5699" s="12"/>
      <c r="D5699" s="12"/>
    </row>
    <row r="5700" spans="3:4" x14ac:dyDescent="0.25">
      <c r="C5700" s="12"/>
      <c r="D5700" s="12"/>
    </row>
    <row r="5701" spans="3:4" x14ac:dyDescent="0.25">
      <c r="C5701" s="12"/>
      <c r="D5701" s="12"/>
    </row>
    <row r="5702" spans="3:4" x14ac:dyDescent="0.25">
      <c r="C5702" s="12"/>
      <c r="D5702" s="12"/>
    </row>
    <row r="5703" spans="3:4" x14ac:dyDescent="0.25">
      <c r="C5703" s="12"/>
      <c r="D5703" s="12"/>
    </row>
    <row r="5704" spans="3:4" x14ac:dyDescent="0.25">
      <c r="C5704" s="12"/>
      <c r="D5704" s="12"/>
    </row>
    <row r="5705" spans="3:4" x14ac:dyDescent="0.25">
      <c r="C5705" s="12"/>
      <c r="D5705" s="12"/>
    </row>
    <row r="5706" spans="3:4" x14ac:dyDescent="0.25">
      <c r="C5706" s="12"/>
      <c r="D5706" s="12"/>
    </row>
    <row r="5707" spans="3:4" x14ac:dyDescent="0.25">
      <c r="C5707" s="12"/>
      <c r="D5707" s="12"/>
    </row>
    <row r="5708" spans="3:4" x14ac:dyDescent="0.25">
      <c r="C5708" s="12"/>
      <c r="D5708" s="12"/>
    </row>
    <row r="5709" spans="3:4" x14ac:dyDescent="0.25">
      <c r="C5709" s="12"/>
      <c r="D5709" s="12"/>
    </row>
    <row r="5710" spans="3:4" x14ac:dyDescent="0.25">
      <c r="C5710" s="12"/>
      <c r="D5710" s="12"/>
    </row>
    <row r="5711" spans="3:4" x14ac:dyDescent="0.25">
      <c r="C5711" s="12"/>
      <c r="D5711" s="12"/>
    </row>
    <row r="5712" spans="3:4" x14ac:dyDescent="0.25">
      <c r="C5712" s="12"/>
      <c r="D5712" s="12"/>
    </row>
    <row r="5713" spans="3:4" x14ac:dyDescent="0.25">
      <c r="C5713" s="12"/>
      <c r="D5713" s="12"/>
    </row>
    <row r="5714" spans="3:4" x14ac:dyDescent="0.25">
      <c r="C5714" s="12"/>
      <c r="D5714" s="12"/>
    </row>
    <row r="5715" spans="3:4" x14ac:dyDescent="0.25">
      <c r="C5715" s="12"/>
      <c r="D5715" s="12"/>
    </row>
    <row r="5716" spans="3:4" x14ac:dyDescent="0.25">
      <c r="C5716" s="12"/>
      <c r="D5716" s="12"/>
    </row>
    <row r="5717" spans="3:4" x14ac:dyDescent="0.25">
      <c r="C5717" s="12"/>
      <c r="D5717" s="12"/>
    </row>
    <row r="5718" spans="3:4" x14ac:dyDescent="0.25">
      <c r="C5718" s="12"/>
      <c r="D5718" s="12"/>
    </row>
    <row r="5719" spans="3:4" x14ac:dyDescent="0.25">
      <c r="C5719" s="12"/>
      <c r="D5719" s="12"/>
    </row>
    <row r="5720" spans="3:4" x14ac:dyDescent="0.25">
      <c r="C5720" s="12"/>
      <c r="D5720" s="12"/>
    </row>
    <row r="5721" spans="3:4" x14ac:dyDescent="0.25">
      <c r="C5721" s="12"/>
      <c r="D5721" s="12"/>
    </row>
    <row r="5722" spans="3:4" x14ac:dyDescent="0.25">
      <c r="C5722" s="12"/>
      <c r="D5722" s="12"/>
    </row>
    <row r="5723" spans="3:4" x14ac:dyDescent="0.25">
      <c r="C5723" s="12"/>
      <c r="D5723" s="12"/>
    </row>
    <row r="5724" spans="3:4" x14ac:dyDescent="0.25">
      <c r="C5724" s="12"/>
      <c r="D5724" s="12"/>
    </row>
    <row r="5725" spans="3:4" x14ac:dyDescent="0.25">
      <c r="C5725" s="12"/>
      <c r="D5725" s="12"/>
    </row>
    <row r="5726" spans="3:4" x14ac:dyDescent="0.25">
      <c r="C5726" s="12"/>
      <c r="D5726" s="12"/>
    </row>
    <row r="5727" spans="3:4" x14ac:dyDescent="0.25">
      <c r="C5727" s="12"/>
      <c r="D5727" s="12"/>
    </row>
    <row r="5728" spans="3:4" x14ac:dyDescent="0.25">
      <c r="C5728" s="12"/>
      <c r="D5728" s="12"/>
    </row>
    <row r="5729" spans="3:4" x14ac:dyDescent="0.25">
      <c r="C5729" s="12"/>
      <c r="D5729" s="12"/>
    </row>
    <row r="5730" spans="3:4" x14ac:dyDescent="0.25">
      <c r="C5730" s="12"/>
      <c r="D5730" s="12"/>
    </row>
    <row r="5731" spans="3:4" x14ac:dyDescent="0.25">
      <c r="C5731" s="12"/>
      <c r="D5731" s="12"/>
    </row>
    <row r="5732" spans="3:4" x14ac:dyDescent="0.25">
      <c r="C5732" s="12"/>
      <c r="D5732" s="12"/>
    </row>
    <row r="5733" spans="3:4" x14ac:dyDescent="0.25">
      <c r="C5733" s="12"/>
      <c r="D5733" s="12"/>
    </row>
    <row r="5734" spans="3:4" x14ac:dyDescent="0.25">
      <c r="C5734" s="12"/>
      <c r="D5734" s="12"/>
    </row>
    <row r="5735" spans="3:4" x14ac:dyDescent="0.25">
      <c r="C5735" s="12"/>
      <c r="D5735" s="12"/>
    </row>
    <row r="5736" spans="3:4" x14ac:dyDescent="0.25">
      <c r="C5736" s="12"/>
      <c r="D5736" s="12"/>
    </row>
    <row r="5737" spans="3:4" x14ac:dyDescent="0.25">
      <c r="C5737" s="12"/>
      <c r="D5737" s="12"/>
    </row>
    <row r="5738" spans="3:4" x14ac:dyDescent="0.25">
      <c r="C5738" s="12"/>
      <c r="D5738" s="12"/>
    </row>
    <row r="5739" spans="3:4" x14ac:dyDescent="0.25">
      <c r="C5739" s="12"/>
      <c r="D5739" s="12"/>
    </row>
    <row r="5740" spans="3:4" x14ac:dyDescent="0.25">
      <c r="C5740" s="12"/>
      <c r="D5740" s="12"/>
    </row>
    <row r="5741" spans="3:4" x14ac:dyDescent="0.25">
      <c r="C5741" s="12"/>
      <c r="D5741" s="12"/>
    </row>
    <row r="5742" spans="3:4" x14ac:dyDescent="0.25">
      <c r="C5742" s="12"/>
      <c r="D5742" s="12"/>
    </row>
    <row r="5743" spans="3:4" x14ac:dyDescent="0.25">
      <c r="C5743" s="12"/>
      <c r="D5743" s="12"/>
    </row>
    <row r="5744" spans="3:4" x14ac:dyDescent="0.25">
      <c r="C5744" s="12"/>
      <c r="D5744" s="12"/>
    </row>
    <row r="5745" spans="3:4" x14ac:dyDescent="0.25">
      <c r="C5745" s="12"/>
      <c r="D5745" s="12"/>
    </row>
    <row r="5746" spans="3:4" x14ac:dyDescent="0.25">
      <c r="C5746" s="12"/>
      <c r="D5746" s="12"/>
    </row>
    <row r="5747" spans="3:4" x14ac:dyDescent="0.25">
      <c r="C5747" s="12"/>
      <c r="D5747" s="12"/>
    </row>
    <row r="5748" spans="3:4" x14ac:dyDescent="0.25">
      <c r="C5748" s="12"/>
      <c r="D5748" s="12"/>
    </row>
    <row r="5749" spans="3:4" x14ac:dyDescent="0.25">
      <c r="C5749" s="12"/>
      <c r="D5749" s="12"/>
    </row>
    <row r="5750" spans="3:4" x14ac:dyDescent="0.25">
      <c r="C5750" s="12"/>
      <c r="D5750" s="12"/>
    </row>
    <row r="5751" spans="3:4" x14ac:dyDescent="0.25">
      <c r="C5751" s="12"/>
      <c r="D5751" s="12"/>
    </row>
    <row r="5752" spans="3:4" x14ac:dyDescent="0.25">
      <c r="C5752" s="12"/>
      <c r="D5752" s="12"/>
    </row>
    <row r="5753" spans="3:4" x14ac:dyDescent="0.25">
      <c r="C5753" s="12"/>
      <c r="D5753" s="12"/>
    </row>
    <row r="5754" spans="3:4" x14ac:dyDescent="0.25">
      <c r="C5754" s="12"/>
      <c r="D5754" s="12"/>
    </row>
    <row r="5755" spans="3:4" x14ac:dyDescent="0.25">
      <c r="C5755" s="12"/>
      <c r="D5755" s="12"/>
    </row>
    <row r="5756" spans="3:4" x14ac:dyDescent="0.25">
      <c r="C5756" s="12"/>
      <c r="D5756" s="12"/>
    </row>
    <row r="5757" spans="3:4" x14ac:dyDescent="0.25">
      <c r="C5757" s="12"/>
      <c r="D5757" s="12"/>
    </row>
    <row r="5758" spans="3:4" x14ac:dyDescent="0.25">
      <c r="C5758" s="12"/>
      <c r="D5758" s="12"/>
    </row>
    <row r="5759" spans="3:4" x14ac:dyDescent="0.25">
      <c r="C5759" s="12"/>
      <c r="D5759" s="12"/>
    </row>
    <row r="5760" spans="3:4" x14ac:dyDescent="0.25">
      <c r="C5760" s="12"/>
      <c r="D5760" s="12"/>
    </row>
    <row r="5761" spans="3:4" x14ac:dyDescent="0.25">
      <c r="C5761" s="12"/>
      <c r="D5761" s="12"/>
    </row>
    <row r="5762" spans="3:4" x14ac:dyDescent="0.25">
      <c r="C5762" s="12"/>
      <c r="D5762" s="12"/>
    </row>
    <row r="5763" spans="3:4" x14ac:dyDescent="0.25">
      <c r="C5763" s="12"/>
      <c r="D5763" s="12"/>
    </row>
    <row r="5764" spans="3:4" x14ac:dyDescent="0.25">
      <c r="C5764" s="12"/>
      <c r="D5764" s="12"/>
    </row>
    <row r="5765" spans="3:4" x14ac:dyDescent="0.25">
      <c r="C5765" s="12"/>
      <c r="D5765" s="12"/>
    </row>
    <row r="5766" spans="3:4" x14ac:dyDescent="0.25">
      <c r="C5766" s="12"/>
      <c r="D5766" s="12"/>
    </row>
    <row r="5767" spans="3:4" x14ac:dyDescent="0.25">
      <c r="C5767" s="12"/>
      <c r="D5767" s="12"/>
    </row>
    <row r="5768" spans="3:4" x14ac:dyDescent="0.25">
      <c r="C5768" s="12"/>
      <c r="D5768" s="12"/>
    </row>
    <row r="5769" spans="3:4" x14ac:dyDescent="0.25">
      <c r="C5769" s="12"/>
      <c r="D5769" s="12"/>
    </row>
    <row r="5770" spans="3:4" x14ac:dyDescent="0.25">
      <c r="C5770" s="12"/>
      <c r="D5770" s="12"/>
    </row>
    <row r="5771" spans="3:4" x14ac:dyDescent="0.25">
      <c r="C5771" s="12"/>
      <c r="D5771" s="12"/>
    </row>
    <row r="5772" spans="3:4" x14ac:dyDescent="0.25">
      <c r="C5772" s="12"/>
      <c r="D5772" s="12"/>
    </row>
    <row r="5773" spans="3:4" x14ac:dyDescent="0.25">
      <c r="C5773" s="12"/>
      <c r="D5773" s="12"/>
    </row>
    <row r="5774" spans="3:4" x14ac:dyDescent="0.25">
      <c r="C5774" s="12"/>
      <c r="D5774" s="12"/>
    </row>
    <row r="5775" spans="3:4" x14ac:dyDescent="0.25">
      <c r="C5775" s="12"/>
      <c r="D5775" s="12"/>
    </row>
    <row r="5776" spans="3:4" x14ac:dyDescent="0.25">
      <c r="C5776" s="12"/>
      <c r="D5776" s="12"/>
    </row>
    <row r="5777" spans="3:4" x14ac:dyDescent="0.25">
      <c r="C5777" s="12"/>
      <c r="D5777" s="12"/>
    </row>
    <row r="5778" spans="3:4" x14ac:dyDescent="0.25">
      <c r="C5778" s="12"/>
      <c r="D5778" s="12"/>
    </row>
    <row r="5779" spans="3:4" x14ac:dyDescent="0.25">
      <c r="C5779" s="12"/>
      <c r="D5779" s="12"/>
    </row>
    <row r="5780" spans="3:4" x14ac:dyDescent="0.25">
      <c r="C5780" s="12"/>
      <c r="D5780" s="12"/>
    </row>
    <row r="5781" spans="3:4" x14ac:dyDescent="0.25">
      <c r="C5781" s="12"/>
      <c r="D5781" s="12"/>
    </row>
    <row r="5782" spans="3:4" x14ac:dyDescent="0.25">
      <c r="C5782" s="12"/>
      <c r="D5782" s="12"/>
    </row>
    <row r="5783" spans="3:4" x14ac:dyDescent="0.25">
      <c r="C5783" s="12"/>
      <c r="D5783" s="12"/>
    </row>
    <row r="5784" spans="3:4" x14ac:dyDescent="0.25">
      <c r="C5784" s="12"/>
      <c r="D5784" s="12"/>
    </row>
    <row r="5785" spans="3:4" x14ac:dyDescent="0.25">
      <c r="C5785" s="12"/>
      <c r="D5785" s="12"/>
    </row>
    <row r="5786" spans="3:4" x14ac:dyDescent="0.25">
      <c r="C5786" s="12"/>
      <c r="D5786" s="12"/>
    </row>
    <row r="5787" spans="3:4" x14ac:dyDescent="0.25">
      <c r="C5787" s="12"/>
      <c r="D5787" s="12"/>
    </row>
    <row r="5788" spans="3:4" x14ac:dyDescent="0.25">
      <c r="C5788" s="12"/>
      <c r="D5788" s="12"/>
    </row>
    <row r="5789" spans="3:4" x14ac:dyDescent="0.25">
      <c r="C5789" s="12"/>
      <c r="D5789" s="12"/>
    </row>
    <row r="5790" spans="3:4" x14ac:dyDescent="0.25">
      <c r="C5790" s="12"/>
      <c r="D5790" s="12"/>
    </row>
    <row r="5791" spans="3:4" x14ac:dyDescent="0.25">
      <c r="C5791" s="12"/>
      <c r="D5791" s="12"/>
    </row>
    <row r="5792" spans="3:4" x14ac:dyDescent="0.25">
      <c r="C5792" s="12"/>
      <c r="D5792" s="12"/>
    </row>
    <row r="5793" spans="3:4" x14ac:dyDescent="0.25">
      <c r="C5793" s="12"/>
      <c r="D5793" s="12"/>
    </row>
    <row r="5794" spans="3:4" x14ac:dyDescent="0.25">
      <c r="C5794" s="12"/>
      <c r="D5794" s="12"/>
    </row>
    <row r="5795" spans="3:4" x14ac:dyDescent="0.25">
      <c r="C5795" s="12"/>
      <c r="D5795" s="12"/>
    </row>
    <row r="5796" spans="3:4" x14ac:dyDescent="0.25">
      <c r="C5796" s="12"/>
      <c r="D5796" s="12"/>
    </row>
    <row r="5797" spans="3:4" x14ac:dyDescent="0.25">
      <c r="C5797" s="12"/>
      <c r="D5797" s="12"/>
    </row>
    <row r="5798" spans="3:4" x14ac:dyDescent="0.25">
      <c r="C5798" s="12"/>
      <c r="D5798" s="12"/>
    </row>
    <row r="5799" spans="3:4" x14ac:dyDescent="0.25">
      <c r="C5799" s="12"/>
      <c r="D5799" s="12"/>
    </row>
    <row r="5800" spans="3:4" x14ac:dyDescent="0.25">
      <c r="C5800" s="12"/>
      <c r="D5800" s="12"/>
    </row>
    <row r="5801" spans="3:4" x14ac:dyDescent="0.25">
      <c r="C5801" s="12"/>
      <c r="D5801" s="12"/>
    </row>
    <row r="5802" spans="3:4" x14ac:dyDescent="0.25">
      <c r="C5802" s="12"/>
      <c r="D5802" s="12"/>
    </row>
    <row r="5803" spans="3:4" x14ac:dyDescent="0.25">
      <c r="C5803" s="12"/>
      <c r="D5803" s="12"/>
    </row>
    <row r="5804" spans="3:4" x14ac:dyDescent="0.25">
      <c r="C5804" s="12"/>
      <c r="D5804" s="12"/>
    </row>
    <row r="5805" spans="3:4" x14ac:dyDescent="0.25">
      <c r="C5805" s="12"/>
      <c r="D5805" s="12"/>
    </row>
    <row r="5806" spans="3:4" x14ac:dyDescent="0.25">
      <c r="C5806" s="12"/>
      <c r="D5806" s="12"/>
    </row>
    <row r="5807" spans="3:4" x14ac:dyDescent="0.25">
      <c r="C5807" s="12"/>
      <c r="D5807" s="12"/>
    </row>
    <row r="5808" spans="3:4" x14ac:dyDescent="0.25">
      <c r="C5808" s="12"/>
      <c r="D5808" s="12"/>
    </row>
    <row r="5809" spans="3:4" x14ac:dyDescent="0.25">
      <c r="C5809" s="12"/>
      <c r="D5809" s="12"/>
    </row>
    <row r="5810" spans="3:4" x14ac:dyDescent="0.25">
      <c r="C5810" s="12"/>
      <c r="D5810" s="12"/>
    </row>
    <row r="5811" spans="3:4" x14ac:dyDescent="0.25">
      <c r="C5811" s="12"/>
      <c r="D5811" s="12"/>
    </row>
    <row r="5812" spans="3:4" x14ac:dyDescent="0.25">
      <c r="C5812" s="12"/>
      <c r="D5812" s="12"/>
    </row>
    <row r="5813" spans="3:4" x14ac:dyDescent="0.25">
      <c r="C5813" s="12"/>
      <c r="D5813" s="12"/>
    </row>
    <row r="5814" spans="3:4" x14ac:dyDescent="0.25">
      <c r="C5814" s="12"/>
      <c r="D5814" s="12"/>
    </row>
    <row r="5815" spans="3:4" x14ac:dyDescent="0.25">
      <c r="C5815" s="12"/>
      <c r="D5815" s="12"/>
    </row>
    <row r="5816" spans="3:4" x14ac:dyDescent="0.25">
      <c r="C5816" s="12"/>
      <c r="D5816" s="12"/>
    </row>
    <row r="5817" spans="3:4" x14ac:dyDescent="0.25">
      <c r="C5817" s="12"/>
      <c r="D5817" s="12"/>
    </row>
    <row r="5818" spans="3:4" x14ac:dyDescent="0.25">
      <c r="C5818" s="12"/>
      <c r="D5818" s="12"/>
    </row>
    <row r="5819" spans="3:4" x14ac:dyDescent="0.25">
      <c r="C5819" s="12"/>
      <c r="D5819" s="12"/>
    </row>
    <row r="5820" spans="3:4" x14ac:dyDescent="0.25">
      <c r="C5820" s="12"/>
      <c r="D5820" s="12"/>
    </row>
    <row r="5821" spans="3:4" x14ac:dyDescent="0.25">
      <c r="C5821" s="12"/>
      <c r="D5821" s="12"/>
    </row>
    <row r="5822" spans="3:4" x14ac:dyDescent="0.25">
      <c r="C5822" s="12"/>
      <c r="D5822" s="12"/>
    </row>
    <row r="5823" spans="3:4" x14ac:dyDescent="0.25">
      <c r="C5823" s="12"/>
      <c r="D5823" s="12"/>
    </row>
    <row r="5824" spans="3:4" x14ac:dyDescent="0.25">
      <c r="C5824" s="12"/>
      <c r="D5824" s="12"/>
    </row>
    <row r="5825" spans="3:4" x14ac:dyDescent="0.25">
      <c r="C5825" s="12"/>
      <c r="D5825" s="12"/>
    </row>
    <row r="5826" spans="3:4" x14ac:dyDescent="0.25">
      <c r="C5826" s="12"/>
      <c r="D5826" s="12"/>
    </row>
    <row r="5827" spans="3:4" x14ac:dyDescent="0.25">
      <c r="C5827" s="12"/>
      <c r="D5827" s="12"/>
    </row>
    <row r="5828" spans="3:4" x14ac:dyDescent="0.25">
      <c r="C5828" s="12"/>
      <c r="D5828" s="12"/>
    </row>
    <row r="5829" spans="3:4" x14ac:dyDescent="0.25">
      <c r="C5829" s="12"/>
      <c r="D5829" s="12"/>
    </row>
    <row r="5830" spans="3:4" x14ac:dyDescent="0.25">
      <c r="C5830" s="12"/>
      <c r="D5830" s="12"/>
    </row>
    <row r="5831" spans="3:4" x14ac:dyDescent="0.25">
      <c r="C5831" s="12"/>
      <c r="D5831" s="12"/>
    </row>
    <row r="5832" spans="3:4" x14ac:dyDescent="0.25">
      <c r="C5832" s="12"/>
      <c r="D5832" s="12"/>
    </row>
    <row r="5833" spans="3:4" x14ac:dyDescent="0.25">
      <c r="C5833" s="12"/>
      <c r="D5833" s="12"/>
    </row>
    <row r="5834" spans="3:4" x14ac:dyDescent="0.25">
      <c r="C5834" s="12"/>
      <c r="D5834" s="12"/>
    </row>
    <row r="5835" spans="3:4" x14ac:dyDescent="0.25">
      <c r="C5835" s="12"/>
      <c r="D5835" s="12"/>
    </row>
    <row r="5836" spans="3:4" x14ac:dyDescent="0.25">
      <c r="C5836" s="12"/>
      <c r="D5836" s="12"/>
    </row>
    <row r="5837" spans="3:4" x14ac:dyDescent="0.25">
      <c r="C5837" s="12"/>
      <c r="D5837" s="12"/>
    </row>
    <row r="5838" spans="3:4" x14ac:dyDescent="0.25">
      <c r="C5838" s="12"/>
      <c r="D5838" s="12"/>
    </row>
    <row r="5839" spans="3:4" x14ac:dyDescent="0.25">
      <c r="C5839" s="12"/>
      <c r="D5839" s="12"/>
    </row>
    <row r="5840" spans="3:4" x14ac:dyDescent="0.25">
      <c r="C5840" s="12"/>
      <c r="D5840" s="12"/>
    </row>
    <row r="5841" spans="3:4" x14ac:dyDescent="0.25">
      <c r="C5841" s="12"/>
      <c r="D5841" s="12"/>
    </row>
    <row r="5842" spans="3:4" x14ac:dyDescent="0.25">
      <c r="C5842" s="12"/>
      <c r="D5842" s="12"/>
    </row>
    <row r="5843" spans="3:4" x14ac:dyDescent="0.25">
      <c r="C5843" s="12"/>
      <c r="D5843" s="12"/>
    </row>
    <row r="5844" spans="3:4" x14ac:dyDescent="0.25">
      <c r="C5844" s="12"/>
      <c r="D5844" s="12"/>
    </row>
    <row r="5845" spans="3:4" x14ac:dyDescent="0.25">
      <c r="C5845" s="12"/>
      <c r="D5845" s="12"/>
    </row>
    <row r="5846" spans="3:4" x14ac:dyDescent="0.25">
      <c r="C5846" s="12"/>
      <c r="D5846" s="12"/>
    </row>
    <row r="5847" spans="3:4" x14ac:dyDescent="0.25">
      <c r="C5847" s="12"/>
      <c r="D5847" s="12"/>
    </row>
    <row r="5848" spans="3:4" x14ac:dyDescent="0.25">
      <c r="C5848" s="12"/>
      <c r="D5848" s="12"/>
    </row>
    <row r="5849" spans="3:4" x14ac:dyDescent="0.25">
      <c r="C5849" s="12"/>
      <c r="D5849" s="12"/>
    </row>
    <row r="5850" spans="3:4" x14ac:dyDescent="0.25">
      <c r="C5850" s="12"/>
      <c r="D5850" s="12"/>
    </row>
    <row r="5851" spans="3:4" x14ac:dyDescent="0.25">
      <c r="C5851" s="12"/>
      <c r="D5851" s="12"/>
    </row>
    <row r="5852" spans="3:4" x14ac:dyDescent="0.25">
      <c r="C5852" s="12"/>
      <c r="D5852" s="12"/>
    </row>
    <row r="5853" spans="3:4" x14ac:dyDescent="0.25">
      <c r="C5853" s="12"/>
      <c r="D5853" s="12"/>
    </row>
    <row r="5854" spans="3:4" x14ac:dyDescent="0.25">
      <c r="C5854" s="12"/>
      <c r="D5854" s="12"/>
    </row>
    <row r="5855" spans="3:4" x14ac:dyDescent="0.25">
      <c r="C5855" s="12"/>
      <c r="D5855" s="12"/>
    </row>
    <row r="5856" spans="3:4" x14ac:dyDescent="0.25">
      <c r="C5856" s="12"/>
      <c r="D5856" s="12"/>
    </row>
    <row r="5857" spans="3:4" x14ac:dyDescent="0.25">
      <c r="C5857" s="12"/>
      <c r="D5857" s="12"/>
    </row>
    <row r="5858" spans="3:4" x14ac:dyDescent="0.25">
      <c r="C5858" s="12"/>
      <c r="D5858" s="12"/>
    </row>
    <row r="5859" spans="3:4" x14ac:dyDescent="0.25">
      <c r="C5859" s="12"/>
      <c r="D5859" s="12"/>
    </row>
    <row r="5860" spans="3:4" x14ac:dyDescent="0.25">
      <c r="C5860" s="12"/>
      <c r="D5860" s="12"/>
    </row>
    <row r="5861" spans="3:4" x14ac:dyDescent="0.25">
      <c r="C5861" s="12"/>
      <c r="D5861" s="12"/>
    </row>
    <row r="5862" spans="3:4" x14ac:dyDescent="0.25">
      <c r="C5862" s="12"/>
      <c r="D5862" s="12"/>
    </row>
    <row r="5863" spans="3:4" x14ac:dyDescent="0.25">
      <c r="C5863" s="12"/>
      <c r="D5863" s="12"/>
    </row>
    <row r="5864" spans="3:4" x14ac:dyDescent="0.25">
      <c r="C5864" s="12"/>
      <c r="D5864" s="12"/>
    </row>
    <row r="5865" spans="3:4" x14ac:dyDescent="0.25">
      <c r="C5865" s="12"/>
      <c r="D5865" s="12"/>
    </row>
    <row r="5866" spans="3:4" x14ac:dyDescent="0.25">
      <c r="C5866" s="12"/>
      <c r="D5866" s="12"/>
    </row>
    <row r="5867" spans="3:4" x14ac:dyDescent="0.25">
      <c r="C5867" s="12"/>
      <c r="D5867" s="12"/>
    </row>
    <row r="5868" spans="3:4" x14ac:dyDescent="0.25">
      <c r="C5868" s="12"/>
      <c r="D5868" s="12"/>
    </row>
    <row r="5869" spans="3:4" x14ac:dyDescent="0.25">
      <c r="C5869" s="12"/>
      <c r="D5869" s="12"/>
    </row>
    <row r="5870" spans="3:4" x14ac:dyDescent="0.25">
      <c r="C5870" s="12"/>
      <c r="D5870" s="12"/>
    </row>
    <row r="5871" spans="3:4" x14ac:dyDescent="0.25">
      <c r="C5871" s="12"/>
      <c r="D5871" s="12"/>
    </row>
    <row r="5872" spans="3:4" x14ac:dyDescent="0.25">
      <c r="C5872" s="12"/>
      <c r="D5872" s="12"/>
    </row>
    <row r="5873" spans="3:4" x14ac:dyDescent="0.25">
      <c r="C5873" s="12"/>
      <c r="D5873" s="12"/>
    </row>
    <row r="5874" spans="3:4" x14ac:dyDescent="0.25">
      <c r="C5874" s="12"/>
      <c r="D5874" s="12"/>
    </row>
    <row r="5875" spans="3:4" x14ac:dyDescent="0.25">
      <c r="C5875" s="12"/>
      <c r="D5875" s="12"/>
    </row>
    <row r="5876" spans="3:4" x14ac:dyDescent="0.25">
      <c r="C5876" s="12"/>
      <c r="D5876" s="12"/>
    </row>
    <row r="5877" spans="3:4" x14ac:dyDescent="0.25">
      <c r="C5877" s="12"/>
      <c r="D5877" s="12"/>
    </row>
    <row r="5878" spans="3:4" x14ac:dyDescent="0.25">
      <c r="C5878" s="12"/>
      <c r="D5878" s="12"/>
    </row>
    <row r="5879" spans="3:4" x14ac:dyDescent="0.25">
      <c r="C5879" s="12"/>
      <c r="D5879" s="12"/>
    </row>
    <row r="5880" spans="3:4" x14ac:dyDescent="0.25">
      <c r="C5880" s="12"/>
      <c r="D5880" s="12"/>
    </row>
    <row r="5881" spans="3:4" x14ac:dyDescent="0.25">
      <c r="C5881" s="12"/>
      <c r="D5881" s="12"/>
    </row>
    <row r="5882" spans="3:4" x14ac:dyDescent="0.25">
      <c r="C5882" s="12"/>
      <c r="D5882" s="12"/>
    </row>
    <row r="5883" spans="3:4" x14ac:dyDescent="0.25">
      <c r="C5883" s="12"/>
      <c r="D5883" s="12"/>
    </row>
    <row r="5884" spans="3:4" x14ac:dyDescent="0.25">
      <c r="C5884" s="12"/>
      <c r="D5884" s="12"/>
    </row>
    <row r="5885" spans="3:4" x14ac:dyDescent="0.25">
      <c r="C5885" s="12"/>
      <c r="D5885" s="12"/>
    </row>
    <row r="5886" spans="3:4" x14ac:dyDescent="0.25">
      <c r="C5886" s="12"/>
      <c r="D5886" s="12"/>
    </row>
    <row r="5887" spans="3:4" x14ac:dyDescent="0.25">
      <c r="C5887" s="12"/>
      <c r="D5887" s="12"/>
    </row>
    <row r="5888" spans="3:4" x14ac:dyDescent="0.25">
      <c r="C5888" s="12"/>
      <c r="D5888" s="12"/>
    </row>
    <row r="5889" spans="3:4" x14ac:dyDescent="0.25">
      <c r="C5889" s="12"/>
      <c r="D5889" s="12"/>
    </row>
    <row r="5890" spans="3:4" x14ac:dyDescent="0.25">
      <c r="C5890" s="12"/>
      <c r="D5890" s="12"/>
    </row>
    <row r="5891" spans="3:4" x14ac:dyDescent="0.25">
      <c r="C5891" s="12"/>
      <c r="D5891" s="12"/>
    </row>
    <row r="5892" spans="3:4" x14ac:dyDescent="0.25">
      <c r="C5892" s="12"/>
      <c r="D5892" s="12"/>
    </row>
    <row r="5893" spans="3:4" x14ac:dyDescent="0.25">
      <c r="C5893" s="12"/>
      <c r="D5893" s="12"/>
    </row>
    <row r="5894" spans="3:4" x14ac:dyDescent="0.25">
      <c r="C5894" s="12"/>
      <c r="D5894" s="12"/>
    </row>
    <row r="5895" spans="3:4" x14ac:dyDescent="0.25">
      <c r="C5895" s="12"/>
      <c r="D5895" s="12"/>
    </row>
    <row r="5896" spans="3:4" x14ac:dyDescent="0.25">
      <c r="C5896" s="12"/>
      <c r="D5896" s="12"/>
    </row>
    <row r="5897" spans="3:4" x14ac:dyDescent="0.25">
      <c r="C5897" s="12"/>
      <c r="D5897" s="12"/>
    </row>
    <row r="5898" spans="3:4" x14ac:dyDescent="0.25">
      <c r="C5898" s="12"/>
      <c r="D5898" s="12"/>
    </row>
    <row r="5899" spans="3:4" x14ac:dyDescent="0.25">
      <c r="C5899" s="12"/>
      <c r="D5899" s="12"/>
    </row>
    <row r="5900" spans="3:4" x14ac:dyDescent="0.25">
      <c r="C5900" s="12"/>
      <c r="D5900" s="12"/>
    </row>
    <row r="5901" spans="3:4" x14ac:dyDescent="0.25">
      <c r="C5901" s="12"/>
      <c r="D5901" s="12"/>
    </row>
    <row r="5902" spans="3:4" x14ac:dyDescent="0.25">
      <c r="C5902" s="12"/>
      <c r="D5902" s="12"/>
    </row>
    <row r="5903" spans="3:4" x14ac:dyDescent="0.25">
      <c r="C5903" s="12"/>
      <c r="D5903" s="12"/>
    </row>
    <row r="5904" spans="3:4" x14ac:dyDescent="0.25">
      <c r="C5904" s="12"/>
      <c r="D5904" s="12"/>
    </row>
    <row r="5905" spans="3:4" x14ac:dyDescent="0.25">
      <c r="C5905" s="12"/>
      <c r="D5905" s="12"/>
    </row>
    <row r="5906" spans="3:4" x14ac:dyDescent="0.25">
      <c r="C5906" s="12"/>
      <c r="D5906" s="12"/>
    </row>
    <row r="5907" spans="3:4" x14ac:dyDescent="0.25">
      <c r="C5907" s="12"/>
      <c r="D5907" s="12"/>
    </row>
    <row r="5908" spans="3:4" x14ac:dyDescent="0.25">
      <c r="C5908" s="12"/>
      <c r="D5908" s="12"/>
    </row>
    <row r="5909" spans="3:4" x14ac:dyDescent="0.25">
      <c r="C5909" s="12"/>
      <c r="D5909" s="12"/>
    </row>
    <row r="5910" spans="3:4" x14ac:dyDescent="0.25">
      <c r="C5910" s="12"/>
      <c r="D5910" s="12"/>
    </row>
    <row r="5911" spans="3:4" x14ac:dyDescent="0.25">
      <c r="C5911" s="12"/>
      <c r="D5911" s="12"/>
    </row>
    <row r="5912" spans="3:4" x14ac:dyDescent="0.25">
      <c r="C5912" s="12"/>
      <c r="D5912" s="12"/>
    </row>
    <row r="5913" spans="3:4" x14ac:dyDescent="0.25">
      <c r="C5913" s="12"/>
      <c r="D5913" s="12"/>
    </row>
    <row r="5914" spans="3:4" x14ac:dyDescent="0.25">
      <c r="C5914" s="12"/>
      <c r="D5914" s="12"/>
    </row>
    <row r="5915" spans="3:4" x14ac:dyDescent="0.25">
      <c r="C5915" s="12"/>
      <c r="D5915" s="12"/>
    </row>
    <row r="5916" spans="3:4" x14ac:dyDescent="0.25">
      <c r="C5916" s="12"/>
      <c r="D5916" s="12"/>
    </row>
    <row r="5917" spans="3:4" x14ac:dyDescent="0.25">
      <c r="C5917" s="12"/>
      <c r="D5917" s="12"/>
    </row>
    <row r="5918" spans="3:4" x14ac:dyDescent="0.25">
      <c r="C5918" s="12"/>
      <c r="D5918" s="12"/>
    </row>
    <row r="5919" spans="3:4" x14ac:dyDescent="0.25">
      <c r="C5919" s="12"/>
      <c r="D5919" s="12"/>
    </row>
    <row r="5920" spans="3:4" x14ac:dyDescent="0.25">
      <c r="C5920" s="12"/>
      <c r="D5920" s="12"/>
    </row>
    <row r="5921" spans="3:4" x14ac:dyDescent="0.25">
      <c r="C5921" s="12"/>
      <c r="D5921" s="12"/>
    </row>
    <row r="5922" spans="3:4" x14ac:dyDescent="0.25">
      <c r="C5922" s="12"/>
      <c r="D5922" s="12"/>
    </row>
    <row r="5923" spans="3:4" x14ac:dyDescent="0.25">
      <c r="C5923" s="12"/>
      <c r="D5923" s="12"/>
    </row>
    <row r="5924" spans="3:4" x14ac:dyDescent="0.25">
      <c r="C5924" s="12"/>
      <c r="D5924" s="12"/>
    </row>
    <row r="5925" spans="3:4" x14ac:dyDescent="0.25">
      <c r="C5925" s="12"/>
      <c r="D5925" s="12"/>
    </row>
    <row r="5926" spans="3:4" x14ac:dyDescent="0.25">
      <c r="C5926" s="12"/>
      <c r="D5926" s="12"/>
    </row>
    <row r="5927" spans="3:4" x14ac:dyDescent="0.25">
      <c r="C5927" s="12"/>
      <c r="D5927" s="12"/>
    </row>
    <row r="5928" spans="3:4" x14ac:dyDescent="0.25">
      <c r="C5928" s="12"/>
      <c r="D5928" s="12"/>
    </row>
    <row r="5929" spans="3:4" x14ac:dyDescent="0.25">
      <c r="C5929" s="12"/>
      <c r="D5929" s="12"/>
    </row>
    <row r="5930" spans="3:4" x14ac:dyDescent="0.25">
      <c r="C5930" s="12"/>
      <c r="D5930" s="12"/>
    </row>
    <row r="5931" spans="3:4" x14ac:dyDescent="0.25">
      <c r="C5931" s="12"/>
      <c r="D5931" s="12"/>
    </row>
    <row r="5932" spans="3:4" x14ac:dyDescent="0.25">
      <c r="C5932" s="12"/>
      <c r="D5932" s="12"/>
    </row>
    <row r="5933" spans="3:4" x14ac:dyDescent="0.25">
      <c r="C5933" s="12"/>
      <c r="D5933" s="12"/>
    </row>
    <row r="5934" spans="3:4" x14ac:dyDescent="0.25">
      <c r="C5934" s="12"/>
      <c r="D5934" s="12"/>
    </row>
    <row r="5935" spans="3:4" x14ac:dyDescent="0.25">
      <c r="C5935" s="12"/>
      <c r="D5935" s="12"/>
    </row>
    <row r="5936" spans="3:4" x14ac:dyDescent="0.25">
      <c r="C5936" s="12"/>
      <c r="D5936" s="12"/>
    </row>
    <row r="5937" spans="3:4" x14ac:dyDescent="0.25">
      <c r="C5937" s="12"/>
      <c r="D5937" s="12"/>
    </row>
    <row r="5938" spans="3:4" x14ac:dyDescent="0.25">
      <c r="C5938" s="12"/>
      <c r="D5938" s="12"/>
    </row>
    <row r="5939" spans="3:4" x14ac:dyDescent="0.25">
      <c r="C5939" s="12"/>
      <c r="D5939" s="12"/>
    </row>
    <row r="5940" spans="3:4" x14ac:dyDescent="0.25">
      <c r="C5940" s="12"/>
      <c r="D5940" s="12"/>
    </row>
    <row r="5941" spans="3:4" x14ac:dyDescent="0.25">
      <c r="C5941" s="12"/>
      <c r="D5941" s="12"/>
    </row>
    <row r="5942" spans="3:4" x14ac:dyDescent="0.25">
      <c r="C5942" s="12"/>
      <c r="D5942" s="12"/>
    </row>
    <row r="5943" spans="3:4" x14ac:dyDescent="0.25">
      <c r="C5943" s="12"/>
      <c r="D5943" s="12"/>
    </row>
    <row r="5944" spans="3:4" x14ac:dyDescent="0.25">
      <c r="C5944" s="12"/>
      <c r="D5944" s="12"/>
    </row>
    <row r="5945" spans="3:4" x14ac:dyDescent="0.25">
      <c r="C5945" s="12"/>
      <c r="D5945" s="12"/>
    </row>
    <row r="5946" spans="3:4" x14ac:dyDescent="0.25">
      <c r="C5946" s="12"/>
      <c r="D5946" s="12"/>
    </row>
    <row r="5947" spans="3:4" x14ac:dyDescent="0.25">
      <c r="C5947" s="12"/>
      <c r="D5947" s="12"/>
    </row>
    <row r="5948" spans="3:4" x14ac:dyDescent="0.25">
      <c r="C5948" s="12"/>
      <c r="D5948" s="12"/>
    </row>
    <row r="5949" spans="3:4" x14ac:dyDescent="0.25">
      <c r="C5949" s="12"/>
      <c r="D5949" s="12"/>
    </row>
    <row r="5950" spans="3:4" x14ac:dyDescent="0.25">
      <c r="C5950" s="12"/>
      <c r="D5950" s="12"/>
    </row>
    <row r="5951" spans="3:4" x14ac:dyDescent="0.25">
      <c r="C5951" s="12"/>
      <c r="D5951" s="12"/>
    </row>
    <row r="5952" spans="3:4" x14ac:dyDescent="0.25">
      <c r="C5952" s="12"/>
      <c r="D5952" s="12"/>
    </row>
    <row r="5953" spans="3:4" x14ac:dyDescent="0.25">
      <c r="C5953" s="12"/>
      <c r="D5953" s="12"/>
    </row>
    <row r="5954" spans="3:4" x14ac:dyDescent="0.25">
      <c r="C5954" s="12"/>
      <c r="D5954" s="12"/>
    </row>
    <row r="5955" spans="3:4" x14ac:dyDescent="0.25">
      <c r="C5955" s="12"/>
      <c r="D5955" s="12"/>
    </row>
    <row r="5956" spans="3:4" x14ac:dyDescent="0.25">
      <c r="C5956" s="12"/>
      <c r="D5956" s="12"/>
    </row>
    <row r="5957" spans="3:4" x14ac:dyDescent="0.25">
      <c r="C5957" s="12"/>
      <c r="D5957" s="12"/>
    </row>
    <row r="5958" spans="3:4" x14ac:dyDescent="0.25">
      <c r="C5958" s="12"/>
      <c r="D5958" s="12"/>
    </row>
    <row r="5959" spans="3:4" x14ac:dyDescent="0.25">
      <c r="C5959" s="12"/>
      <c r="D5959" s="12"/>
    </row>
    <row r="5960" spans="3:4" x14ac:dyDescent="0.25">
      <c r="C5960" s="12"/>
      <c r="D5960" s="12"/>
    </row>
    <row r="5961" spans="3:4" x14ac:dyDescent="0.25">
      <c r="C5961" s="12"/>
      <c r="D5961" s="12"/>
    </row>
    <row r="5962" spans="3:4" x14ac:dyDescent="0.25">
      <c r="C5962" s="12"/>
      <c r="D5962" s="12"/>
    </row>
    <row r="5963" spans="3:4" x14ac:dyDescent="0.25">
      <c r="C5963" s="12"/>
      <c r="D5963" s="12"/>
    </row>
    <row r="5964" spans="3:4" x14ac:dyDescent="0.25">
      <c r="C5964" s="12"/>
      <c r="D5964" s="12"/>
    </row>
    <row r="5965" spans="3:4" x14ac:dyDescent="0.25">
      <c r="C5965" s="12"/>
      <c r="D5965" s="12"/>
    </row>
    <row r="5966" spans="3:4" x14ac:dyDescent="0.25">
      <c r="C5966" s="12"/>
      <c r="D5966" s="12"/>
    </row>
    <row r="5967" spans="3:4" x14ac:dyDescent="0.25">
      <c r="C5967" s="12"/>
      <c r="D5967" s="12"/>
    </row>
    <row r="5968" spans="3:4" x14ac:dyDescent="0.25">
      <c r="C5968" s="12"/>
      <c r="D5968" s="12"/>
    </row>
    <row r="5969" spans="3:4" x14ac:dyDescent="0.25">
      <c r="C5969" s="12"/>
      <c r="D5969" s="12"/>
    </row>
    <row r="5970" spans="3:4" x14ac:dyDescent="0.25">
      <c r="C5970" s="12"/>
      <c r="D5970" s="12"/>
    </row>
    <row r="5971" spans="3:4" x14ac:dyDescent="0.25">
      <c r="C5971" s="12"/>
      <c r="D5971" s="12"/>
    </row>
    <row r="5972" spans="3:4" x14ac:dyDescent="0.25">
      <c r="C5972" s="12"/>
      <c r="D5972" s="12"/>
    </row>
    <row r="5973" spans="3:4" x14ac:dyDescent="0.25">
      <c r="C5973" s="12"/>
      <c r="D5973" s="12"/>
    </row>
    <row r="5974" spans="3:4" x14ac:dyDescent="0.25">
      <c r="C5974" s="12"/>
      <c r="D5974" s="12"/>
    </row>
    <row r="5975" spans="3:4" x14ac:dyDescent="0.25">
      <c r="C5975" s="12"/>
      <c r="D5975" s="12"/>
    </row>
    <row r="5976" spans="3:4" x14ac:dyDescent="0.25">
      <c r="C5976" s="12"/>
      <c r="D5976" s="12"/>
    </row>
    <row r="5977" spans="3:4" x14ac:dyDescent="0.25">
      <c r="C5977" s="12"/>
      <c r="D5977" s="12"/>
    </row>
    <row r="5978" spans="3:4" x14ac:dyDescent="0.25">
      <c r="C5978" s="12"/>
      <c r="D5978" s="12"/>
    </row>
    <row r="5979" spans="3:4" x14ac:dyDescent="0.25">
      <c r="C5979" s="12"/>
      <c r="D5979" s="12"/>
    </row>
    <row r="5980" spans="3:4" x14ac:dyDescent="0.25">
      <c r="C5980" s="12"/>
      <c r="D5980" s="12"/>
    </row>
    <row r="5981" spans="3:4" x14ac:dyDescent="0.25">
      <c r="C5981" s="12"/>
      <c r="D5981" s="12"/>
    </row>
    <row r="5982" spans="3:4" x14ac:dyDescent="0.25">
      <c r="C5982" s="12"/>
      <c r="D5982" s="12"/>
    </row>
    <row r="5983" spans="3:4" x14ac:dyDescent="0.25">
      <c r="C5983" s="12"/>
      <c r="D5983" s="12"/>
    </row>
    <row r="5984" spans="3:4" x14ac:dyDescent="0.25">
      <c r="C5984" s="12"/>
      <c r="D5984" s="12"/>
    </row>
    <row r="5985" spans="3:4" x14ac:dyDescent="0.25">
      <c r="C5985" s="12"/>
      <c r="D5985" s="12"/>
    </row>
    <row r="5986" spans="3:4" x14ac:dyDescent="0.25">
      <c r="C5986" s="12"/>
      <c r="D5986" s="12"/>
    </row>
    <row r="5987" spans="3:4" x14ac:dyDescent="0.25">
      <c r="C5987" s="12"/>
      <c r="D5987" s="12"/>
    </row>
    <row r="5988" spans="3:4" x14ac:dyDescent="0.25">
      <c r="C5988" s="12"/>
      <c r="D5988" s="12"/>
    </row>
    <row r="5989" spans="3:4" x14ac:dyDescent="0.25">
      <c r="C5989" s="12"/>
      <c r="D5989" s="12"/>
    </row>
    <row r="5990" spans="3:4" x14ac:dyDescent="0.25">
      <c r="C5990" s="12"/>
      <c r="D5990" s="12"/>
    </row>
    <row r="5991" spans="3:4" x14ac:dyDescent="0.25">
      <c r="C5991" s="12"/>
      <c r="D5991" s="12"/>
    </row>
    <row r="5992" spans="3:4" x14ac:dyDescent="0.25">
      <c r="C5992" s="12"/>
      <c r="D5992" s="12"/>
    </row>
    <row r="5993" spans="3:4" x14ac:dyDescent="0.25">
      <c r="C5993" s="12"/>
      <c r="D5993" s="12"/>
    </row>
    <row r="5994" spans="3:4" x14ac:dyDescent="0.25">
      <c r="C5994" s="12"/>
      <c r="D5994" s="12"/>
    </row>
    <row r="5995" spans="3:4" x14ac:dyDescent="0.25">
      <c r="C5995" s="12"/>
      <c r="D5995" s="12"/>
    </row>
    <row r="5996" spans="3:4" x14ac:dyDescent="0.25">
      <c r="C5996" s="12"/>
      <c r="D5996" s="12"/>
    </row>
    <row r="5997" spans="3:4" x14ac:dyDescent="0.25">
      <c r="C5997" s="12"/>
      <c r="D5997" s="12"/>
    </row>
    <row r="5998" spans="3:4" x14ac:dyDescent="0.25">
      <c r="C5998" s="12"/>
      <c r="D5998" s="12"/>
    </row>
    <row r="5999" spans="3:4" x14ac:dyDescent="0.25">
      <c r="C5999" s="12"/>
      <c r="D5999" s="12"/>
    </row>
    <row r="6000" spans="3:4" x14ac:dyDescent="0.25">
      <c r="C6000" s="12"/>
      <c r="D6000" s="12"/>
    </row>
    <row r="6001" spans="3:4" x14ac:dyDescent="0.25">
      <c r="C6001" s="12"/>
      <c r="D6001" s="12"/>
    </row>
    <row r="6002" spans="3:4" x14ac:dyDescent="0.25">
      <c r="C6002" s="12"/>
      <c r="D6002" s="12"/>
    </row>
    <row r="6003" spans="3:4" x14ac:dyDescent="0.25">
      <c r="C6003" s="12"/>
      <c r="D6003" s="12"/>
    </row>
    <row r="6004" spans="3:4" x14ac:dyDescent="0.25">
      <c r="C6004" s="12"/>
      <c r="D6004" s="12"/>
    </row>
    <row r="6005" spans="3:4" x14ac:dyDescent="0.25">
      <c r="C6005" s="12"/>
      <c r="D6005" s="12"/>
    </row>
    <row r="6006" spans="3:4" x14ac:dyDescent="0.25">
      <c r="C6006" s="12"/>
      <c r="D6006" s="12"/>
    </row>
    <row r="6007" spans="3:4" x14ac:dyDescent="0.25">
      <c r="C6007" s="12"/>
      <c r="D6007" s="12"/>
    </row>
    <row r="6008" spans="3:4" x14ac:dyDescent="0.25">
      <c r="C6008" s="12"/>
      <c r="D6008" s="12"/>
    </row>
    <row r="6009" spans="3:4" x14ac:dyDescent="0.25">
      <c r="C6009" s="12"/>
      <c r="D6009" s="12"/>
    </row>
    <row r="6010" spans="3:4" x14ac:dyDescent="0.25">
      <c r="C6010" s="12"/>
      <c r="D6010" s="12"/>
    </row>
    <row r="6011" spans="3:4" x14ac:dyDescent="0.25">
      <c r="C6011" s="12"/>
      <c r="D6011" s="12"/>
    </row>
    <row r="6012" spans="3:4" x14ac:dyDescent="0.25">
      <c r="C6012" s="12"/>
      <c r="D6012" s="12"/>
    </row>
    <row r="6013" spans="3:4" x14ac:dyDescent="0.25">
      <c r="C6013" s="12"/>
      <c r="D6013" s="12"/>
    </row>
    <row r="6014" spans="3:4" x14ac:dyDescent="0.25">
      <c r="C6014" s="12"/>
      <c r="D6014" s="12"/>
    </row>
    <row r="6015" spans="3:4" x14ac:dyDescent="0.25">
      <c r="C6015" s="12"/>
      <c r="D6015" s="12"/>
    </row>
    <row r="6016" spans="3:4" x14ac:dyDescent="0.25">
      <c r="C6016" s="12"/>
      <c r="D6016" s="12"/>
    </row>
    <row r="6017" spans="3:4" x14ac:dyDescent="0.25">
      <c r="C6017" s="12"/>
      <c r="D6017" s="12"/>
    </row>
    <row r="6018" spans="3:4" x14ac:dyDescent="0.25">
      <c r="C6018" s="12"/>
      <c r="D6018" s="12"/>
    </row>
    <row r="6019" spans="3:4" x14ac:dyDescent="0.25">
      <c r="C6019" s="12"/>
      <c r="D6019" s="12"/>
    </row>
    <row r="6020" spans="3:4" x14ac:dyDescent="0.25">
      <c r="C6020" s="12"/>
      <c r="D6020" s="12"/>
    </row>
    <row r="6021" spans="3:4" x14ac:dyDescent="0.25">
      <c r="C6021" s="12"/>
      <c r="D6021" s="12"/>
    </row>
    <row r="6022" spans="3:4" x14ac:dyDescent="0.25">
      <c r="C6022" s="12"/>
      <c r="D6022" s="12"/>
    </row>
    <row r="6023" spans="3:4" x14ac:dyDescent="0.25">
      <c r="C6023" s="12"/>
      <c r="D6023" s="12"/>
    </row>
    <row r="6024" spans="3:4" x14ac:dyDescent="0.25">
      <c r="C6024" s="12"/>
      <c r="D6024" s="12"/>
    </row>
    <row r="6025" spans="3:4" x14ac:dyDescent="0.25">
      <c r="C6025" s="12"/>
      <c r="D6025" s="12"/>
    </row>
    <row r="6026" spans="3:4" x14ac:dyDescent="0.25">
      <c r="C6026" s="12"/>
      <c r="D6026" s="12"/>
    </row>
    <row r="6027" spans="3:4" x14ac:dyDescent="0.25">
      <c r="C6027" s="12"/>
      <c r="D6027" s="12"/>
    </row>
    <row r="6028" spans="3:4" x14ac:dyDescent="0.25">
      <c r="C6028" s="12"/>
      <c r="D6028" s="12"/>
    </row>
    <row r="6029" spans="3:4" x14ac:dyDescent="0.25">
      <c r="C6029" s="12"/>
      <c r="D6029" s="12"/>
    </row>
    <row r="6030" spans="3:4" x14ac:dyDescent="0.25">
      <c r="C6030" s="12"/>
      <c r="D6030" s="12"/>
    </row>
    <row r="6031" spans="3:4" x14ac:dyDescent="0.25">
      <c r="C6031" s="12"/>
      <c r="D6031" s="12"/>
    </row>
    <row r="6032" spans="3:4" x14ac:dyDescent="0.25">
      <c r="C6032" s="12"/>
      <c r="D6032" s="12"/>
    </row>
    <row r="6033" spans="3:4" x14ac:dyDescent="0.25">
      <c r="C6033" s="12"/>
      <c r="D6033" s="12"/>
    </row>
    <row r="6034" spans="3:4" x14ac:dyDescent="0.25">
      <c r="C6034" s="12"/>
      <c r="D6034" s="12"/>
    </row>
    <row r="6035" spans="3:4" x14ac:dyDescent="0.25">
      <c r="C6035" s="12"/>
      <c r="D6035" s="12"/>
    </row>
    <row r="6036" spans="3:4" x14ac:dyDescent="0.25">
      <c r="C6036" s="12"/>
      <c r="D6036" s="12"/>
    </row>
    <row r="6037" spans="3:4" x14ac:dyDescent="0.25">
      <c r="C6037" s="12"/>
      <c r="D6037" s="12"/>
    </row>
    <row r="6038" spans="3:4" x14ac:dyDescent="0.25">
      <c r="C6038" s="12"/>
      <c r="D6038" s="12"/>
    </row>
    <row r="6039" spans="3:4" x14ac:dyDescent="0.25">
      <c r="C6039" s="12"/>
      <c r="D6039" s="12"/>
    </row>
    <row r="6040" spans="3:4" x14ac:dyDescent="0.25">
      <c r="C6040" s="12"/>
      <c r="D6040" s="12"/>
    </row>
    <row r="6041" spans="3:4" x14ac:dyDescent="0.25">
      <c r="C6041" s="12"/>
      <c r="D6041" s="12"/>
    </row>
    <row r="6042" spans="3:4" x14ac:dyDescent="0.25">
      <c r="C6042" s="12"/>
      <c r="D6042" s="12"/>
    </row>
    <row r="6043" spans="3:4" x14ac:dyDescent="0.25">
      <c r="C6043" s="12"/>
      <c r="D6043" s="12"/>
    </row>
    <row r="6044" spans="3:4" x14ac:dyDescent="0.25">
      <c r="C6044" s="12"/>
      <c r="D6044" s="12"/>
    </row>
    <row r="6045" spans="3:4" x14ac:dyDescent="0.25">
      <c r="C6045" s="12"/>
      <c r="D6045" s="12"/>
    </row>
    <row r="6046" spans="3:4" x14ac:dyDescent="0.25">
      <c r="C6046" s="12"/>
      <c r="D6046" s="12"/>
    </row>
    <row r="6047" spans="3:4" x14ac:dyDescent="0.25">
      <c r="C6047" s="12"/>
      <c r="D6047" s="12"/>
    </row>
    <row r="6048" spans="3:4" x14ac:dyDescent="0.25">
      <c r="C6048" s="12"/>
      <c r="D6048" s="12"/>
    </row>
    <row r="6049" spans="3:4" x14ac:dyDescent="0.25">
      <c r="C6049" s="12"/>
      <c r="D6049" s="12"/>
    </row>
    <row r="6050" spans="3:4" x14ac:dyDescent="0.25">
      <c r="C6050" s="12"/>
      <c r="D6050" s="12"/>
    </row>
    <row r="6051" spans="3:4" x14ac:dyDescent="0.25">
      <c r="C6051" s="12"/>
      <c r="D6051" s="12"/>
    </row>
    <row r="6052" spans="3:4" x14ac:dyDescent="0.25">
      <c r="C6052" s="12"/>
      <c r="D6052" s="12"/>
    </row>
    <row r="6053" spans="3:4" x14ac:dyDescent="0.25">
      <c r="C6053" s="12"/>
      <c r="D6053" s="12"/>
    </row>
    <row r="6054" spans="3:4" x14ac:dyDescent="0.25">
      <c r="C6054" s="12"/>
      <c r="D6054" s="12"/>
    </row>
    <row r="6055" spans="3:4" x14ac:dyDescent="0.25">
      <c r="C6055" s="12"/>
      <c r="D6055" s="12"/>
    </row>
    <row r="6056" spans="3:4" x14ac:dyDescent="0.25">
      <c r="C6056" s="12"/>
      <c r="D6056" s="12"/>
    </row>
    <row r="6057" spans="3:4" x14ac:dyDescent="0.25">
      <c r="C6057" s="12"/>
      <c r="D6057" s="12"/>
    </row>
    <row r="6058" spans="3:4" x14ac:dyDescent="0.25">
      <c r="C6058" s="12"/>
      <c r="D6058" s="12"/>
    </row>
    <row r="6059" spans="3:4" x14ac:dyDescent="0.25">
      <c r="C6059" s="12"/>
      <c r="D6059" s="12"/>
    </row>
    <row r="6060" spans="3:4" x14ac:dyDescent="0.25">
      <c r="C6060" s="12"/>
      <c r="D6060" s="12"/>
    </row>
    <row r="6061" spans="3:4" x14ac:dyDescent="0.25">
      <c r="C6061" s="12"/>
      <c r="D6061" s="12"/>
    </row>
    <row r="6062" spans="3:4" x14ac:dyDescent="0.25">
      <c r="C6062" s="12"/>
      <c r="D6062" s="12"/>
    </row>
    <row r="6063" spans="3:4" x14ac:dyDescent="0.25">
      <c r="C6063" s="12"/>
      <c r="D6063" s="12"/>
    </row>
    <row r="6064" spans="3:4" x14ac:dyDescent="0.25">
      <c r="C6064" s="12"/>
      <c r="D6064" s="12"/>
    </row>
    <row r="6065" spans="3:4" x14ac:dyDescent="0.25">
      <c r="C6065" s="12"/>
      <c r="D6065" s="12"/>
    </row>
    <row r="6066" spans="3:4" x14ac:dyDescent="0.25">
      <c r="C6066" s="12"/>
      <c r="D6066" s="12"/>
    </row>
    <row r="6067" spans="3:4" x14ac:dyDescent="0.25">
      <c r="C6067" s="12"/>
      <c r="D6067" s="12"/>
    </row>
    <row r="6068" spans="3:4" x14ac:dyDescent="0.25">
      <c r="C6068" s="12"/>
      <c r="D6068" s="12"/>
    </row>
    <row r="6069" spans="3:4" x14ac:dyDescent="0.25">
      <c r="C6069" s="12"/>
      <c r="D6069" s="12"/>
    </row>
    <row r="6070" spans="3:4" x14ac:dyDescent="0.25">
      <c r="C6070" s="12"/>
      <c r="D6070" s="12"/>
    </row>
    <row r="6071" spans="3:4" x14ac:dyDescent="0.25">
      <c r="C6071" s="12"/>
      <c r="D6071" s="12"/>
    </row>
    <row r="6072" spans="3:4" x14ac:dyDescent="0.25">
      <c r="C6072" s="12"/>
      <c r="D6072" s="12"/>
    </row>
    <row r="6073" spans="3:4" x14ac:dyDescent="0.25">
      <c r="C6073" s="12"/>
      <c r="D6073" s="12"/>
    </row>
    <row r="6074" spans="3:4" x14ac:dyDescent="0.25">
      <c r="C6074" s="12"/>
      <c r="D6074" s="12"/>
    </row>
    <row r="6075" spans="3:4" x14ac:dyDescent="0.25">
      <c r="C6075" s="12"/>
      <c r="D6075" s="12"/>
    </row>
    <row r="6076" spans="3:4" x14ac:dyDescent="0.25">
      <c r="C6076" s="12"/>
      <c r="D6076" s="12"/>
    </row>
    <row r="6077" spans="3:4" x14ac:dyDescent="0.25">
      <c r="C6077" s="12"/>
      <c r="D6077" s="12"/>
    </row>
    <row r="6078" spans="3:4" x14ac:dyDescent="0.25">
      <c r="C6078" s="12"/>
      <c r="D6078" s="12"/>
    </row>
    <row r="6079" spans="3:4" x14ac:dyDescent="0.25">
      <c r="C6079" s="12"/>
      <c r="D6079" s="12"/>
    </row>
    <row r="6080" spans="3:4" x14ac:dyDescent="0.25">
      <c r="C6080" s="12"/>
      <c r="D6080" s="12"/>
    </row>
    <row r="6081" spans="3:4" x14ac:dyDescent="0.25">
      <c r="C6081" s="12"/>
      <c r="D6081" s="12"/>
    </row>
    <row r="6082" spans="3:4" x14ac:dyDescent="0.25">
      <c r="C6082" s="12"/>
      <c r="D6082" s="12"/>
    </row>
    <row r="6083" spans="3:4" x14ac:dyDescent="0.25">
      <c r="C6083" s="12"/>
      <c r="D6083" s="12"/>
    </row>
    <row r="6084" spans="3:4" x14ac:dyDescent="0.25">
      <c r="C6084" s="12"/>
      <c r="D6084" s="12"/>
    </row>
    <row r="6085" spans="3:4" x14ac:dyDescent="0.25">
      <c r="C6085" s="12"/>
      <c r="D6085" s="12"/>
    </row>
    <row r="6086" spans="3:4" x14ac:dyDescent="0.25">
      <c r="C6086" s="12"/>
      <c r="D6086" s="12"/>
    </row>
    <row r="6087" spans="3:4" x14ac:dyDescent="0.25">
      <c r="C6087" s="12"/>
      <c r="D6087" s="12"/>
    </row>
    <row r="6088" spans="3:4" x14ac:dyDescent="0.25">
      <c r="C6088" s="12"/>
      <c r="D6088" s="12"/>
    </row>
    <row r="6089" spans="3:4" x14ac:dyDescent="0.25">
      <c r="C6089" s="12"/>
      <c r="D6089" s="12"/>
    </row>
    <row r="6090" spans="3:4" x14ac:dyDescent="0.25">
      <c r="C6090" s="12"/>
      <c r="D6090" s="12"/>
    </row>
    <row r="6091" spans="3:4" x14ac:dyDescent="0.25">
      <c r="C6091" s="12"/>
      <c r="D6091" s="12"/>
    </row>
    <row r="6092" spans="3:4" x14ac:dyDescent="0.25">
      <c r="C6092" s="12"/>
      <c r="D6092" s="12"/>
    </row>
    <row r="6093" spans="3:4" x14ac:dyDescent="0.25">
      <c r="C6093" s="12"/>
      <c r="D6093" s="12"/>
    </row>
    <row r="6094" spans="3:4" x14ac:dyDescent="0.25">
      <c r="C6094" s="12"/>
      <c r="D6094" s="12"/>
    </row>
    <row r="6095" spans="3:4" x14ac:dyDescent="0.25">
      <c r="C6095" s="12"/>
      <c r="D6095" s="12"/>
    </row>
    <row r="6096" spans="3:4" x14ac:dyDescent="0.25">
      <c r="C6096" s="12"/>
      <c r="D6096" s="12"/>
    </row>
    <row r="6097" spans="3:4" x14ac:dyDescent="0.25">
      <c r="C6097" s="12"/>
      <c r="D6097" s="12"/>
    </row>
    <row r="6098" spans="3:4" x14ac:dyDescent="0.25">
      <c r="C6098" s="12"/>
      <c r="D6098" s="12"/>
    </row>
    <row r="6099" spans="3:4" x14ac:dyDescent="0.25">
      <c r="C6099" s="12"/>
      <c r="D6099" s="12"/>
    </row>
    <row r="6100" spans="3:4" x14ac:dyDescent="0.25">
      <c r="C6100" s="12"/>
      <c r="D6100" s="12"/>
    </row>
    <row r="6101" spans="3:4" x14ac:dyDescent="0.25">
      <c r="C6101" s="12"/>
      <c r="D6101" s="12"/>
    </row>
    <row r="6102" spans="3:4" x14ac:dyDescent="0.25">
      <c r="C6102" s="12"/>
      <c r="D6102" s="12"/>
    </row>
    <row r="6103" spans="3:4" x14ac:dyDescent="0.25">
      <c r="C6103" s="12"/>
      <c r="D6103" s="12"/>
    </row>
    <row r="6104" spans="3:4" x14ac:dyDescent="0.25">
      <c r="C6104" s="12"/>
      <c r="D6104" s="12"/>
    </row>
    <row r="6105" spans="3:4" x14ac:dyDescent="0.25">
      <c r="C6105" s="12"/>
      <c r="D6105" s="12"/>
    </row>
    <row r="6106" spans="3:4" x14ac:dyDescent="0.25">
      <c r="C6106" s="12"/>
      <c r="D6106" s="12"/>
    </row>
    <row r="6107" spans="3:4" x14ac:dyDescent="0.25">
      <c r="C6107" s="12"/>
      <c r="D6107" s="12"/>
    </row>
    <row r="6108" spans="3:4" x14ac:dyDescent="0.25">
      <c r="C6108" s="12"/>
      <c r="D6108" s="12"/>
    </row>
    <row r="6109" spans="3:4" x14ac:dyDescent="0.25">
      <c r="C6109" s="12"/>
      <c r="D6109" s="12"/>
    </row>
    <row r="6110" spans="3:4" x14ac:dyDescent="0.25">
      <c r="C6110" s="12"/>
      <c r="D6110" s="12"/>
    </row>
    <row r="6111" spans="3:4" x14ac:dyDescent="0.25">
      <c r="C6111" s="12"/>
      <c r="D6111" s="12"/>
    </row>
    <row r="6112" spans="3:4" x14ac:dyDescent="0.25">
      <c r="C6112" s="12"/>
      <c r="D6112" s="12"/>
    </row>
    <row r="6113" spans="3:4" x14ac:dyDescent="0.25">
      <c r="C6113" s="12"/>
      <c r="D6113" s="12"/>
    </row>
    <row r="6114" spans="3:4" x14ac:dyDescent="0.25">
      <c r="C6114" s="12"/>
      <c r="D6114" s="12"/>
    </row>
    <row r="6115" spans="3:4" x14ac:dyDescent="0.25">
      <c r="C6115" s="12"/>
      <c r="D6115" s="12"/>
    </row>
    <row r="6116" spans="3:4" x14ac:dyDescent="0.25">
      <c r="C6116" s="12"/>
      <c r="D6116" s="12"/>
    </row>
    <row r="6117" spans="3:4" x14ac:dyDescent="0.25">
      <c r="C6117" s="12"/>
      <c r="D6117" s="12"/>
    </row>
    <row r="6118" spans="3:4" x14ac:dyDescent="0.25">
      <c r="C6118" s="12"/>
      <c r="D6118" s="12"/>
    </row>
    <row r="6119" spans="3:4" x14ac:dyDescent="0.25">
      <c r="C6119" s="12"/>
      <c r="D6119" s="12"/>
    </row>
    <row r="6120" spans="3:4" x14ac:dyDescent="0.25">
      <c r="C6120" s="12"/>
      <c r="D6120" s="12"/>
    </row>
    <row r="6121" spans="3:4" x14ac:dyDescent="0.25">
      <c r="C6121" s="12"/>
      <c r="D6121" s="12"/>
    </row>
    <row r="6122" spans="3:4" x14ac:dyDescent="0.25">
      <c r="C6122" s="12"/>
      <c r="D6122" s="12"/>
    </row>
    <row r="6123" spans="3:4" x14ac:dyDescent="0.25">
      <c r="C6123" s="12"/>
      <c r="D6123" s="12"/>
    </row>
    <row r="6124" spans="3:4" x14ac:dyDescent="0.25">
      <c r="C6124" s="12"/>
      <c r="D6124" s="12"/>
    </row>
    <row r="6125" spans="3:4" x14ac:dyDescent="0.25">
      <c r="C6125" s="12"/>
      <c r="D6125" s="12"/>
    </row>
    <row r="6126" spans="3:4" x14ac:dyDescent="0.25">
      <c r="C6126" s="12"/>
      <c r="D6126" s="12"/>
    </row>
    <row r="6127" spans="3:4" x14ac:dyDescent="0.25">
      <c r="C6127" s="12"/>
      <c r="D6127" s="12"/>
    </row>
    <row r="6128" spans="3:4" x14ac:dyDescent="0.25">
      <c r="C6128" s="12"/>
      <c r="D6128" s="12"/>
    </row>
    <row r="6129" spans="3:4" x14ac:dyDescent="0.25">
      <c r="C6129" s="12"/>
      <c r="D6129" s="12"/>
    </row>
    <row r="6130" spans="3:4" x14ac:dyDescent="0.25">
      <c r="C6130" s="12"/>
      <c r="D6130" s="12"/>
    </row>
    <row r="6131" spans="3:4" x14ac:dyDescent="0.25">
      <c r="C6131" s="12"/>
      <c r="D6131" s="12"/>
    </row>
    <row r="6132" spans="3:4" x14ac:dyDescent="0.25">
      <c r="C6132" s="12"/>
      <c r="D6132" s="12"/>
    </row>
    <row r="6133" spans="3:4" x14ac:dyDescent="0.25">
      <c r="C6133" s="12"/>
      <c r="D6133" s="12"/>
    </row>
    <row r="6134" spans="3:4" x14ac:dyDescent="0.25">
      <c r="C6134" s="12"/>
      <c r="D6134" s="12"/>
    </row>
    <row r="6135" spans="3:4" x14ac:dyDescent="0.25">
      <c r="C6135" s="12"/>
      <c r="D6135" s="12"/>
    </row>
    <row r="6136" spans="3:4" x14ac:dyDescent="0.25">
      <c r="C6136" s="12"/>
      <c r="D6136" s="12"/>
    </row>
    <row r="6137" spans="3:4" x14ac:dyDescent="0.25">
      <c r="C6137" s="12"/>
      <c r="D6137" s="12"/>
    </row>
    <row r="6138" spans="3:4" x14ac:dyDescent="0.25">
      <c r="C6138" s="12"/>
      <c r="D6138" s="12"/>
    </row>
    <row r="6139" spans="3:4" x14ac:dyDescent="0.25">
      <c r="C6139" s="12"/>
      <c r="D6139" s="12"/>
    </row>
    <row r="6140" spans="3:4" x14ac:dyDescent="0.25">
      <c r="C6140" s="12"/>
      <c r="D6140" s="12"/>
    </row>
    <row r="6141" spans="3:4" x14ac:dyDescent="0.25">
      <c r="C6141" s="12"/>
      <c r="D6141" s="12"/>
    </row>
    <row r="6142" spans="3:4" x14ac:dyDescent="0.25">
      <c r="C6142" s="12"/>
      <c r="D6142" s="12"/>
    </row>
    <row r="6143" spans="3:4" x14ac:dyDescent="0.25">
      <c r="C6143" s="12"/>
      <c r="D6143" s="12"/>
    </row>
    <row r="6144" spans="3:4" x14ac:dyDescent="0.25">
      <c r="C6144" s="12"/>
      <c r="D6144" s="12"/>
    </row>
    <row r="6145" spans="3:4" x14ac:dyDescent="0.25">
      <c r="C6145" s="12"/>
      <c r="D6145" s="12"/>
    </row>
    <row r="6146" spans="3:4" x14ac:dyDescent="0.25">
      <c r="C6146" s="12"/>
      <c r="D6146" s="12"/>
    </row>
    <row r="6147" spans="3:4" x14ac:dyDescent="0.25">
      <c r="C6147" s="12"/>
      <c r="D6147" s="12"/>
    </row>
    <row r="6148" spans="3:4" x14ac:dyDescent="0.25">
      <c r="C6148" s="12"/>
      <c r="D6148" s="12"/>
    </row>
    <row r="6149" spans="3:4" x14ac:dyDescent="0.25">
      <c r="C6149" s="12"/>
      <c r="D6149" s="12"/>
    </row>
    <row r="6150" spans="3:4" x14ac:dyDescent="0.25">
      <c r="C6150" s="12"/>
      <c r="D6150" s="12"/>
    </row>
    <row r="6151" spans="3:4" x14ac:dyDescent="0.25">
      <c r="C6151" s="12"/>
      <c r="D6151" s="12"/>
    </row>
    <row r="6152" spans="3:4" x14ac:dyDescent="0.25">
      <c r="C6152" s="12"/>
      <c r="D6152" s="12"/>
    </row>
    <row r="6153" spans="3:4" x14ac:dyDescent="0.25">
      <c r="C6153" s="12"/>
      <c r="D6153" s="12"/>
    </row>
    <row r="6154" spans="3:4" x14ac:dyDescent="0.25">
      <c r="C6154" s="12"/>
      <c r="D6154" s="12"/>
    </row>
    <row r="6155" spans="3:4" x14ac:dyDescent="0.25">
      <c r="C6155" s="12"/>
      <c r="D6155" s="12"/>
    </row>
    <row r="6156" spans="3:4" x14ac:dyDescent="0.25">
      <c r="C6156" s="12"/>
      <c r="D6156" s="12"/>
    </row>
    <row r="6157" spans="3:4" x14ac:dyDescent="0.25">
      <c r="C6157" s="12"/>
      <c r="D6157" s="12"/>
    </row>
    <row r="6158" spans="3:4" x14ac:dyDescent="0.25">
      <c r="C6158" s="12"/>
      <c r="D6158" s="12"/>
    </row>
    <row r="6159" spans="3:4" x14ac:dyDescent="0.25">
      <c r="C6159" s="12"/>
      <c r="D6159" s="12"/>
    </row>
    <row r="6160" spans="3:4" x14ac:dyDescent="0.25">
      <c r="C6160" s="12"/>
      <c r="D6160" s="12"/>
    </row>
    <row r="6161" spans="3:4" x14ac:dyDescent="0.25">
      <c r="C6161" s="12"/>
      <c r="D6161" s="12"/>
    </row>
    <row r="6162" spans="3:4" x14ac:dyDescent="0.25">
      <c r="C6162" s="12"/>
      <c r="D6162" s="12"/>
    </row>
    <row r="6163" spans="3:4" x14ac:dyDescent="0.25">
      <c r="C6163" s="12"/>
      <c r="D6163" s="12"/>
    </row>
    <row r="6164" spans="3:4" x14ac:dyDescent="0.25">
      <c r="C6164" s="12"/>
      <c r="D6164" s="12"/>
    </row>
    <row r="6165" spans="3:4" x14ac:dyDescent="0.25">
      <c r="C6165" s="12"/>
      <c r="D6165" s="12"/>
    </row>
    <row r="6166" spans="3:4" x14ac:dyDescent="0.25">
      <c r="C6166" s="12"/>
      <c r="D6166" s="12"/>
    </row>
    <row r="6167" spans="3:4" x14ac:dyDescent="0.25">
      <c r="C6167" s="12"/>
      <c r="D6167" s="12"/>
    </row>
    <row r="6168" spans="3:4" x14ac:dyDescent="0.25">
      <c r="C6168" s="12"/>
      <c r="D6168" s="12"/>
    </row>
    <row r="6169" spans="3:4" x14ac:dyDescent="0.25">
      <c r="C6169" s="12"/>
      <c r="D6169" s="12"/>
    </row>
    <row r="6170" spans="3:4" x14ac:dyDescent="0.25">
      <c r="C6170" s="12"/>
      <c r="D6170" s="12"/>
    </row>
    <row r="6171" spans="3:4" x14ac:dyDescent="0.25">
      <c r="C6171" s="12"/>
      <c r="D6171" s="12"/>
    </row>
    <row r="6172" spans="3:4" x14ac:dyDescent="0.25">
      <c r="C6172" s="12"/>
      <c r="D6172" s="12"/>
    </row>
    <row r="6173" spans="3:4" x14ac:dyDescent="0.25">
      <c r="C6173" s="12"/>
      <c r="D6173" s="12"/>
    </row>
    <row r="6174" spans="3:4" x14ac:dyDescent="0.25">
      <c r="C6174" s="12"/>
      <c r="D6174" s="12"/>
    </row>
    <row r="6175" spans="3:4" x14ac:dyDescent="0.25">
      <c r="C6175" s="12"/>
      <c r="D6175" s="12"/>
    </row>
    <row r="6176" spans="3:4" x14ac:dyDescent="0.25">
      <c r="C6176" s="12"/>
      <c r="D6176" s="12"/>
    </row>
    <row r="6177" spans="3:4" x14ac:dyDescent="0.25">
      <c r="C6177" s="12"/>
      <c r="D6177" s="12"/>
    </row>
    <row r="6178" spans="3:4" x14ac:dyDescent="0.25">
      <c r="C6178" s="12"/>
      <c r="D6178" s="12"/>
    </row>
    <row r="6179" spans="3:4" x14ac:dyDescent="0.25">
      <c r="C6179" s="12"/>
      <c r="D6179" s="12"/>
    </row>
    <row r="6180" spans="3:4" x14ac:dyDescent="0.25">
      <c r="C6180" s="12"/>
      <c r="D6180" s="12"/>
    </row>
    <row r="6181" spans="3:4" x14ac:dyDescent="0.25">
      <c r="C6181" s="12"/>
      <c r="D6181" s="12"/>
    </row>
    <row r="6182" spans="3:4" x14ac:dyDescent="0.25">
      <c r="C6182" s="12"/>
      <c r="D6182" s="12"/>
    </row>
    <row r="6183" spans="3:4" x14ac:dyDescent="0.25">
      <c r="C6183" s="12"/>
      <c r="D6183" s="12"/>
    </row>
    <row r="6184" spans="3:4" x14ac:dyDescent="0.25">
      <c r="C6184" s="12"/>
      <c r="D6184" s="12"/>
    </row>
    <row r="6185" spans="3:4" x14ac:dyDescent="0.25">
      <c r="C6185" s="12"/>
      <c r="D6185" s="12"/>
    </row>
    <row r="6186" spans="3:4" x14ac:dyDescent="0.25">
      <c r="C6186" s="12"/>
      <c r="D6186" s="12"/>
    </row>
    <row r="6187" spans="3:4" x14ac:dyDescent="0.25">
      <c r="C6187" s="12"/>
      <c r="D6187" s="12"/>
    </row>
    <row r="6188" spans="3:4" x14ac:dyDescent="0.25">
      <c r="C6188" s="12"/>
      <c r="D6188" s="12"/>
    </row>
    <row r="6189" spans="3:4" x14ac:dyDescent="0.25">
      <c r="C6189" s="12"/>
      <c r="D6189" s="12"/>
    </row>
    <row r="6190" spans="3:4" x14ac:dyDescent="0.25">
      <c r="C6190" s="12"/>
      <c r="D6190" s="12"/>
    </row>
    <row r="6191" spans="3:4" x14ac:dyDescent="0.25">
      <c r="C6191" s="12"/>
      <c r="D6191" s="12"/>
    </row>
    <row r="6192" spans="3:4" x14ac:dyDescent="0.25">
      <c r="C6192" s="12"/>
      <c r="D6192" s="12"/>
    </row>
    <row r="6193" spans="3:4" x14ac:dyDescent="0.25">
      <c r="C6193" s="12"/>
      <c r="D6193" s="12"/>
    </row>
    <row r="6194" spans="3:4" x14ac:dyDescent="0.25">
      <c r="C6194" s="12"/>
      <c r="D6194" s="12"/>
    </row>
    <row r="6195" spans="3:4" x14ac:dyDescent="0.25">
      <c r="C6195" s="12"/>
      <c r="D6195" s="12"/>
    </row>
    <row r="6196" spans="3:4" x14ac:dyDescent="0.25">
      <c r="C6196" s="12"/>
      <c r="D6196" s="12"/>
    </row>
    <row r="6197" spans="3:4" x14ac:dyDescent="0.25">
      <c r="C6197" s="12"/>
      <c r="D6197" s="12"/>
    </row>
    <row r="6198" spans="3:4" x14ac:dyDescent="0.25">
      <c r="C6198" s="12"/>
      <c r="D6198" s="12"/>
    </row>
    <row r="6199" spans="3:4" x14ac:dyDescent="0.25">
      <c r="C6199" s="12"/>
      <c r="D6199" s="12"/>
    </row>
    <row r="6200" spans="3:4" x14ac:dyDescent="0.25">
      <c r="C6200" s="12"/>
      <c r="D6200" s="12"/>
    </row>
    <row r="6201" spans="3:4" x14ac:dyDescent="0.25">
      <c r="C6201" s="12"/>
      <c r="D6201" s="12"/>
    </row>
    <row r="6202" spans="3:4" x14ac:dyDescent="0.25">
      <c r="C6202" s="12"/>
      <c r="D6202" s="12"/>
    </row>
    <row r="6203" spans="3:4" x14ac:dyDescent="0.25">
      <c r="C6203" s="12"/>
      <c r="D6203" s="12"/>
    </row>
    <row r="6204" spans="3:4" x14ac:dyDescent="0.25">
      <c r="C6204" s="12"/>
      <c r="D6204" s="12"/>
    </row>
    <row r="6205" spans="3:4" x14ac:dyDescent="0.25">
      <c r="C6205" s="12"/>
      <c r="D6205" s="12"/>
    </row>
    <row r="6206" spans="3:4" x14ac:dyDescent="0.25">
      <c r="C6206" s="12"/>
      <c r="D6206" s="12"/>
    </row>
    <row r="6207" spans="3:4" x14ac:dyDescent="0.25">
      <c r="C6207" s="12"/>
      <c r="D6207" s="12"/>
    </row>
    <row r="6208" spans="3:4" x14ac:dyDescent="0.25">
      <c r="C6208" s="12"/>
      <c r="D6208" s="12"/>
    </row>
    <row r="6209" spans="3:4" x14ac:dyDescent="0.25">
      <c r="C6209" s="12"/>
      <c r="D6209" s="12"/>
    </row>
    <row r="6210" spans="3:4" x14ac:dyDescent="0.25">
      <c r="C6210" s="12"/>
      <c r="D6210" s="12"/>
    </row>
    <row r="6211" spans="3:4" x14ac:dyDescent="0.25">
      <c r="C6211" s="12"/>
      <c r="D6211" s="12"/>
    </row>
    <row r="6212" spans="3:4" x14ac:dyDescent="0.25">
      <c r="C6212" s="12"/>
      <c r="D6212" s="12"/>
    </row>
    <row r="6213" spans="3:4" x14ac:dyDescent="0.25">
      <c r="C6213" s="12"/>
      <c r="D6213" s="12"/>
    </row>
    <row r="6214" spans="3:4" x14ac:dyDescent="0.25">
      <c r="C6214" s="12"/>
      <c r="D6214" s="12"/>
    </row>
    <row r="6215" spans="3:4" x14ac:dyDescent="0.25">
      <c r="C6215" s="12"/>
      <c r="D6215" s="12"/>
    </row>
    <row r="6216" spans="3:4" x14ac:dyDescent="0.25">
      <c r="C6216" s="12"/>
      <c r="D6216" s="12"/>
    </row>
    <row r="6217" spans="3:4" x14ac:dyDescent="0.25">
      <c r="C6217" s="12"/>
      <c r="D6217" s="12"/>
    </row>
    <row r="6218" spans="3:4" x14ac:dyDescent="0.25">
      <c r="C6218" s="12"/>
      <c r="D6218" s="12"/>
    </row>
    <row r="6219" spans="3:4" x14ac:dyDescent="0.25">
      <c r="C6219" s="12"/>
      <c r="D6219" s="12"/>
    </row>
    <row r="6220" spans="3:4" x14ac:dyDescent="0.25">
      <c r="C6220" s="12"/>
      <c r="D6220" s="12"/>
    </row>
    <row r="6221" spans="3:4" x14ac:dyDescent="0.25">
      <c r="C6221" s="12"/>
      <c r="D6221" s="12"/>
    </row>
    <row r="6222" spans="3:4" x14ac:dyDescent="0.25">
      <c r="C6222" s="12"/>
      <c r="D6222" s="12"/>
    </row>
    <row r="6223" spans="3:4" x14ac:dyDescent="0.25">
      <c r="C6223" s="12"/>
      <c r="D6223" s="12"/>
    </row>
    <row r="6224" spans="3:4" x14ac:dyDescent="0.25">
      <c r="C6224" s="12"/>
      <c r="D6224" s="12"/>
    </row>
    <row r="6225" spans="3:4" x14ac:dyDescent="0.25">
      <c r="C6225" s="12"/>
      <c r="D6225" s="12"/>
    </row>
    <row r="6226" spans="3:4" x14ac:dyDescent="0.25">
      <c r="C6226" s="12"/>
      <c r="D6226" s="12"/>
    </row>
    <row r="6227" spans="3:4" x14ac:dyDescent="0.25">
      <c r="C6227" s="12"/>
      <c r="D6227" s="12"/>
    </row>
    <row r="6228" spans="3:4" x14ac:dyDescent="0.25">
      <c r="C6228" s="12"/>
      <c r="D6228" s="12"/>
    </row>
    <row r="6229" spans="3:4" x14ac:dyDescent="0.25">
      <c r="C6229" s="12"/>
      <c r="D6229" s="12"/>
    </row>
    <row r="6230" spans="3:4" x14ac:dyDescent="0.25">
      <c r="C6230" s="12"/>
      <c r="D6230" s="12"/>
    </row>
    <row r="6231" spans="3:4" x14ac:dyDescent="0.25">
      <c r="C6231" s="12"/>
      <c r="D6231" s="12"/>
    </row>
    <row r="6232" spans="3:4" x14ac:dyDescent="0.25">
      <c r="C6232" s="12"/>
      <c r="D6232" s="12"/>
    </row>
    <row r="6233" spans="3:4" x14ac:dyDescent="0.25">
      <c r="C6233" s="12"/>
      <c r="D6233" s="12"/>
    </row>
    <row r="6234" spans="3:4" x14ac:dyDescent="0.25">
      <c r="C6234" s="12"/>
      <c r="D6234" s="12"/>
    </row>
    <row r="6235" spans="3:4" x14ac:dyDescent="0.25">
      <c r="C6235" s="12"/>
      <c r="D6235" s="12"/>
    </row>
    <row r="6236" spans="3:4" x14ac:dyDescent="0.25">
      <c r="C6236" s="12"/>
      <c r="D6236" s="12"/>
    </row>
    <row r="6237" spans="3:4" x14ac:dyDescent="0.25">
      <c r="C6237" s="12"/>
      <c r="D6237" s="12"/>
    </row>
    <row r="6238" spans="3:4" x14ac:dyDescent="0.25">
      <c r="C6238" s="12"/>
      <c r="D6238" s="12"/>
    </row>
    <row r="6239" spans="3:4" x14ac:dyDescent="0.25">
      <c r="C6239" s="12"/>
      <c r="D6239" s="12"/>
    </row>
    <row r="6240" spans="3:4" x14ac:dyDescent="0.25">
      <c r="C6240" s="12"/>
      <c r="D6240" s="12"/>
    </row>
    <row r="6241" spans="3:4" x14ac:dyDescent="0.25">
      <c r="C6241" s="12"/>
      <c r="D6241" s="12"/>
    </row>
    <row r="6242" spans="3:4" x14ac:dyDescent="0.25">
      <c r="C6242" s="12"/>
      <c r="D6242" s="12"/>
    </row>
    <row r="6243" spans="3:4" x14ac:dyDescent="0.25">
      <c r="C6243" s="12"/>
      <c r="D6243" s="12"/>
    </row>
    <row r="6244" spans="3:4" x14ac:dyDescent="0.25">
      <c r="C6244" s="12"/>
      <c r="D6244" s="12"/>
    </row>
    <row r="6245" spans="3:4" x14ac:dyDescent="0.25">
      <c r="C6245" s="12"/>
      <c r="D6245" s="12"/>
    </row>
    <row r="6246" spans="3:4" x14ac:dyDescent="0.25">
      <c r="C6246" s="12"/>
      <c r="D6246" s="12"/>
    </row>
    <row r="6247" spans="3:4" x14ac:dyDescent="0.25">
      <c r="C6247" s="12"/>
      <c r="D6247" s="12"/>
    </row>
    <row r="6248" spans="3:4" x14ac:dyDescent="0.25">
      <c r="C6248" s="12"/>
      <c r="D6248" s="12"/>
    </row>
    <row r="6249" spans="3:4" x14ac:dyDescent="0.25">
      <c r="C6249" s="12"/>
      <c r="D6249" s="12"/>
    </row>
    <row r="6250" spans="3:4" x14ac:dyDescent="0.25">
      <c r="C6250" s="12"/>
      <c r="D6250" s="12"/>
    </row>
    <row r="6251" spans="3:4" x14ac:dyDescent="0.25">
      <c r="C6251" s="12"/>
      <c r="D6251" s="12"/>
    </row>
    <row r="6252" spans="3:4" x14ac:dyDescent="0.25">
      <c r="C6252" s="12"/>
      <c r="D6252" s="12"/>
    </row>
    <row r="6253" spans="3:4" x14ac:dyDescent="0.25">
      <c r="C6253" s="12"/>
      <c r="D6253" s="12"/>
    </row>
    <row r="6254" spans="3:4" x14ac:dyDescent="0.25">
      <c r="C6254" s="12"/>
      <c r="D6254" s="12"/>
    </row>
    <row r="6255" spans="3:4" x14ac:dyDescent="0.25">
      <c r="C6255" s="12"/>
      <c r="D6255" s="12"/>
    </row>
    <row r="6256" spans="3:4" x14ac:dyDescent="0.25">
      <c r="C6256" s="12"/>
      <c r="D6256" s="12"/>
    </row>
    <row r="6257" spans="3:4" x14ac:dyDescent="0.25">
      <c r="C6257" s="12"/>
      <c r="D6257" s="12"/>
    </row>
    <row r="6258" spans="3:4" x14ac:dyDescent="0.25">
      <c r="C6258" s="12"/>
      <c r="D6258" s="12"/>
    </row>
    <row r="6259" spans="3:4" x14ac:dyDescent="0.25">
      <c r="C6259" s="12"/>
      <c r="D6259" s="12"/>
    </row>
    <row r="6260" spans="3:4" x14ac:dyDescent="0.25">
      <c r="C6260" s="12"/>
      <c r="D6260" s="12"/>
    </row>
    <row r="6261" spans="3:4" x14ac:dyDescent="0.25">
      <c r="C6261" s="12"/>
      <c r="D6261" s="12"/>
    </row>
    <row r="6262" spans="3:4" x14ac:dyDescent="0.25">
      <c r="C6262" s="12"/>
      <c r="D6262" s="12"/>
    </row>
    <row r="6263" spans="3:4" x14ac:dyDescent="0.25">
      <c r="C6263" s="12"/>
      <c r="D6263" s="12"/>
    </row>
    <row r="6264" spans="3:4" x14ac:dyDescent="0.25">
      <c r="C6264" s="12"/>
      <c r="D6264" s="12"/>
    </row>
    <row r="6265" spans="3:4" x14ac:dyDescent="0.25">
      <c r="C6265" s="12"/>
      <c r="D6265" s="12"/>
    </row>
    <row r="6266" spans="3:4" x14ac:dyDescent="0.25">
      <c r="C6266" s="12"/>
      <c r="D6266" s="12"/>
    </row>
    <row r="6267" spans="3:4" x14ac:dyDescent="0.25">
      <c r="C6267" s="12"/>
      <c r="D6267" s="12"/>
    </row>
    <row r="6268" spans="3:4" x14ac:dyDescent="0.25">
      <c r="C6268" s="12"/>
      <c r="D6268" s="12"/>
    </row>
    <row r="6269" spans="3:4" x14ac:dyDescent="0.25">
      <c r="C6269" s="12"/>
      <c r="D6269" s="12"/>
    </row>
    <row r="6270" spans="3:4" x14ac:dyDescent="0.25">
      <c r="C6270" s="12"/>
      <c r="D6270" s="12"/>
    </row>
    <row r="6271" spans="3:4" x14ac:dyDescent="0.25">
      <c r="C6271" s="12"/>
      <c r="D6271" s="12"/>
    </row>
    <row r="6272" spans="3:4" x14ac:dyDescent="0.25">
      <c r="C6272" s="12"/>
      <c r="D6272" s="12"/>
    </row>
    <row r="6273" spans="3:4" x14ac:dyDescent="0.25">
      <c r="C6273" s="12"/>
      <c r="D6273" s="12"/>
    </row>
    <row r="6274" spans="3:4" x14ac:dyDescent="0.25">
      <c r="C6274" s="12"/>
      <c r="D6274" s="12"/>
    </row>
    <row r="6275" spans="3:4" x14ac:dyDescent="0.25">
      <c r="C6275" s="12"/>
      <c r="D6275" s="12"/>
    </row>
    <row r="6276" spans="3:4" x14ac:dyDescent="0.25">
      <c r="C6276" s="12"/>
      <c r="D6276" s="12"/>
    </row>
    <row r="6277" spans="3:4" x14ac:dyDescent="0.25">
      <c r="C6277" s="12"/>
      <c r="D6277" s="12"/>
    </row>
    <row r="6278" spans="3:4" x14ac:dyDescent="0.25">
      <c r="C6278" s="12"/>
      <c r="D6278" s="12"/>
    </row>
    <row r="6279" spans="3:4" x14ac:dyDescent="0.25">
      <c r="C6279" s="12"/>
      <c r="D6279" s="12"/>
    </row>
    <row r="6280" spans="3:4" x14ac:dyDescent="0.25">
      <c r="C6280" s="12"/>
      <c r="D6280" s="12"/>
    </row>
    <row r="6281" spans="3:4" x14ac:dyDescent="0.25">
      <c r="C6281" s="12"/>
      <c r="D6281" s="12"/>
    </row>
    <row r="6282" spans="3:4" x14ac:dyDescent="0.25">
      <c r="C6282" s="12"/>
      <c r="D6282" s="12"/>
    </row>
    <row r="6283" spans="3:4" x14ac:dyDescent="0.25">
      <c r="C6283" s="12"/>
      <c r="D6283" s="12"/>
    </row>
    <row r="6284" spans="3:4" x14ac:dyDescent="0.25">
      <c r="C6284" s="12"/>
      <c r="D6284" s="12"/>
    </row>
    <row r="6285" spans="3:4" x14ac:dyDescent="0.25">
      <c r="C6285" s="12"/>
      <c r="D6285" s="12"/>
    </row>
    <row r="6286" spans="3:4" x14ac:dyDescent="0.25">
      <c r="C6286" s="12"/>
      <c r="D6286" s="12"/>
    </row>
    <row r="6287" spans="3:4" x14ac:dyDescent="0.25">
      <c r="C6287" s="12"/>
      <c r="D6287" s="12"/>
    </row>
    <row r="6288" spans="3:4" x14ac:dyDescent="0.25">
      <c r="C6288" s="12"/>
      <c r="D6288" s="12"/>
    </row>
    <row r="6289" spans="3:4" x14ac:dyDescent="0.25">
      <c r="C6289" s="12"/>
      <c r="D6289" s="12"/>
    </row>
    <row r="6290" spans="3:4" x14ac:dyDescent="0.25">
      <c r="C6290" s="12"/>
      <c r="D6290" s="12"/>
    </row>
    <row r="6291" spans="3:4" x14ac:dyDescent="0.25">
      <c r="C6291" s="12"/>
      <c r="D6291" s="12"/>
    </row>
    <row r="6292" spans="3:4" x14ac:dyDescent="0.25">
      <c r="C6292" s="12"/>
      <c r="D6292" s="12"/>
    </row>
    <row r="6293" spans="3:4" x14ac:dyDescent="0.25">
      <c r="C6293" s="12"/>
      <c r="D6293" s="12"/>
    </row>
    <row r="6294" spans="3:4" x14ac:dyDescent="0.25">
      <c r="C6294" s="12"/>
      <c r="D6294" s="12"/>
    </row>
    <row r="6295" spans="3:4" x14ac:dyDescent="0.25">
      <c r="C6295" s="12"/>
      <c r="D6295" s="12"/>
    </row>
    <row r="6296" spans="3:4" x14ac:dyDescent="0.25">
      <c r="C6296" s="12"/>
      <c r="D6296" s="12"/>
    </row>
    <row r="6297" spans="3:4" x14ac:dyDescent="0.25">
      <c r="C6297" s="12"/>
      <c r="D6297" s="12"/>
    </row>
    <row r="6298" spans="3:4" x14ac:dyDescent="0.25">
      <c r="C6298" s="12"/>
      <c r="D6298" s="12"/>
    </row>
    <row r="6299" spans="3:4" x14ac:dyDescent="0.25">
      <c r="C6299" s="12"/>
      <c r="D6299" s="12"/>
    </row>
    <row r="6300" spans="3:4" x14ac:dyDescent="0.25">
      <c r="C6300" s="12"/>
      <c r="D6300" s="12"/>
    </row>
    <row r="6301" spans="3:4" x14ac:dyDescent="0.25">
      <c r="C6301" s="12"/>
      <c r="D6301" s="12"/>
    </row>
    <row r="6302" spans="3:4" x14ac:dyDescent="0.25">
      <c r="C6302" s="12"/>
      <c r="D6302" s="12"/>
    </row>
    <row r="6303" spans="3:4" x14ac:dyDescent="0.25">
      <c r="C6303" s="12"/>
      <c r="D6303" s="12"/>
    </row>
    <row r="6304" spans="3:4" x14ac:dyDescent="0.25">
      <c r="C6304" s="12"/>
      <c r="D6304" s="12"/>
    </row>
    <row r="6305" spans="3:4" x14ac:dyDescent="0.25">
      <c r="C6305" s="12"/>
      <c r="D6305" s="12"/>
    </row>
    <row r="6306" spans="3:4" x14ac:dyDescent="0.25">
      <c r="C6306" s="12"/>
      <c r="D6306" s="12"/>
    </row>
    <row r="6307" spans="3:4" x14ac:dyDescent="0.25">
      <c r="C6307" s="12"/>
      <c r="D6307" s="12"/>
    </row>
    <row r="6308" spans="3:4" x14ac:dyDescent="0.25">
      <c r="C6308" s="12"/>
      <c r="D6308" s="12"/>
    </row>
    <row r="6309" spans="3:4" x14ac:dyDescent="0.25">
      <c r="C6309" s="12"/>
      <c r="D6309" s="12"/>
    </row>
    <row r="6310" spans="3:4" x14ac:dyDescent="0.25">
      <c r="C6310" s="12"/>
      <c r="D6310" s="12"/>
    </row>
    <row r="6311" spans="3:4" x14ac:dyDescent="0.25">
      <c r="C6311" s="12"/>
      <c r="D6311" s="12"/>
    </row>
    <row r="6312" spans="3:4" x14ac:dyDescent="0.25">
      <c r="C6312" s="12"/>
      <c r="D6312" s="12"/>
    </row>
    <row r="6313" spans="3:4" x14ac:dyDescent="0.25">
      <c r="C6313" s="12"/>
      <c r="D6313" s="12"/>
    </row>
    <row r="6314" spans="3:4" x14ac:dyDescent="0.25">
      <c r="C6314" s="12"/>
      <c r="D6314" s="12"/>
    </row>
    <row r="6315" spans="3:4" x14ac:dyDescent="0.25">
      <c r="C6315" s="12"/>
      <c r="D6315" s="12"/>
    </row>
    <row r="6316" spans="3:4" x14ac:dyDescent="0.25">
      <c r="C6316" s="12"/>
      <c r="D6316" s="12"/>
    </row>
    <row r="6317" spans="3:4" x14ac:dyDescent="0.25">
      <c r="C6317" s="12"/>
      <c r="D6317" s="12"/>
    </row>
    <row r="6318" spans="3:4" x14ac:dyDescent="0.25">
      <c r="C6318" s="12"/>
      <c r="D6318" s="12"/>
    </row>
    <row r="6319" spans="3:4" x14ac:dyDescent="0.25">
      <c r="C6319" s="12"/>
      <c r="D6319" s="12"/>
    </row>
    <row r="6320" spans="3:4" x14ac:dyDescent="0.25">
      <c r="C6320" s="12"/>
      <c r="D6320" s="12"/>
    </row>
    <row r="6321" spans="3:4" x14ac:dyDescent="0.25">
      <c r="C6321" s="12"/>
      <c r="D6321" s="12"/>
    </row>
    <row r="6322" spans="3:4" x14ac:dyDescent="0.25">
      <c r="C6322" s="12"/>
      <c r="D6322" s="12"/>
    </row>
    <row r="6323" spans="3:4" x14ac:dyDescent="0.25">
      <c r="C6323" s="12"/>
      <c r="D6323" s="12"/>
    </row>
    <row r="6324" spans="3:4" x14ac:dyDescent="0.25">
      <c r="C6324" s="12"/>
      <c r="D6324" s="12"/>
    </row>
    <row r="6325" spans="3:4" x14ac:dyDescent="0.25">
      <c r="C6325" s="12"/>
      <c r="D6325" s="12"/>
    </row>
    <row r="6326" spans="3:4" x14ac:dyDescent="0.25">
      <c r="C6326" s="12"/>
      <c r="D6326" s="12"/>
    </row>
    <row r="6327" spans="3:4" x14ac:dyDescent="0.25">
      <c r="C6327" s="12"/>
      <c r="D6327" s="12"/>
    </row>
    <row r="6328" spans="3:4" x14ac:dyDescent="0.25">
      <c r="C6328" s="12"/>
      <c r="D6328" s="12"/>
    </row>
    <row r="6329" spans="3:4" x14ac:dyDescent="0.25">
      <c r="C6329" s="12"/>
      <c r="D6329" s="12"/>
    </row>
    <row r="6330" spans="3:4" x14ac:dyDescent="0.25">
      <c r="C6330" s="12"/>
      <c r="D6330" s="12"/>
    </row>
    <row r="6331" spans="3:4" x14ac:dyDescent="0.25">
      <c r="C6331" s="12"/>
      <c r="D6331" s="12"/>
    </row>
    <row r="6332" spans="3:4" x14ac:dyDescent="0.25">
      <c r="C6332" s="12"/>
      <c r="D6332" s="12"/>
    </row>
    <row r="6333" spans="3:4" x14ac:dyDescent="0.25">
      <c r="C6333" s="12"/>
      <c r="D6333" s="12"/>
    </row>
    <row r="6334" spans="3:4" x14ac:dyDescent="0.25">
      <c r="C6334" s="12"/>
      <c r="D6334" s="12"/>
    </row>
    <row r="6335" spans="3:4" x14ac:dyDescent="0.25">
      <c r="C6335" s="12"/>
      <c r="D6335" s="12"/>
    </row>
    <row r="6336" spans="3:4" x14ac:dyDescent="0.25">
      <c r="C6336" s="12"/>
      <c r="D6336" s="12"/>
    </row>
    <row r="6337" spans="3:4" x14ac:dyDescent="0.25">
      <c r="C6337" s="12"/>
      <c r="D6337" s="12"/>
    </row>
    <row r="6338" spans="3:4" x14ac:dyDescent="0.25">
      <c r="C6338" s="12"/>
      <c r="D6338" s="12"/>
    </row>
    <row r="6339" spans="3:4" x14ac:dyDescent="0.25">
      <c r="C6339" s="12"/>
      <c r="D6339" s="12"/>
    </row>
    <row r="6340" spans="3:4" x14ac:dyDescent="0.25">
      <c r="C6340" s="12"/>
      <c r="D6340" s="12"/>
    </row>
    <row r="6341" spans="3:4" x14ac:dyDescent="0.25">
      <c r="C6341" s="12"/>
      <c r="D6341" s="12"/>
    </row>
    <row r="6342" spans="3:4" x14ac:dyDescent="0.25">
      <c r="C6342" s="12"/>
      <c r="D6342" s="12"/>
    </row>
    <row r="6343" spans="3:4" x14ac:dyDescent="0.25">
      <c r="C6343" s="12"/>
      <c r="D6343" s="12"/>
    </row>
    <row r="6344" spans="3:4" x14ac:dyDescent="0.25">
      <c r="C6344" s="12"/>
      <c r="D6344" s="12"/>
    </row>
    <row r="6345" spans="3:4" x14ac:dyDescent="0.25">
      <c r="C6345" s="12"/>
      <c r="D6345" s="12"/>
    </row>
    <row r="6346" spans="3:4" x14ac:dyDescent="0.25">
      <c r="C6346" s="12"/>
      <c r="D6346" s="12"/>
    </row>
    <row r="6347" spans="3:4" x14ac:dyDescent="0.25">
      <c r="C6347" s="12"/>
      <c r="D6347" s="12"/>
    </row>
    <row r="6348" spans="3:4" x14ac:dyDescent="0.25">
      <c r="C6348" s="12"/>
      <c r="D6348" s="12"/>
    </row>
    <row r="6349" spans="3:4" x14ac:dyDescent="0.25">
      <c r="C6349" s="12"/>
      <c r="D6349" s="12"/>
    </row>
    <row r="6350" spans="3:4" x14ac:dyDescent="0.25">
      <c r="C6350" s="12"/>
      <c r="D6350" s="12"/>
    </row>
    <row r="6351" spans="3:4" x14ac:dyDescent="0.25">
      <c r="C6351" s="12"/>
      <c r="D6351" s="12"/>
    </row>
    <row r="6352" spans="3:4" x14ac:dyDescent="0.25">
      <c r="C6352" s="12"/>
      <c r="D6352" s="12"/>
    </row>
    <row r="6353" spans="3:4" x14ac:dyDescent="0.25">
      <c r="C6353" s="12"/>
      <c r="D6353" s="12"/>
    </row>
    <row r="6354" spans="3:4" x14ac:dyDescent="0.25">
      <c r="C6354" s="12"/>
      <c r="D6354" s="12"/>
    </row>
    <row r="6355" spans="3:4" x14ac:dyDescent="0.25">
      <c r="C6355" s="12"/>
      <c r="D6355" s="12"/>
    </row>
    <row r="6356" spans="3:4" x14ac:dyDescent="0.25">
      <c r="C6356" s="12"/>
      <c r="D6356" s="12"/>
    </row>
    <row r="6357" spans="3:4" x14ac:dyDescent="0.25">
      <c r="C6357" s="12"/>
      <c r="D6357" s="12"/>
    </row>
    <row r="6358" spans="3:4" x14ac:dyDescent="0.25">
      <c r="C6358" s="12"/>
      <c r="D6358" s="12"/>
    </row>
    <row r="6359" spans="3:4" x14ac:dyDescent="0.25">
      <c r="C6359" s="12"/>
      <c r="D6359" s="12"/>
    </row>
    <row r="6360" spans="3:4" x14ac:dyDescent="0.25">
      <c r="C6360" s="12"/>
      <c r="D6360" s="12"/>
    </row>
    <row r="6361" spans="3:4" x14ac:dyDescent="0.25">
      <c r="C6361" s="12"/>
      <c r="D6361" s="12"/>
    </row>
    <row r="6362" spans="3:4" x14ac:dyDescent="0.25">
      <c r="C6362" s="12"/>
      <c r="D6362" s="12"/>
    </row>
    <row r="6363" spans="3:4" x14ac:dyDescent="0.25">
      <c r="C6363" s="12"/>
      <c r="D6363" s="12"/>
    </row>
    <row r="6364" spans="3:4" x14ac:dyDescent="0.25">
      <c r="C6364" s="12"/>
      <c r="D6364" s="12"/>
    </row>
    <row r="6365" spans="3:4" x14ac:dyDescent="0.25">
      <c r="C6365" s="12"/>
      <c r="D6365" s="12"/>
    </row>
    <row r="6366" spans="3:4" x14ac:dyDescent="0.25">
      <c r="C6366" s="12"/>
      <c r="D6366" s="12"/>
    </row>
    <row r="6367" spans="3:4" x14ac:dyDescent="0.25">
      <c r="C6367" s="12"/>
      <c r="D6367" s="12"/>
    </row>
    <row r="6368" spans="3:4" x14ac:dyDescent="0.25">
      <c r="C6368" s="12"/>
      <c r="D6368" s="12"/>
    </row>
    <row r="6369" spans="3:4" x14ac:dyDescent="0.25">
      <c r="C6369" s="12"/>
      <c r="D6369" s="12"/>
    </row>
    <row r="6370" spans="3:4" x14ac:dyDescent="0.25">
      <c r="C6370" s="12"/>
      <c r="D6370" s="12"/>
    </row>
    <row r="6371" spans="3:4" x14ac:dyDescent="0.25">
      <c r="C6371" s="12"/>
      <c r="D6371" s="12"/>
    </row>
    <row r="6372" spans="3:4" x14ac:dyDescent="0.25">
      <c r="C6372" s="12"/>
      <c r="D6372" s="12"/>
    </row>
    <row r="6373" spans="3:4" x14ac:dyDescent="0.25">
      <c r="C6373" s="12"/>
      <c r="D6373" s="12"/>
    </row>
    <row r="6374" spans="3:4" x14ac:dyDescent="0.25">
      <c r="C6374" s="12"/>
      <c r="D6374" s="12"/>
    </row>
    <row r="6375" spans="3:4" x14ac:dyDescent="0.25">
      <c r="C6375" s="12"/>
      <c r="D6375" s="12"/>
    </row>
    <row r="6376" spans="3:4" x14ac:dyDescent="0.25">
      <c r="C6376" s="12"/>
      <c r="D6376" s="12"/>
    </row>
    <row r="6377" spans="3:4" x14ac:dyDescent="0.25">
      <c r="C6377" s="12"/>
      <c r="D6377" s="12"/>
    </row>
    <row r="6378" spans="3:4" x14ac:dyDescent="0.25">
      <c r="C6378" s="12"/>
      <c r="D6378" s="12"/>
    </row>
    <row r="6379" spans="3:4" x14ac:dyDescent="0.25">
      <c r="C6379" s="12"/>
      <c r="D6379" s="12"/>
    </row>
    <row r="6380" spans="3:4" x14ac:dyDescent="0.25">
      <c r="C6380" s="12"/>
      <c r="D6380" s="12"/>
    </row>
    <row r="6381" spans="3:4" x14ac:dyDescent="0.25">
      <c r="C6381" s="12"/>
      <c r="D6381" s="12"/>
    </row>
    <row r="6382" spans="3:4" x14ac:dyDescent="0.25">
      <c r="C6382" s="12"/>
      <c r="D6382" s="12"/>
    </row>
    <row r="6383" spans="3:4" x14ac:dyDescent="0.25">
      <c r="C6383" s="12"/>
      <c r="D6383" s="12"/>
    </row>
    <row r="6384" spans="3:4" x14ac:dyDescent="0.25">
      <c r="C6384" s="12"/>
      <c r="D6384" s="12"/>
    </row>
    <row r="6385" spans="3:4" x14ac:dyDescent="0.25">
      <c r="C6385" s="12"/>
      <c r="D6385" s="12"/>
    </row>
    <row r="6386" spans="3:4" x14ac:dyDescent="0.25">
      <c r="C6386" s="12"/>
      <c r="D6386" s="12"/>
    </row>
    <row r="6387" spans="3:4" x14ac:dyDescent="0.25">
      <c r="C6387" s="12"/>
      <c r="D6387" s="12"/>
    </row>
    <row r="6388" spans="3:4" x14ac:dyDescent="0.25">
      <c r="C6388" s="12"/>
      <c r="D6388" s="12"/>
    </row>
    <row r="6389" spans="3:4" x14ac:dyDescent="0.25">
      <c r="C6389" s="12"/>
      <c r="D6389" s="12"/>
    </row>
    <row r="6390" spans="3:4" x14ac:dyDescent="0.25">
      <c r="C6390" s="12"/>
      <c r="D6390" s="12"/>
    </row>
    <row r="6391" spans="3:4" x14ac:dyDescent="0.25">
      <c r="C6391" s="12"/>
      <c r="D6391" s="12"/>
    </row>
    <row r="6392" spans="3:4" x14ac:dyDescent="0.25">
      <c r="C6392" s="12"/>
      <c r="D6392" s="12"/>
    </row>
    <row r="6393" spans="3:4" x14ac:dyDescent="0.25">
      <c r="C6393" s="12"/>
      <c r="D6393" s="12"/>
    </row>
    <row r="6394" spans="3:4" x14ac:dyDescent="0.25">
      <c r="C6394" s="12"/>
      <c r="D6394" s="12"/>
    </row>
    <row r="6395" spans="3:4" x14ac:dyDescent="0.25">
      <c r="C6395" s="12"/>
      <c r="D6395" s="12"/>
    </row>
    <row r="6396" spans="3:4" x14ac:dyDescent="0.25">
      <c r="C6396" s="12"/>
      <c r="D6396" s="12"/>
    </row>
    <row r="6397" spans="3:4" x14ac:dyDescent="0.25">
      <c r="C6397" s="12"/>
      <c r="D6397" s="12"/>
    </row>
    <row r="6398" spans="3:4" x14ac:dyDescent="0.25">
      <c r="C6398" s="12"/>
      <c r="D6398" s="12"/>
    </row>
    <row r="6399" spans="3:4" x14ac:dyDescent="0.25">
      <c r="C6399" s="12"/>
      <c r="D6399" s="12"/>
    </row>
    <row r="6400" spans="3:4" x14ac:dyDescent="0.25">
      <c r="C6400" s="12"/>
      <c r="D6400" s="12"/>
    </row>
    <row r="6401" spans="3:4" x14ac:dyDescent="0.25">
      <c r="C6401" s="12"/>
      <c r="D6401" s="12"/>
    </row>
    <row r="6402" spans="3:4" x14ac:dyDescent="0.25">
      <c r="C6402" s="12"/>
      <c r="D6402" s="12"/>
    </row>
    <row r="6403" spans="3:4" x14ac:dyDescent="0.25">
      <c r="C6403" s="12"/>
      <c r="D6403" s="12"/>
    </row>
    <row r="6404" spans="3:4" x14ac:dyDescent="0.25">
      <c r="C6404" s="12"/>
      <c r="D6404" s="12"/>
    </row>
    <row r="6405" spans="3:4" x14ac:dyDescent="0.25">
      <c r="C6405" s="12"/>
      <c r="D6405" s="12"/>
    </row>
    <row r="6406" spans="3:4" x14ac:dyDescent="0.25">
      <c r="C6406" s="12"/>
      <c r="D6406" s="12"/>
    </row>
    <row r="6407" spans="3:4" x14ac:dyDescent="0.25">
      <c r="C6407" s="12"/>
      <c r="D6407" s="12"/>
    </row>
    <row r="6408" spans="3:4" x14ac:dyDescent="0.25">
      <c r="C6408" s="12"/>
      <c r="D6408" s="12"/>
    </row>
    <row r="6409" spans="3:4" x14ac:dyDescent="0.25">
      <c r="C6409" s="12"/>
      <c r="D6409" s="12"/>
    </row>
    <row r="6410" spans="3:4" x14ac:dyDescent="0.25">
      <c r="C6410" s="12"/>
      <c r="D6410" s="12"/>
    </row>
    <row r="6411" spans="3:4" x14ac:dyDescent="0.25">
      <c r="C6411" s="12"/>
      <c r="D6411" s="12"/>
    </row>
    <row r="6412" spans="3:4" x14ac:dyDescent="0.25">
      <c r="C6412" s="12"/>
      <c r="D6412" s="12"/>
    </row>
    <row r="6413" spans="3:4" x14ac:dyDescent="0.25">
      <c r="C6413" s="12"/>
      <c r="D6413" s="12"/>
    </row>
    <row r="6414" spans="3:4" x14ac:dyDescent="0.25">
      <c r="C6414" s="12"/>
      <c r="D6414" s="12"/>
    </row>
    <row r="6415" spans="3:4" x14ac:dyDescent="0.25">
      <c r="C6415" s="12"/>
      <c r="D6415" s="12"/>
    </row>
    <row r="6416" spans="3:4" x14ac:dyDescent="0.25">
      <c r="C6416" s="12"/>
      <c r="D6416" s="12"/>
    </row>
    <row r="6417" spans="3:4" x14ac:dyDescent="0.25">
      <c r="C6417" s="12"/>
      <c r="D6417" s="12"/>
    </row>
    <row r="6418" spans="3:4" x14ac:dyDescent="0.25">
      <c r="C6418" s="12"/>
      <c r="D6418" s="12"/>
    </row>
    <row r="6419" spans="3:4" x14ac:dyDescent="0.25">
      <c r="C6419" s="12"/>
      <c r="D6419" s="12"/>
    </row>
    <row r="6420" spans="3:4" x14ac:dyDescent="0.25">
      <c r="C6420" s="12"/>
      <c r="D6420" s="12"/>
    </row>
    <row r="6421" spans="3:4" x14ac:dyDescent="0.25">
      <c r="C6421" s="12"/>
      <c r="D6421" s="12"/>
    </row>
    <row r="6422" spans="3:4" x14ac:dyDescent="0.25">
      <c r="C6422" s="12"/>
      <c r="D6422" s="12"/>
    </row>
    <row r="6423" spans="3:4" x14ac:dyDescent="0.25">
      <c r="C6423" s="12"/>
      <c r="D6423" s="12"/>
    </row>
    <row r="6424" spans="3:4" x14ac:dyDescent="0.25">
      <c r="C6424" s="12"/>
      <c r="D6424" s="12"/>
    </row>
    <row r="6425" spans="3:4" x14ac:dyDescent="0.25">
      <c r="C6425" s="12"/>
      <c r="D6425" s="12"/>
    </row>
    <row r="6426" spans="3:4" x14ac:dyDescent="0.25">
      <c r="C6426" s="12"/>
      <c r="D6426" s="12"/>
    </row>
    <row r="6427" spans="3:4" x14ac:dyDescent="0.25">
      <c r="C6427" s="12"/>
      <c r="D6427" s="12"/>
    </row>
    <row r="6428" spans="3:4" x14ac:dyDescent="0.25">
      <c r="C6428" s="12"/>
      <c r="D6428" s="12"/>
    </row>
    <row r="6429" spans="3:4" x14ac:dyDescent="0.25">
      <c r="C6429" s="12"/>
      <c r="D6429" s="12"/>
    </row>
    <row r="6430" spans="3:4" x14ac:dyDescent="0.25">
      <c r="C6430" s="12"/>
      <c r="D6430" s="12"/>
    </row>
    <row r="6431" spans="3:4" x14ac:dyDescent="0.25">
      <c r="C6431" s="12"/>
      <c r="D6431" s="12"/>
    </row>
    <row r="6432" spans="3:4" x14ac:dyDescent="0.25">
      <c r="C6432" s="12"/>
      <c r="D6432" s="12"/>
    </row>
    <row r="6433" spans="3:4" x14ac:dyDescent="0.25">
      <c r="C6433" s="12"/>
      <c r="D6433" s="12"/>
    </row>
    <row r="6434" spans="3:4" x14ac:dyDescent="0.25">
      <c r="C6434" s="12"/>
      <c r="D6434" s="12"/>
    </row>
    <row r="6435" spans="3:4" x14ac:dyDescent="0.25">
      <c r="C6435" s="12"/>
      <c r="D6435" s="12"/>
    </row>
    <row r="6436" spans="3:4" x14ac:dyDescent="0.25">
      <c r="C6436" s="12"/>
      <c r="D6436" s="12"/>
    </row>
    <row r="6437" spans="3:4" x14ac:dyDescent="0.25">
      <c r="C6437" s="12"/>
      <c r="D6437" s="12"/>
    </row>
    <row r="6438" spans="3:4" x14ac:dyDescent="0.25">
      <c r="C6438" s="12"/>
      <c r="D6438" s="12"/>
    </row>
    <row r="6439" spans="3:4" x14ac:dyDescent="0.25">
      <c r="C6439" s="12"/>
      <c r="D6439" s="12"/>
    </row>
    <row r="6440" spans="3:4" x14ac:dyDescent="0.25">
      <c r="C6440" s="12"/>
      <c r="D6440" s="12"/>
    </row>
    <row r="6441" spans="3:4" x14ac:dyDescent="0.25">
      <c r="C6441" s="12"/>
      <c r="D6441" s="12"/>
    </row>
    <row r="6442" spans="3:4" x14ac:dyDescent="0.25">
      <c r="C6442" s="12"/>
      <c r="D6442" s="12"/>
    </row>
    <row r="6443" spans="3:4" x14ac:dyDescent="0.25">
      <c r="C6443" s="12"/>
      <c r="D6443" s="12"/>
    </row>
    <row r="6444" spans="3:4" x14ac:dyDescent="0.25">
      <c r="C6444" s="12"/>
      <c r="D6444" s="12"/>
    </row>
    <row r="6445" spans="3:4" x14ac:dyDescent="0.25">
      <c r="C6445" s="12"/>
      <c r="D6445" s="12"/>
    </row>
    <row r="6446" spans="3:4" x14ac:dyDescent="0.25">
      <c r="C6446" s="12"/>
      <c r="D6446" s="12"/>
    </row>
    <row r="6447" spans="3:4" x14ac:dyDescent="0.25">
      <c r="C6447" s="12"/>
      <c r="D6447" s="12"/>
    </row>
    <row r="6448" spans="3:4" x14ac:dyDescent="0.25">
      <c r="C6448" s="12"/>
      <c r="D6448" s="12"/>
    </row>
    <row r="6449" spans="3:4" x14ac:dyDescent="0.25">
      <c r="C6449" s="12"/>
      <c r="D6449" s="12"/>
    </row>
    <row r="6450" spans="3:4" x14ac:dyDescent="0.25">
      <c r="C6450" s="12"/>
      <c r="D6450" s="12"/>
    </row>
    <row r="6451" spans="3:4" x14ac:dyDescent="0.25">
      <c r="C6451" s="12"/>
      <c r="D6451" s="12"/>
    </row>
    <row r="6452" spans="3:4" x14ac:dyDescent="0.25">
      <c r="C6452" s="12"/>
      <c r="D6452" s="12"/>
    </row>
    <row r="6453" spans="3:4" x14ac:dyDescent="0.25">
      <c r="C6453" s="12"/>
      <c r="D6453" s="12"/>
    </row>
    <row r="6454" spans="3:4" x14ac:dyDescent="0.25">
      <c r="C6454" s="12"/>
      <c r="D6454" s="12"/>
    </row>
    <row r="6455" spans="3:4" x14ac:dyDescent="0.25">
      <c r="C6455" s="12"/>
      <c r="D6455" s="12"/>
    </row>
    <row r="6456" spans="3:4" x14ac:dyDescent="0.25">
      <c r="C6456" s="12"/>
      <c r="D6456" s="12"/>
    </row>
    <row r="6457" spans="3:4" x14ac:dyDescent="0.25">
      <c r="C6457" s="12"/>
      <c r="D6457" s="12"/>
    </row>
    <row r="6458" spans="3:4" x14ac:dyDescent="0.25">
      <c r="C6458" s="12"/>
      <c r="D6458" s="12"/>
    </row>
    <row r="6459" spans="3:4" x14ac:dyDescent="0.25">
      <c r="C6459" s="12"/>
      <c r="D6459" s="12"/>
    </row>
    <row r="6460" spans="3:4" x14ac:dyDescent="0.25">
      <c r="C6460" s="12"/>
      <c r="D6460" s="12"/>
    </row>
    <row r="6461" spans="3:4" x14ac:dyDescent="0.25">
      <c r="C6461" s="12"/>
      <c r="D6461" s="12"/>
    </row>
    <row r="6462" spans="3:4" x14ac:dyDescent="0.25">
      <c r="C6462" s="12"/>
      <c r="D6462" s="12"/>
    </row>
    <row r="6463" spans="3:4" x14ac:dyDescent="0.25">
      <c r="C6463" s="12"/>
      <c r="D6463" s="12"/>
    </row>
    <row r="6464" spans="3:4" x14ac:dyDescent="0.25">
      <c r="C6464" s="12"/>
      <c r="D6464" s="12"/>
    </row>
    <row r="6465" spans="3:4" x14ac:dyDescent="0.25">
      <c r="C6465" s="12"/>
      <c r="D6465" s="12"/>
    </row>
    <row r="6466" spans="3:4" x14ac:dyDescent="0.25">
      <c r="C6466" s="12"/>
      <c r="D6466" s="12"/>
    </row>
    <row r="6467" spans="3:4" x14ac:dyDescent="0.25">
      <c r="C6467" s="12"/>
      <c r="D6467" s="12"/>
    </row>
    <row r="6468" spans="3:4" x14ac:dyDescent="0.25">
      <c r="C6468" s="12"/>
      <c r="D6468" s="12"/>
    </row>
    <row r="6469" spans="3:4" x14ac:dyDescent="0.25">
      <c r="C6469" s="12"/>
      <c r="D6469" s="12"/>
    </row>
    <row r="6470" spans="3:4" x14ac:dyDescent="0.25">
      <c r="C6470" s="12"/>
      <c r="D6470" s="12"/>
    </row>
    <row r="6471" spans="3:4" x14ac:dyDescent="0.25">
      <c r="C6471" s="12"/>
      <c r="D6471" s="12"/>
    </row>
    <row r="6472" spans="3:4" x14ac:dyDescent="0.25">
      <c r="C6472" s="12"/>
      <c r="D6472" s="12"/>
    </row>
    <row r="6473" spans="3:4" x14ac:dyDescent="0.25">
      <c r="C6473" s="12"/>
      <c r="D6473" s="12"/>
    </row>
    <row r="6474" spans="3:4" x14ac:dyDescent="0.25">
      <c r="C6474" s="12"/>
      <c r="D6474" s="12"/>
    </row>
    <row r="6475" spans="3:4" x14ac:dyDescent="0.25">
      <c r="C6475" s="12"/>
      <c r="D6475" s="12"/>
    </row>
    <row r="6476" spans="3:4" x14ac:dyDescent="0.25">
      <c r="C6476" s="12"/>
      <c r="D6476" s="12"/>
    </row>
    <row r="6477" spans="3:4" x14ac:dyDescent="0.25">
      <c r="C6477" s="12"/>
      <c r="D6477" s="12"/>
    </row>
    <row r="6478" spans="3:4" x14ac:dyDescent="0.25">
      <c r="C6478" s="12"/>
      <c r="D6478" s="12"/>
    </row>
    <row r="6479" spans="3:4" x14ac:dyDescent="0.25">
      <c r="C6479" s="12"/>
      <c r="D6479" s="12"/>
    </row>
    <row r="6480" spans="3:4" x14ac:dyDescent="0.25">
      <c r="C6480" s="12"/>
      <c r="D6480" s="12"/>
    </row>
    <row r="6481" spans="3:4" x14ac:dyDescent="0.25">
      <c r="C6481" s="12"/>
      <c r="D6481" s="12"/>
    </row>
    <row r="6482" spans="3:4" x14ac:dyDescent="0.25">
      <c r="C6482" s="12"/>
      <c r="D6482" s="12"/>
    </row>
    <row r="6483" spans="3:4" x14ac:dyDescent="0.25">
      <c r="C6483" s="12"/>
      <c r="D6483" s="12"/>
    </row>
    <row r="6484" spans="3:4" x14ac:dyDescent="0.25">
      <c r="C6484" s="12"/>
      <c r="D6484" s="12"/>
    </row>
    <row r="6485" spans="3:4" x14ac:dyDescent="0.25">
      <c r="C6485" s="12"/>
      <c r="D6485" s="12"/>
    </row>
    <row r="6486" spans="3:4" x14ac:dyDescent="0.25">
      <c r="C6486" s="12"/>
      <c r="D6486" s="12"/>
    </row>
    <row r="6487" spans="3:4" x14ac:dyDescent="0.25">
      <c r="C6487" s="12"/>
      <c r="D6487" s="12"/>
    </row>
    <row r="6488" spans="3:4" x14ac:dyDescent="0.25">
      <c r="C6488" s="12"/>
      <c r="D6488" s="12"/>
    </row>
    <row r="6489" spans="3:4" x14ac:dyDescent="0.25">
      <c r="C6489" s="12"/>
      <c r="D6489" s="12"/>
    </row>
    <row r="6490" spans="3:4" x14ac:dyDescent="0.25">
      <c r="C6490" s="12"/>
      <c r="D6490" s="12"/>
    </row>
    <row r="6491" spans="3:4" x14ac:dyDescent="0.25">
      <c r="C6491" s="12"/>
      <c r="D6491" s="12"/>
    </row>
    <row r="6492" spans="3:4" x14ac:dyDescent="0.25">
      <c r="C6492" s="12"/>
      <c r="D6492" s="12"/>
    </row>
    <row r="6493" spans="3:4" x14ac:dyDescent="0.25">
      <c r="C6493" s="12"/>
      <c r="D6493" s="12"/>
    </row>
    <row r="6494" spans="3:4" x14ac:dyDescent="0.25">
      <c r="C6494" s="12"/>
      <c r="D6494" s="12"/>
    </row>
    <row r="6495" spans="3:4" x14ac:dyDescent="0.25">
      <c r="C6495" s="12"/>
      <c r="D6495" s="12"/>
    </row>
    <row r="6496" spans="3:4" x14ac:dyDescent="0.25">
      <c r="C6496" s="12"/>
      <c r="D6496" s="12"/>
    </row>
    <row r="6497" spans="3:4" x14ac:dyDescent="0.25">
      <c r="C6497" s="12"/>
      <c r="D6497" s="12"/>
    </row>
    <row r="6498" spans="3:4" x14ac:dyDescent="0.25">
      <c r="C6498" s="12"/>
      <c r="D6498" s="12"/>
    </row>
    <row r="6499" spans="3:4" x14ac:dyDescent="0.25">
      <c r="C6499" s="12"/>
      <c r="D6499" s="12"/>
    </row>
    <row r="6500" spans="3:4" x14ac:dyDescent="0.25">
      <c r="C6500" s="12"/>
      <c r="D6500" s="12"/>
    </row>
    <row r="6501" spans="3:4" x14ac:dyDescent="0.25">
      <c r="C6501" s="12"/>
      <c r="D6501" s="12"/>
    </row>
    <row r="6502" spans="3:4" x14ac:dyDescent="0.25">
      <c r="C6502" s="12"/>
      <c r="D6502" s="12"/>
    </row>
    <row r="6503" spans="3:4" x14ac:dyDescent="0.25">
      <c r="C6503" s="12"/>
      <c r="D6503" s="12"/>
    </row>
    <row r="6504" spans="3:4" x14ac:dyDescent="0.25">
      <c r="C6504" s="12"/>
      <c r="D6504" s="12"/>
    </row>
    <row r="6505" spans="3:4" x14ac:dyDescent="0.25">
      <c r="C6505" s="12"/>
      <c r="D6505" s="12"/>
    </row>
    <row r="6506" spans="3:4" x14ac:dyDescent="0.25">
      <c r="C6506" s="12"/>
      <c r="D6506" s="12"/>
    </row>
    <row r="6507" spans="3:4" x14ac:dyDescent="0.25">
      <c r="C6507" s="12"/>
      <c r="D6507" s="12"/>
    </row>
    <row r="6508" spans="3:4" x14ac:dyDescent="0.25">
      <c r="C6508" s="12"/>
      <c r="D6508" s="12"/>
    </row>
    <row r="6509" spans="3:4" x14ac:dyDescent="0.25">
      <c r="C6509" s="12"/>
      <c r="D6509" s="12"/>
    </row>
    <row r="6510" spans="3:4" x14ac:dyDescent="0.25">
      <c r="C6510" s="12"/>
      <c r="D6510" s="12"/>
    </row>
    <row r="6511" spans="3:4" x14ac:dyDescent="0.25">
      <c r="C6511" s="12"/>
      <c r="D6511" s="12"/>
    </row>
    <row r="6512" spans="3:4" x14ac:dyDescent="0.25">
      <c r="C6512" s="12"/>
      <c r="D6512" s="12"/>
    </row>
    <row r="6513" spans="3:4" x14ac:dyDescent="0.25">
      <c r="C6513" s="12"/>
      <c r="D6513" s="12"/>
    </row>
    <row r="6514" spans="3:4" x14ac:dyDescent="0.25">
      <c r="C6514" s="12"/>
      <c r="D6514" s="12"/>
    </row>
    <row r="6515" spans="3:4" x14ac:dyDescent="0.25">
      <c r="C6515" s="12"/>
      <c r="D6515" s="12"/>
    </row>
    <row r="6516" spans="3:4" x14ac:dyDescent="0.25">
      <c r="C6516" s="12"/>
      <c r="D6516" s="12"/>
    </row>
    <row r="6517" spans="3:4" x14ac:dyDescent="0.25">
      <c r="C6517" s="12"/>
      <c r="D6517" s="12"/>
    </row>
    <row r="6518" spans="3:4" x14ac:dyDescent="0.25">
      <c r="C6518" s="12"/>
      <c r="D6518" s="12"/>
    </row>
    <row r="6519" spans="3:4" x14ac:dyDescent="0.25">
      <c r="C6519" s="12"/>
      <c r="D6519" s="12"/>
    </row>
    <row r="6520" spans="3:4" x14ac:dyDescent="0.25">
      <c r="C6520" s="12"/>
      <c r="D6520" s="12"/>
    </row>
    <row r="6521" spans="3:4" x14ac:dyDescent="0.25">
      <c r="C6521" s="12"/>
      <c r="D6521" s="12"/>
    </row>
    <row r="6522" spans="3:4" x14ac:dyDescent="0.25">
      <c r="C6522" s="12"/>
      <c r="D6522" s="12"/>
    </row>
    <row r="6523" spans="3:4" x14ac:dyDescent="0.25">
      <c r="C6523" s="12"/>
      <c r="D6523" s="12"/>
    </row>
    <row r="6524" spans="3:4" x14ac:dyDescent="0.25">
      <c r="C6524" s="12"/>
      <c r="D6524" s="12"/>
    </row>
    <row r="6525" spans="3:4" x14ac:dyDescent="0.25">
      <c r="C6525" s="12"/>
      <c r="D6525" s="12"/>
    </row>
    <row r="6526" spans="3:4" x14ac:dyDescent="0.25">
      <c r="C6526" s="12"/>
      <c r="D6526" s="12"/>
    </row>
    <row r="6527" spans="3:4" x14ac:dyDescent="0.25">
      <c r="C6527" s="12"/>
      <c r="D6527" s="12"/>
    </row>
    <row r="6528" spans="3:4" x14ac:dyDescent="0.25">
      <c r="C6528" s="12"/>
      <c r="D6528" s="12"/>
    </row>
    <row r="6529" spans="3:4" x14ac:dyDescent="0.25">
      <c r="C6529" s="12"/>
      <c r="D6529" s="12"/>
    </row>
    <row r="6530" spans="3:4" x14ac:dyDescent="0.25">
      <c r="C6530" s="12"/>
      <c r="D6530" s="12"/>
    </row>
    <row r="6531" spans="3:4" x14ac:dyDescent="0.25">
      <c r="C6531" s="12"/>
      <c r="D6531" s="12"/>
    </row>
    <row r="6532" spans="3:4" x14ac:dyDescent="0.25">
      <c r="C6532" s="12"/>
      <c r="D6532" s="12"/>
    </row>
    <row r="6533" spans="3:4" x14ac:dyDescent="0.25">
      <c r="C6533" s="12"/>
      <c r="D6533" s="12"/>
    </row>
    <row r="6534" spans="3:4" x14ac:dyDescent="0.25">
      <c r="C6534" s="12"/>
      <c r="D6534" s="12"/>
    </row>
    <row r="6535" spans="3:4" x14ac:dyDescent="0.25">
      <c r="C6535" s="12"/>
      <c r="D6535" s="12"/>
    </row>
    <row r="6536" spans="3:4" x14ac:dyDescent="0.25">
      <c r="C6536" s="12"/>
      <c r="D6536" s="12"/>
    </row>
    <row r="6537" spans="3:4" x14ac:dyDescent="0.25">
      <c r="C6537" s="12"/>
      <c r="D6537" s="12"/>
    </row>
    <row r="6538" spans="3:4" x14ac:dyDescent="0.25">
      <c r="C6538" s="12"/>
      <c r="D6538" s="12"/>
    </row>
    <row r="6539" spans="3:4" x14ac:dyDescent="0.25">
      <c r="C6539" s="12"/>
      <c r="D6539" s="12"/>
    </row>
    <row r="6540" spans="3:4" x14ac:dyDescent="0.25">
      <c r="C6540" s="12"/>
      <c r="D6540" s="12"/>
    </row>
    <row r="6541" spans="3:4" x14ac:dyDescent="0.25">
      <c r="C6541" s="12"/>
      <c r="D6541" s="12"/>
    </row>
    <row r="6542" spans="3:4" x14ac:dyDescent="0.25">
      <c r="C6542" s="12"/>
      <c r="D6542" s="12"/>
    </row>
    <row r="6543" spans="3:4" x14ac:dyDescent="0.25">
      <c r="C6543" s="12"/>
      <c r="D6543" s="12"/>
    </row>
    <row r="6544" spans="3:4" x14ac:dyDescent="0.25">
      <c r="C6544" s="12"/>
      <c r="D6544" s="12"/>
    </row>
    <row r="6545" spans="3:4" x14ac:dyDescent="0.25">
      <c r="C6545" s="12"/>
      <c r="D6545" s="12"/>
    </row>
    <row r="6546" spans="3:4" x14ac:dyDescent="0.25">
      <c r="C6546" s="12"/>
      <c r="D6546" s="12"/>
    </row>
    <row r="6547" spans="3:4" x14ac:dyDescent="0.25">
      <c r="C6547" s="12"/>
      <c r="D6547" s="12"/>
    </row>
    <row r="6548" spans="3:4" x14ac:dyDescent="0.25">
      <c r="C6548" s="12"/>
      <c r="D6548" s="12"/>
    </row>
    <row r="6549" spans="3:4" x14ac:dyDescent="0.25">
      <c r="C6549" s="12"/>
      <c r="D6549" s="12"/>
    </row>
    <row r="6550" spans="3:4" x14ac:dyDescent="0.25">
      <c r="C6550" s="12"/>
      <c r="D6550" s="12"/>
    </row>
    <row r="6551" spans="3:4" x14ac:dyDescent="0.25">
      <c r="C6551" s="12"/>
      <c r="D6551" s="12"/>
    </row>
    <row r="6552" spans="3:4" x14ac:dyDescent="0.25">
      <c r="C6552" s="12"/>
      <c r="D6552" s="12"/>
    </row>
    <row r="6553" spans="3:4" x14ac:dyDescent="0.25">
      <c r="C6553" s="12"/>
      <c r="D6553" s="12"/>
    </row>
    <row r="6554" spans="3:4" x14ac:dyDescent="0.25">
      <c r="C6554" s="12"/>
      <c r="D6554" s="12"/>
    </row>
    <row r="6555" spans="3:4" x14ac:dyDescent="0.25">
      <c r="C6555" s="12"/>
      <c r="D6555" s="12"/>
    </row>
    <row r="6556" spans="3:4" x14ac:dyDescent="0.25">
      <c r="C6556" s="12"/>
      <c r="D6556" s="12"/>
    </row>
    <row r="6557" spans="3:4" x14ac:dyDescent="0.25">
      <c r="C6557" s="12"/>
      <c r="D6557" s="12"/>
    </row>
    <row r="6558" spans="3:4" x14ac:dyDescent="0.25">
      <c r="C6558" s="12"/>
      <c r="D6558" s="12"/>
    </row>
    <row r="6559" spans="3:4" x14ac:dyDescent="0.25">
      <c r="C6559" s="12"/>
      <c r="D6559" s="12"/>
    </row>
    <row r="6560" spans="3:4" x14ac:dyDescent="0.25">
      <c r="C6560" s="12"/>
      <c r="D6560" s="12"/>
    </row>
    <row r="6561" spans="3:4" x14ac:dyDescent="0.25">
      <c r="C6561" s="12"/>
      <c r="D6561" s="12"/>
    </row>
    <row r="6562" spans="3:4" x14ac:dyDescent="0.25">
      <c r="C6562" s="12"/>
      <c r="D6562" s="12"/>
    </row>
    <row r="6563" spans="3:4" x14ac:dyDescent="0.25">
      <c r="C6563" s="12"/>
      <c r="D6563" s="12"/>
    </row>
    <row r="6564" spans="3:4" x14ac:dyDescent="0.25">
      <c r="C6564" s="12"/>
      <c r="D6564" s="12"/>
    </row>
    <row r="6565" spans="3:4" x14ac:dyDescent="0.25">
      <c r="C6565" s="12"/>
      <c r="D6565" s="12"/>
    </row>
    <row r="6566" spans="3:4" x14ac:dyDescent="0.25">
      <c r="C6566" s="12"/>
      <c r="D6566" s="12"/>
    </row>
    <row r="6567" spans="3:4" x14ac:dyDescent="0.25">
      <c r="C6567" s="12"/>
      <c r="D6567" s="12"/>
    </row>
    <row r="6568" spans="3:4" x14ac:dyDescent="0.25">
      <c r="C6568" s="12"/>
      <c r="D6568" s="12"/>
    </row>
    <row r="6569" spans="3:4" x14ac:dyDescent="0.25">
      <c r="C6569" s="12"/>
      <c r="D6569" s="12"/>
    </row>
    <row r="6570" spans="3:4" x14ac:dyDescent="0.25">
      <c r="C6570" s="12"/>
      <c r="D6570" s="12"/>
    </row>
    <row r="6571" spans="3:4" x14ac:dyDescent="0.25">
      <c r="C6571" s="12"/>
      <c r="D6571" s="12"/>
    </row>
    <row r="6572" spans="3:4" x14ac:dyDescent="0.25">
      <c r="C6572" s="12"/>
      <c r="D6572" s="12"/>
    </row>
    <row r="6573" spans="3:4" x14ac:dyDescent="0.25">
      <c r="C6573" s="12"/>
      <c r="D6573" s="12"/>
    </row>
    <row r="6574" spans="3:4" x14ac:dyDescent="0.25">
      <c r="C6574" s="12"/>
      <c r="D6574" s="12"/>
    </row>
    <row r="6575" spans="3:4" x14ac:dyDescent="0.25">
      <c r="C6575" s="12"/>
      <c r="D6575" s="12"/>
    </row>
    <row r="6576" spans="3:4" x14ac:dyDescent="0.25">
      <c r="C6576" s="12"/>
      <c r="D6576" s="12"/>
    </row>
    <row r="6577" spans="3:4" x14ac:dyDescent="0.25">
      <c r="C6577" s="12"/>
      <c r="D6577" s="12"/>
    </row>
    <row r="6578" spans="3:4" x14ac:dyDescent="0.25">
      <c r="C6578" s="12"/>
      <c r="D6578" s="12"/>
    </row>
    <row r="6579" spans="3:4" x14ac:dyDescent="0.25">
      <c r="C6579" s="12"/>
      <c r="D6579" s="12"/>
    </row>
    <row r="6580" spans="3:4" x14ac:dyDescent="0.25">
      <c r="C6580" s="12"/>
      <c r="D6580" s="12"/>
    </row>
    <row r="6581" spans="3:4" x14ac:dyDescent="0.25">
      <c r="C6581" s="12"/>
      <c r="D6581" s="12"/>
    </row>
    <row r="6582" spans="3:4" x14ac:dyDescent="0.25">
      <c r="C6582" s="12"/>
      <c r="D6582" s="12"/>
    </row>
    <row r="6583" spans="3:4" x14ac:dyDescent="0.25">
      <c r="C6583" s="12"/>
      <c r="D6583" s="12"/>
    </row>
    <row r="6584" spans="3:4" x14ac:dyDescent="0.25">
      <c r="C6584" s="12"/>
      <c r="D6584" s="12"/>
    </row>
    <row r="6585" spans="3:4" x14ac:dyDescent="0.25">
      <c r="C6585" s="12"/>
      <c r="D6585" s="12"/>
    </row>
    <row r="6586" spans="3:4" x14ac:dyDescent="0.25">
      <c r="C6586" s="12"/>
      <c r="D6586" s="12"/>
    </row>
    <row r="6587" spans="3:4" x14ac:dyDescent="0.25">
      <c r="C6587" s="12"/>
      <c r="D6587" s="12"/>
    </row>
    <row r="6588" spans="3:4" x14ac:dyDescent="0.25">
      <c r="C6588" s="12"/>
      <c r="D6588" s="12"/>
    </row>
    <row r="6589" spans="3:4" x14ac:dyDescent="0.25">
      <c r="C6589" s="12"/>
      <c r="D6589" s="12"/>
    </row>
    <row r="6590" spans="3:4" x14ac:dyDescent="0.25">
      <c r="C6590" s="12"/>
      <c r="D6590" s="12"/>
    </row>
    <row r="6591" spans="3:4" x14ac:dyDescent="0.25">
      <c r="C6591" s="12"/>
      <c r="D6591" s="12"/>
    </row>
    <row r="6592" spans="3:4" x14ac:dyDescent="0.25">
      <c r="C6592" s="12"/>
      <c r="D6592" s="12"/>
    </row>
    <row r="6593" spans="3:4" x14ac:dyDescent="0.25">
      <c r="C6593" s="12"/>
      <c r="D6593" s="12"/>
    </row>
    <row r="6594" spans="3:4" x14ac:dyDescent="0.25">
      <c r="C6594" s="12"/>
      <c r="D6594" s="12"/>
    </row>
    <row r="6595" spans="3:4" x14ac:dyDescent="0.25">
      <c r="C6595" s="12"/>
      <c r="D6595" s="12"/>
    </row>
    <row r="6596" spans="3:4" x14ac:dyDescent="0.25">
      <c r="C6596" s="12"/>
      <c r="D6596" s="12"/>
    </row>
    <row r="6597" spans="3:4" x14ac:dyDescent="0.25">
      <c r="C6597" s="12"/>
      <c r="D6597" s="12"/>
    </row>
    <row r="6598" spans="3:4" x14ac:dyDescent="0.25">
      <c r="C6598" s="12"/>
      <c r="D6598" s="12"/>
    </row>
    <row r="6599" spans="3:4" x14ac:dyDescent="0.25">
      <c r="C6599" s="12"/>
      <c r="D6599" s="12"/>
    </row>
    <row r="6600" spans="3:4" x14ac:dyDescent="0.25">
      <c r="C6600" s="12"/>
      <c r="D6600" s="12"/>
    </row>
    <row r="6601" spans="3:4" x14ac:dyDescent="0.25">
      <c r="C6601" s="12"/>
      <c r="D6601" s="12"/>
    </row>
    <row r="6602" spans="3:4" x14ac:dyDescent="0.25">
      <c r="C6602" s="12"/>
      <c r="D6602" s="12"/>
    </row>
    <row r="6603" spans="3:4" x14ac:dyDescent="0.25">
      <c r="C6603" s="12"/>
      <c r="D6603" s="12"/>
    </row>
    <row r="6604" spans="3:4" x14ac:dyDescent="0.25">
      <c r="C6604" s="12"/>
      <c r="D6604" s="12"/>
    </row>
    <row r="6605" spans="3:4" x14ac:dyDescent="0.25">
      <c r="C6605" s="12"/>
      <c r="D6605" s="12"/>
    </row>
    <row r="6606" spans="3:4" x14ac:dyDescent="0.25">
      <c r="C6606" s="12"/>
      <c r="D6606" s="12"/>
    </row>
    <row r="6607" spans="3:4" x14ac:dyDescent="0.25">
      <c r="C6607" s="12"/>
      <c r="D6607" s="12"/>
    </row>
    <row r="6608" spans="3:4" x14ac:dyDescent="0.25">
      <c r="C6608" s="12"/>
      <c r="D6608" s="12"/>
    </row>
    <row r="6609" spans="3:4" x14ac:dyDescent="0.25">
      <c r="C6609" s="12"/>
      <c r="D6609" s="12"/>
    </row>
    <row r="6610" spans="3:4" x14ac:dyDescent="0.25">
      <c r="C6610" s="12"/>
      <c r="D6610" s="12"/>
    </row>
    <row r="6611" spans="3:4" x14ac:dyDescent="0.25">
      <c r="C6611" s="12"/>
      <c r="D6611" s="12"/>
    </row>
    <row r="6612" spans="3:4" x14ac:dyDescent="0.25">
      <c r="C6612" s="12"/>
      <c r="D6612" s="12"/>
    </row>
    <row r="6613" spans="3:4" x14ac:dyDescent="0.25">
      <c r="C6613" s="12"/>
      <c r="D6613" s="12"/>
    </row>
    <row r="6614" spans="3:4" x14ac:dyDescent="0.25">
      <c r="C6614" s="12"/>
      <c r="D6614" s="12"/>
    </row>
    <row r="6615" spans="3:4" x14ac:dyDescent="0.25">
      <c r="C6615" s="12"/>
      <c r="D6615" s="12"/>
    </row>
    <row r="6616" spans="3:4" x14ac:dyDescent="0.25">
      <c r="C6616" s="12"/>
      <c r="D6616" s="12"/>
    </row>
    <row r="6617" spans="3:4" x14ac:dyDescent="0.25">
      <c r="C6617" s="12"/>
      <c r="D6617" s="12"/>
    </row>
    <row r="6618" spans="3:4" x14ac:dyDescent="0.25">
      <c r="C6618" s="12"/>
      <c r="D6618" s="12"/>
    </row>
    <row r="6619" spans="3:4" x14ac:dyDescent="0.25">
      <c r="C6619" s="12"/>
      <c r="D6619" s="12"/>
    </row>
    <row r="6620" spans="3:4" x14ac:dyDescent="0.25">
      <c r="C6620" s="12"/>
      <c r="D6620" s="12"/>
    </row>
    <row r="6621" spans="3:4" x14ac:dyDescent="0.25">
      <c r="C6621" s="12"/>
      <c r="D6621" s="12"/>
    </row>
    <row r="6622" spans="3:4" x14ac:dyDescent="0.25">
      <c r="C6622" s="12"/>
      <c r="D6622" s="12"/>
    </row>
    <row r="6623" spans="3:4" x14ac:dyDescent="0.25">
      <c r="C6623" s="12"/>
      <c r="D6623" s="12"/>
    </row>
    <row r="6624" spans="3:4" x14ac:dyDescent="0.25">
      <c r="C6624" s="12"/>
      <c r="D6624" s="12"/>
    </row>
    <row r="6625" spans="3:4" x14ac:dyDescent="0.25">
      <c r="C6625" s="12"/>
      <c r="D6625" s="12"/>
    </row>
    <row r="6626" spans="3:4" x14ac:dyDescent="0.25">
      <c r="C6626" s="12"/>
      <c r="D6626" s="12"/>
    </row>
    <row r="6627" spans="3:4" x14ac:dyDescent="0.25">
      <c r="C6627" s="12"/>
      <c r="D6627" s="12"/>
    </row>
    <row r="6628" spans="3:4" x14ac:dyDescent="0.25">
      <c r="C6628" s="12"/>
      <c r="D6628" s="12"/>
    </row>
    <row r="6629" spans="3:4" x14ac:dyDescent="0.25">
      <c r="C6629" s="12"/>
      <c r="D6629" s="12"/>
    </row>
    <row r="6630" spans="3:4" x14ac:dyDescent="0.25">
      <c r="C6630" s="12"/>
      <c r="D6630" s="12"/>
    </row>
    <row r="6631" spans="3:4" x14ac:dyDescent="0.25">
      <c r="C6631" s="12"/>
      <c r="D6631" s="12"/>
    </row>
    <row r="6632" spans="3:4" x14ac:dyDescent="0.25">
      <c r="C6632" s="12"/>
      <c r="D6632" s="12"/>
    </row>
    <row r="6633" spans="3:4" x14ac:dyDescent="0.25">
      <c r="C6633" s="12"/>
      <c r="D6633" s="12"/>
    </row>
    <row r="6634" spans="3:4" x14ac:dyDescent="0.25">
      <c r="C6634" s="12"/>
      <c r="D6634" s="12"/>
    </row>
    <row r="6635" spans="3:4" x14ac:dyDescent="0.25">
      <c r="C6635" s="12"/>
      <c r="D6635" s="12"/>
    </row>
    <row r="6636" spans="3:4" x14ac:dyDescent="0.25">
      <c r="C6636" s="12"/>
      <c r="D6636" s="12"/>
    </row>
    <row r="6637" spans="3:4" x14ac:dyDescent="0.25">
      <c r="C6637" s="12"/>
      <c r="D6637" s="12"/>
    </row>
    <row r="6638" spans="3:4" x14ac:dyDescent="0.25">
      <c r="C6638" s="12"/>
      <c r="D6638" s="12"/>
    </row>
    <row r="6639" spans="3:4" x14ac:dyDescent="0.25">
      <c r="C6639" s="12"/>
      <c r="D6639" s="12"/>
    </row>
    <row r="6640" spans="3:4" x14ac:dyDescent="0.25">
      <c r="C6640" s="12"/>
      <c r="D6640" s="12"/>
    </row>
    <row r="6641" spans="3:4" x14ac:dyDescent="0.25">
      <c r="C6641" s="12"/>
      <c r="D6641" s="12"/>
    </row>
    <row r="6642" spans="3:4" x14ac:dyDescent="0.25">
      <c r="C6642" s="12"/>
      <c r="D6642" s="12"/>
    </row>
    <row r="6643" spans="3:4" x14ac:dyDescent="0.25">
      <c r="C6643" s="12"/>
      <c r="D6643" s="12"/>
    </row>
    <row r="6644" spans="3:4" x14ac:dyDescent="0.25">
      <c r="C6644" s="12"/>
      <c r="D6644" s="12"/>
    </row>
    <row r="6645" spans="3:4" x14ac:dyDescent="0.25">
      <c r="C6645" s="12"/>
      <c r="D6645" s="12"/>
    </row>
    <row r="6646" spans="3:4" x14ac:dyDescent="0.25">
      <c r="C6646" s="12"/>
      <c r="D6646" s="12"/>
    </row>
    <row r="6647" spans="3:4" x14ac:dyDescent="0.25">
      <c r="C6647" s="12"/>
      <c r="D6647" s="12"/>
    </row>
    <row r="6648" spans="3:4" x14ac:dyDescent="0.25">
      <c r="C6648" s="12"/>
      <c r="D6648" s="12"/>
    </row>
    <row r="6649" spans="3:4" x14ac:dyDescent="0.25">
      <c r="C6649" s="12"/>
      <c r="D6649" s="12"/>
    </row>
    <row r="6650" spans="3:4" x14ac:dyDescent="0.25">
      <c r="C6650" s="12"/>
      <c r="D6650" s="12"/>
    </row>
    <row r="6651" spans="3:4" x14ac:dyDescent="0.25">
      <c r="C6651" s="12"/>
      <c r="D6651" s="12"/>
    </row>
    <row r="6652" spans="3:4" x14ac:dyDescent="0.25">
      <c r="C6652" s="12"/>
      <c r="D6652" s="12"/>
    </row>
    <row r="6653" spans="3:4" x14ac:dyDescent="0.25">
      <c r="C6653" s="12"/>
      <c r="D6653" s="12"/>
    </row>
    <row r="6654" spans="3:4" x14ac:dyDescent="0.25">
      <c r="C6654" s="12"/>
      <c r="D6654" s="12"/>
    </row>
    <row r="6655" spans="3:4" x14ac:dyDescent="0.25">
      <c r="C6655" s="12"/>
      <c r="D6655" s="12"/>
    </row>
    <row r="6656" spans="3:4" x14ac:dyDescent="0.25">
      <c r="C6656" s="12"/>
      <c r="D6656" s="12"/>
    </row>
    <row r="6657" spans="3:4" x14ac:dyDescent="0.25">
      <c r="C6657" s="12"/>
      <c r="D6657" s="12"/>
    </row>
    <row r="6658" spans="3:4" x14ac:dyDescent="0.25">
      <c r="C6658" s="12"/>
      <c r="D6658" s="12"/>
    </row>
    <row r="6659" spans="3:4" x14ac:dyDescent="0.25">
      <c r="C6659" s="12"/>
      <c r="D6659" s="12"/>
    </row>
    <row r="6660" spans="3:4" x14ac:dyDescent="0.25">
      <c r="C6660" s="12"/>
      <c r="D6660" s="12"/>
    </row>
    <row r="6661" spans="3:4" x14ac:dyDescent="0.25">
      <c r="C6661" s="12"/>
      <c r="D6661" s="12"/>
    </row>
    <row r="6662" spans="3:4" x14ac:dyDescent="0.25">
      <c r="C6662" s="12"/>
      <c r="D6662" s="12"/>
    </row>
    <row r="6663" spans="3:4" x14ac:dyDescent="0.25">
      <c r="C6663" s="12"/>
      <c r="D6663" s="12"/>
    </row>
    <row r="6664" spans="3:4" x14ac:dyDescent="0.25">
      <c r="C6664" s="12"/>
      <c r="D6664" s="12"/>
    </row>
    <row r="6665" spans="3:4" x14ac:dyDescent="0.25">
      <c r="C6665" s="12"/>
      <c r="D6665" s="12"/>
    </row>
    <row r="6666" spans="3:4" x14ac:dyDescent="0.25">
      <c r="C6666" s="12"/>
      <c r="D6666" s="12"/>
    </row>
    <row r="6667" spans="3:4" x14ac:dyDescent="0.25">
      <c r="C6667" s="12"/>
      <c r="D6667" s="12"/>
    </row>
    <row r="6668" spans="3:4" x14ac:dyDescent="0.25">
      <c r="C6668" s="12"/>
      <c r="D6668" s="12"/>
    </row>
    <row r="6669" spans="3:4" x14ac:dyDescent="0.25">
      <c r="C6669" s="12"/>
      <c r="D6669" s="12"/>
    </row>
    <row r="6670" spans="3:4" x14ac:dyDescent="0.25">
      <c r="C6670" s="12"/>
      <c r="D6670" s="12"/>
    </row>
    <row r="6671" spans="3:4" x14ac:dyDescent="0.25">
      <c r="C6671" s="12"/>
      <c r="D6671" s="12"/>
    </row>
    <row r="6672" spans="3:4" x14ac:dyDescent="0.25">
      <c r="C6672" s="12"/>
      <c r="D6672" s="12"/>
    </row>
    <row r="6673" spans="3:4" x14ac:dyDescent="0.25">
      <c r="C6673" s="12"/>
      <c r="D6673" s="12"/>
    </row>
    <row r="6674" spans="3:4" x14ac:dyDescent="0.25">
      <c r="C6674" s="12"/>
      <c r="D6674" s="12"/>
    </row>
    <row r="6675" spans="3:4" x14ac:dyDescent="0.25">
      <c r="C6675" s="12"/>
      <c r="D6675" s="12"/>
    </row>
    <row r="6676" spans="3:4" x14ac:dyDescent="0.25">
      <c r="C6676" s="12"/>
      <c r="D6676" s="12"/>
    </row>
    <row r="6677" spans="3:4" x14ac:dyDescent="0.25">
      <c r="C6677" s="12"/>
      <c r="D6677" s="12"/>
    </row>
    <row r="6678" spans="3:4" x14ac:dyDescent="0.25">
      <c r="C6678" s="12"/>
      <c r="D6678" s="12"/>
    </row>
    <row r="6679" spans="3:4" x14ac:dyDescent="0.25">
      <c r="C6679" s="12"/>
      <c r="D6679" s="12"/>
    </row>
    <row r="6680" spans="3:4" x14ac:dyDescent="0.25">
      <c r="C6680" s="12"/>
      <c r="D6680" s="12"/>
    </row>
    <row r="6681" spans="3:4" x14ac:dyDescent="0.25">
      <c r="C6681" s="12"/>
      <c r="D6681" s="12"/>
    </row>
    <row r="6682" spans="3:4" x14ac:dyDescent="0.25">
      <c r="C6682" s="12"/>
      <c r="D6682" s="12"/>
    </row>
    <row r="6683" spans="3:4" x14ac:dyDescent="0.25">
      <c r="C6683" s="12"/>
      <c r="D6683" s="12"/>
    </row>
    <row r="6684" spans="3:4" x14ac:dyDescent="0.25">
      <c r="C6684" s="12"/>
      <c r="D6684" s="12"/>
    </row>
    <row r="6685" spans="3:4" x14ac:dyDescent="0.25">
      <c r="C6685" s="12"/>
      <c r="D6685" s="12"/>
    </row>
    <row r="6686" spans="3:4" x14ac:dyDescent="0.25">
      <c r="C6686" s="12"/>
      <c r="D6686" s="12"/>
    </row>
    <row r="6687" spans="3:4" x14ac:dyDescent="0.25">
      <c r="C6687" s="12"/>
      <c r="D6687" s="12"/>
    </row>
    <row r="6688" spans="3:4" x14ac:dyDescent="0.25">
      <c r="C6688" s="12"/>
      <c r="D6688" s="12"/>
    </row>
    <row r="6689" spans="3:4" x14ac:dyDescent="0.25">
      <c r="C6689" s="12"/>
      <c r="D6689" s="12"/>
    </row>
    <row r="6690" spans="3:4" x14ac:dyDescent="0.25">
      <c r="C6690" s="12"/>
      <c r="D6690" s="12"/>
    </row>
    <row r="6691" spans="3:4" x14ac:dyDescent="0.25">
      <c r="C6691" s="12"/>
      <c r="D6691" s="12"/>
    </row>
    <row r="6692" spans="3:4" x14ac:dyDescent="0.25">
      <c r="C6692" s="12"/>
      <c r="D6692" s="12"/>
    </row>
    <row r="6693" spans="3:4" x14ac:dyDescent="0.25">
      <c r="C6693" s="12"/>
      <c r="D6693" s="12"/>
    </row>
    <row r="6694" spans="3:4" x14ac:dyDescent="0.25">
      <c r="C6694" s="12"/>
      <c r="D6694" s="12"/>
    </row>
    <row r="6695" spans="3:4" x14ac:dyDescent="0.25">
      <c r="C6695" s="12"/>
      <c r="D6695" s="12"/>
    </row>
    <row r="6696" spans="3:4" x14ac:dyDescent="0.25">
      <c r="C6696" s="12"/>
      <c r="D6696" s="12"/>
    </row>
    <row r="6697" spans="3:4" x14ac:dyDescent="0.25">
      <c r="C6697" s="12"/>
      <c r="D6697" s="12"/>
    </row>
    <row r="6698" spans="3:4" x14ac:dyDescent="0.25">
      <c r="C6698" s="12"/>
      <c r="D6698" s="12"/>
    </row>
    <row r="6699" spans="3:4" x14ac:dyDescent="0.25">
      <c r="C6699" s="12"/>
      <c r="D6699" s="12"/>
    </row>
    <row r="6700" spans="3:4" x14ac:dyDescent="0.25">
      <c r="C6700" s="12"/>
      <c r="D6700" s="12"/>
    </row>
    <row r="6701" spans="3:4" x14ac:dyDescent="0.25">
      <c r="C6701" s="12"/>
      <c r="D6701" s="12"/>
    </row>
    <row r="6702" spans="3:4" x14ac:dyDescent="0.25">
      <c r="C6702" s="12"/>
      <c r="D6702" s="12"/>
    </row>
    <row r="6703" spans="3:4" x14ac:dyDescent="0.25">
      <c r="C6703" s="12"/>
      <c r="D6703" s="12"/>
    </row>
    <row r="6704" spans="3:4" x14ac:dyDescent="0.25">
      <c r="C6704" s="12"/>
      <c r="D6704" s="12"/>
    </row>
    <row r="6705" spans="3:4" x14ac:dyDescent="0.25">
      <c r="C6705" s="12"/>
      <c r="D6705" s="12"/>
    </row>
    <row r="6706" spans="3:4" x14ac:dyDescent="0.25">
      <c r="C6706" s="12"/>
      <c r="D6706" s="12"/>
    </row>
    <row r="6707" spans="3:4" x14ac:dyDescent="0.25">
      <c r="C6707" s="12"/>
      <c r="D6707" s="12"/>
    </row>
    <row r="6708" spans="3:4" x14ac:dyDescent="0.25">
      <c r="C6708" s="12"/>
      <c r="D6708" s="12"/>
    </row>
    <row r="6709" spans="3:4" x14ac:dyDescent="0.25">
      <c r="C6709" s="12"/>
      <c r="D6709" s="12"/>
    </row>
    <row r="6710" spans="3:4" x14ac:dyDescent="0.25">
      <c r="C6710" s="12"/>
      <c r="D6710" s="12"/>
    </row>
    <row r="6711" spans="3:4" x14ac:dyDescent="0.25">
      <c r="C6711" s="12"/>
      <c r="D6711" s="12"/>
    </row>
    <row r="6712" spans="3:4" x14ac:dyDescent="0.25">
      <c r="C6712" s="12"/>
      <c r="D6712" s="12"/>
    </row>
    <row r="6713" spans="3:4" x14ac:dyDescent="0.25">
      <c r="C6713" s="12"/>
      <c r="D6713" s="12"/>
    </row>
    <row r="6714" spans="3:4" x14ac:dyDescent="0.25">
      <c r="C6714" s="12"/>
      <c r="D6714" s="12"/>
    </row>
    <row r="6715" spans="3:4" x14ac:dyDescent="0.25">
      <c r="C6715" s="12"/>
      <c r="D6715" s="12"/>
    </row>
    <row r="6716" spans="3:4" x14ac:dyDescent="0.25">
      <c r="C6716" s="12"/>
      <c r="D6716" s="12"/>
    </row>
    <row r="6717" spans="3:4" x14ac:dyDescent="0.25">
      <c r="C6717" s="12"/>
      <c r="D6717" s="12"/>
    </row>
    <row r="6718" spans="3:4" x14ac:dyDescent="0.25">
      <c r="C6718" s="12"/>
      <c r="D6718" s="12"/>
    </row>
    <row r="6719" spans="3:4" x14ac:dyDescent="0.25">
      <c r="C6719" s="12"/>
      <c r="D6719" s="12"/>
    </row>
    <row r="6720" spans="3:4" x14ac:dyDescent="0.25">
      <c r="C6720" s="12"/>
      <c r="D6720" s="12"/>
    </row>
    <row r="6721" spans="3:4" x14ac:dyDescent="0.25">
      <c r="C6721" s="12"/>
      <c r="D6721" s="12"/>
    </row>
    <row r="6722" spans="3:4" x14ac:dyDescent="0.25">
      <c r="C6722" s="12"/>
      <c r="D6722" s="12"/>
    </row>
    <row r="6723" spans="3:4" x14ac:dyDescent="0.25">
      <c r="C6723" s="12"/>
      <c r="D6723" s="12"/>
    </row>
    <row r="6724" spans="3:4" x14ac:dyDescent="0.25">
      <c r="C6724" s="12"/>
      <c r="D6724" s="12"/>
    </row>
    <row r="6725" spans="3:4" x14ac:dyDescent="0.25">
      <c r="C6725" s="12"/>
      <c r="D6725" s="12"/>
    </row>
    <row r="6726" spans="3:4" x14ac:dyDescent="0.25">
      <c r="C6726" s="12"/>
      <c r="D6726" s="12"/>
    </row>
    <row r="6727" spans="3:4" x14ac:dyDescent="0.25">
      <c r="C6727" s="12"/>
      <c r="D6727" s="12"/>
    </row>
    <row r="6728" spans="3:4" x14ac:dyDescent="0.25">
      <c r="C6728" s="12"/>
      <c r="D6728" s="12"/>
    </row>
    <row r="6729" spans="3:4" x14ac:dyDescent="0.25">
      <c r="C6729" s="12"/>
      <c r="D6729" s="12"/>
    </row>
    <row r="6730" spans="3:4" x14ac:dyDescent="0.25">
      <c r="C6730" s="12"/>
      <c r="D6730" s="12"/>
    </row>
    <row r="6731" spans="3:4" x14ac:dyDescent="0.25">
      <c r="C6731" s="12"/>
      <c r="D6731" s="12"/>
    </row>
    <row r="6732" spans="3:4" x14ac:dyDescent="0.25">
      <c r="C6732" s="12"/>
      <c r="D6732" s="12"/>
    </row>
    <row r="6733" spans="3:4" x14ac:dyDescent="0.25">
      <c r="C6733" s="12"/>
      <c r="D6733" s="12"/>
    </row>
    <row r="6734" spans="3:4" x14ac:dyDescent="0.25">
      <c r="C6734" s="12"/>
      <c r="D6734" s="12"/>
    </row>
    <row r="6735" spans="3:4" x14ac:dyDescent="0.25">
      <c r="C6735" s="12"/>
      <c r="D6735" s="12"/>
    </row>
    <row r="6736" spans="3:4" x14ac:dyDescent="0.25">
      <c r="C6736" s="12"/>
      <c r="D6736" s="12"/>
    </row>
    <row r="6737" spans="3:4" x14ac:dyDescent="0.25">
      <c r="C6737" s="12"/>
      <c r="D6737" s="12"/>
    </row>
    <row r="6738" spans="3:4" x14ac:dyDescent="0.25">
      <c r="C6738" s="12"/>
      <c r="D6738" s="12"/>
    </row>
    <row r="6739" spans="3:4" x14ac:dyDescent="0.25">
      <c r="C6739" s="12"/>
      <c r="D6739" s="12"/>
    </row>
    <row r="6740" spans="3:4" x14ac:dyDescent="0.25">
      <c r="C6740" s="12"/>
      <c r="D6740" s="12"/>
    </row>
    <row r="6741" spans="3:4" x14ac:dyDescent="0.25">
      <c r="C6741" s="12"/>
      <c r="D6741" s="12"/>
    </row>
    <row r="6742" spans="3:4" x14ac:dyDescent="0.25">
      <c r="C6742" s="12"/>
      <c r="D6742" s="12"/>
    </row>
    <row r="6743" spans="3:4" x14ac:dyDescent="0.25">
      <c r="C6743" s="12"/>
      <c r="D6743" s="12"/>
    </row>
    <row r="6744" spans="3:4" x14ac:dyDescent="0.25">
      <c r="C6744" s="12"/>
      <c r="D6744" s="12"/>
    </row>
    <row r="6745" spans="3:4" x14ac:dyDescent="0.25">
      <c r="C6745" s="12"/>
      <c r="D6745" s="12"/>
    </row>
    <row r="6746" spans="3:4" x14ac:dyDescent="0.25">
      <c r="C6746" s="12"/>
      <c r="D6746" s="12"/>
    </row>
    <row r="6747" spans="3:4" x14ac:dyDescent="0.25">
      <c r="C6747" s="12"/>
      <c r="D6747" s="12"/>
    </row>
    <row r="6748" spans="3:4" x14ac:dyDescent="0.25">
      <c r="C6748" s="12"/>
      <c r="D6748" s="12"/>
    </row>
    <row r="6749" spans="3:4" x14ac:dyDescent="0.25">
      <c r="C6749" s="12"/>
      <c r="D6749" s="12"/>
    </row>
    <row r="6750" spans="3:4" x14ac:dyDescent="0.25">
      <c r="C6750" s="12"/>
      <c r="D6750" s="12"/>
    </row>
    <row r="6751" spans="3:4" x14ac:dyDescent="0.25">
      <c r="C6751" s="12"/>
      <c r="D6751" s="12"/>
    </row>
    <row r="6752" spans="3:4" x14ac:dyDescent="0.25">
      <c r="C6752" s="12"/>
      <c r="D6752" s="12"/>
    </row>
    <row r="6753" spans="3:4" x14ac:dyDescent="0.25">
      <c r="C6753" s="12"/>
      <c r="D6753" s="12"/>
    </row>
    <row r="6754" spans="3:4" x14ac:dyDescent="0.25">
      <c r="C6754" s="12"/>
      <c r="D6754" s="12"/>
    </row>
    <row r="6755" spans="3:4" x14ac:dyDescent="0.25">
      <c r="C6755" s="12"/>
      <c r="D6755" s="12"/>
    </row>
    <row r="6756" spans="3:4" x14ac:dyDescent="0.25">
      <c r="C6756" s="12"/>
      <c r="D6756" s="12"/>
    </row>
    <row r="6757" spans="3:4" x14ac:dyDescent="0.25">
      <c r="C6757" s="12"/>
      <c r="D6757" s="12"/>
    </row>
    <row r="6758" spans="3:4" x14ac:dyDescent="0.25">
      <c r="C6758" s="12"/>
      <c r="D6758" s="12"/>
    </row>
    <row r="6759" spans="3:4" x14ac:dyDescent="0.25">
      <c r="C6759" s="12"/>
      <c r="D6759" s="12"/>
    </row>
    <row r="6760" spans="3:4" x14ac:dyDescent="0.25">
      <c r="C6760" s="12"/>
      <c r="D6760" s="12"/>
    </row>
    <row r="6761" spans="3:4" x14ac:dyDescent="0.25">
      <c r="C6761" s="12"/>
      <c r="D6761" s="12"/>
    </row>
    <row r="6762" spans="3:4" x14ac:dyDescent="0.25">
      <c r="C6762" s="12"/>
      <c r="D6762" s="12"/>
    </row>
    <row r="6763" spans="3:4" x14ac:dyDescent="0.25">
      <c r="C6763" s="12"/>
      <c r="D6763" s="12"/>
    </row>
    <row r="6764" spans="3:4" x14ac:dyDescent="0.25">
      <c r="C6764" s="12"/>
      <c r="D6764" s="12"/>
    </row>
    <row r="6765" spans="3:4" x14ac:dyDescent="0.25">
      <c r="C6765" s="12"/>
      <c r="D6765" s="12"/>
    </row>
    <row r="6766" spans="3:4" x14ac:dyDescent="0.25">
      <c r="C6766" s="12"/>
      <c r="D6766" s="12"/>
    </row>
    <row r="6767" spans="3:4" x14ac:dyDescent="0.25">
      <c r="C6767" s="12"/>
      <c r="D6767" s="12"/>
    </row>
    <row r="6768" spans="3:4" x14ac:dyDescent="0.25">
      <c r="C6768" s="12"/>
      <c r="D6768" s="12"/>
    </row>
    <row r="6769" spans="3:4" x14ac:dyDescent="0.25">
      <c r="C6769" s="12"/>
      <c r="D6769" s="12"/>
    </row>
    <row r="6770" spans="3:4" x14ac:dyDescent="0.25">
      <c r="C6770" s="12"/>
      <c r="D6770" s="12"/>
    </row>
    <row r="6771" spans="3:4" x14ac:dyDescent="0.25">
      <c r="C6771" s="12"/>
      <c r="D6771" s="12"/>
    </row>
    <row r="6772" spans="3:4" x14ac:dyDescent="0.25">
      <c r="C6772" s="12"/>
      <c r="D6772" s="12"/>
    </row>
    <row r="6773" spans="3:4" x14ac:dyDescent="0.25">
      <c r="C6773" s="12"/>
      <c r="D6773" s="12"/>
    </row>
    <row r="6774" spans="3:4" x14ac:dyDescent="0.25">
      <c r="C6774" s="12"/>
      <c r="D6774" s="12"/>
    </row>
    <row r="6775" spans="3:4" x14ac:dyDescent="0.25">
      <c r="C6775" s="12"/>
      <c r="D6775" s="12"/>
    </row>
    <row r="6776" spans="3:4" x14ac:dyDescent="0.25">
      <c r="C6776" s="12"/>
      <c r="D6776" s="12"/>
    </row>
    <row r="6777" spans="3:4" x14ac:dyDescent="0.25">
      <c r="C6777" s="12"/>
      <c r="D6777" s="12"/>
    </row>
    <row r="6778" spans="3:4" x14ac:dyDescent="0.25">
      <c r="C6778" s="12"/>
      <c r="D6778" s="12"/>
    </row>
    <row r="6779" spans="3:4" x14ac:dyDescent="0.25">
      <c r="C6779" s="12"/>
      <c r="D6779" s="12"/>
    </row>
    <row r="6780" spans="3:4" x14ac:dyDescent="0.25">
      <c r="C6780" s="12"/>
      <c r="D6780" s="12"/>
    </row>
    <row r="6781" spans="3:4" x14ac:dyDescent="0.25">
      <c r="C6781" s="12"/>
      <c r="D6781" s="12"/>
    </row>
    <row r="6782" spans="3:4" x14ac:dyDescent="0.25">
      <c r="C6782" s="12"/>
      <c r="D6782" s="12"/>
    </row>
    <row r="6783" spans="3:4" x14ac:dyDescent="0.25">
      <c r="C6783" s="12"/>
      <c r="D6783" s="12"/>
    </row>
    <row r="6784" spans="3:4" x14ac:dyDescent="0.25">
      <c r="C6784" s="12"/>
      <c r="D6784" s="12"/>
    </row>
    <row r="6785" spans="3:4" x14ac:dyDescent="0.25">
      <c r="C6785" s="12"/>
      <c r="D6785" s="12"/>
    </row>
    <row r="6786" spans="3:4" x14ac:dyDescent="0.25">
      <c r="C6786" s="12"/>
      <c r="D6786" s="12"/>
    </row>
    <row r="6787" spans="3:4" x14ac:dyDescent="0.25">
      <c r="C6787" s="12"/>
      <c r="D6787" s="12"/>
    </row>
    <row r="6788" spans="3:4" x14ac:dyDescent="0.25">
      <c r="C6788" s="12"/>
      <c r="D6788" s="12"/>
    </row>
    <row r="6789" spans="3:4" x14ac:dyDescent="0.25">
      <c r="C6789" s="12"/>
      <c r="D6789" s="12"/>
    </row>
    <row r="6790" spans="3:4" x14ac:dyDescent="0.25">
      <c r="C6790" s="12"/>
      <c r="D6790" s="12"/>
    </row>
    <row r="6791" spans="3:4" x14ac:dyDescent="0.25">
      <c r="C6791" s="12"/>
      <c r="D6791" s="12"/>
    </row>
    <row r="6792" spans="3:4" x14ac:dyDescent="0.25">
      <c r="C6792" s="12"/>
      <c r="D6792" s="12"/>
    </row>
    <row r="6793" spans="3:4" x14ac:dyDescent="0.25">
      <c r="C6793" s="12"/>
      <c r="D6793" s="12"/>
    </row>
    <row r="6794" spans="3:4" x14ac:dyDescent="0.25">
      <c r="C6794" s="12"/>
      <c r="D6794" s="12"/>
    </row>
    <row r="6795" spans="3:4" x14ac:dyDescent="0.25">
      <c r="C6795" s="12"/>
      <c r="D6795" s="12"/>
    </row>
    <row r="6796" spans="3:4" x14ac:dyDescent="0.25">
      <c r="C6796" s="12"/>
      <c r="D6796" s="12"/>
    </row>
    <row r="6797" spans="3:4" x14ac:dyDescent="0.25">
      <c r="C6797" s="12"/>
      <c r="D6797" s="12"/>
    </row>
    <row r="6798" spans="3:4" x14ac:dyDescent="0.25">
      <c r="C6798" s="12"/>
      <c r="D6798" s="12"/>
    </row>
    <row r="6799" spans="3:4" x14ac:dyDescent="0.25">
      <c r="C6799" s="12"/>
      <c r="D6799" s="12"/>
    </row>
    <row r="6800" spans="3:4" x14ac:dyDescent="0.25">
      <c r="C6800" s="12"/>
      <c r="D6800" s="12"/>
    </row>
    <row r="6801" spans="3:4" x14ac:dyDescent="0.25">
      <c r="C6801" s="12"/>
      <c r="D6801" s="12"/>
    </row>
    <row r="6802" spans="3:4" x14ac:dyDescent="0.25">
      <c r="C6802" s="12"/>
      <c r="D6802" s="12"/>
    </row>
    <row r="6803" spans="3:4" x14ac:dyDescent="0.25">
      <c r="C6803" s="12"/>
      <c r="D6803" s="12"/>
    </row>
    <row r="6804" spans="3:4" x14ac:dyDescent="0.25">
      <c r="C6804" s="12"/>
      <c r="D6804" s="12"/>
    </row>
    <row r="6805" spans="3:4" x14ac:dyDescent="0.25">
      <c r="C6805" s="12"/>
      <c r="D6805" s="12"/>
    </row>
    <row r="6806" spans="3:4" x14ac:dyDescent="0.25">
      <c r="C6806" s="12"/>
      <c r="D6806" s="12"/>
    </row>
    <row r="6807" spans="3:4" x14ac:dyDescent="0.25">
      <c r="C6807" s="12"/>
      <c r="D6807" s="12"/>
    </row>
    <row r="6808" spans="3:4" x14ac:dyDescent="0.25">
      <c r="C6808" s="12"/>
      <c r="D6808" s="12"/>
    </row>
    <row r="6809" spans="3:4" x14ac:dyDescent="0.25">
      <c r="C6809" s="12"/>
      <c r="D6809" s="12"/>
    </row>
    <row r="6810" spans="3:4" x14ac:dyDescent="0.25">
      <c r="C6810" s="12"/>
      <c r="D6810" s="12"/>
    </row>
    <row r="6811" spans="3:4" x14ac:dyDescent="0.25">
      <c r="C6811" s="12"/>
      <c r="D6811" s="12"/>
    </row>
    <row r="6812" spans="3:4" x14ac:dyDescent="0.25">
      <c r="C6812" s="12"/>
      <c r="D6812" s="12"/>
    </row>
    <row r="6813" spans="3:4" x14ac:dyDescent="0.25">
      <c r="C6813" s="12"/>
      <c r="D6813" s="12"/>
    </row>
    <row r="6814" spans="3:4" x14ac:dyDescent="0.25">
      <c r="C6814" s="12"/>
      <c r="D6814" s="12"/>
    </row>
    <row r="6815" spans="3:4" x14ac:dyDescent="0.25">
      <c r="C6815" s="12"/>
      <c r="D6815" s="12"/>
    </row>
    <row r="6816" spans="3:4" x14ac:dyDescent="0.25">
      <c r="C6816" s="12"/>
      <c r="D6816" s="12"/>
    </row>
    <row r="6817" spans="3:4" x14ac:dyDescent="0.25">
      <c r="C6817" s="12"/>
      <c r="D6817" s="12"/>
    </row>
    <row r="6818" spans="3:4" x14ac:dyDescent="0.25">
      <c r="C6818" s="12"/>
      <c r="D6818" s="12"/>
    </row>
    <row r="6819" spans="3:4" x14ac:dyDescent="0.25">
      <c r="C6819" s="12"/>
      <c r="D6819" s="12"/>
    </row>
    <row r="6820" spans="3:4" x14ac:dyDescent="0.25">
      <c r="C6820" s="12"/>
      <c r="D6820" s="12"/>
    </row>
    <row r="6821" spans="3:4" x14ac:dyDescent="0.25">
      <c r="C6821" s="12"/>
      <c r="D6821" s="12"/>
    </row>
    <row r="6822" spans="3:4" x14ac:dyDescent="0.25">
      <c r="C6822" s="12"/>
      <c r="D6822" s="12"/>
    </row>
    <row r="6823" spans="3:4" x14ac:dyDescent="0.25">
      <c r="C6823" s="12"/>
      <c r="D6823" s="12"/>
    </row>
    <row r="6824" spans="3:4" x14ac:dyDescent="0.25">
      <c r="C6824" s="12"/>
      <c r="D6824" s="12"/>
    </row>
    <row r="6825" spans="3:4" x14ac:dyDescent="0.25">
      <c r="C6825" s="12"/>
      <c r="D6825" s="12"/>
    </row>
    <row r="6826" spans="3:4" x14ac:dyDescent="0.25">
      <c r="C6826" s="12"/>
      <c r="D6826" s="12"/>
    </row>
    <row r="6827" spans="3:4" x14ac:dyDescent="0.25">
      <c r="C6827" s="12"/>
      <c r="D6827" s="12"/>
    </row>
    <row r="6828" spans="3:4" x14ac:dyDescent="0.25">
      <c r="C6828" s="12"/>
      <c r="D6828" s="12"/>
    </row>
    <row r="6829" spans="3:4" x14ac:dyDescent="0.25">
      <c r="C6829" s="12"/>
      <c r="D6829" s="12"/>
    </row>
    <row r="6830" spans="3:4" x14ac:dyDescent="0.25">
      <c r="C6830" s="12"/>
      <c r="D6830" s="12"/>
    </row>
    <row r="6831" spans="3:4" x14ac:dyDescent="0.25">
      <c r="C6831" s="12"/>
      <c r="D6831" s="12"/>
    </row>
    <row r="6832" spans="3:4" x14ac:dyDescent="0.25">
      <c r="C6832" s="12"/>
      <c r="D6832" s="12"/>
    </row>
    <row r="6833" spans="3:4" x14ac:dyDescent="0.25">
      <c r="C6833" s="12"/>
      <c r="D6833" s="12"/>
    </row>
    <row r="6834" spans="3:4" x14ac:dyDescent="0.25">
      <c r="C6834" s="12"/>
      <c r="D6834" s="12"/>
    </row>
    <row r="6835" spans="3:4" x14ac:dyDescent="0.25">
      <c r="C6835" s="12"/>
      <c r="D6835" s="12"/>
    </row>
    <row r="6836" spans="3:4" x14ac:dyDescent="0.25">
      <c r="C6836" s="12"/>
      <c r="D6836" s="12"/>
    </row>
    <row r="6837" spans="3:4" x14ac:dyDescent="0.25">
      <c r="C6837" s="12"/>
      <c r="D6837" s="12"/>
    </row>
    <row r="6838" spans="3:4" x14ac:dyDescent="0.25">
      <c r="C6838" s="12"/>
      <c r="D6838" s="12"/>
    </row>
    <row r="6839" spans="3:4" x14ac:dyDescent="0.25">
      <c r="C6839" s="12"/>
      <c r="D6839" s="12"/>
    </row>
    <row r="6840" spans="3:4" x14ac:dyDescent="0.25">
      <c r="C6840" s="12"/>
      <c r="D6840" s="12"/>
    </row>
    <row r="6841" spans="3:4" x14ac:dyDescent="0.25">
      <c r="C6841" s="12"/>
      <c r="D6841" s="12"/>
    </row>
    <row r="6842" spans="3:4" x14ac:dyDescent="0.25">
      <c r="C6842" s="12"/>
      <c r="D6842" s="12"/>
    </row>
    <row r="6843" spans="3:4" x14ac:dyDescent="0.25">
      <c r="C6843" s="12"/>
      <c r="D6843" s="12"/>
    </row>
    <row r="6844" spans="3:4" x14ac:dyDescent="0.25">
      <c r="C6844" s="12"/>
      <c r="D6844" s="12"/>
    </row>
    <row r="6845" spans="3:4" x14ac:dyDescent="0.25">
      <c r="C6845" s="12"/>
      <c r="D6845" s="12"/>
    </row>
    <row r="6846" spans="3:4" x14ac:dyDescent="0.25">
      <c r="C6846" s="12"/>
      <c r="D6846" s="12"/>
    </row>
    <row r="6847" spans="3:4" x14ac:dyDescent="0.25">
      <c r="C6847" s="12"/>
      <c r="D6847" s="12"/>
    </row>
    <row r="6848" spans="3:4" x14ac:dyDescent="0.25">
      <c r="C6848" s="12"/>
      <c r="D6848" s="12"/>
    </row>
    <row r="6849" spans="3:4" x14ac:dyDescent="0.25">
      <c r="C6849" s="12"/>
      <c r="D6849" s="12"/>
    </row>
    <row r="6850" spans="3:4" x14ac:dyDescent="0.25">
      <c r="C6850" s="12"/>
      <c r="D6850" s="12"/>
    </row>
    <row r="6851" spans="3:4" x14ac:dyDescent="0.25">
      <c r="C6851" s="12"/>
      <c r="D6851" s="12"/>
    </row>
    <row r="6852" spans="3:4" x14ac:dyDescent="0.25">
      <c r="C6852" s="12"/>
      <c r="D6852" s="12"/>
    </row>
    <row r="6853" spans="3:4" x14ac:dyDescent="0.25">
      <c r="C6853" s="12"/>
      <c r="D6853" s="12"/>
    </row>
    <row r="6854" spans="3:4" x14ac:dyDescent="0.25">
      <c r="C6854" s="12"/>
      <c r="D6854" s="12"/>
    </row>
    <row r="6855" spans="3:4" x14ac:dyDescent="0.25">
      <c r="C6855" s="12"/>
      <c r="D6855" s="12"/>
    </row>
    <row r="6856" spans="3:4" x14ac:dyDescent="0.25">
      <c r="C6856" s="12"/>
      <c r="D6856" s="12"/>
    </row>
    <row r="6857" spans="3:4" x14ac:dyDescent="0.25">
      <c r="C6857" s="12"/>
      <c r="D6857" s="12"/>
    </row>
    <row r="6858" spans="3:4" x14ac:dyDescent="0.25">
      <c r="C6858" s="12"/>
      <c r="D6858" s="12"/>
    </row>
    <row r="6859" spans="3:4" x14ac:dyDescent="0.25">
      <c r="C6859" s="12"/>
      <c r="D6859" s="12"/>
    </row>
    <row r="6860" spans="3:4" x14ac:dyDescent="0.25">
      <c r="C6860" s="12"/>
      <c r="D6860" s="12"/>
    </row>
    <row r="6861" spans="3:4" x14ac:dyDescent="0.25">
      <c r="C6861" s="12"/>
      <c r="D6861" s="12"/>
    </row>
    <row r="6862" spans="3:4" x14ac:dyDescent="0.25">
      <c r="C6862" s="12"/>
      <c r="D6862" s="12"/>
    </row>
    <row r="6863" spans="3:4" x14ac:dyDescent="0.25">
      <c r="C6863" s="12"/>
      <c r="D6863" s="12"/>
    </row>
    <row r="6864" spans="3:4" x14ac:dyDescent="0.25">
      <c r="C6864" s="12"/>
      <c r="D6864" s="12"/>
    </row>
    <row r="6865" spans="3:4" x14ac:dyDescent="0.25">
      <c r="C6865" s="12"/>
      <c r="D6865" s="12"/>
    </row>
    <row r="6866" spans="3:4" x14ac:dyDescent="0.25">
      <c r="C6866" s="12"/>
      <c r="D6866" s="12"/>
    </row>
    <row r="6867" spans="3:4" x14ac:dyDescent="0.25">
      <c r="C6867" s="12"/>
      <c r="D6867" s="12"/>
    </row>
    <row r="6868" spans="3:4" x14ac:dyDescent="0.25">
      <c r="C6868" s="12"/>
      <c r="D6868" s="12"/>
    </row>
    <row r="6869" spans="3:4" x14ac:dyDescent="0.25">
      <c r="C6869" s="12"/>
      <c r="D6869" s="12"/>
    </row>
    <row r="6870" spans="3:4" x14ac:dyDescent="0.25">
      <c r="C6870" s="12"/>
      <c r="D6870" s="12"/>
    </row>
    <row r="6871" spans="3:4" x14ac:dyDescent="0.25">
      <c r="C6871" s="12"/>
      <c r="D6871" s="12"/>
    </row>
    <row r="6872" spans="3:4" x14ac:dyDescent="0.25">
      <c r="C6872" s="12"/>
      <c r="D6872" s="12"/>
    </row>
    <row r="6873" spans="3:4" x14ac:dyDescent="0.25">
      <c r="C6873" s="12"/>
      <c r="D6873" s="12"/>
    </row>
    <row r="6874" spans="3:4" x14ac:dyDescent="0.25">
      <c r="C6874" s="12"/>
      <c r="D6874" s="12"/>
    </row>
    <row r="6875" spans="3:4" x14ac:dyDescent="0.25">
      <c r="C6875" s="12"/>
      <c r="D6875" s="12"/>
    </row>
    <row r="6876" spans="3:4" x14ac:dyDescent="0.25">
      <c r="C6876" s="12"/>
      <c r="D6876" s="12"/>
    </row>
    <row r="6877" spans="3:4" x14ac:dyDescent="0.25">
      <c r="C6877" s="12"/>
      <c r="D6877" s="12"/>
    </row>
    <row r="6878" spans="3:4" x14ac:dyDescent="0.25">
      <c r="C6878" s="12"/>
      <c r="D6878" s="12"/>
    </row>
    <row r="6879" spans="3:4" x14ac:dyDescent="0.25">
      <c r="C6879" s="12"/>
      <c r="D6879" s="12"/>
    </row>
    <row r="6880" spans="3:4" x14ac:dyDescent="0.25">
      <c r="C6880" s="12"/>
      <c r="D6880" s="12"/>
    </row>
    <row r="6881" spans="3:4" x14ac:dyDescent="0.25">
      <c r="C6881" s="12"/>
      <c r="D6881" s="12"/>
    </row>
    <row r="6882" spans="3:4" x14ac:dyDescent="0.25">
      <c r="C6882" s="12"/>
      <c r="D6882" s="12"/>
    </row>
    <row r="6883" spans="3:4" x14ac:dyDescent="0.25">
      <c r="C6883" s="12"/>
      <c r="D6883" s="12"/>
    </row>
    <row r="6884" spans="3:4" x14ac:dyDescent="0.25">
      <c r="C6884" s="12"/>
      <c r="D6884" s="12"/>
    </row>
    <row r="6885" spans="3:4" x14ac:dyDescent="0.25">
      <c r="C6885" s="12"/>
      <c r="D6885" s="12"/>
    </row>
    <row r="6886" spans="3:4" x14ac:dyDescent="0.25">
      <c r="C6886" s="12"/>
      <c r="D6886" s="12"/>
    </row>
    <row r="6887" spans="3:4" x14ac:dyDescent="0.25">
      <c r="C6887" s="12"/>
      <c r="D6887" s="12"/>
    </row>
    <row r="6888" spans="3:4" x14ac:dyDescent="0.25">
      <c r="C6888" s="12"/>
      <c r="D6888" s="12"/>
    </row>
    <row r="6889" spans="3:4" x14ac:dyDescent="0.25">
      <c r="C6889" s="12"/>
      <c r="D6889" s="12"/>
    </row>
    <row r="6890" spans="3:4" x14ac:dyDescent="0.25">
      <c r="C6890" s="12"/>
      <c r="D6890" s="12"/>
    </row>
    <row r="6891" spans="3:4" x14ac:dyDescent="0.25">
      <c r="C6891" s="12"/>
      <c r="D6891" s="12"/>
    </row>
    <row r="6892" spans="3:4" x14ac:dyDescent="0.25">
      <c r="C6892" s="12"/>
      <c r="D6892" s="12"/>
    </row>
    <row r="6893" spans="3:4" x14ac:dyDescent="0.25">
      <c r="C6893" s="12"/>
      <c r="D6893" s="12"/>
    </row>
    <row r="6894" spans="3:4" x14ac:dyDescent="0.25">
      <c r="C6894" s="12"/>
      <c r="D6894" s="12"/>
    </row>
    <row r="6895" spans="3:4" x14ac:dyDescent="0.25">
      <c r="C6895" s="12"/>
      <c r="D6895" s="12"/>
    </row>
    <row r="6896" spans="3:4" x14ac:dyDescent="0.25">
      <c r="C6896" s="12"/>
      <c r="D6896" s="12"/>
    </row>
    <row r="6897" spans="3:4" x14ac:dyDescent="0.25">
      <c r="C6897" s="12"/>
      <c r="D6897" s="12"/>
    </row>
    <row r="6898" spans="3:4" x14ac:dyDescent="0.25">
      <c r="C6898" s="12"/>
      <c r="D6898" s="12"/>
    </row>
    <row r="6899" spans="3:4" x14ac:dyDescent="0.25">
      <c r="C6899" s="12"/>
      <c r="D6899" s="12"/>
    </row>
    <row r="6900" spans="3:4" x14ac:dyDescent="0.25">
      <c r="C6900" s="12"/>
      <c r="D6900" s="12"/>
    </row>
    <row r="6901" spans="3:4" x14ac:dyDescent="0.25">
      <c r="C6901" s="12"/>
      <c r="D6901" s="12"/>
    </row>
    <row r="6902" spans="3:4" x14ac:dyDescent="0.25">
      <c r="C6902" s="12"/>
      <c r="D6902" s="12"/>
    </row>
    <row r="6903" spans="3:4" x14ac:dyDescent="0.25">
      <c r="C6903" s="12"/>
      <c r="D6903" s="12"/>
    </row>
    <row r="6904" spans="3:4" x14ac:dyDescent="0.25">
      <c r="C6904" s="12"/>
      <c r="D6904" s="12"/>
    </row>
    <row r="6905" spans="3:4" x14ac:dyDescent="0.25">
      <c r="C6905" s="12"/>
      <c r="D6905" s="12"/>
    </row>
    <row r="6906" spans="3:4" x14ac:dyDescent="0.25">
      <c r="C6906" s="12"/>
      <c r="D6906" s="12"/>
    </row>
    <row r="6907" spans="3:4" x14ac:dyDescent="0.25">
      <c r="C6907" s="12"/>
      <c r="D6907" s="12"/>
    </row>
    <row r="6908" spans="3:4" x14ac:dyDescent="0.25">
      <c r="C6908" s="12"/>
      <c r="D6908" s="12"/>
    </row>
    <row r="6909" spans="3:4" x14ac:dyDescent="0.25">
      <c r="C6909" s="12"/>
      <c r="D6909" s="12"/>
    </row>
    <row r="6910" spans="3:4" x14ac:dyDescent="0.25">
      <c r="C6910" s="12"/>
      <c r="D6910" s="12"/>
    </row>
    <row r="6911" spans="3:4" x14ac:dyDescent="0.25">
      <c r="C6911" s="12"/>
      <c r="D6911" s="12"/>
    </row>
    <row r="6912" spans="3:4" x14ac:dyDescent="0.25">
      <c r="C6912" s="12"/>
      <c r="D6912" s="12"/>
    </row>
    <row r="6913" spans="3:4" x14ac:dyDescent="0.25">
      <c r="C6913" s="12"/>
      <c r="D6913" s="12"/>
    </row>
    <row r="6914" spans="3:4" x14ac:dyDescent="0.25">
      <c r="C6914" s="12"/>
      <c r="D6914" s="12"/>
    </row>
    <row r="6915" spans="3:4" x14ac:dyDescent="0.25">
      <c r="C6915" s="12"/>
      <c r="D6915" s="12"/>
    </row>
    <row r="6916" spans="3:4" x14ac:dyDescent="0.25">
      <c r="C6916" s="12"/>
      <c r="D6916" s="12"/>
    </row>
    <row r="6917" spans="3:4" x14ac:dyDescent="0.25">
      <c r="C6917" s="12"/>
      <c r="D6917" s="12"/>
    </row>
    <row r="6918" spans="3:4" x14ac:dyDescent="0.25">
      <c r="C6918" s="12"/>
      <c r="D6918" s="12"/>
    </row>
    <row r="6919" spans="3:4" x14ac:dyDescent="0.25">
      <c r="C6919" s="12"/>
      <c r="D6919" s="12"/>
    </row>
    <row r="6920" spans="3:4" x14ac:dyDescent="0.25">
      <c r="C6920" s="12"/>
      <c r="D6920" s="12"/>
    </row>
    <row r="6921" spans="3:4" x14ac:dyDescent="0.25">
      <c r="C6921" s="12"/>
      <c r="D6921" s="12"/>
    </row>
    <row r="6922" spans="3:4" x14ac:dyDescent="0.25">
      <c r="C6922" s="12"/>
      <c r="D6922" s="12"/>
    </row>
    <row r="6923" spans="3:4" x14ac:dyDescent="0.25">
      <c r="C6923" s="12"/>
      <c r="D6923" s="12"/>
    </row>
    <row r="6924" spans="3:4" x14ac:dyDescent="0.25">
      <c r="C6924" s="12"/>
      <c r="D6924" s="12"/>
    </row>
    <row r="6925" spans="3:4" x14ac:dyDescent="0.25">
      <c r="C6925" s="12"/>
      <c r="D6925" s="12"/>
    </row>
    <row r="6926" spans="3:4" x14ac:dyDescent="0.25">
      <c r="C6926" s="12"/>
      <c r="D6926" s="12"/>
    </row>
    <row r="6927" spans="3:4" x14ac:dyDescent="0.25">
      <c r="C6927" s="12"/>
      <c r="D6927" s="12"/>
    </row>
    <row r="6928" spans="3:4" x14ac:dyDescent="0.25">
      <c r="C6928" s="12"/>
      <c r="D6928" s="12"/>
    </row>
    <row r="6929" spans="3:4" x14ac:dyDescent="0.25">
      <c r="C6929" s="12"/>
      <c r="D6929" s="12"/>
    </row>
    <row r="6930" spans="3:4" x14ac:dyDescent="0.25">
      <c r="C6930" s="12"/>
      <c r="D6930" s="12"/>
    </row>
    <row r="6931" spans="3:4" x14ac:dyDescent="0.25">
      <c r="C6931" s="12"/>
      <c r="D6931" s="12"/>
    </row>
    <row r="6932" spans="3:4" x14ac:dyDescent="0.25">
      <c r="C6932" s="12"/>
      <c r="D6932" s="12"/>
    </row>
    <row r="6933" spans="3:4" x14ac:dyDescent="0.25">
      <c r="C6933" s="12"/>
      <c r="D6933" s="12"/>
    </row>
    <row r="6934" spans="3:4" x14ac:dyDescent="0.25">
      <c r="C6934" s="12"/>
      <c r="D6934" s="12"/>
    </row>
    <row r="6935" spans="3:4" x14ac:dyDescent="0.25">
      <c r="C6935" s="12"/>
      <c r="D6935" s="12"/>
    </row>
    <row r="6936" spans="3:4" x14ac:dyDescent="0.25">
      <c r="C6936" s="12"/>
      <c r="D6936" s="12"/>
    </row>
    <row r="6937" spans="3:4" x14ac:dyDescent="0.25">
      <c r="C6937" s="12"/>
      <c r="D6937" s="12"/>
    </row>
    <row r="6938" spans="3:4" x14ac:dyDescent="0.25">
      <c r="C6938" s="12"/>
      <c r="D6938" s="12"/>
    </row>
    <row r="6939" spans="3:4" x14ac:dyDescent="0.25">
      <c r="C6939" s="12"/>
      <c r="D6939" s="12"/>
    </row>
    <row r="6940" spans="3:4" x14ac:dyDescent="0.25">
      <c r="C6940" s="12"/>
      <c r="D6940" s="12"/>
    </row>
    <row r="6941" spans="3:4" x14ac:dyDescent="0.25">
      <c r="C6941" s="12"/>
      <c r="D6941" s="12"/>
    </row>
    <row r="6942" spans="3:4" x14ac:dyDescent="0.25">
      <c r="C6942" s="12"/>
      <c r="D6942" s="12"/>
    </row>
    <row r="6943" spans="3:4" x14ac:dyDescent="0.25">
      <c r="C6943" s="12"/>
      <c r="D6943" s="12"/>
    </row>
    <row r="6944" spans="3:4" x14ac:dyDescent="0.25">
      <c r="C6944" s="12"/>
      <c r="D6944" s="12"/>
    </row>
    <row r="6945" spans="3:4" x14ac:dyDescent="0.25">
      <c r="C6945" s="12"/>
      <c r="D6945" s="12"/>
    </row>
    <row r="6946" spans="3:4" x14ac:dyDescent="0.25">
      <c r="C6946" s="12"/>
      <c r="D6946" s="12"/>
    </row>
    <row r="6947" spans="3:4" x14ac:dyDescent="0.25">
      <c r="C6947" s="12"/>
      <c r="D6947" s="12"/>
    </row>
    <row r="6948" spans="3:4" x14ac:dyDescent="0.25">
      <c r="C6948" s="12"/>
      <c r="D6948" s="12"/>
    </row>
    <row r="6949" spans="3:4" x14ac:dyDescent="0.25">
      <c r="C6949" s="12"/>
      <c r="D6949" s="12"/>
    </row>
    <row r="6950" spans="3:4" x14ac:dyDescent="0.25">
      <c r="C6950" s="12"/>
      <c r="D6950" s="12"/>
    </row>
    <row r="6951" spans="3:4" x14ac:dyDescent="0.25">
      <c r="C6951" s="12"/>
      <c r="D6951" s="12"/>
    </row>
    <row r="6952" spans="3:4" x14ac:dyDescent="0.25">
      <c r="C6952" s="12"/>
      <c r="D6952" s="12"/>
    </row>
    <row r="6953" spans="3:4" x14ac:dyDescent="0.25">
      <c r="C6953" s="12"/>
      <c r="D6953" s="12"/>
    </row>
    <row r="6954" spans="3:4" x14ac:dyDescent="0.25">
      <c r="C6954" s="12"/>
      <c r="D6954" s="12"/>
    </row>
    <row r="6955" spans="3:4" x14ac:dyDescent="0.25">
      <c r="C6955" s="12"/>
      <c r="D6955" s="12"/>
    </row>
    <row r="6956" spans="3:4" x14ac:dyDescent="0.25">
      <c r="C6956" s="12"/>
      <c r="D6956" s="12"/>
    </row>
    <row r="6957" spans="3:4" x14ac:dyDescent="0.25">
      <c r="C6957" s="12"/>
      <c r="D6957" s="12"/>
    </row>
    <row r="6958" spans="3:4" x14ac:dyDescent="0.25">
      <c r="C6958" s="12"/>
      <c r="D6958" s="12"/>
    </row>
    <row r="6959" spans="3:4" x14ac:dyDescent="0.25">
      <c r="C6959" s="12"/>
      <c r="D6959" s="12"/>
    </row>
    <row r="6960" spans="3:4" x14ac:dyDescent="0.25">
      <c r="C6960" s="12"/>
      <c r="D6960" s="12"/>
    </row>
    <row r="6961" spans="3:4" x14ac:dyDescent="0.25">
      <c r="C6961" s="12"/>
      <c r="D6961" s="12"/>
    </row>
    <row r="6962" spans="3:4" x14ac:dyDescent="0.25">
      <c r="C6962" s="12"/>
      <c r="D6962" s="12"/>
    </row>
    <row r="6963" spans="3:4" x14ac:dyDescent="0.25">
      <c r="C6963" s="12"/>
      <c r="D6963" s="12"/>
    </row>
    <row r="6964" spans="3:4" x14ac:dyDescent="0.25">
      <c r="C6964" s="12"/>
      <c r="D6964" s="12"/>
    </row>
    <row r="6965" spans="3:4" x14ac:dyDescent="0.25">
      <c r="C6965" s="12"/>
      <c r="D6965" s="12"/>
    </row>
    <row r="6966" spans="3:4" x14ac:dyDescent="0.25">
      <c r="C6966" s="12"/>
      <c r="D6966" s="12"/>
    </row>
    <row r="6967" spans="3:4" x14ac:dyDescent="0.25">
      <c r="C6967" s="12"/>
      <c r="D6967" s="12"/>
    </row>
    <row r="6968" spans="3:4" x14ac:dyDescent="0.25">
      <c r="C6968" s="12"/>
      <c r="D6968" s="12"/>
    </row>
    <row r="6969" spans="3:4" x14ac:dyDescent="0.25">
      <c r="C6969" s="12"/>
      <c r="D6969" s="12"/>
    </row>
    <row r="6970" spans="3:4" x14ac:dyDescent="0.25">
      <c r="C6970" s="12"/>
      <c r="D6970" s="12"/>
    </row>
    <row r="6971" spans="3:4" x14ac:dyDescent="0.25">
      <c r="C6971" s="12"/>
      <c r="D6971" s="12"/>
    </row>
    <row r="6972" spans="3:4" x14ac:dyDescent="0.25">
      <c r="C6972" s="12"/>
      <c r="D6972" s="12"/>
    </row>
    <row r="6973" spans="3:4" x14ac:dyDescent="0.25">
      <c r="C6973" s="12"/>
      <c r="D6973" s="12"/>
    </row>
    <row r="6974" spans="3:4" x14ac:dyDescent="0.25">
      <c r="C6974" s="12"/>
      <c r="D6974" s="12"/>
    </row>
    <row r="6975" spans="3:4" x14ac:dyDescent="0.25">
      <c r="C6975" s="12"/>
      <c r="D6975" s="12"/>
    </row>
    <row r="6976" spans="3:4" x14ac:dyDescent="0.25">
      <c r="C6976" s="12"/>
      <c r="D6976" s="12"/>
    </row>
    <row r="6977" spans="3:4" x14ac:dyDescent="0.25">
      <c r="C6977" s="12"/>
      <c r="D6977" s="12"/>
    </row>
    <row r="6978" spans="3:4" x14ac:dyDescent="0.25">
      <c r="C6978" s="12"/>
      <c r="D6978" s="12"/>
    </row>
    <row r="6979" spans="3:4" x14ac:dyDescent="0.25">
      <c r="C6979" s="12"/>
      <c r="D6979" s="12"/>
    </row>
    <row r="6980" spans="3:4" x14ac:dyDescent="0.25">
      <c r="C6980" s="12"/>
      <c r="D6980" s="12"/>
    </row>
    <row r="6981" spans="3:4" x14ac:dyDescent="0.25">
      <c r="C6981" s="12"/>
      <c r="D6981" s="12"/>
    </row>
    <row r="6982" spans="3:4" x14ac:dyDescent="0.25">
      <c r="C6982" s="12"/>
      <c r="D6982" s="12"/>
    </row>
    <row r="6983" spans="3:4" x14ac:dyDescent="0.25">
      <c r="C6983" s="12"/>
      <c r="D6983" s="12"/>
    </row>
    <row r="6984" spans="3:4" x14ac:dyDescent="0.25">
      <c r="C6984" s="12"/>
      <c r="D6984" s="12"/>
    </row>
    <row r="6985" spans="3:4" x14ac:dyDescent="0.25">
      <c r="C6985" s="12"/>
      <c r="D6985" s="12"/>
    </row>
    <row r="6986" spans="3:4" x14ac:dyDescent="0.25">
      <c r="C6986" s="12"/>
      <c r="D6986" s="12"/>
    </row>
    <row r="6987" spans="3:4" x14ac:dyDescent="0.25">
      <c r="C6987" s="12"/>
      <c r="D6987" s="12"/>
    </row>
    <row r="6988" spans="3:4" x14ac:dyDescent="0.25">
      <c r="C6988" s="12"/>
      <c r="D6988" s="12"/>
    </row>
    <row r="6989" spans="3:4" x14ac:dyDescent="0.25">
      <c r="C6989" s="12"/>
      <c r="D6989" s="12"/>
    </row>
    <row r="6990" spans="3:4" x14ac:dyDescent="0.25">
      <c r="C6990" s="12"/>
      <c r="D6990" s="12"/>
    </row>
    <row r="6991" spans="3:4" x14ac:dyDescent="0.25">
      <c r="C6991" s="12"/>
      <c r="D6991" s="12"/>
    </row>
    <row r="6992" spans="3:4" x14ac:dyDescent="0.25">
      <c r="C6992" s="12"/>
      <c r="D6992" s="12"/>
    </row>
    <row r="6993" spans="3:4" x14ac:dyDescent="0.25">
      <c r="C6993" s="12"/>
      <c r="D6993" s="12"/>
    </row>
    <row r="6994" spans="3:4" x14ac:dyDescent="0.25">
      <c r="C6994" s="12"/>
      <c r="D6994" s="12"/>
    </row>
    <row r="6995" spans="3:4" x14ac:dyDescent="0.25">
      <c r="C6995" s="12"/>
      <c r="D6995" s="12"/>
    </row>
    <row r="6996" spans="3:4" x14ac:dyDescent="0.25">
      <c r="C6996" s="12"/>
      <c r="D6996" s="12"/>
    </row>
    <row r="6997" spans="3:4" x14ac:dyDescent="0.25">
      <c r="C6997" s="12"/>
      <c r="D6997" s="12"/>
    </row>
    <row r="6998" spans="3:4" x14ac:dyDescent="0.25">
      <c r="C6998" s="12"/>
      <c r="D6998" s="12"/>
    </row>
    <row r="6999" spans="3:4" x14ac:dyDescent="0.25">
      <c r="C6999" s="12"/>
      <c r="D6999" s="12"/>
    </row>
    <row r="7000" spans="3:4" x14ac:dyDescent="0.25">
      <c r="C7000" s="12"/>
      <c r="D7000" s="12"/>
    </row>
    <row r="7001" spans="3:4" x14ac:dyDescent="0.25">
      <c r="C7001" s="12"/>
      <c r="D7001" s="12"/>
    </row>
    <row r="7002" spans="3:4" x14ac:dyDescent="0.25">
      <c r="C7002" s="12"/>
      <c r="D7002" s="12"/>
    </row>
    <row r="7003" spans="3:4" x14ac:dyDescent="0.25">
      <c r="C7003" s="12"/>
      <c r="D7003" s="12"/>
    </row>
    <row r="7004" spans="3:4" x14ac:dyDescent="0.25">
      <c r="C7004" s="12"/>
      <c r="D7004" s="12"/>
    </row>
    <row r="7005" spans="3:4" x14ac:dyDescent="0.25">
      <c r="C7005" s="12"/>
      <c r="D7005" s="12"/>
    </row>
    <row r="7006" spans="3:4" x14ac:dyDescent="0.25">
      <c r="C7006" s="12"/>
      <c r="D7006" s="12"/>
    </row>
    <row r="7007" spans="3:4" x14ac:dyDescent="0.25">
      <c r="C7007" s="12"/>
      <c r="D7007" s="12"/>
    </row>
    <row r="7008" spans="3:4" x14ac:dyDescent="0.25">
      <c r="C7008" s="12"/>
      <c r="D7008" s="12"/>
    </row>
    <row r="7009" spans="3:4" x14ac:dyDescent="0.25">
      <c r="C7009" s="12"/>
      <c r="D7009" s="12"/>
    </row>
    <row r="7010" spans="3:4" x14ac:dyDescent="0.25">
      <c r="C7010" s="12"/>
      <c r="D7010" s="12"/>
    </row>
    <row r="7011" spans="3:4" x14ac:dyDescent="0.25">
      <c r="C7011" s="12"/>
      <c r="D7011" s="12"/>
    </row>
    <row r="7012" spans="3:4" x14ac:dyDescent="0.25">
      <c r="C7012" s="12"/>
      <c r="D7012" s="12"/>
    </row>
    <row r="7013" spans="3:4" x14ac:dyDescent="0.25">
      <c r="C7013" s="12"/>
      <c r="D7013" s="12"/>
    </row>
    <row r="7014" spans="3:4" x14ac:dyDescent="0.25">
      <c r="C7014" s="12"/>
      <c r="D7014" s="12"/>
    </row>
    <row r="7015" spans="3:4" x14ac:dyDescent="0.25">
      <c r="C7015" s="12"/>
      <c r="D7015" s="12"/>
    </row>
    <row r="7016" spans="3:4" x14ac:dyDescent="0.25">
      <c r="C7016" s="12"/>
      <c r="D7016" s="12"/>
    </row>
    <row r="7017" spans="3:4" x14ac:dyDescent="0.25">
      <c r="C7017" s="12"/>
      <c r="D7017" s="12"/>
    </row>
    <row r="7018" spans="3:4" x14ac:dyDescent="0.25">
      <c r="C7018" s="12"/>
      <c r="D7018" s="12"/>
    </row>
    <row r="7019" spans="3:4" x14ac:dyDescent="0.25">
      <c r="C7019" s="12"/>
      <c r="D7019" s="12"/>
    </row>
    <row r="7020" spans="3:4" x14ac:dyDescent="0.25">
      <c r="C7020" s="12"/>
      <c r="D7020" s="12"/>
    </row>
    <row r="7021" spans="3:4" x14ac:dyDescent="0.25">
      <c r="C7021" s="12"/>
      <c r="D7021" s="12"/>
    </row>
    <row r="7022" spans="3:4" x14ac:dyDescent="0.25">
      <c r="C7022" s="12"/>
      <c r="D7022" s="12"/>
    </row>
    <row r="7023" spans="3:4" x14ac:dyDescent="0.25">
      <c r="C7023" s="12"/>
      <c r="D7023" s="12"/>
    </row>
    <row r="7024" spans="3:4" x14ac:dyDescent="0.25">
      <c r="C7024" s="12"/>
      <c r="D7024" s="12"/>
    </row>
    <row r="7025" spans="3:4" x14ac:dyDescent="0.25">
      <c r="C7025" s="12"/>
      <c r="D7025" s="12"/>
    </row>
    <row r="7026" spans="3:4" x14ac:dyDescent="0.25">
      <c r="C7026" s="12"/>
      <c r="D7026" s="12"/>
    </row>
    <row r="7027" spans="3:4" x14ac:dyDescent="0.25">
      <c r="C7027" s="12"/>
      <c r="D7027" s="12"/>
    </row>
    <row r="7028" spans="3:4" x14ac:dyDescent="0.25">
      <c r="C7028" s="12"/>
      <c r="D7028" s="12"/>
    </row>
    <row r="7029" spans="3:4" x14ac:dyDescent="0.25">
      <c r="C7029" s="12"/>
      <c r="D7029" s="12"/>
    </row>
    <row r="7030" spans="3:4" x14ac:dyDescent="0.25">
      <c r="C7030" s="12"/>
      <c r="D7030" s="12"/>
    </row>
    <row r="7031" spans="3:4" x14ac:dyDescent="0.25">
      <c r="C7031" s="12"/>
      <c r="D7031" s="12"/>
    </row>
    <row r="7032" spans="3:4" x14ac:dyDescent="0.25">
      <c r="C7032" s="12"/>
      <c r="D7032" s="12"/>
    </row>
    <row r="7033" spans="3:4" x14ac:dyDescent="0.25">
      <c r="C7033" s="12"/>
      <c r="D7033" s="12"/>
    </row>
    <row r="7034" spans="3:4" x14ac:dyDescent="0.25">
      <c r="C7034" s="12"/>
      <c r="D7034" s="12"/>
    </row>
    <row r="7035" spans="3:4" x14ac:dyDescent="0.25">
      <c r="C7035" s="12"/>
      <c r="D7035" s="12"/>
    </row>
    <row r="7036" spans="3:4" x14ac:dyDescent="0.25">
      <c r="C7036" s="12"/>
      <c r="D7036" s="12"/>
    </row>
    <row r="7037" spans="3:4" x14ac:dyDescent="0.25">
      <c r="C7037" s="12"/>
      <c r="D7037" s="12"/>
    </row>
    <row r="7038" spans="3:4" x14ac:dyDescent="0.25">
      <c r="C7038" s="12"/>
      <c r="D7038" s="12"/>
    </row>
    <row r="7039" spans="3:4" x14ac:dyDescent="0.25">
      <c r="C7039" s="12"/>
      <c r="D7039" s="12"/>
    </row>
    <row r="7040" spans="3:4" x14ac:dyDescent="0.25">
      <c r="C7040" s="12"/>
      <c r="D7040" s="12"/>
    </row>
    <row r="7041" spans="3:4" x14ac:dyDescent="0.25">
      <c r="C7041" s="12"/>
      <c r="D7041" s="12"/>
    </row>
    <row r="7042" spans="3:4" x14ac:dyDescent="0.25">
      <c r="C7042" s="12"/>
      <c r="D7042" s="12"/>
    </row>
    <row r="7043" spans="3:4" x14ac:dyDescent="0.25">
      <c r="C7043" s="12"/>
      <c r="D7043" s="12"/>
    </row>
    <row r="7044" spans="3:4" x14ac:dyDescent="0.25">
      <c r="C7044" s="12"/>
      <c r="D7044" s="12"/>
    </row>
    <row r="7045" spans="3:4" x14ac:dyDescent="0.25">
      <c r="C7045" s="12"/>
      <c r="D7045" s="12"/>
    </row>
    <row r="7046" spans="3:4" x14ac:dyDescent="0.25">
      <c r="C7046" s="12"/>
      <c r="D7046" s="12"/>
    </row>
    <row r="7047" spans="3:4" x14ac:dyDescent="0.25">
      <c r="C7047" s="12"/>
      <c r="D7047" s="12"/>
    </row>
    <row r="7048" spans="3:4" x14ac:dyDescent="0.25">
      <c r="C7048" s="12"/>
      <c r="D7048" s="12"/>
    </row>
    <row r="7049" spans="3:4" x14ac:dyDescent="0.25">
      <c r="C7049" s="12"/>
      <c r="D7049" s="12"/>
    </row>
    <row r="7050" spans="3:4" x14ac:dyDescent="0.25">
      <c r="C7050" s="12"/>
      <c r="D7050" s="12"/>
    </row>
    <row r="7051" spans="3:4" x14ac:dyDescent="0.25">
      <c r="C7051" s="12"/>
      <c r="D7051" s="12"/>
    </row>
    <row r="7052" spans="3:4" x14ac:dyDescent="0.25">
      <c r="C7052" s="12"/>
      <c r="D7052" s="12"/>
    </row>
    <row r="7053" spans="3:4" x14ac:dyDescent="0.25">
      <c r="C7053" s="12"/>
      <c r="D7053" s="12"/>
    </row>
    <row r="7054" spans="3:4" x14ac:dyDescent="0.25">
      <c r="C7054" s="12"/>
      <c r="D7054" s="12"/>
    </row>
    <row r="7055" spans="3:4" x14ac:dyDescent="0.25">
      <c r="C7055" s="12"/>
      <c r="D7055" s="12"/>
    </row>
    <row r="7056" spans="3:4" x14ac:dyDescent="0.25">
      <c r="C7056" s="12"/>
      <c r="D7056" s="12"/>
    </row>
    <row r="7057" spans="3:4" x14ac:dyDescent="0.25">
      <c r="C7057" s="12"/>
      <c r="D7057" s="12"/>
    </row>
    <row r="7058" spans="3:4" x14ac:dyDescent="0.25">
      <c r="C7058" s="12"/>
      <c r="D7058" s="12"/>
    </row>
    <row r="7059" spans="3:4" x14ac:dyDescent="0.25">
      <c r="C7059" s="12"/>
      <c r="D7059" s="12"/>
    </row>
    <row r="7060" spans="3:4" x14ac:dyDescent="0.25">
      <c r="C7060" s="12"/>
      <c r="D7060" s="12"/>
    </row>
    <row r="7061" spans="3:4" x14ac:dyDescent="0.25">
      <c r="C7061" s="12"/>
      <c r="D7061" s="12"/>
    </row>
    <row r="7062" spans="3:4" x14ac:dyDescent="0.25">
      <c r="C7062" s="12"/>
      <c r="D7062" s="12"/>
    </row>
    <row r="7063" spans="3:4" x14ac:dyDescent="0.25">
      <c r="C7063" s="12"/>
      <c r="D7063" s="12"/>
    </row>
    <row r="7064" spans="3:4" x14ac:dyDescent="0.25">
      <c r="C7064" s="12"/>
      <c r="D7064" s="12"/>
    </row>
    <row r="7065" spans="3:4" x14ac:dyDescent="0.25">
      <c r="C7065" s="12"/>
      <c r="D7065" s="12"/>
    </row>
    <row r="7066" spans="3:4" x14ac:dyDescent="0.25">
      <c r="C7066" s="12"/>
      <c r="D7066" s="12"/>
    </row>
    <row r="7067" spans="3:4" x14ac:dyDescent="0.25">
      <c r="C7067" s="12"/>
      <c r="D7067" s="12"/>
    </row>
    <row r="7068" spans="3:4" x14ac:dyDescent="0.25">
      <c r="C7068" s="12"/>
      <c r="D7068" s="12"/>
    </row>
    <row r="7069" spans="3:4" x14ac:dyDescent="0.25">
      <c r="C7069" s="12"/>
      <c r="D7069" s="12"/>
    </row>
    <row r="7070" spans="3:4" x14ac:dyDescent="0.25">
      <c r="C7070" s="12"/>
      <c r="D7070" s="12"/>
    </row>
    <row r="7071" spans="3:4" x14ac:dyDescent="0.25">
      <c r="C7071" s="12"/>
      <c r="D7071" s="12"/>
    </row>
    <row r="7072" spans="3:4" x14ac:dyDescent="0.25">
      <c r="C7072" s="12"/>
      <c r="D7072" s="12"/>
    </row>
    <row r="7073" spans="3:4" x14ac:dyDescent="0.25">
      <c r="C7073" s="12"/>
      <c r="D7073" s="12"/>
    </row>
    <row r="7074" spans="3:4" x14ac:dyDescent="0.25">
      <c r="C7074" s="12"/>
      <c r="D7074" s="12"/>
    </row>
    <row r="7075" spans="3:4" x14ac:dyDescent="0.25">
      <c r="C7075" s="12"/>
      <c r="D7075" s="12"/>
    </row>
    <row r="7076" spans="3:4" x14ac:dyDescent="0.25">
      <c r="C7076" s="12"/>
      <c r="D7076" s="12"/>
    </row>
    <row r="7077" spans="3:4" x14ac:dyDescent="0.25">
      <c r="C7077" s="12"/>
      <c r="D7077" s="12"/>
    </row>
    <row r="7078" spans="3:4" x14ac:dyDescent="0.25">
      <c r="C7078" s="12"/>
      <c r="D7078" s="12"/>
    </row>
    <row r="7079" spans="3:4" x14ac:dyDescent="0.25">
      <c r="C7079" s="12"/>
      <c r="D7079" s="12"/>
    </row>
    <row r="7080" spans="3:4" x14ac:dyDescent="0.25">
      <c r="C7080" s="12"/>
      <c r="D7080" s="12"/>
    </row>
    <row r="7081" spans="3:4" x14ac:dyDescent="0.25">
      <c r="C7081" s="12"/>
      <c r="D7081" s="12"/>
    </row>
    <row r="7082" spans="3:4" x14ac:dyDescent="0.25">
      <c r="C7082" s="12"/>
      <c r="D7082" s="12"/>
    </row>
    <row r="7083" spans="3:4" x14ac:dyDescent="0.25">
      <c r="C7083" s="12"/>
      <c r="D7083" s="12"/>
    </row>
    <row r="7084" spans="3:4" x14ac:dyDescent="0.25">
      <c r="C7084" s="12"/>
      <c r="D7084" s="12"/>
    </row>
    <row r="7085" spans="3:4" x14ac:dyDescent="0.25">
      <c r="C7085" s="12"/>
      <c r="D7085" s="12"/>
    </row>
    <row r="7086" spans="3:4" x14ac:dyDescent="0.25">
      <c r="C7086" s="12"/>
      <c r="D7086" s="12"/>
    </row>
    <row r="7087" spans="3:4" x14ac:dyDescent="0.25">
      <c r="C7087" s="12"/>
      <c r="D7087" s="12"/>
    </row>
    <row r="7088" spans="3:4" x14ac:dyDescent="0.25">
      <c r="C7088" s="12"/>
      <c r="D7088" s="12"/>
    </row>
    <row r="7089" spans="3:4" x14ac:dyDescent="0.25">
      <c r="C7089" s="12"/>
      <c r="D7089" s="12"/>
    </row>
    <row r="7090" spans="3:4" x14ac:dyDescent="0.25">
      <c r="C7090" s="12"/>
      <c r="D7090" s="12"/>
    </row>
    <row r="7091" spans="3:4" x14ac:dyDescent="0.25">
      <c r="C7091" s="12"/>
      <c r="D7091" s="12"/>
    </row>
    <row r="7092" spans="3:4" x14ac:dyDescent="0.25">
      <c r="C7092" s="12"/>
      <c r="D7092" s="12"/>
    </row>
    <row r="7093" spans="3:4" x14ac:dyDescent="0.25">
      <c r="C7093" s="12"/>
      <c r="D7093" s="12"/>
    </row>
    <row r="7094" spans="3:4" x14ac:dyDescent="0.25">
      <c r="C7094" s="12"/>
      <c r="D7094" s="12"/>
    </row>
    <row r="7095" spans="3:4" x14ac:dyDescent="0.25">
      <c r="C7095" s="12"/>
      <c r="D7095" s="12"/>
    </row>
    <row r="7096" spans="3:4" x14ac:dyDescent="0.25">
      <c r="C7096" s="12"/>
      <c r="D7096" s="12"/>
    </row>
    <row r="7097" spans="3:4" x14ac:dyDescent="0.25">
      <c r="C7097" s="12"/>
      <c r="D7097" s="12"/>
    </row>
    <row r="7098" spans="3:4" x14ac:dyDescent="0.25">
      <c r="C7098" s="12"/>
      <c r="D7098" s="12"/>
    </row>
    <row r="7099" spans="3:4" x14ac:dyDescent="0.25">
      <c r="C7099" s="12"/>
      <c r="D7099" s="12"/>
    </row>
    <row r="7100" spans="3:4" x14ac:dyDescent="0.25">
      <c r="C7100" s="12"/>
      <c r="D7100" s="12"/>
    </row>
    <row r="7101" spans="3:4" x14ac:dyDescent="0.25">
      <c r="C7101" s="12"/>
      <c r="D7101" s="12"/>
    </row>
    <row r="7102" spans="3:4" x14ac:dyDescent="0.25">
      <c r="C7102" s="12"/>
      <c r="D7102" s="12"/>
    </row>
    <row r="7103" spans="3:4" x14ac:dyDescent="0.25">
      <c r="C7103" s="12"/>
      <c r="D7103" s="12"/>
    </row>
    <row r="7104" spans="3:4" x14ac:dyDescent="0.25">
      <c r="C7104" s="12"/>
      <c r="D7104" s="12"/>
    </row>
    <row r="7105" spans="3:4" x14ac:dyDescent="0.25">
      <c r="C7105" s="12"/>
      <c r="D7105" s="12"/>
    </row>
    <row r="7106" spans="3:4" x14ac:dyDescent="0.25">
      <c r="C7106" s="12"/>
      <c r="D7106" s="12"/>
    </row>
    <row r="7107" spans="3:4" x14ac:dyDescent="0.25">
      <c r="C7107" s="12"/>
      <c r="D7107" s="12"/>
    </row>
    <row r="7108" spans="3:4" x14ac:dyDescent="0.25">
      <c r="C7108" s="12"/>
      <c r="D7108" s="12"/>
    </row>
    <row r="7109" spans="3:4" x14ac:dyDescent="0.25">
      <c r="C7109" s="12"/>
      <c r="D7109" s="12"/>
    </row>
    <row r="7110" spans="3:4" x14ac:dyDescent="0.25">
      <c r="C7110" s="12"/>
      <c r="D7110" s="12"/>
    </row>
    <row r="7111" spans="3:4" x14ac:dyDescent="0.25">
      <c r="C7111" s="12"/>
      <c r="D7111" s="12"/>
    </row>
    <row r="7112" spans="3:4" x14ac:dyDescent="0.25">
      <c r="C7112" s="12"/>
      <c r="D7112" s="12"/>
    </row>
    <row r="7113" spans="3:4" x14ac:dyDescent="0.25">
      <c r="C7113" s="12"/>
      <c r="D7113" s="12"/>
    </row>
    <row r="7114" spans="3:4" x14ac:dyDescent="0.25">
      <c r="C7114" s="12"/>
      <c r="D7114" s="12"/>
    </row>
    <row r="7115" spans="3:4" x14ac:dyDescent="0.25">
      <c r="C7115" s="12"/>
      <c r="D7115" s="12"/>
    </row>
    <row r="7116" spans="3:4" x14ac:dyDescent="0.25">
      <c r="C7116" s="12"/>
      <c r="D7116" s="12"/>
    </row>
    <row r="7117" spans="3:4" x14ac:dyDescent="0.25">
      <c r="C7117" s="12"/>
      <c r="D7117" s="12"/>
    </row>
    <row r="7118" spans="3:4" x14ac:dyDescent="0.25">
      <c r="C7118" s="12"/>
      <c r="D7118" s="12"/>
    </row>
    <row r="7119" spans="3:4" x14ac:dyDescent="0.25">
      <c r="C7119" s="12"/>
      <c r="D7119" s="12"/>
    </row>
    <row r="7120" spans="3:4" x14ac:dyDescent="0.25">
      <c r="C7120" s="12"/>
      <c r="D7120" s="12"/>
    </row>
    <row r="7121" spans="3:4" x14ac:dyDescent="0.25">
      <c r="C7121" s="12"/>
      <c r="D7121" s="12"/>
    </row>
    <row r="7122" spans="3:4" x14ac:dyDescent="0.25">
      <c r="C7122" s="12"/>
      <c r="D7122" s="12"/>
    </row>
    <row r="7123" spans="3:4" x14ac:dyDescent="0.25">
      <c r="C7123" s="12"/>
      <c r="D7123" s="12"/>
    </row>
    <row r="7124" spans="3:4" x14ac:dyDescent="0.25">
      <c r="C7124" s="12"/>
      <c r="D7124" s="12"/>
    </row>
    <row r="7125" spans="3:4" x14ac:dyDescent="0.25">
      <c r="C7125" s="12"/>
      <c r="D7125" s="12"/>
    </row>
    <row r="7126" spans="3:4" x14ac:dyDescent="0.25">
      <c r="C7126" s="12"/>
      <c r="D7126" s="12"/>
    </row>
    <row r="7127" spans="3:4" x14ac:dyDescent="0.25">
      <c r="C7127" s="12"/>
      <c r="D7127" s="12"/>
    </row>
    <row r="7128" spans="3:4" x14ac:dyDescent="0.25">
      <c r="C7128" s="12"/>
      <c r="D7128" s="12"/>
    </row>
    <row r="7129" spans="3:4" x14ac:dyDescent="0.25">
      <c r="C7129" s="12"/>
      <c r="D7129" s="12"/>
    </row>
    <row r="7130" spans="3:4" x14ac:dyDescent="0.25">
      <c r="C7130" s="12"/>
      <c r="D7130" s="12"/>
    </row>
    <row r="7131" spans="3:4" x14ac:dyDescent="0.25">
      <c r="C7131" s="12"/>
      <c r="D7131" s="12"/>
    </row>
    <row r="7132" spans="3:4" x14ac:dyDescent="0.25">
      <c r="C7132" s="12"/>
      <c r="D7132" s="12"/>
    </row>
    <row r="7133" spans="3:4" x14ac:dyDescent="0.25">
      <c r="C7133" s="12"/>
      <c r="D7133" s="12"/>
    </row>
    <row r="7134" spans="3:4" x14ac:dyDescent="0.25">
      <c r="C7134" s="12"/>
      <c r="D7134" s="12"/>
    </row>
    <row r="7135" spans="3:4" x14ac:dyDescent="0.25">
      <c r="C7135" s="12"/>
      <c r="D7135" s="12"/>
    </row>
    <row r="7136" spans="3:4" x14ac:dyDescent="0.25">
      <c r="C7136" s="12"/>
      <c r="D7136" s="12"/>
    </row>
    <row r="7137" spans="3:4" x14ac:dyDescent="0.25">
      <c r="C7137" s="12"/>
      <c r="D7137" s="12"/>
    </row>
    <row r="7138" spans="3:4" x14ac:dyDescent="0.25">
      <c r="C7138" s="12"/>
      <c r="D7138" s="12"/>
    </row>
    <row r="7139" spans="3:4" x14ac:dyDescent="0.25">
      <c r="C7139" s="12"/>
      <c r="D7139" s="12"/>
    </row>
    <row r="7140" spans="3:4" x14ac:dyDescent="0.25">
      <c r="C7140" s="12"/>
      <c r="D7140" s="12"/>
    </row>
    <row r="7141" spans="3:4" x14ac:dyDescent="0.25">
      <c r="C7141" s="12"/>
      <c r="D7141" s="12"/>
    </row>
    <row r="7142" spans="3:4" x14ac:dyDescent="0.25">
      <c r="C7142" s="12"/>
      <c r="D7142" s="12"/>
    </row>
    <row r="7143" spans="3:4" x14ac:dyDescent="0.25">
      <c r="C7143" s="12"/>
      <c r="D7143" s="12"/>
    </row>
    <row r="7144" spans="3:4" x14ac:dyDescent="0.25">
      <c r="C7144" s="12"/>
      <c r="D7144" s="12"/>
    </row>
    <row r="7145" spans="3:4" x14ac:dyDescent="0.25">
      <c r="C7145" s="12"/>
      <c r="D7145" s="12"/>
    </row>
    <row r="7146" spans="3:4" x14ac:dyDescent="0.25">
      <c r="C7146" s="12"/>
      <c r="D7146" s="12"/>
    </row>
    <row r="7147" spans="3:4" x14ac:dyDescent="0.25">
      <c r="C7147" s="12"/>
      <c r="D7147" s="12"/>
    </row>
    <row r="7148" spans="3:4" x14ac:dyDescent="0.25">
      <c r="C7148" s="12"/>
      <c r="D7148" s="12"/>
    </row>
    <row r="7149" spans="3:4" x14ac:dyDescent="0.25">
      <c r="C7149" s="12"/>
      <c r="D7149" s="12"/>
    </row>
    <row r="7150" spans="3:4" x14ac:dyDescent="0.25">
      <c r="C7150" s="12"/>
      <c r="D7150" s="12"/>
    </row>
    <row r="7151" spans="3:4" x14ac:dyDescent="0.25">
      <c r="C7151" s="12"/>
      <c r="D7151" s="12"/>
    </row>
    <row r="7152" spans="3:4" x14ac:dyDescent="0.25">
      <c r="C7152" s="12"/>
      <c r="D7152" s="12"/>
    </row>
    <row r="7153" spans="3:4" x14ac:dyDescent="0.25">
      <c r="C7153" s="12"/>
      <c r="D7153" s="12"/>
    </row>
    <row r="7154" spans="3:4" x14ac:dyDescent="0.25">
      <c r="C7154" s="12"/>
      <c r="D7154" s="12"/>
    </row>
    <row r="7155" spans="3:4" x14ac:dyDescent="0.25">
      <c r="C7155" s="12"/>
      <c r="D7155" s="12"/>
    </row>
    <row r="7156" spans="3:4" x14ac:dyDescent="0.25">
      <c r="C7156" s="12"/>
      <c r="D7156" s="12"/>
    </row>
    <row r="7157" spans="3:4" x14ac:dyDescent="0.25">
      <c r="C7157" s="12"/>
      <c r="D7157" s="12"/>
    </row>
    <row r="7158" spans="3:4" x14ac:dyDescent="0.25">
      <c r="C7158" s="12"/>
      <c r="D7158" s="12"/>
    </row>
    <row r="7159" spans="3:4" x14ac:dyDescent="0.25">
      <c r="C7159" s="12"/>
      <c r="D7159" s="12"/>
    </row>
    <row r="7160" spans="3:4" x14ac:dyDescent="0.25">
      <c r="C7160" s="12"/>
      <c r="D7160" s="12"/>
    </row>
    <row r="7161" spans="3:4" x14ac:dyDescent="0.25">
      <c r="C7161" s="12"/>
      <c r="D7161" s="12"/>
    </row>
    <row r="7162" spans="3:4" x14ac:dyDescent="0.25">
      <c r="C7162" s="12"/>
      <c r="D7162" s="12"/>
    </row>
    <row r="7163" spans="3:4" x14ac:dyDescent="0.25">
      <c r="C7163" s="12"/>
      <c r="D7163" s="12"/>
    </row>
    <row r="7164" spans="3:4" x14ac:dyDescent="0.25">
      <c r="C7164" s="12"/>
      <c r="D7164" s="12"/>
    </row>
    <row r="7165" spans="3:4" x14ac:dyDescent="0.25">
      <c r="C7165" s="12"/>
      <c r="D7165" s="12"/>
    </row>
    <row r="7166" spans="3:4" x14ac:dyDescent="0.25">
      <c r="C7166" s="12"/>
      <c r="D7166" s="12"/>
    </row>
    <row r="7167" spans="3:4" x14ac:dyDescent="0.25">
      <c r="C7167" s="12"/>
      <c r="D7167" s="12"/>
    </row>
    <row r="7168" spans="3:4" x14ac:dyDescent="0.25">
      <c r="C7168" s="12"/>
      <c r="D7168" s="12"/>
    </row>
    <row r="7169" spans="3:4" x14ac:dyDescent="0.25">
      <c r="C7169" s="12"/>
      <c r="D7169" s="12"/>
    </row>
    <row r="7170" spans="3:4" x14ac:dyDescent="0.25">
      <c r="C7170" s="12"/>
      <c r="D7170" s="12"/>
    </row>
    <row r="7171" spans="3:4" x14ac:dyDescent="0.25">
      <c r="C7171" s="12"/>
      <c r="D7171" s="12"/>
    </row>
    <row r="7172" spans="3:4" x14ac:dyDescent="0.25">
      <c r="C7172" s="12"/>
      <c r="D7172" s="12"/>
    </row>
    <row r="7173" spans="3:4" x14ac:dyDescent="0.25">
      <c r="C7173" s="12"/>
      <c r="D7173" s="12"/>
    </row>
    <row r="7174" spans="3:4" x14ac:dyDescent="0.25">
      <c r="C7174" s="12"/>
      <c r="D7174" s="12"/>
    </row>
    <row r="7175" spans="3:4" x14ac:dyDescent="0.25">
      <c r="C7175" s="12"/>
      <c r="D7175" s="12"/>
    </row>
    <row r="7176" spans="3:4" x14ac:dyDescent="0.25">
      <c r="C7176" s="12"/>
      <c r="D7176" s="12"/>
    </row>
    <row r="7177" spans="3:4" x14ac:dyDescent="0.25">
      <c r="C7177" s="12"/>
      <c r="D7177" s="12"/>
    </row>
    <row r="7178" spans="3:4" x14ac:dyDescent="0.25">
      <c r="C7178" s="12"/>
      <c r="D7178" s="12"/>
    </row>
    <row r="7179" spans="3:4" x14ac:dyDescent="0.25">
      <c r="C7179" s="12"/>
      <c r="D7179" s="12"/>
    </row>
    <row r="7180" spans="3:4" x14ac:dyDescent="0.25">
      <c r="C7180" s="12"/>
      <c r="D7180" s="12"/>
    </row>
    <row r="7181" spans="3:4" x14ac:dyDescent="0.25">
      <c r="C7181" s="12"/>
      <c r="D7181" s="12"/>
    </row>
    <row r="7182" spans="3:4" x14ac:dyDescent="0.25">
      <c r="C7182" s="12"/>
      <c r="D7182" s="12"/>
    </row>
    <row r="7183" spans="3:4" x14ac:dyDescent="0.25">
      <c r="C7183" s="12"/>
      <c r="D7183" s="12"/>
    </row>
    <row r="7184" spans="3:4" x14ac:dyDescent="0.25">
      <c r="C7184" s="12"/>
      <c r="D7184" s="12"/>
    </row>
    <row r="7185" spans="3:4" x14ac:dyDescent="0.25">
      <c r="C7185" s="12"/>
      <c r="D7185" s="12"/>
    </row>
    <row r="7186" spans="3:4" x14ac:dyDescent="0.25">
      <c r="C7186" s="12"/>
      <c r="D7186" s="12"/>
    </row>
    <row r="7187" spans="3:4" x14ac:dyDescent="0.25">
      <c r="C7187" s="12"/>
      <c r="D7187" s="12"/>
    </row>
    <row r="7188" spans="3:4" x14ac:dyDescent="0.25">
      <c r="C7188" s="12"/>
      <c r="D7188" s="12"/>
    </row>
    <row r="7189" spans="3:4" x14ac:dyDescent="0.25">
      <c r="C7189" s="12"/>
      <c r="D7189" s="12"/>
    </row>
    <row r="7190" spans="3:4" x14ac:dyDescent="0.25">
      <c r="C7190" s="12"/>
      <c r="D7190" s="12"/>
    </row>
    <row r="7191" spans="3:4" x14ac:dyDescent="0.25">
      <c r="C7191" s="12"/>
      <c r="D7191" s="12"/>
    </row>
    <row r="7192" spans="3:4" x14ac:dyDescent="0.25">
      <c r="C7192" s="12"/>
      <c r="D7192" s="12"/>
    </row>
    <row r="7193" spans="3:4" x14ac:dyDescent="0.25">
      <c r="C7193" s="12"/>
      <c r="D7193" s="12"/>
    </row>
    <row r="7194" spans="3:4" x14ac:dyDescent="0.25">
      <c r="C7194" s="12"/>
      <c r="D7194" s="12"/>
    </row>
    <row r="7195" spans="3:4" x14ac:dyDescent="0.25">
      <c r="C7195" s="12"/>
      <c r="D7195" s="12"/>
    </row>
    <row r="7196" spans="3:4" x14ac:dyDescent="0.25">
      <c r="C7196" s="12"/>
      <c r="D7196" s="12"/>
    </row>
    <row r="7197" spans="3:4" x14ac:dyDescent="0.25">
      <c r="C7197" s="12"/>
      <c r="D7197" s="12"/>
    </row>
    <row r="7198" spans="3:4" x14ac:dyDescent="0.25">
      <c r="C7198" s="12"/>
      <c r="D7198" s="12"/>
    </row>
    <row r="7199" spans="3:4" x14ac:dyDescent="0.25">
      <c r="C7199" s="12"/>
      <c r="D7199" s="12"/>
    </row>
    <row r="7200" spans="3:4" x14ac:dyDescent="0.25">
      <c r="C7200" s="12"/>
      <c r="D7200" s="12"/>
    </row>
    <row r="7201" spans="3:4" x14ac:dyDescent="0.25">
      <c r="C7201" s="12"/>
      <c r="D7201" s="12"/>
    </row>
    <row r="7202" spans="3:4" x14ac:dyDescent="0.25">
      <c r="C7202" s="12"/>
      <c r="D7202" s="12"/>
    </row>
    <row r="7203" spans="3:4" x14ac:dyDescent="0.25">
      <c r="C7203" s="12"/>
      <c r="D7203" s="12"/>
    </row>
    <row r="7204" spans="3:4" x14ac:dyDescent="0.25">
      <c r="C7204" s="12"/>
      <c r="D7204" s="12"/>
    </row>
    <row r="7205" spans="3:4" x14ac:dyDescent="0.25">
      <c r="C7205" s="12"/>
      <c r="D7205" s="12"/>
    </row>
    <row r="7206" spans="3:4" x14ac:dyDescent="0.25">
      <c r="C7206" s="12"/>
      <c r="D7206" s="12"/>
    </row>
    <row r="7207" spans="3:4" x14ac:dyDescent="0.25">
      <c r="C7207" s="12"/>
      <c r="D7207" s="12"/>
    </row>
    <row r="7208" spans="3:4" x14ac:dyDescent="0.25">
      <c r="C7208" s="12"/>
      <c r="D7208" s="12"/>
    </row>
    <row r="7209" spans="3:4" x14ac:dyDescent="0.25">
      <c r="C7209" s="12"/>
      <c r="D7209" s="12"/>
    </row>
    <row r="7210" spans="3:4" x14ac:dyDescent="0.25">
      <c r="C7210" s="12"/>
      <c r="D7210" s="12"/>
    </row>
    <row r="7211" spans="3:4" x14ac:dyDescent="0.25">
      <c r="C7211" s="12"/>
      <c r="D7211" s="12"/>
    </row>
    <row r="7212" spans="3:4" x14ac:dyDescent="0.25">
      <c r="C7212" s="12"/>
      <c r="D7212" s="12"/>
    </row>
    <row r="7213" spans="3:4" x14ac:dyDescent="0.25">
      <c r="C7213" s="12"/>
      <c r="D7213" s="12"/>
    </row>
    <row r="7214" spans="3:4" x14ac:dyDescent="0.25">
      <c r="C7214" s="12"/>
      <c r="D7214" s="12"/>
    </row>
    <row r="7215" spans="3:4" x14ac:dyDescent="0.25">
      <c r="C7215" s="12"/>
      <c r="D7215" s="12"/>
    </row>
    <row r="7216" spans="3:4" x14ac:dyDescent="0.25">
      <c r="C7216" s="12"/>
      <c r="D7216" s="12"/>
    </row>
    <row r="7217" spans="3:4" x14ac:dyDescent="0.25">
      <c r="C7217" s="12"/>
      <c r="D7217" s="12"/>
    </row>
    <row r="7218" spans="3:4" x14ac:dyDescent="0.25">
      <c r="C7218" s="12"/>
      <c r="D7218" s="12"/>
    </row>
    <row r="7219" spans="3:4" x14ac:dyDescent="0.25">
      <c r="C7219" s="12"/>
      <c r="D7219" s="12"/>
    </row>
    <row r="7220" spans="3:4" x14ac:dyDescent="0.25">
      <c r="C7220" s="12"/>
      <c r="D7220" s="12"/>
    </row>
    <row r="7221" spans="3:4" x14ac:dyDescent="0.25">
      <c r="C7221" s="12"/>
      <c r="D7221" s="12"/>
    </row>
    <row r="7222" spans="3:4" x14ac:dyDescent="0.25">
      <c r="C7222" s="12"/>
      <c r="D7222" s="12"/>
    </row>
    <row r="7223" spans="3:4" x14ac:dyDescent="0.25">
      <c r="C7223" s="12"/>
      <c r="D7223" s="12"/>
    </row>
    <row r="7224" spans="3:4" x14ac:dyDescent="0.25">
      <c r="C7224" s="12"/>
      <c r="D7224" s="12"/>
    </row>
    <row r="7225" spans="3:4" x14ac:dyDescent="0.25">
      <c r="C7225" s="12"/>
      <c r="D7225" s="12"/>
    </row>
    <row r="7226" spans="3:4" x14ac:dyDescent="0.25">
      <c r="C7226" s="12"/>
      <c r="D7226" s="12"/>
    </row>
    <row r="7227" spans="3:4" x14ac:dyDescent="0.25">
      <c r="C7227" s="12"/>
      <c r="D7227" s="12"/>
    </row>
    <row r="7228" spans="3:4" x14ac:dyDescent="0.25">
      <c r="C7228" s="12"/>
      <c r="D7228" s="12"/>
    </row>
    <row r="7229" spans="3:4" x14ac:dyDescent="0.25">
      <c r="C7229" s="12"/>
      <c r="D7229" s="12"/>
    </row>
    <row r="7230" spans="3:4" x14ac:dyDescent="0.25">
      <c r="C7230" s="12"/>
      <c r="D7230" s="12"/>
    </row>
    <row r="7231" spans="3:4" x14ac:dyDescent="0.25">
      <c r="C7231" s="12"/>
      <c r="D7231" s="12"/>
    </row>
    <row r="7232" spans="3:4" x14ac:dyDescent="0.25">
      <c r="C7232" s="12"/>
      <c r="D7232" s="12"/>
    </row>
    <row r="7233" spans="3:4" x14ac:dyDescent="0.25">
      <c r="C7233" s="12"/>
      <c r="D7233" s="12"/>
    </row>
    <row r="7234" spans="3:4" x14ac:dyDescent="0.25">
      <c r="C7234" s="12"/>
      <c r="D7234" s="12"/>
    </row>
    <row r="7235" spans="3:4" x14ac:dyDescent="0.25">
      <c r="C7235" s="12"/>
      <c r="D7235" s="12"/>
    </row>
    <row r="7236" spans="3:4" x14ac:dyDescent="0.25">
      <c r="C7236" s="12"/>
      <c r="D7236" s="12"/>
    </row>
    <row r="7237" spans="3:4" x14ac:dyDescent="0.25">
      <c r="C7237" s="12"/>
      <c r="D7237" s="12"/>
    </row>
    <row r="7238" spans="3:4" x14ac:dyDescent="0.25">
      <c r="C7238" s="12"/>
      <c r="D7238" s="12"/>
    </row>
    <row r="7239" spans="3:4" x14ac:dyDescent="0.25">
      <c r="C7239" s="12"/>
      <c r="D7239" s="12"/>
    </row>
    <row r="7240" spans="3:4" x14ac:dyDescent="0.25">
      <c r="C7240" s="12"/>
      <c r="D7240" s="12"/>
    </row>
    <row r="7241" spans="3:4" x14ac:dyDescent="0.25">
      <c r="C7241" s="12"/>
      <c r="D7241" s="12"/>
    </row>
    <row r="7242" spans="3:4" x14ac:dyDescent="0.25">
      <c r="C7242" s="12"/>
      <c r="D7242" s="12"/>
    </row>
    <row r="7243" spans="3:4" x14ac:dyDescent="0.25">
      <c r="C7243" s="12"/>
      <c r="D7243" s="12"/>
    </row>
    <row r="7244" spans="3:4" x14ac:dyDescent="0.25">
      <c r="C7244" s="12"/>
      <c r="D7244" s="12"/>
    </row>
    <row r="7245" spans="3:4" x14ac:dyDescent="0.25">
      <c r="C7245" s="12"/>
      <c r="D7245" s="12"/>
    </row>
    <row r="7246" spans="3:4" x14ac:dyDescent="0.25">
      <c r="C7246" s="12"/>
      <c r="D7246" s="12"/>
    </row>
    <row r="7247" spans="3:4" x14ac:dyDescent="0.25">
      <c r="C7247" s="12"/>
      <c r="D7247" s="12"/>
    </row>
    <row r="7248" spans="3:4" x14ac:dyDescent="0.25">
      <c r="C7248" s="12"/>
      <c r="D7248" s="12"/>
    </row>
    <row r="7249" spans="3:4" x14ac:dyDescent="0.25">
      <c r="C7249" s="12"/>
      <c r="D7249" s="12"/>
    </row>
    <row r="7250" spans="3:4" x14ac:dyDescent="0.25">
      <c r="C7250" s="12"/>
      <c r="D7250" s="12"/>
    </row>
    <row r="7251" spans="3:4" x14ac:dyDescent="0.25">
      <c r="C7251" s="12"/>
      <c r="D7251" s="12"/>
    </row>
    <row r="7252" spans="3:4" x14ac:dyDescent="0.25">
      <c r="C7252" s="12"/>
      <c r="D7252" s="12"/>
    </row>
    <row r="7253" spans="3:4" x14ac:dyDescent="0.25">
      <c r="C7253" s="12"/>
      <c r="D7253" s="12"/>
    </row>
    <row r="7254" spans="3:4" x14ac:dyDescent="0.25">
      <c r="C7254" s="12"/>
      <c r="D7254" s="12"/>
    </row>
    <row r="7255" spans="3:4" x14ac:dyDescent="0.25">
      <c r="C7255" s="12"/>
      <c r="D7255" s="12"/>
    </row>
    <row r="7256" spans="3:4" x14ac:dyDescent="0.25">
      <c r="C7256" s="12"/>
      <c r="D7256" s="12"/>
    </row>
    <row r="7257" spans="3:4" x14ac:dyDescent="0.25">
      <c r="C7257" s="12"/>
      <c r="D7257" s="12"/>
    </row>
    <row r="7258" spans="3:4" x14ac:dyDescent="0.25">
      <c r="C7258" s="12"/>
      <c r="D7258" s="12"/>
    </row>
    <row r="7259" spans="3:4" x14ac:dyDescent="0.25">
      <c r="C7259" s="12"/>
      <c r="D7259" s="12"/>
    </row>
    <row r="7260" spans="3:4" x14ac:dyDescent="0.25">
      <c r="C7260" s="12"/>
      <c r="D7260" s="12"/>
    </row>
    <row r="7261" spans="3:4" x14ac:dyDescent="0.25">
      <c r="C7261" s="12"/>
      <c r="D7261" s="12"/>
    </row>
    <row r="7262" spans="3:4" x14ac:dyDescent="0.25">
      <c r="C7262" s="12"/>
      <c r="D7262" s="12"/>
    </row>
    <row r="7263" spans="3:4" x14ac:dyDescent="0.25">
      <c r="C7263" s="12"/>
      <c r="D7263" s="12"/>
    </row>
    <row r="7264" spans="3:4" x14ac:dyDescent="0.25">
      <c r="C7264" s="12"/>
      <c r="D7264" s="12"/>
    </row>
    <row r="7265" spans="3:4" x14ac:dyDescent="0.25">
      <c r="C7265" s="12"/>
      <c r="D7265" s="12"/>
    </row>
    <row r="7266" spans="3:4" x14ac:dyDescent="0.25">
      <c r="C7266" s="12"/>
      <c r="D7266" s="12"/>
    </row>
    <row r="7267" spans="3:4" x14ac:dyDescent="0.25">
      <c r="C7267" s="12"/>
      <c r="D7267" s="12"/>
    </row>
    <row r="7268" spans="3:4" x14ac:dyDescent="0.25">
      <c r="C7268" s="12"/>
      <c r="D7268" s="12"/>
    </row>
    <row r="7269" spans="3:4" x14ac:dyDescent="0.25">
      <c r="C7269" s="12"/>
      <c r="D7269" s="12"/>
    </row>
    <row r="7270" spans="3:4" x14ac:dyDescent="0.25">
      <c r="C7270" s="12"/>
      <c r="D7270" s="12"/>
    </row>
    <row r="7271" spans="3:4" x14ac:dyDescent="0.25">
      <c r="C7271" s="12"/>
      <c r="D7271" s="12"/>
    </row>
    <row r="7272" spans="3:4" x14ac:dyDescent="0.25">
      <c r="C7272" s="12"/>
      <c r="D7272" s="12"/>
    </row>
    <row r="7273" spans="3:4" x14ac:dyDescent="0.25">
      <c r="C7273" s="12"/>
      <c r="D7273" s="12"/>
    </row>
    <row r="7274" spans="3:4" x14ac:dyDescent="0.25">
      <c r="C7274" s="12"/>
      <c r="D7274" s="12"/>
    </row>
    <row r="7275" spans="3:4" x14ac:dyDescent="0.25">
      <c r="C7275" s="12"/>
      <c r="D7275" s="12"/>
    </row>
    <row r="7276" spans="3:4" x14ac:dyDescent="0.25">
      <c r="C7276" s="12"/>
      <c r="D7276" s="12"/>
    </row>
    <row r="7277" spans="3:4" x14ac:dyDescent="0.25">
      <c r="C7277" s="12"/>
      <c r="D7277" s="12"/>
    </row>
    <row r="7278" spans="3:4" x14ac:dyDescent="0.25">
      <c r="C7278" s="12"/>
      <c r="D7278" s="12"/>
    </row>
    <row r="7279" spans="3:4" x14ac:dyDescent="0.25">
      <c r="C7279" s="12"/>
      <c r="D7279" s="12"/>
    </row>
    <row r="7280" spans="3:4" x14ac:dyDescent="0.25">
      <c r="C7280" s="12"/>
      <c r="D7280" s="12"/>
    </row>
    <row r="7281" spans="3:4" x14ac:dyDescent="0.25">
      <c r="C7281" s="12"/>
      <c r="D7281" s="12"/>
    </row>
    <row r="7282" spans="3:4" x14ac:dyDescent="0.25">
      <c r="C7282" s="12"/>
      <c r="D7282" s="12"/>
    </row>
    <row r="7283" spans="3:4" x14ac:dyDescent="0.25">
      <c r="C7283" s="12"/>
      <c r="D7283" s="12"/>
    </row>
    <row r="7284" spans="3:4" x14ac:dyDescent="0.25">
      <c r="C7284" s="12"/>
      <c r="D7284" s="12"/>
    </row>
    <row r="7285" spans="3:4" x14ac:dyDescent="0.25">
      <c r="C7285" s="12"/>
      <c r="D7285" s="12"/>
    </row>
    <row r="7286" spans="3:4" x14ac:dyDescent="0.25">
      <c r="C7286" s="12"/>
      <c r="D7286" s="12"/>
    </row>
    <row r="7287" spans="3:4" x14ac:dyDescent="0.25">
      <c r="C7287" s="12"/>
      <c r="D7287" s="12"/>
    </row>
    <row r="7288" spans="3:4" x14ac:dyDescent="0.25">
      <c r="C7288" s="12"/>
      <c r="D7288" s="12"/>
    </row>
    <row r="7289" spans="3:4" x14ac:dyDescent="0.25">
      <c r="C7289" s="12"/>
      <c r="D7289" s="12"/>
    </row>
    <row r="7290" spans="3:4" x14ac:dyDescent="0.25">
      <c r="C7290" s="12"/>
      <c r="D7290" s="12"/>
    </row>
    <row r="7291" spans="3:4" x14ac:dyDescent="0.25">
      <c r="C7291" s="12"/>
      <c r="D7291" s="12"/>
    </row>
    <row r="7292" spans="3:4" x14ac:dyDescent="0.25">
      <c r="C7292" s="12"/>
      <c r="D7292" s="12"/>
    </row>
    <row r="7293" spans="3:4" x14ac:dyDescent="0.25">
      <c r="C7293" s="12"/>
      <c r="D7293" s="12"/>
    </row>
    <row r="7294" spans="3:4" x14ac:dyDescent="0.25">
      <c r="C7294" s="12"/>
      <c r="D7294" s="12"/>
    </row>
    <row r="7295" spans="3:4" x14ac:dyDescent="0.25">
      <c r="C7295" s="12"/>
      <c r="D7295" s="12"/>
    </row>
    <row r="7296" spans="3:4" x14ac:dyDescent="0.25">
      <c r="C7296" s="12"/>
      <c r="D7296" s="12"/>
    </row>
    <row r="7297" spans="3:4" x14ac:dyDescent="0.25">
      <c r="C7297" s="12"/>
      <c r="D7297" s="12"/>
    </row>
    <row r="7298" spans="3:4" x14ac:dyDescent="0.25">
      <c r="C7298" s="12"/>
      <c r="D7298" s="12"/>
    </row>
    <row r="7299" spans="3:4" x14ac:dyDescent="0.25">
      <c r="C7299" s="12"/>
      <c r="D7299" s="12"/>
    </row>
    <row r="7300" spans="3:4" x14ac:dyDescent="0.25">
      <c r="C7300" s="12"/>
      <c r="D7300" s="12"/>
    </row>
    <row r="7301" spans="3:4" x14ac:dyDescent="0.25">
      <c r="C7301" s="12"/>
      <c r="D7301" s="12"/>
    </row>
    <row r="7302" spans="3:4" x14ac:dyDescent="0.25">
      <c r="C7302" s="12"/>
      <c r="D7302" s="12"/>
    </row>
    <row r="7303" spans="3:4" x14ac:dyDescent="0.25">
      <c r="C7303" s="12"/>
      <c r="D7303" s="12"/>
    </row>
    <row r="7304" spans="3:4" x14ac:dyDescent="0.25">
      <c r="C7304" s="12"/>
      <c r="D7304" s="12"/>
    </row>
    <row r="7305" spans="3:4" x14ac:dyDescent="0.25">
      <c r="C7305" s="12"/>
      <c r="D7305" s="12"/>
    </row>
    <row r="7306" spans="3:4" x14ac:dyDescent="0.25">
      <c r="C7306" s="12"/>
      <c r="D7306" s="12"/>
    </row>
    <row r="7307" spans="3:4" x14ac:dyDescent="0.25">
      <c r="C7307" s="12"/>
      <c r="D7307" s="12"/>
    </row>
    <row r="7308" spans="3:4" x14ac:dyDescent="0.25">
      <c r="C7308" s="12"/>
      <c r="D7308" s="12"/>
    </row>
    <row r="7309" spans="3:4" x14ac:dyDescent="0.25">
      <c r="C7309" s="12"/>
      <c r="D7309" s="12"/>
    </row>
    <row r="7310" spans="3:4" x14ac:dyDescent="0.25">
      <c r="C7310" s="12"/>
      <c r="D7310" s="12"/>
    </row>
    <row r="7311" spans="3:4" x14ac:dyDescent="0.25">
      <c r="C7311" s="12"/>
      <c r="D7311" s="12"/>
    </row>
    <row r="7312" spans="3:4" x14ac:dyDescent="0.25">
      <c r="C7312" s="12"/>
      <c r="D7312" s="12"/>
    </row>
    <row r="7313" spans="3:4" x14ac:dyDescent="0.25">
      <c r="C7313" s="12"/>
      <c r="D7313" s="12"/>
    </row>
    <row r="7314" spans="3:4" x14ac:dyDescent="0.25">
      <c r="C7314" s="12"/>
      <c r="D7314" s="12"/>
    </row>
    <row r="7315" spans="3:4" x14ac:dyDescent="0.25">
      <c r="C7315" s="12"/>
      <c r="D7315" s="12"/>
    </row>
    <row r="7316" spans="3:4" x14ac:dyDescent="0.25">
      <c r="C7316" s="12"/>
      <c r="D7316" s="12"/>
    </row>
    <row r="7317" spans="3:4" x14ac:dyDescent="0.25">
      <c r="C7317" s="12"/>
      <c r="D7317" s="12"/>
    </row>
    <row r="7318" spans="3:4" x14ac:dyDescent="0.25">
      <c r="C7318" s="12"/>
      <c r="D7318" s="12"/>
    </row>
    <row r="7319" spans="3:4" x14ac:dyDescent="0.25">
      <c r="C7319" s="12"/>
      <c r="D7319" s="12"/>
    </row>
    <row r="7320" spans="3:4" x14ac:dyDescent="0.25">
      <c r="C7320" s="12"/>
      <c r="D7320" s="12"/>
    </row>
    <row r="7321" spans="3:4" x14ac:dyDescent="0.25">
      <c r="C7321" s="12"/>
      <c r="D7321" s="12"/>
    </row>
    <row r="7322" spans="3:4" x14ac:dyDescent="0.25">
      <c r="C7322" s="12"/>
      <c r="D7322" s="12"/>
    </row>
    <row r="7323" spans="3:4" x14ac:dyDescent="0.25">
      <c r="C7323" s="12"/>
      <c r="D7323" s="12"/>
    </row>
    <row r="7324" spans="3:4" x14ac:dyDescent="0.25">
      <c r="C7324" s="12"/>
      <c r="D7324" s="12"/>
    </row>
    <row r="7325" spans="3:4" x14ac:dyDescent="0.25">
      <c r="C7325" s="12"/>
      <c r="D7325" s="12"/>
    </row>
    <row r="7326" spans="3:4" x14ac:dyDescent="0.25">
      <c r="C7326" s="12"/>
      <c r="D7326" s="12"/>
    </row>
    <row r="7327" spans="3:4" x14ac:dyDescent="0.25">
      <c r="C7327" s="12"/>
      <c r="D7327" s="12"/>
    </row>
    <row r="7328" spans="3:4" x14ac:dyDescent="0.25">
      <c r="C7328" s="12"/>
      <c r="D7328" s="12"/>
    </row>
    <row r="7329" spans="3:4" x14ac:dyDescent="0.25">
      <c r="C7329" s="12"/>
      <c r="D7329" s="12"/>
    </row>
    <row r="7330" spans="3:4" x14ac:dyDescent="0.25">
      <c r="C7330" s="12"/>
      <c r="D7330" s="12"/>
    </row>
    <row r="7331" spans="3:4" x14ac:dyDescent="0.25">
      <c r="C7331" s="12"/>
      <c r="D7331" s="12"/>
    </row>
    <row r="7332" spans="3:4" x14ac:dyDescent="0.25">
      <c r="C7332" s="12"/>
      <c r="D7332" s="12"/>
    </row>
    <row r="7333" spans="3:4" x14ac:dyDescent="0.25">
      <c r="C7333" s="12"/>
      <c r="D7333" s="12"/>
    </row>
    <row r="7334" spans="3:4" x14ac:dyDescent="0.25">
      <c r="C7334" s="12"/>
      <c r="D7334" s="12"/>
    </row>
    <row r="7335" spans="3:4" x14ac:dyDescent="0.25">
      <c r="C7335" s="12"/>
      <c r="D7335" s="12"/>
    </row>
    <row r="7336" spans="3:4" x14ac:dyDescent="0.25">
      <c r="C7336" s="12"/>
      <c r="D7336" s="12"/>
    </row>
    <row r="7337" spans="3:4" x14ac:dyDescent="0.25">
      <c r="C7337" s="12"/>
      <c r="D7337" s="12"/>
    </row>
    <row r="7338" spans="3:4" x14ac:dyDescent="0.25">
      <c r="C7338" s="12"/>
      <c r="D7338" s="12"/>
    </row>
    <row r="7339" spans="3:4" x14ac:dyDescent="0.25">
      <c r="C7339" s="12"/>
      <c r="D7339" s="12"/>
    </row>
    <row r="7340" spans="3:4" x14ac:dyDescent="0.25">
      <c r="C7340" s="12"/>
      <c r="D7340" s="12"/>
    </row>
    <row r="7341" spans="3:4" x14ac:dyDescent="0.25">
      <c r="C7341" s="12"/>
      <c r="D7341" s="12"/>
    </row>
    <row r="7342" spans="3:4" x14ac:dyDescent="0.25">
      <c r="C7342" s="12"/>
      <c r="D7342" s="12"/>
    </row>
    <row r="7343" spans="3:4" x14ac:dyDescent="0.25">
      <c r="C7343" s="12"/>
      <c r="D7343" s="12"/>
    </row>
    <row r="7344" spans="3:4" x14ac:dyDescent="0.25">
      <c r="C7344" s="12"/>
      <c r="D7344" s="12"/>
    </row>
    <row r="7345" spans="3:4" x14ac:dyDescent="0.25">
      <c r="C7345" s="12"/>
      <c r="D7345" s="12"/>
    </row>
    <row r="7346" spans="3:4" x14ac:dyDescent="0.25">
      <c r="C7346" s="12"/>
      <c r="D7346" s="12"/>
    </row>
    <row r="7347" spans="3:4" x14ac:dyDescent="0.25">
      <c r="C7347" s="12"/>
      <c r="D7347" s="12"/>
    </row>
    <row r="7348" spans="3:4" x14ac:dyDescent="0.25">
      <c r="C7348" s="12"/>
      <c r="D7348" s="12"/>
    </row>
    <row r="7349" spans="3:4" x14ac:dyDescent="0.25">
      <c r="C7349" s="12"/>
      <c r="D7349" s="12"/>
    </row>
    <row r="7350" spans="3:4" x14ac:dyDescent="0.25">
      <c r="C7350" s="12"/>
      <c r="D7350" s="12"/>
    </row>
    <row r="7351" spans="3:4" x14ac:dyDescent="0.25">
      <c r="C7351" s="12"/>
      <c r="D7351" s="12"/>
    </row>
    <row r="7352" spans="3:4" x14ac:dyDescent="0.25">
      <c r="C7352" s="12"/>
      <c r="D7352" s="12"/>
    </row>
    <row r="7353" spans="3:4" x14ac:dyDescent="0.25">
      <c r="C7353" s="12"/>
      <c r="D7353" s="12"/>
    </row>
    <row r="7354" spans="3:4" x14ac:dyDescent="0.25">
      <c r="C7354" s="12"/>
      <c r="D7354" s="12"/>
    </row>
    <row r="7355" spans="3:4" x14ac:dyDescent="0.25">
      <c r="C7355" s="12"/>
      <c r="D7355" s="12"/>
    </row>
    <row r="7356" spans="3:4" x14ac:dyDescent="0.25">
      <c r="C7356" s="12"/>
      <c r="D7356" s="12"/>
    </row>
    <row r="7357" spans="3:4" x14ac:dyDescent="0.25">
      <c r="C7357" s="12"/>
      <c r="D7357" s="12"/>
    </row>
    <row r="7358" spans="3:4" x14ac:dyDescent="0.25">
      <c r="C7358" s="12"/>
      <c r="D7358" s="12"/>
    </row>
    <row r="7359" spans="3:4" x14ac:dyDescent="0.25">
      <c r="C7359" s="12"/>
      <c r="D7359" s="12"/>
    </row>
    <row r="7360" spans="3:4" x14ac:dyDescent="0.25">
      <c r="C7360" s="12"/>
      <c r="D7360" s="12"/>
    </row>
    <row r="7361" spans="3:4" x14ac:dyDescent="0.25">
      <c r="C7361" s="12"/>
      <c r="D7361" s="12"/>
    </row>
    <row r="7362" spans="3:4" x14ac:dyDescent="0.25">
      <c r="C7362" s="12"/>
      <c r="D7362" s="12"/>
    </row>
    <row r="7363" spans="3:4" x14ac:dyDescent="0.25">
      <c r="C7363" s="12"/>
      <c r="D7363" s="12"/>
    </row>
    <row r="7364" spans="3:4" x14ac:dyDescent="0.25">
      <c r="C7364" s="12"/>
      <c r="D7364" s="12"/>
    </row>
    <row r="7365" spans="3:4" x14ac:dyDescent="0.25">
      <c r="C7365" s="12"/>
      <c r="D7365" s="12"/>
    </row>
    <row r="7366" spans="3:4" x14ac:dyDescent="0.25">
      <c r="C7366" s="12"/>
      <c r="D7366" s="12"/>
    </row>
    <row r="7367" spans="3:4" x14ac:dyDescent="0.25">
      <c r="C7367" s="12"/>
      <c r="D7367" s="12"/>
    </row>
    <row r="7368" spans="3:4" x14ac:dyDescent="0.25">
      <c r="C7368" s="12"/>
      <c r="D7368" s="12"/>
    </row>
    <row r="7369" spans="3:4" x14ac:dyDescent="0.25">
      <c r="C7369" s="12"/>
      <c r="D7369" s="12"/>
    </row>
    <row r="7370" spans="3:4" x14ac:dyDescent="0.25">
      <c r="C7370" s="12"/>
      <c r="D7370" s="12"/>
    </row>
    <row r="7371" spans="3:4" x14ac:dyDescent="0.25">
      <c r="C7371" s="12"/>
      <c r="D7371" s="12"/>
    </row>
    <row r="7372" spans="3:4" x14ac:dyDescent="0.25">
      <c r="C7372" s="12"/>
      <c r="D7372" s="12"/>
    </row>
    <row r="7373" spans="3:4" x14ac:dyDescent="0.25">
      <c r="C7373" s="12"/>
      <c r="D7373" s="12"/>
    </row>
    <row r="7374" spans="3:4" x14ac:dyDescent="0.25">
      <c r="C7374" s="12"/>
      <c r="D7374" s="12"/>
    </row>
    <row r="7375" spans="3:4" x14ac:dyDescent="0.25">
      <c r="C7375" s="12"/>
      <c r="D7375" s="12"/>
    </row>
    <row r="7376" spans="3:4" x14ac:dyDescent="0.25">
      <c r="C7376" s="12"/>
      <c r="D7376" s="12"/>
    </row>
    <row r="7377" spans="3:4" x14ac:dyDescent="0.25">
      <c r="C7377" s="12"/>
      <c r="D7377" s="12"/>
    </row>
    <row r="7378" spans="3:4" x14ac:dyDescent="0.25">
      <c r="C7378" s="12"/>
      <c r="D7378" s="12"/>
    </row>
    <row r="7379" spans="3:4" x14ac:dyDescent="0.25">
      <c r="C7379" s="12"/>
      <c r="D7379" s="12"/>
    </row>
    <row r="7380" spans="3:4" x14ac:dyDescent="0.25">
      <c r="C7380" s="12"/>
      <c r="D7380" s="12"/>
    </row>
    <row r="7381" spans="3:4" x14ac:dyDescent="0.25">
      <c r="C7381" s="12"/>
      <c r="D7381" s="12"/>
    </row>
    <row r="7382" spans="3:4" x14ac:dyDescent="0.25">
      <c r="C7382" s="12"/>
      <c r="D7382" s="12"/>
    </row>
    <row r="7383" spans="3:4" x14ac:dyDescent="0.25">
      <c r="C7383" s="12"/>
      <c r="D7383" s="12"/>
    </row>
    <row r="7384" spans="3:4" x14ac:dyDescent="0.25">
      <c r="C7384" s="12"/>
      <c r="D7384" s="12"/>
    </row>
    <row r="7385" spans="3:4" x14ac:dyDescent="0.25">
      <c r="C7385" s="12"/>
      <c r="D7385" s="12"/>
    </row>
    <row r="7386" spans="3:4" x14ac:dyDescent="0.25">
      <c r="C7386" s="12"/>
      <c r="D7386" s="12"/>
    </row>
    <row r="7387" spans="3:4" x14ac:dyDescent="0.25">
      <c r="C7387" s="12"/>
      <c r="D7387" s="12"/>
    </row>
    <row r="7388" spans="3:4" x14ac:dyDescent="0.25">
      <c r="C7388" s="12"/>
      <c r="D7388" s="12"/>
    </row>
    <row r="7389" spans="3:4" x14ac:dyDescent="0.25">
      <c r="C7389" s="12"/>
      <c r="D7389" s="12"/>
    </row>
    <row r="7390" spans="3:4" x14ac:dyDescent="0.25">
      <c r="C7390" s="12"/>
      <c r="D7390" s="12"/>
    </row>
    <row r="7391" spans="3:4" x14ac:dyDescent="0.25">
      <c r="C7391" s="12"/>
      <c r="D7391" s="12"/>
    </row>
    <row r="7392" spans="3:4" x14ac:dyDescent="0.25">
      <c r="C7392" s="12"/>
      <c r="D7392" s="12"/>
    </row>
    <row r="7393" spans="3:4" x14ac:dyDescent="0.25">
      <c r="C7393" s="12"/>
      <c r="D7393" s="12"/>
    </row>
    <row r="7394" spans="3:4" x14ac:dyDescent="0.25">
      <c r="C7394" s="12"/>
      <c r="D7394" s="12"/>
    </row>
    <row r="7395" spans="3:4" x14ac:dyDescent="0.25">
      <c r="C7395" s="12"/>
      <c r="D7395" s="12"/>
    </row>
    <row r="7396" spans="3:4" x14ac:dyDescent="0.25">
      <c r="C7396" s="12"/>
      <c r="D7396" s="12"/>
    </row>
    <row r="7397" spans="3:4" x14ac:dyDescent="0.25">
      <c r="C7397" s="12"/>
      <c r="D7397" s="12"/>
    </row>
    <row r="7398" spans="3:4" x14ac:dyDescent="0.25">
      <c r="C7398" s="12"/>
      <c r="D7398" s="12"/>
    </row>
    <row r="7399" spans="3:4" x14ac:dyDescent="0.25">
      <c r="C7399" s="12"/>
      <c r="D7399" s="12"/>
    </row>
    <row r="7400" spans="3:4" x14ac:dyDescent="0.25">
      <c r="C7400" s="12"/>
      <c r="D7400" s="12"/>
    </row>
    <row r="7401" spans="3:4" x14ac:dyDescent="0.25">
      <c r="C7401" s="12"/>
      <c r="D7401" s="12"/>
    </row>
    <row r="7402" spans="3:4" x14ac:dyDescent="0.25">
      <c r="C7402" s="12"/>
      <c r="D7402" s="12"/>
    </row>
    <row r="7403" spans="3:4" x14ac:dyDescent="0.25">
      <c r="C7403" s="12"/>
      <c r="D7403" s="12"/>
    </row>
    <row r="7404" spans="3:4" x14ac:dyDescent="0.25">
      <c r="C7404" s="12"/>
      <c r="D7404" s="12"/>
    </row>
    <row r="7405" spans="3:4" x14ac:dyDescent="0.25">
      <c r="C7405" s="12"/>
      <c r="D7405" s="12"/>
    </row>
    <row r="7406" spans="3:4" x14ac:dyDescent="0.25">
      <c r="C7406" s="12"/>
      <c r="D7406" s="12"/>
    </row>
    <row r="7407" spans="3:4" x14ac:dyDescent="0.25">
      <c r="C7407" s="12"/>
      <c r="D7407" s="12"/>
    </row>
    <row r="7408" spans="3:4" x14ac:dyDescent="0.25">
      <c r="C7408" s="12"/>
      <c r="D7408" s="12"/>
    </row>
    <row r="7409" spans="3:4" x14ac:dyDescent="0.25">
      <c r="C7409" s="12"/>
      <c r="D7409" s="12"/>
    </row>
    <row r="7410" spans="3:4" x14ac:dyDescent="0.25">
      <c r="C7410" s="12"/>
      <c r="D7410" s="12"/>
    </row>
    <row r="7411" spans="3:4" x14ac:dyDescent="0.25">
      <c r="C7411" s="12"/>
      <c r="D7411" s="12"/>
    </row>
    <row r="7412" spans="3:4" x14ac:dyDescent="0.25">
      <c r="C7412" s="12"/>
      <c r="D7412" s="12"/>
    </row>
    <row r="7413" spans="3:4" x14ac:dyDescent="0.25">
      <c r="C7413" s="12"/>
      <c r="D7413" s="12"/>
    </row>
    <row r="7414" spans="3:4" x14ac:dyDescent="0.25">
      <c r="C7414" s="12"/>
      <c r="D7414" s="12"/>
    </row>
    <row r="7415" spans="3:4" x14ac:dyDescent="0.25">
      <c r="C7415" s="12"/>
      <c r="D7415" s="12"/>
    </row>
    <row r="7416" spans="3:4" x14ac:dyDescent="0.25">
      <c r="C7416" s="12"/>
      <c r="D7416" s="12"/>
    </row>
    <row r="7417" spans="3:4" x14ac:dyDescent="0.25">
      <c r="C7417" s="12"/>
      <c r="D7417" s="12"/>
    </row>
    <row r="7418" spans="3:4" x14ac:dyDescent="0.25">
      <c r="C7418" s="12"/>
      <c r="D7418" s="12"/>
    </row>
    <row r="7419" spans="3:4" x14ac:dyDescent="0.25">
      <c r="C7419" s="12"/>
      <c r="D7419" s="12"/>
    </row>
    <row r="7420" spans="3:4" x14ac:dyDescent="0.25">
      <c r="C7420" s="12"/>
      <c r="D7420" s="12"/>
    </row>
    <row r="7421" spans="3:4" x14ac:dyDescent="0.25">
      <c r="C7421" s="12"/>
      <c r="D7421" s="12"/>
    </row>
    <row r="7422" spans="3:4" x14ac:dyDescent="0.25">
      <c r="C7422" s="12"/>
      <c r="D7422" s="12"/>
    </row>
    <row r="7423" spans="3:4" x14ac:dyDescent="0.25">
      <c r="C7423" s="12"/>
      <c r="D7423" s="12"/>
    </row>
    <row r="7424" spans="3:4" x14ac:dyDescent="0.25">
      <c r="C7424" s="12"/>
      <c r="D7424" s="12"/>
    </row>
    <row r="7425" spans="3:4" x14ac:dyDescent="0.25">
      <c r="C7425" s="12"/>
      <c r="D7425" s="12"/>
    </row>
    <row r="7426" spans="3:4" x14ac:dyDescent="0.25">
      <c r="C7426" s="12"/>
      <c r="D7426" s="12"/>
    </row>
    <row r="7427" spans="3:4" x14ac:dyDescent="0.25">
      <c r="C7427" s="12"/>
      <c r="D7427" s="12"/>
    </row>
    <row r="7428" spans="3:4" x14ac:dyDescent="0.25">
      <c r="C7428" s="12"/>
      <c r="D7428" s="12"/>
    </row>
    <row r="7429" spans="3:4" x14ac:dyDescent="0.25">
      <c r="C7429" s="12"/>
      <c r="D7429" s="12"/>
    </row>
    <row r="7430" spans="3:4" x14ac:dyDescent="0.25">
      <c r="C7430" s="12"/>
      <c r="D7430" s="12"/>
    </row>
    <row r="7431" spans="3:4" x14ac:dyDescent="0.25">
      <c r="C7431" s="12"/>
      <c r="D7431" s="12"/>
    </row>
    <row r="7432" spans="3:4" x14ac:dyDescent="0.25">
      <c r="C7432" s="12"/>
      <c r="D7432" s="12"/>
    </row>
    <row r="7433" spans="3:4" x14ac:dyDescent="0.25">
      <c r="C7433" s="12"/>
      <c r="D7433" s="12"/>
    </row>
    <row r="7434" spans="3:4" x14ac:dyDescent="0.25">
      <c r="C7434" s="12"/>
      <c r="D7434" s="12"/>
    </row>
    <row r="7435" spans="3:4" x14ac:dyDescent="0.25">
      <c r="C7435" s="12"/>
      <c r="D7435" s="12"/>
    </row>
    <row r="7436" spans="3:4" x14ac:dyDescent="0.25">
      <c r="C7436" s="12"/>
      <c r="D7436" s="12"/>
    </row>
    <row r="7437" spans="3:4" x14ac:dyDescent="0.25">
      <c r="C7437" s="12"/>
      <c r="D7437" s="12"/>
    </row>
    <row r="7438" spans="3:4" x14ac:dyDescent="0.25">
      <c r="C7438" s="12"/>
      <c r="D7438" s="12"/>
    </row>
    <row r="7439" spans="3:4" x14ac:dyDescent="0.25">
      <c r="C7439" s="12"/>
      <c r="D7439" s="12"/>
    </row>
    <row r="7440" spans="3:4" x14ac:dyDescent="0.25">
      <c r="C7440" s="12"/>
      <c r="D7440" s="12"/>
    </row>
    <row r="7441" spans="3:4" x14ac:dyDescent="0.25">
      <c r="C7441" s="12"/>
      <c r="D7441" s="12"/>
    </row>
    <row r="7442" spans="3:4" x14ac:dyDescent="0.25">
      <c r="C7442" s="12"/>
      <c r="D7442" s="12"/>
    </row>
    <row r="7443" spans="3:4" x14ac:dyDescent="0.25">
      <c r="C7443" s="12"/>
      <c r="D7443" s="12"/>
    </row>
    <row r="7444" spans="3:4" x14ac:dyDescent="0.25">
      <c r="C7444" s="12"/>
      <c r="D7444" s="12"/>
    </row>
    <row r="7445" spans="3:4" x14ac:dyDescent="0.25">
      <c r="C7445" s="12"/>
      <c r="D7445" s="12"/>
    </row>
    <row r="7446" spans="3:4" x14ac:dyDescent="0.25">
      <c r="C7446" s="12"/>
      <c r="D7446" s="12"/>
    </row>
    <row r="7447" spans="3:4" x14ac:dyDescent="0.25">
      <c r="C7447" s="12"/>
      <c r="D7447" s="12"/>
    </row>
    <row r="7448" spans="3:4" x14ac:dyDescent="0.25">
      <c r="C7448" s="12"/>
      <c r="D7448" s="12"/>
    </row>
    <row r="7449" spans="3:4" x14ac:dyDescent="0.25">
      <c r="C7449" s="12"/>
      <c r="D7449" s="12"/>
    </row>
    <row r="7450" spans="3:4" x14ac:dyDescent="0.25">
      <c r="C7450" s="12"/>
      <c r="D7450" s="12"/>
    </row>
    <row r="7451" spans="3:4" x14ac:dyDescent="0.25">
      <c r="C7451" s="12"/>
      <c r="D7451" s="12"/>
    </row>
    <row r="7452" spans="3:4" x14ac:dyDescent="0.25">
      <c r="C7452" s="12"/>
      <c r="D7452" s="12"/>
    </row>
    <row r="7453" spans="3:4" x14ac:dyDescent="0.25">
      <c r="C7453" s="12"/>
      <c r="D7453" s="12"/>
    </row>
    <row r="7454" spans="3:4" x14ac:dyDescent="0.25">
      <c r="C7454" s="12"/>
      <c r="D7454" s="12"/>
    </row>
    <row r="7455" spans="3:4" x14ac:dyDescent="0.25">
      <c r="C7455" s="12"/>
      <c r="D7455" s="12"/>
    </row>
    <row r="7456" spans="3:4" x14ac:dyDescent="0.25">
      <c r="C7456" s="12"/>
      <c r="D7456" s="12"/>
    </row>
    <row r="7457" spans="3:4" x14ac:dyDescent="0.25">
      <c r="C7457" s="12"/>
      <c r="D7457" s="12"/>
    </row>
    <row r="7458" spans="3:4" x14ac:dyDescent="0.25">
      <c r="C7458" s="12"/>
      <c r="D7458" s="12"/>
    </row>
    <row r="7459" spans="3:4" x14ac:dyDescent="0.25">
      <c r="C7459" s="12"/>
      <c r="D7459" s="12"/>
    </row>
    <row r="7460" spans="3:4" x14ac:dyDescent="0.25">
      <c r="C7460" s="12"/>
      <c r="D7460" s="12"/>
    </row>
    <row r="7461" spans="3:4" x14ac:dyDescent="0.25">
      <c r="C7461" s="12"/>
      <c r="D7461" s="12"/>
    </row>
    <row r="7462" spans="3:4" x14ac:dyDescent="0.25">
      <c r="C7462" s="12"/>
      <c r="D7462" s="12"/>
    </row>
    <row r="7463" spans="3:4" x14ac:dyDescent="0.25">
      <c r="C7463" s="12"/>
      <c r="D7463" s="12"/>
    </row>
    <row r="7464" spans="3:4" x14ac:dyDescent="0.25">
      <c r="C7464" s="12"/>
      <c r="D7464" s="12"/>
    </row>
    <row r="7465" spans="3:4" x14ac:dyDescent="0.25">
      <c r="C7465" s="12"/>
      <c r="D7465" s="12"/>
    </row>
    <row r="7466" spans="3:4" x14ac:dyDescent="0.25">
      <c r="C7466" s="12"/>
      <c r="D7466" s="12"/>
    </row>
    <row r="7467" spans="3:4" x14ac:dyDescent="0.25">
      <c r="C7467" s="12"/>
      <c r="D7467" s="12"/>
    </row>
    <row r="7468" spans="3:4" x14ac:dyDescent="0.25">
      <c r="C7468" s="12"/>
      <c r="D7468" s="12"/>
    </row>
    <row r="7469" spans="3:4" x14ac:dyDescent="0.25">
      <c r="C7469" s="12"/>
      <c r="D7469" s="12"/>
    </row>
    <row r="7470" spans="3:4" x14ac:dyDescent="0.25">
      <c r="C7470" s="12"/>
      <c r="D7470" s="12"/>
    </row>
    <row r="7471" spans="3:4" x14ac:dyDescent="0.25">
      <c r="C7471" s="12"/>
      <c r="D7471" s="12"/>
    </row>
    <row r="7472" spans="3:4" x14ac:dyDescent="0.25">
      <c r="C7472" s="12"/>
      <c r="D7472" s="12"/>
    </row>
    <row r="7473" spans="3:4" x14ac:dyDescent="0.25">
      <c r="C7473" s="12"/>
      <c r="D7473" s="12"/>
    </row>
    <row r="7474" spans="3:4" x14ac:dyDescent="0.25">
      <c r="C7474" s="12"/>
      <c r="D7474" s="12"/>
    </row>
    <row r="7475" spans="3:4" x14ac:dyDescent="0.25">
      <c r="C7475" s="12"/>
      <c r="D7475" s="12"/>
    </row>
    <row r="7476" spans="3:4" x14ac:dyDescent="0.25">
      <c r="C7476" s="12"/>
      <c r="D7476" s="12"/>
    </row>
    <row r="7477" spans="3:4" x14ac:dyDescent="0.25">
      <c r="C7477" s="12"/>
      <c r="D7477" s="12"/>
    </row>
    <row r="7478" spans="3:4" x14ac:dyDescent="0.25">
      <c r="C7478" s="12"/>
      <c r="D7478" s="12"/>
    </row>
    <row r="7479" spans="3:4" x14ac:dyDescent="0.25">
      <c r="C7479" s="12"/>
      <c r="D7479" s="12"/>
    </row>
    <row r="7480" spans="3:4" x14ac:dyDescent="0.25">
      <c r="C7480" s="12"/>
      <c r="D7480" s="12"/>
    </row>
    <row r="7481" spans="3:4" x14ac:dyDescent="0.25">
      <c r="C7481" s="12"/>
      <c r="D7481" s="12"/>
    </row>
    <row r="7482" spans="3:4" x14ac:dyDescent="0.25">
      <c r="C7482" s="12"/>
      <c r="D7482" s="12"/>
    </row>
    <row r="7483" spans="3:4" x14ac:dyDescent="0.25">
      <c r="C7483" s="12"/>
      <c r="D7483" s="12"/>
    </row>
    <row r="7484" spans="3:4" x14ac:dyDescent="0.25">
      <c r="C7484" s="12"/>
      <c r="D7484" s="12"/>
    </row>
    <row r="7485" spans="3:4" x14ac:dyDescent="0.25">
      <c r="C7485" s="12"/>
      <c r="D7485" s="12"/>
    </row>
    <row r="7486" spans="3:4" x14ac:dyDescent="0.25">
      <c r="C7486" s="12"/>
      <c r="D7486" s="12"/>
    </row>
    <row r="7487" spans="3:4" x14ac:dyDescent="0.25">
      <c r="C7487" s="12"/>
      <c r="D7487" s="12"/>
    </row>
    <row r="7488" spans="3:4" x14ac:dyDescent="0.25">
      <c r="C7488" s="12"/>
      <c r="D7488" s="12"/>
    </row>
    <row r="7489" spans="3:4" x14ac:dyDescent="0.25">
      <c r="C7489" s="12"/>
      <c r="D7489" s="12"/>
    </row>
    <row r="7490" spans="3:4" x14ac:dyDescent="0.25">
      <c r="C7490" s="12"/>
      <c r="D7490" s="12"/>
    </row>
    <row r="7491" spans="3:4" x14ac:dyDescent="0.25">
      <c r="C7491" s="12"/>
      <c r="D7491" s="12"/>
    </row>
    <row r="7492" spans="3:4" x14ac:dyDescent="0.25">
      <c r="C7492" s="12"/>
      <c r="D7492" s="12"/>
    </row>
    <row r="7493" spans="3:4" x14ac:dyDescent="0.25">
      <c r="C7493" s="12"/>
      <c r="D7493" s="12"/>
    </row>
    <row r="7494" spans="3:4" x14ac:dyDescent="0.25">
      <c r="C7494" s="12"/>
      <c r="D7494" s="12"/>
    </row>
    <row r="7495" spans="3:4" x14ac:dyDescent="0.25">
      <c r="C7495" s="12"/>
      <c r="D7495" s="12"/>
    </row>
    <row r="7496" spans="3:4" x14ac:dyDescent="0.25">
      <c r="C7496" s="12"/>
      <c r="D7496" s="12"/>
    </row>
    <row r="7497" spans="3:4" x14ac:dyDescent="0.25">
      <c r="C7497" s="12"/>
      <c r="D7497" s="12"/>
    </row>
    <row r="7498" spans="3:4" x14ac:dyDescent="0.25">
      <c r="C7498" s="12"/>
      <c r="D7498" s="12"/>
    </row>
    <row r="7499" spans="3:4" x14ac:dyDescent="0.25">
      <c r="C7499" s="12"/>
      <c r="D7499" s="12"/>
    </row>
    <row r="7500" spans="3:4" x14ac:dyDescent="0.25">
      <c r="C7500" s="12"/>
      <c r="D7500" s="12"/>
    </row>
    <row r="7501" spans="3:4" x14ac:dyDescent="0.25">
      <c r="C7501" s="12"/>
      <c r="D7501" s="12"/>
    </row>
    <row r="7502" spans="3:4" x14ac:dyDescent="0.25">
      <c r="C7502" s="12"/>
      <c r="D7502" s="12"/>
    </row>
    <row r="7503" spans="3:4" x14ac:dyDescent="0.25">
      <c r="C7503" s="12"/>
      <c r="D7503" s="12"/>
    </row>
    <row r="7504" spans="3:4" x14ac:dyDescent="0.25">
      <c r="C7504" s="12"/>
      <c r="D7504" s="12"/>
    </row>
    <row r="7505" spans="3:4" x14ac:dyDescent="0.25">
      <c r="C7505" s="12"/>
      <c r="D7505" s="12"/>
    </row>
    <row r="7506" spans="3:4" x14ac:dyDescent="0.25">
      <c r="C7506" s="12"/>
      <c r="D7506" s="12"/>
    </row>
    <row r="7507" spans="3:4" x14ac:dyDescent="0.25">
      <c r="C7507" s="12"/>
      <c r="D7507" s="12"/>
    </row>
    <row r="7508" spans="3:4" x14ac:dyDescent="0.25">
      <c r="C7508" s="12"/>
      <c r="D7508" s="12"/>
    </row>
    <row r="7509" spans="3:4" x14ac:dyDescent="0.25">
      <c r="C7509" s="12"/>
      <c r="D7509" s="12"/>
    </row>
    <row r="7510" spans="3:4" x14ac:dyDescent="0.25">
      <c r="C7510" s="12"/>
      <c r="D7510" s="12"/>
    </row>
    <row r="7511" spans="3:4" x14ac:dyDescent="0.25">
      <c r="C7511" s="12"/>
      <c r="D7511" s="12"/>
    </row>
    <row r="7512" spans="3:4" x14ac:dyDescent="0.25">
      <c r="C7512" s="12"/>
      <c r="D7512" s="12"/>
    </row>
    <row r="7513" spans="3:4" x14ac:dyDescent="0.25">
      <c r="C7513" s="12"/>
      <c r="D7513" s="12"/>
    </row>
    <row r="7514" spans="3:4" x14ac:dyDescent="0.25">
      <c r="C7514" s="12"/>
      <c r="D7514" s="12"/>
    </row>
    <row r="7515" spans="3:4" x14ac:dyDescent="0.25">
      <c r="C7515" s="12"/>
      <c r="D7515" s="12"/>
    </row>
    <row r="7516" spans="3:4" x14ac:dyDescent="0.25">
      <c r="C7516" s="12"/>
      <c r="D7516" s="12"/>
    </row>
    <row r="7517" spans="3:4" x14ac:dyDescent="0.25">
      <c r="C7517" s="12"/>
      <c r="D7517" s="12"/>
    </row>
    <row r="7518" spans="3:4" x14ac:dyDescent="0.25">
      <c r="C7518" s="12"/>
      <c r="D7518" s="12"/>
    </row>
    <row r="7519" spans="3:4" x14ac:dyDescent="0.25">
      <c r="C7519" s="12"/>
      <c r="D7519" s="12"/>
    </row>
    <row r="7520" spans="3:4" x14ac:dyDescent="0.25">
      <c r="C7520" s="12"/>
      <c r="D7520" s="12"/>
    </row>
    <row r="7521" spans="3:4" x14ac:dyDescent="0.25">
      <c r="C7521" s="12"/>
      <c r="D7521" s="12"/>
    </row>
    <row r="7522" spans="3:4" x14ac:dyDescent="0.25">
      <c r="C7522" s="12"/>
      <c r="D7522" s="12"/>
    </row>
    <row r="7523" spans="3:4" x14ac:dyDescent="0.25">
      <c r="C7523" s="12"/>
      <c r="D7523" s="12"/>
    </row>
    <row r="7524" spans="3:4" x14ac:dyDescent="0.25">
      <c r="C7524" s="12"/>
      <c r="D7524" s="12"/>
    </row>
    <row r="7525" spans="3:4" x14ac:dyDescent="0.25">
      <c r="C7525" s="12"/>
      <c r="D7525" s="12"/>
    </row>
    <row r="7526" spans="3:4" x14ac:dyDescent="0.25">
      <c r="C7526" s="12"/>
      <c r="D7526" s="12"/>
    </row>
    <row r="7527" spans="3:4" x14ac:dyDescent="0.25">
      <c r="C7527" s="12"/>
      <c r="D7527" s="12"/>
    </row>
    <row r="7528" spans="3:4" x14ac:dyDescent="0.25">
      <c r="C7528" s="12"/>
      <c r="D7528" s="12"/>
    </row>
    <row r="7529" spans="3:4" x14ac:dyDescent="0.25">
      <c r="C7529" s="12"/>
      <c r="D7529" s="12"/>
    </row>
    <row r="7530" spans="3:4" x14ac:dyDescent="0.25">
      <c r="C7530" s="12"/>
      <c r="D7530" s="12"/>
    </row>
    <row r="7531" spans="3:4" x14ac:dyDescent="0.25">
      <c r="C7531" s="12"/>
      <c r="D7531" s="12"/>
    </row>
    <row r="7532" spans="3:4" x14ac:dyDescent="0.25">
      <c r="C7532" s="12"/>
      <c r="D7532" s="12"/>
    </row>
    <row r="7533" spans="3:4" x14ac:dyDescent="0.25">
      <c r="C7533" s="12"/>
      <c r="D7533" s="12"/>
    </row>
    <row r="7534" spans="3:4" x14ac:dyDescent="0.25">
      <c r="C7534" s="12"/>
      <c r="D7534" s="12"/>
    </row>
    <row r="7535" spans="3:4" x14ac:dyDescent="0.25">
      <c r="C7535" s="12"/>
      <c r="D7535" s="12"/>
    </row>
    <row r="7536" spans="3:4" x14ac:dyDescent="0.25">
      <c r="C7536" s="12"/>
      <c r="D7536" s="12"/>
    </row>
    <row r="7537" spans="3:4" x14ac:dyDescent="0.25">
      <c r="C7537" s="12"/>
      <c r="D7537" s="12"/>
    </row>
    <row r="7538" spans="3:4" x14ac:dyDescent="0.25">
      <c r="C7538" s="12"/>
      <c r="D7538" s="12"/>
    </row>
    <row r="7539" spans="3:4" x14ac:dyDescent="0.25">
      <c r="C7539" s="12"/>
      <c r="D7539" s="12"/>
    </row>
    <row r="7540" spans="3:4" x14ac:dyDescent="0.25">
      <c r="C7540" s="12"/>
      <c r="D7540" s="12"/>
    </row>
    <row r="7541" spans="3:4" x14ac:dyDescent="0.25">
      <c r="C7541" s="12"/>
      <c r="D7541" s="12"/>
    </row>
    <row r="7542" spans="3:4" x14ac:dyDescent="0.25">
      <c r="C7542" s="12"/>
      <c r="D7542" s="12"/>
    </row>
    <row r="7543" spans="3:4" x14ac:dyDescent="0.25">
      <c r="C7543" s="12"/>
      <c r="D7543" s="12"/>
    </row>
    <row r="7544" spans="3:4" x14ac:dyDescent="0.25">
      <c r="C7544" s="12"/>
      <c r="D7544" s="12"/>
    </row>
    <row r="7545" spans="3:4" x14ac:dyDescent="0.25">
      <c r="C7545" s="12"/>
      <c r="D7545" s="12"/>
    </row>
    <row r="7546" spans="3:4" x14ac:dyDescent="0.25">
      <c r="C7546" s="12"/>
      <c r="D7546" s="12"/>
    </row>
    <row r="7547" spans="3:4" x14ac:dyDescent="0.25">
      <c r="C7547" s="12"/>
      <c r="D7547" s="12"/>
    </row>
    <row r="7548" spans="3:4" x14ac:dyDescent="0.25">
      <c r="C7548" s="12"/>
      <c r="D7548" s="12"/>
    </row>
    <row r="7549" spans="3:4" x14ac:dyDescent="0.25">
      <c r="C7549" s="12"/>
      <c r="D7549" s="12"/>
    </row>
    <row r="7550" spans="3:4" x14ac:dyDescent="0.25">
      <c r="C7550" s="12"/>
      <c r="D7550" s="12"/>
    </row>
    <row r="7551" spans="3:4" x14ac:dyDescent="0.25">
      <c r="C7551" s="12"/>
      <c r="D7551" s="12"/>
    </row>
    <row r="7552" spans="3:4" x14ac:dyDescent="0.25">
      <c r="C7552" s="12"/>
      <c r="D7552" s="12"/>
    </row>
    <row r="7553" spans="3:4" x14ac:dyDescent="0.25">
      <c r="C7553" s="12"/>
      <c r="D7553" s="12"/>
    </row>
    <row r="7554" spans="3:4" x14ac:dyDescent="0.25">
      <c r="C7554" s="12"/>
      <c r="D7554" s="12"/>
    </row>
    <row r="7555" spans="3:4" x14ac:dyDescent="0.25">
      <c r="C7555" s="12"/>
      <c r="D7555" s="12"/>
    </row>
    <row r="7556" spans="3:4" x14ac:dyDescent="0.25">
      <c r="C7556" s="12"/>
      <c r="D7556" s="12"/>
    </row>
    <row r="7557" spans="3:4" x14ac:dyDescent="0.25">
      <c r="C7557" s="12"/>
      <c r="D7557" s="12"/>
    </row>
    <row r="7558" spans="3:4" x14ac:dyDescent="0.25">
      <c r="C7558" s="12"/>
      <c r="D7558" s="12"/>
    </row>
    <row r="7559" spans="3:4" x14ac:dyDescent="0.25">
      <c r="C7559" s="12"/>
      <c r="D7559" s="12"/>
    </row>
    <row r="7560" spans="3:4" x14ac:dyDescent="0.25">
      <c r="C7560" s="12"/>
      <c r="D7560" s="12"/>
    </row>
    <row r="7561" spans="3:4" x14ac:dyDescent="0.25">
      <c r="C7561" s="12"/>
      <c r="D7561" s="12"/>
    </row>
    <row r="7562" spans="3:4" x14ac:dyDescent="0.25">
      <c r="C7562" s="12"/>
      <c r="D7562" s="12"/>
    </row>
    <row r="7563" spans="3:4" x14ac:dyDescent="0.25">
      <c r="C7563" s="12"/>
      <c r="D7563" s="12"/>
    </row>
    <row r="7564" spans="3:4" x14ac:dyDescent="0.25">
      <c r="C7564" s="12"/>
      <c r="D7564" s="12"/>
    </row>
    <row r="7565" spans="3:4" x14ac:dyDescent="0.25">
      <c r="C7565" s="12"/>
      <c r="D7565" s="12"/>
    </row>
    <row r="7566" spans="3:4" x14ac:dyDescent="0.25">
      <c r="C7566" s="12"/>
      <c r="D7566" s="12"/>
    </row>
    <row r="7567" spans="3:4" x14ac:dyDescent="0.25">
      <c r="C7567" s="12"/>
      <c r="D7567" s="12"/>
    </row>
    <row r="7568" spans="3:4" x14ac:dyDescent="0.25">
      <c r="C7568" s="12"/>
      <c r="D7568" s="12"/>
    </row>
    <row r="7569" spans="3:4" x14ac:dyDescent="0.25">
      <c r="C7569" s="12"/>
      <c r="D7569" s="12"/>
    </row>
    <row r="7570" spans="3:4" x14ac:dyDescent="0.25">
      <c r="C7570" s="12"/>
      <c r="D7570" s="12"/>
    </row>
    <row r="7571" spans="3:4" x14ac:dyDescent="0.25">
      <c r="C7571" s="12"/>
      <c r="D7571" s="12"/>
    </row>
    <row r="7572" spans="3:4" x14ac:dyDescent="0.25">
      <c r="C7572" s="12"/>
      <c r="D7572" s="12"/>
    </row>
    <row r="7573" spans="3:4" x14ac:dyDescent="0.25">
      <c r="C7573" s="12"/>
      <c r="D7573" s="12"/>
    </row>
    <row r="7574" spans="3:4" x14ac:dyDescent="0.25">
      <c r="C7574" s="12"/>
      <c r="D7574" s="12"/>
    </row>
    <row r="7575" spans="3:4" x14ac:dyDescent="0.25">
      <c r="C7575" s="12"/>
      <c r="D7575" s="12"/>
    </row>
    <row r="7576" spans="3:4" x14ac:dyDescent="0.25">
      <c r="C7576" s="12"/>
      <c r="D7576" s="12"/>
    </row>
    <row r="7577" spans="3:4" x14ac:dyDescent="0.25">
      <c r="C7577" s="12"/>
      <c r="D7577" s="12"/>
    </row>
    <row r="7578" spans="3:4" x14ac:dyDescent="0.25">
      <c r="C7578" s="12"/>
      <c r="D7578" s="12"/>
    </row>
    <row r="7579" spans="3:4" x14ac:dyDescent="0.25">
      <c r="C7579" s="12"/>
      <c r="D7579" s="12"/>
    </row>
    <row r="7580" spans="3:4" x14ac:dyDescent="0.25">
      <c r="C7580" s="12"/>
      <c r="D7580" s="12"/>
    </row>
    <row r="7581" spans="3:4" x14ac:dyDescent="0.25">
      <c r="C7581" s="12"/>
      <c r="D7581" s="12"/>
    </row>
    <row r="7582" spans="3:4" x14ac:dyDescent="0.25">
      <c r="C7582" s="12"/>
      <c r="D7582" s="12"/>
    </row>
    <row r="7583" spans="3:4" x14ac:dyDescent="0.25">
      <c r="C7583" s="12"/>
      <c r="D7583" s="12"/>
    </row>
    <row r="7584" spans="3:4" x14ac:dyDescent="0.25">
      <c r="C7584" s="12"/>
      <c r="D7584" s="12"/>
    </row>
    <row r="7585" spans="3:4" x14ac:dyDescent="0.25">
      <c r="C7585" s="12"/>
      <c r="D7585" s="12"/>
    </row>
    <row r="7586" spans="3:4" x14ac:dyDescent="0.25">
      <c r="C7586" s="12"/>
      <c r="D7586" s="12"/>
    </row>
    <row r="7587" spans="3:4" x14ac:dyDescent="0.25">
      <c r="C7587" s="12"/>
      <c r="D7587" s="12"/>
    </row>
    <row r="7588" spans="3:4" x14ac:dyDescent="0.25">
      <c r="C7588" s="12"/>
      <c r="D7588" s="12"/>
    </row>
    <row r="7589" spans="3:4" x14ac:dyDescent="0.25">
      <c r="C7589" s="12"/>
      <c r="D7589" s="12"/>
    </row>
    <row r="7590" spans="3:4" x14ac:dyDescent="0.25">
      <c r="C7590" s="12"/>
      <c r="D7590" s="12"/>
    </row>
    <row r="7591" spans="3:4" x14ac:dyDescent="0.25">
      <c r="C7591" s="12"/>
      <c r="D7591" s="12"/>
    </row>
    <row r="7592" spans="3:4" x14ac:dyDescent="0.25">
      <c r="C7592" s="12"/>
      <c r="D7592" s="12"/>
    </row>
    <row r="7593" spans="3:4" x14ac:dyDescent="0.25">
      <c r="C7593" s="12"/>
      <c r="D7593" s="12"/>
    </row>
    <row r="7594" spans="3:4" x14ac:dyDescent="0.25">
      <c r="C7594" s="12"/>
      <c r="D7594" s="12"/>
    </row>
    <row r="7595" spans="3:4" x14ac:dyDescent="0.25">
      <c r="C7595" s="12"/>
      <c r="D7595" s="12"/>
    </row>
    <row r="7596" spans="3:4" x14ac:dyDescent="0.25">
      <c r="C7596" s="12"/>
      <c r="D7596" s="12"/>
    </row>
    <row r="7597" spans="3:4" x14ac:dyDescent="0.25">
      <c r="C7597" s="12"/>
      <c r="D7597" s="12"/>
    </row>
    <row r="7598" spans="3:4" x14ac:dyDescent="0.25">
      <c r="C7598" s="12"/>
      <c r="D7598" s="12"/>
    </row>
    <row r="7599" spans="3:4" x14ac:dyDescent="0.25">
      <c r="C7599" s="12"/>
      <c r="D7599" s="12"/>
    </row>
    <row r="7600" spans="3:4" x14ac:dyDescent="0.25">
      <c r="C7600" s="12"/>
      <c r="D7600" s="12"/>
    </row>
    <row r="7601" spans="3:4" x14ac:dyDescent="0.25">
      <c r="C7601" s="12"/>
      <c r="D7601" s="12"/>
    </row>
    <row r="7602" spans="3:4" x14ac:dyDescent="0.25">
      <c r="C7602" s="12"/>
      <c r="D7602" s="12"/>
    </row>
    <row r="7603" spans="3:4" x14ac:dyDescent="0.25">
      <c r="C7603" s="12"/>
      <c r="D7603" s="12"/>
    </row>
    <row r="7604" spans="3:4" x14ac:dyDescent="0.25">
      <c r="C7604" s="12"/>
      <c r="D7604" s="12"/>
    </row>
    <row r="7605" spans="3:4" x14ac:dyDescent="0.25">
      <c r="C7605" s="12"/>
      <c r="D7605" s="12"/>
    </row>
    <row r="7606" spans="3:4" x14ac:dyDescent="0.25">
      <c r="C7606" s="12"/>
      <c r="D7606" s="12"/>
    </row>
    <row r="7607" spans="3:4" x14ac:dyDescent="0.25">
      <c r="C7607" s="12"/>
      <c r="D7607" s="12"/>
    </row>
    <row r="7608" spans="3:4" x14ac:dyDescent="0.25">
      <c r="C7608" s="12"/>
      <c r="D7608" s="12"/>
    </row>
    <row r="7609" spans="3:4" x14ac:dyDescent="0.25">
      <c r="C7609" s="12"/>
      <c r="D7609" s="12"/>
    </row>
    <row r="7610" spans="3:4" x14ac:dyDescent="0.25">
      <c r="C7610" s="12"/>
      <c r="D7610" s="12"/>
    </row>
    <row r="7611" spans="3:4" x14ac:dyDescent="0.25">
      <c r="C7611" s="12"/>
      <c r="D7611" s="12"/>
    </row>
    <row r="7612" spans="3:4" x14ac:dyDescent="0.25">
      <c r="C7612" s="12"/>
      <c r="D7612" s="12"/>
    </row>
    <row r="7613" spans="3:4" x14ac:dyDescent="0.25">
      <c r="C7613" s="12"/>
      <c r="D7613" s="12"/>
    </row>
    <row r="7614" spans="3:4" x14ac:dyDescent="0.25">
      <c r="C7614" s="12"/>
      <c r="D7614" s="12"/>
    </row>
    <row r="7615" spans="3:4" x14ac:dyDescent="0.25">
      <c r="C7615" s="12"/>
      <c r="D7615" s="12"/>
    </row>
    <row r="7616" spans="3:4" x14ac:dyDescent="0.25">
      <c r="C7616" s="12"/>
      <c r="D7616" s="12"/>
    </row>
    <row r="7617" spans="3:4" x14ac:dyDescent="0.25">
      <c r="C7617" s="12"/>
      <c r="D7617" s="12"/>
    </row>
    <row r="7618" spans="3:4" x14ac:dyDescent="0.25">
      <c r="C7618" s="12"/>
      <c r="D7618" s="12"/>
    </row>
    <row r="7619" spans="3:4" x14ac:dyDescent="0.25">
      <c r="C7619" s="12"/>
      <c r="D7619" s="12"/>
    </row>
    <row r="7620" spans="3:4" x14ac:dyDescent="0.25">
      <c r="C7620" s="12"/>
      <c r="D7620" s="12"/>
    </row>
    <row r="7621" spans="3:4" x14ac:dyDescent="0.25">
      <c r="C7621" s="12"/>
      <c r="D7621" s="12"/>
    </row>
    <row r="7622" spans="3:4" x14ac:dyDescent="0.25">
      <c r="C7622" s="12"/>
      <c r="D7622" s="12"/>
    </row>
    <row r="7623" spans="3:4" x14ac:dyDescent="0.25">
      <c r="C7623" s="12"/>
      <c r="D7623" s="12"/>
    </row>
    <row r="7624" spans="3:4" x14ac:dyDescent="0.25">
      <c r="C7624" s="12"/>
      <c r="D7624" s="12"/>
    </row>
    <row r="7625" spans="3:4" x14ac:dyDescent="0.25">
      <c r="C7625" s="12"/>
      <c r="D7625" s="12"/>
    </row>
    <row r="7626" spans="3:4" x14ac:dyDescent="0.25">
      <c r="C7626" s="12"/>
      <c r="D7626" s="12"/>
    </row>
    <row r="7627" spans="3:4" x14ac:dyDescent="0.25">
      <c r="C7627" s="12"/>
      <c r="D7627" s="12"/>
    </row>
    <row r="7628" spans="3:4" x14ac:dyDescent="0.25">
      <c r="C7628" s="12"/>
      <c r="D7628" s="12"/>
    </row>
    <row r="7629" spans="3:4" x14ac:dyDescent="0.25">
      <c r="C7629" s="12"/>
      <c r="D7629" s="12"/>
    </row>
    <row r="7630" spans="3:4" x14ac:dyDescent="0.25">
      <c r="C7630" s="12"/>
      <c r="D7630" s="12"/>
    </row>
    <row r="7631" spans="3:4" x14ac:dyDescent="0.25">
      <c r="C7631" s="12"/>
      <c r="D7631" s="12"/>
    </row>
    <row r="7632" spans="3:4" x14ac:dyDescent="0.25">
      <c r="C7632" s="12"/>
      <c r="D7632" s="12"/>
    </row>
    <row r="7633" spans="3:4" x14ac:dyDescent="0.25">
      <c r="C7633" s="12"/>
      <c r="D7633" s="12"/>
    </row>
    <row r="7634" spans="3:4" x14ac:dyDescent="0.25">
      <c r="C7634" s="12"/>
      <c r="D7634" s="12"/>
    </row>
    <row r="7635" spans="3:4" x14ac:dyDescent="0.25">
      <c r="C7635" s="12"/>
      <c r="D7635" s="12"/>
    </row>
    <row r="7636" spans="3:4" x14ac:dyDescent="0.25">
      <c r="C7636" s="12"/>
      <c r="D7636" s="12"/>
    </row>
    <row r="7637" spans="3:4" x14ac:dyDescent="0.25">
      <c r="C7637" s="12"/>
      <c r="D7637" s="12"/>
    </row>
    <row r="7638" spans="3:4" x14ac:dyDescent="0.25">
      <c r="C7638" s="12"/>
      <c r="D7638" s="12"/>
    </row>
    <row r="7639" spans="3:4" x14ac:dyDescent="0.25">
      <c r="C7639" s="12"/>
      <c r="D7639" s="12"/>
    </row>
    <row r="7640" spans="3:4" x14ac:dyDescent="0.25">
      <c r="C7640" s="12"/>
      <c r="D7640" s="12"/>
    </row>
    <row r="7641" spans="3:4" x14ac:dyDescent="0.25">
      <c r="C7641" s="12"/>
      <c r="D7641" s="12"/>
    </row>
    <row r="7642" spans="3:4" x14ac:dyDescent="0.25">
      <c r="C7642" s="12"/>
      <c r="D7642" s="12"/>
    </row>
    <row r="7643" spans="3:4" x14ac:dyDescent="0.25">
      <c r="C7643" s="12"/>
      <c r="D7643" s="12"/>
    </row>
    <row r="7644" spans="3:4" x14ac:dyDescent="0.25">
      <c r="C7644" s="12"/>
      <c r="D7644" s="12"/>
    </row>
    <row r="7645" spans="3:4" x14ac:dyDescent="0.25">
      <c r="C7645" s="12"/>
      <c r="D7645" s="12"/>
    </row>
    <row r="7646" spans="3:4" x14ac:dyDescent="0.25">
      <c r="C7646" s="12"/>
      <c r="D7646" s="12"/>
    </row>
    <row r="7647" spans="3:4" x14ac:dyDescent="0.25">
      <c r="C7647" s="12"/>
      <c r="D7647" s="12"/>
    </row>
    <row r="7648" spans="3:4" x14ac:dyDescent="0.25">
      <c r="C7648" s="12"/>
      <c r="D7648" s="12"/>
    </row>
    <row r="7649" spans="3:4" x14ac:dyDescent="0.25">
      <c r="C7649" s="12"/>
      <c r="D7649" s="12"/>
    </row>
    <row r="7650" spans="3:4" x14ac:dyDescent="0.25">
      <c r="C7650" s="12"/>
      <c r="D7650" s="12"/>
    </row>
    <row r="7651" spans="3:4" x14ac:dyDescent="0.25">
      <c r="C7651" s="12"/>
      <c r="D7651" s="12"/>
    </row>
    <row r="7652" spans="3:4" x14ac:dyDescent="0.25">
      <c r="C7652" s="12"/>
      <c r="D7652" s="12"/>
    </row>
    <row r="7653" spans="3:4" x14ac:dyDescent="0.25">
      <c r="C7653" s="12"/>
      <c r="D7653" s="12"/>
    </row>
    <row r="7654" spans="3:4" x14ac:dyDescent="0.25">
      <c r="C7654" s="12"/>
      <c r="D7654" s="12"/>
    </row>
    <row r="7655" spans="3:4" x14ac:dyDescent="0.25">
      <c r="C7655" s="12"/>
      <c r="D7655" s="12"/>
    </row>
    <row r="7656" spans="3:4" x14ac:dyDescent="0.25">
      <c r="C7656" s="12"/>
      <c r="D7656" s="12"/>
    </row>
    <row r="7657" spans="3:4" x14ac:dyDescent="0.25">
      <c r="C7657" s="12"/>
      <c r="D7657" s="12"/>
    </row>
    <row r="7658" spans="3:4" x14ac:dyDescent="0.25">
      <c r="C7658" s="12"/>
      <c r="D7658" s="12"/>
    </row>
    <row r="7659" spans="3:4" x14ac:dyDescent="0.25">
      <c r="C7659" s="12"/>
      <c r="D7659" s="12"/>
    </row>
    <row r="7660" spans="3:4" x14ac:dyDescent="0.25">
      <c r="C7660" s="12"/>
      <c r="D7660" s="12"/>
    </row>
    <row r="7661" spans="3:4" x14ac:dyDescent="0.25">
      <c r="C7661" s="12"/>
      <c r="D7661" s="12"/>
    </row>
    <row r="7662" spans="3:4" x14ac:dyDescent="0.25">
      <c r="C7662" s="12"/>
      <c r="D7662" s="12"/>
    </row>
    <row r="7663" spans="3:4" x14ac:dyDescent="0.25">
      <c r="C7663" s="12"/>
      <c r="D7663" s="12"/>
    </row>
    <row r="7664" spans="3:4" x14ac:dyDescent="0.25">
      <c r="C7664" s="12"/>
      <c r="D7664" s="12"/>
    </row>
    <row r="7665" spans="3:4" x14ac:dyDescent="0.25">
      <c r="C7665" s="12"/>
      <c r="D7665" s="12"/>
    </row>
    <row r="7666" spans="3:4" x14ac:dyDescent="0.25">
      <c r="C7666" s="12"/>
      <c r="D7666" s="12"/>
    </row>
    <row r="7667" spans="3:4" x14ac:dyDescent="0.25">
      <c r="C7667" s="12"/>
      <c r="D7667" s="12"/>
    </row>
    <row r="7668" spans="3:4" x14ac:dyDescent="0.25">
      <c r="C7668" s="12"/>
      <c r="D7668" s="12"/>
    </row>
    <row r="7669" spans="3:4" x14ac:dyDescent="0.25">
      <c r="C7669" s="12"/>
      <c r="D7669" s="12"/>
    </row>
    <row r="7670" spans="3:4" x14ac:dyDescent="0.25">
      <c r="C7670" s="12"/>
      <c r="D7670" s="12"/>
    </row>
    <row r="7671" spans="3:4" x14ac:dyDescent="0.25">
      <c r="C7671" s="12"/>
      <c r="D7671" s="12"/>
    </row>
    <row r="7672" spans="3:4" x14ac:dyDescent="0.25">
      <c r="C7672" s="12"/>
      <c r="D7672" s="12"/>
    </row>
    <row r="7673" spans="3:4" x14ac:dyDescent="0.25">
      <c r="C7673" s="12"/>
      <c r="D7673" s="12"/>
    </row>
    <row r="7674" spans="3:4" x14ac:dyDescent="0.25">
      <c r="C7674" s="12"/>
      <c r="D7674" s="12"/>
    </row>
    <row r="7675" spans="3:4" x14ac:dyDescent="0.25">
      <c r="C7675" s="12"/>
      <c r="D7675" s="12"/>
    </row>
    <row r="7676" spans="3:4" x14ac:dyDescent="0.25">
      <c r="C7676" s="12"/>
      <c r="D7676" s="12"/>
    </row>
    <row r="7677" spans="3:4" x14ac:dyDescent="0.25">
      <c r="C7677" s="12"/>
      <c r="D7677" s="12"/>
    </row>
    <row r="7678" spans="3:4" x14ac:dyDescent="0.25">
      <c r="C7678" s="12"/>
      <c r="D7678" s="12"/>
    </row>
    <row r="7679" spans="3:4" x14ac:dyDescent="0.25">
      <c r="C7679" s="12"/>
      <c r="D7679" s="12"/>
    </row>
    <row r="7680" spans="3:4" x14ac:dyDescent="0.25">
      <c r="C7680" s="12"/>
      <c r="D7680" s="12"/>
    </row>
    <row r="7681" spans="3:4" x14ac:dyDescent="0.25">
      <c r="C7681" s="12"/>
      <c r="D7681" s="12"/>
    </row>
    <row r="7682" spans="3:4" x14ac:dyDescent="0.25">
      <c r="C7682" s="12"/>
      <c r="D7682" s="12"/>
    </row>
    <row r="7683" spans="3:4" x14ac:dyDescent="0.25">
      <c r="C7683" s="12"/>
      <c r="D7683" s="12"/>
    </row>
    <row r="7684" spans="3:4" x14ac:dyDescent="0.25">
      <c r="C7684" s="12"/>
      <c r="D7684" s="12"/>
    </row>
    <row r="7685" spans="3:4" x14ac:dyDescent="0.25">
      <c r="C7685" s="12"/>
      <c r="D7685" s="12"/>
    </row>
    <row r="7686" spans="3:4" x14ac:dyDescent="0.25">
      <c r="C7686" s="12"/>
      <c r="D7686" s="12"/>
    </row>
    <row r="7687" spans="3:4" x14ac:dyDescent="0.25">
      <c r="C7687" s="12"/>
      <c r="D7687" s="12"/>
    </row>
    <row r="7688" spans="3:4" x14ac:dyDescent="0.25">
      <c r="C7688" s="12"/>
      <c r="D7688" s="12"/>
    </row>
    <row r="7689" spans="3:4" x14ac:dyDescent="0.25">
      <c r="C7689" s="12"/>
      <c r="D7689" s="12"/>
    </row>
    <row r="7690" spans="3:4" x14ac:dyDescent="0.25">
      <c r="C7690" s="12"/>
      <c r="D7690" s="12"/>
    </row>
    <row r="7691" spans="3:4" x14ac:dyDescent="0.25">
      <c r="C7691" s="12"/>
      <c r="D7691" s="12"/>
    </row>
    <row r="7692" spans="3:4" x14ac:dyDescent="0.25">
      <c r="C7692" s="12"/>
      <c r="D7692" s="12"/>
    </row>
    <row r="7693" spans="3:4" x14ac:dyDescent="0.25">
      <c r="C7693" s="12"/>
      <c r="D7693" s="12"/>
    </row>
    <row r="7694" spans="3:4" x14ac:dyDescent="0.25">
      <c r="C7694" s="12"/>
      <c r="D7694" s="12"/>
    </row>
    <row r="7695" spans="3:4" x14ac:dyDescent="0.25">
      <c r="C7695" s="12"/>
      <c r="D7695" s="12"/>
    </row>
    <row r="7696" spans="3:4" x14ac:dyDescent="0.25">
      <c r="C7696" s="12"/>
      <c r="D7696" s="12"/>
    </row>
    <row r="7697" spans="3:4" x14ac:dyDescent="0.25">
      <c r="C7697" s="12"/>
      <c r="D7697" s="12"/>
    </row>
    <row r="7698" spans="3:4" x14ac:dyDescent="0.25">
      <c r="C7698" s="12"/>
      <c r="D7698" s="12"/>
    </row>
    <row r="7699" spans="3:4" x14ac:dyDescent="0.25">
      <c r="C7699" s="12"/>
      <c r="D7699" s="12"/>
    </row>
    <row r="7700" spans="3:4" x14ac:dyDescent="0.25">
      <c r="C7700" s="12"/>
      <c r="D7700" s="12"/>
    </row>
    <row r="7701" spans="3:4" x14ac:dyDescent="0.25">
      <c r="C7701" s="12"/>
      <c r="D7701" s="12"/>
    </row>
    <row r="7702" spans="3:4" x14ac:dyDescent="0.25">
      <c r="C7702" s="12"/>
      <c r="D7702" s="12"/>
    </row>
    <row r="7703" spans="3:4" x14ac:dyDescent="0.25">
      <c r="C7703" s="12"/>
      <c r="D7703" s="12"/>
    </row>
    <row r="7704" spans="3:4" x14ac:dyDescent="0.25">
      <c r="C7704" s="12"/>
      <c r="D7704" s="12"/>
    </row>
    <row r="7705" spans="3:4" x14ac:dyDescent="0.25">
      <c r="C7705" s="12"/>
      <c r="D7705" s="12"/>
    </row>
    <row r="7706" spans="3:4" x14ac:dyDescent="0.25">
      <c r="C7706" s="12"/>
      <c r="D7706" s="12"/>
    </row>
    <row r="7707" spans="3:4" x14ac:dyDescent="0.25">
      <c r="C7707" s="12"/>
      <c r="D7707" s="12"/>
    </row>
    <row r="7708" spans="3:4" x14ac:dyDescent="0.25">
      <c r="C7708" s="12"/>
      <c r="D7708" s="12"/>
    </row>
    <row r="7709" spans="3:4" x14ac:dyDescent="0.25">
      <c r="C7709" s="12"/>
      <c r="D7709" s="12"/>
    </row>
    <row r="7710" spans="3:4" x14ac:dyDescent="0.25">
      <c r="C7710" s="12"/>
      <c r="D7710" s="12"/>
    </row>
    <row r="7711" spans="3:4" x14ac:dyDescent="0.25">
      <c r="C7711" s="12"/>
      <c r="D7711" s="12"/>
    </row>
    <row r="7712" spans="3:4" x14ac:dyDescent="0.25">
      <c r="C7712" s="12"/>
      <c r="D7712" s="12"/>
    </row>
    <row r="7713" spans="3:4" x14ac:dyDescent="0.25">
      <c r="C7713" s="12"/>
      <c r="D7713" s="12"/>
    </row>
    <row r="7714" spans="3:4" x14ac:dyDescent="0.25">
      <c r="C7714" s="12"/>
      <c r="D7714" s="12"/>
    </row>
    <row r="7715" spans="3:4" x14ac:dyDescent="0.25">
      <c r="C7715" s="12"/>
      <c r="D7715" s="12"/>
    </row>
    <row r="7716" spans="3:4" x14ac:dyDescent="0.25">
      <c r="C7716" s="12"/>
      <c r="D7716" s="12"/>
    </row>
    <row r="7717" spans="3:4" x14ac:dyDescent="0.25">
      <c r="C7717" s="12"/>
      <c r="D7717" s="12"/>
    </row>
    <row r="7718" spans="3:4" x14ac:dyDescent="0.25">
      <c r="C7718" s="12"/>
      <c r="D7718" s="12"/>
    </row>
    <row r="7719" spans="3:4" x14ac:dyDescent="0.25">
      <c r="C7719" s="12"/>
      <c r="D7719" s="12"/>
    </row>
    <row r="7720" spans="3:4" x14ac:dyDescent="0.25">
      <c r="C7720" s="12"/>
      <c r="D7720" s="12"/>
    </row>
    <row r="7721" spans="3:4" x14ac:dyDescent="0.25">
      <c r="C7721" s="12"/>
      <c r="D7721" s="12"/>
    </row>
    <row r="7722" spans="3:4" x14ac:dyDescent="0.25">
      <c r="C7722" s="12"/>
      <c r="D7722" s="12"/>
    </row>
    <row r="7723" spans="3:4" x14ac:dyDescent="0.25">
      <c r="C7723" s="12"/>
      <c r="D7723" s="12"/>
    </row>
    <row r="7724" spans="3:4" x14ac:dyDescent="0.25">
      <c r="C7724" s="12"/>
      <c r="D7724" s="12"/>
    </row>
    <row r="7725" spans="3:4" x14ac:dyDescent="0.25">
      <c r="C7725" s="12"/>
      <c r="D7725" s="12"/>
    </row>
    <row r="7726" spans="3:4" x14ac:dyDescent="0.25">
      <c r="C7726" s="12"/>
      <c r="D7726" s="12"/>
    </row>
    <row r="7727" spans="3:4" x14ac:dyDescent="0.25">
      <c r="C7727" s="12"/>
      <c r="D7727" s="12"/>
    </row>
    <row r="7728" spans="3:4" x14ac:dyDescent="0.25">
      <c r="C7728" s="12"/>
      <c r="D7728" s="12"/>
    </row>
    <row r="7729" spans="3:4" x14ac:dyDescent="0.25">
      <c r="C7729" s="12"/>
      <c r="D7729" s="12"/>
    </row>
    <row r="7730" spans="3:4" x14ac:dyDescent="0.25">
      <c r="C7730" s="12"/>
      <c r="D7730" s="12"/>
    </row>
    <row r="7731" spans="3:4" x14ac:dyDescent="0.25">
      <c r="C7731" s="12"/>
      <c r="D7731" s="12"/>
    </row>
    <row r="7732" spans="3:4" x14ac:dyDescent="0.25">
      <c r="C7732" s="12"/>
      <c r="D7732" s="12"/>
    </row>
    <row r="7733" spans="3:4" x14ac:dyDescent="0.25">
      <c r="C7733" s="12"/>
      <c r="D7733" s="12"/>
    </row>
    <row r="7734" spans="3:4" x14ac:dyDescent="0.25">
      <c r="C7734" s="12"/>
      <c r="D7734" s="12"/>
    </row>
    <row r="7735" spans="3:4" x14ac:dyDescent="0.25">
      <c r="C7735" s="12"/>
      <c r="D7735" s="12"/>
    </row>
    <row r="7736" spans="3:4" x14ac:dyDescent="0.25">
      <c r="C7736" s="12"/>
      <c r="D7736" s="12"/>
    </row>
    <row r="7737" spans="3:4" x14ac:dyDescent="0.25">
      <c r="C7737" s="12"/>
      <c r="D7737" s="12"/>
    </row>
    <row r="7738" spans="3:4" x14ac:dyDescent="0.25">
      <c r="C7738" s="12"/>
      <c r="D7738" s="12"/>
    </row>
    <row r="7739" spans="3:4" x14ac:dyDescent="0.25">
      <c r="C7739" s="12"/>
      <c r="D7739" s="12"/>
    </row>
    <row r="7740" spans="3:4" x14ac:dyDescent="0.25">
      <c r="C7740" s="12"/>
      <c r="D7740" s="12"/>
    </row>
    <row r="7741" spans="3:4" x14ac:dyDescent="0.25">
      <c r="C7741" s="12"/>
      <c r="D7741" s="12"/>
    </row>
    <row r="7742" spans="3:4" x14ac:dyDescent="0.25">
      <c r="C7742" s="12"/>
      <c r="D7742" s="12"/>
    </row>
    <row r="7743" spans="3:4" x14ac:dyDescent="0.25">
      <c r="C7743" s="12"/>
      <c r="D7743" s="12"/>
    </row>
    <row r="7744" spans="3:4" x14ac:dyDescent="0.25">
      <c r="C7744" s="12"/>
      <c r="D7744" s="12"/>
    </row>
    <row r="7745" spans="3:4" x14ac:dyDescent="0.25">
      <c r="C7745" s="12"/>
      <c r="D7745" s="12"/>
    </row>
    <row r="7746" spans="3:4" x14ac:dyDescent="0.25">
      <c r="C7746" s="12"/>
      <c r="D7746" s="12"/>
    </row>
    <row r="7747" spans="3:4" x14ac:dyDescent="0.25">
      <c r="C7747" s="12"/>
      <c r="D7747" s="12"/>
    </row>
    <row r="7748" spans="3:4" x14ac:dyDescent="0.25">
      <c r="C7748" s="12"/>
      <c r="D7748" s="12"/>
    </row>
    <row r="7749" spans="3:4" x14ac:dyDescent="0.25">
      <c r="C7749" s="12"/>
      <c r="D7749" s="12"/>
    </row>
    <row r="7750" spans="3:4" x14ac:dyDescent="0.25">
      <c r="C7750" s="12"/>
      <c r="D7750" s="12"/>
    </row>
    <row r="7751" spans="3:4" x14ac:dyDescent="0.25">
      <c r="C7751" s="12"/>
      <c r="D7751" s="12"/>
    </row>
    <row r="7752" spans="3:4" x14ac:dyDescent="0.25">
      <c r="C7752" s="12"/>
      <c r="D7752" s="12"/>
    </row>
    <row r="7753" spans="3:4" x14ac:dyDescent="0.25">
      <c r="C7753" s="12"/>
      <c r="D7753" s="12"/>
    </row>
    <row r="7754" spans="3:4" x14ac:dyDescent="0.25">
      <c r="C7754" s="12"/>
      <c r="D7754" s="12"/>
    </row>
    <row r="7755" spans="3:4" x14ac:dyDescent="0.25">
      <c r="C7755" s="12"/>
      <c r="D7755" s="12"/>
    </row>
    <row r="7756" spans="3:4" x14ac:dyDescent="0.25">
      <c r="C7756" s="12"/>
      <c r="D7756" s="12"/>
    </row>
    <row r="7757" spans="3:4" x14ac:dyDescent="0.25">
      <c r="C7757" s="12"/>
      <c r="D7757" s="12"/>
    </row>
    <row r="7758" spans="3:4" x14ac:dyDescent="0.25">
      <c r="C7758" s="12"/>
      <c r="D7758" s="12"/>
    </row>
    <row r="7759" spans="3:4" x14ac:dyDescent="0.25">
      <c r="C7759" s="12"/>
      <c r="D7759" s="12"/>
    </row>
    <row r="7760" spans="3:4" x14ac:dyDescent="0.25">
      <c r="C7760" s="12"/>
      <c r="D7760" s="12"/>
    </row>
    <row r="7761" spans="3:4" x14ac:dyDescent="0.25">
      <c r="C7761" s="12"/>
      <c r="D7761" s="12"/>
    </row>
    <row r="7762" spans="3:4" x14ac:dyDescent="0.25">
      <c r="C7762" s="12"/>
      <c r="D7762" s="12"/>
    </row>
    <row r="7763" spans="3:4" x14ac:dyDescent="0.25">
      <c r="C7763" s="12"/>
      <c r="D7763" s="12"/>
    </row>
    <row r="7764" spans="3:4" x14ac:dyDescent="0.25">
      <c r="C7764" s="12"/>
      <c r="D7764" s="12"/>
    </row>
    <row r="7765" spans="3:4" x14ac:dyDescent="0.25">
      <c r="C7765" s="12"/>
      <c r="D7765" s="12"/>
    </row>
    <row r="7766" spans="3:4" x14ac:dyDescent="0.25">
      <c r="C7766" s="12"/>
      <c r="D7766" s="12"/>
    </row>
    <row r="7767" spans="3:4" x14ac:dyDescent="0.25">
      <c r="C7767" s="12"/>
      <c r="D7767" s="12"/>
    </row>
    <row r="7768" spans="3:4" x14ac:dyDescent="0.25">
      <c r="C7768" s="12"/>
      <c r="D7768" s="12"/>
    </row>
    <row r="7769" spans="3:4" x14ac:dyDescent="0.25">
      <c r="C7769" s="12"/>
      <c r="D7769" s="12"/>
    </row>
    <row r="7770" spans="3:4" x14ac:dyDescent="0.25">
      <c r="C7770" s="12"/>
      <c r="D7770" s="12"/>
    </row>
    <row r="7771" spans="3:4" x14ac:dyDescent="0.25">
      <c r="C7771" s="12"/>
      <c r="D7771" s="12"/>
    </row>
    <row r="7772" spans="3:4" x14ac:dyDescent="0.25">
      <c r="C7772" s="12"/>
      <c r="D7772" s="12"/>
    </row>
    <row r="7773" spans="3:4" x14ac:dyDescent="0.25">
      <c r="C7773" s="12"/>
      <c r="D7773" s="12"/>
    </row>
    <row r="7774" spans="3:4" x14ac:dyDescent="0.25">
      <c r="C7774" s="12"/>
      <c r="D7774" s="12"/>
    </row>
    <row r="7775" spans="3:4" x14ac:dyDescent="0.25">
      <c r="C7775" s="12"/>
      <c r="D7775" s="12"/>
    </row>
    <row r="7776" spans="3:4" x14ac:dyDescent="0.25">
      <c r="C7776" s="12"/>
      <c r="D7776" s="12"/>
    </row>
    <row r="7777" spans="3:4" x14ac:dyDescent="0.25">
      <c r="C7777" s="12"/>
      <c r="D7777" s="12"/>
    </row>
    <row r="7778" spans="3:4" x14ac:dyDescent="0.25">
      <c r="C7778" s="12"/>
      <c r="D7778" s="12"/>
    </row>
    <row r="7779" spans="3:4" x14ac:dyDescent="0.25">
      <c r="C7779" s="12"/>
      <c r="D7779" s="12"/>
    </row>
    <row r="7780" spans="3:4" x14ac:dyDescent="0.25">
      <c r="C7780" s="12"/>
      <c r="D7780" s="12"/>
    </row>
    <row r="7781" spans="3:4" x14ac:dyDescent="0.25">
      <c r="C7781" s="12"/>
      <c r="D7781" s="12"/>
    </row>
    <row r="7782" spans="3:4" x14ac:dyDescent="0.25">
      <c r="C7782" s="12"/>
      <c r="D7782" s="12"/>
    </row>
    <row r="7783" spans="3:4" x14ac:dyDescent="0.25">
      <c r="C7783" s="12"/>
      <c r="D7783" s="12"/>
    </row>
    <row r="7784" spans="3:4" x14ac:dyDescent="0.25">
      <c r="C7784" s="12"/>
      <c r="D7784" s="12"/>
    </row>
    <row r="7785" spans="3:4" x14ac:dyDescent="0.25">
      <c r="C7785" s="12"/>
      <c r="D7785" s="12"/>
    </row>
    <row r="7786" spans="3:4" x14ac:dyDescent="0.25">
      <c r="C7786" s="12"/>
      <c r="D7786" s="12"/>
    </row>
    <row r="7787" spans="3:4" x14ac:dyDescent="0.25">
      <c r="C7787" s="12"/>
      <c r="D7787" s="12"/>
    </row>
    <row r="7788" spans="3:4" x14ac:dyDescent="0.25">
      <c r="C7788" s="12"/>
      <c r="D7788" s="12"/>
    </row>
    <row r="7789" spans="3:4" x14ac:dyDescent="0.25">
      <c r="C7789" s="12"/>
      <c r="D7789" s="12"/>
    </row>
    <row r="7790" spans="3:4" x14ac:dyDescent="0.25">
      <c r="C7790" s="12"/>
      <c r="D7790" s="12"/>
    </row>
    <row r="7791" spans="3:4" x14ac:dyDescent="0.25">
      <c r="C7791" s="12"/>
      <c r="D7791" s="12"/>
    </row>
    <row r="7792" spans="3:4" x14ac:dyDescent="0.25">
      <c r="C7792" s="12"/>
      <c r="D7792" s="12"/>
    </row>
    <row r="7793" spans="3:4" x14ac:dyDescent="0.25">
      <c r="C7793" s="12"/>
      <c r="D7793" s="12"/>
    </row>
    <row r="7794" spans="3:4" x14ac:dyDescent="0.25">
      <c r="C7794" s="12"/>
      <c r="D7794" s="12"/>
    </row>
    <row r="7795" spans="3:4" x14ac:dyDescent="0.25">
      <c r="C7795" s="12"/>
      <c r="D7795" s="12"/>
    </row>
    <row r="7796" spans="3:4" x14ac:dyDescent="0.25">
      <c r="C7796" s="12"/>
      <c r="D7796" s="12"/>
    </row>
    <row r="7797" spans="3:4" x14ac:dyDescent="0.25">
      <c r="C7797" s="12"/>
      <c r="D7797" s="12"/>
    </row>
    <row r="7798" spans="3:4" x14ac:dyDescent="0.25">
      <c r="C7798" s="12"/>
      <c r="D7798" s="12"/>
    </row>
    <row r="7799" spans="3:4" x14ac:dyDescent="0.25">
      <c r="C7799" s="12"/>
      <c r="D7799" s="12"/>
    </row>
    <row r="7800" spans="3:4" x14ac:dyDescent="0.25">
      <c r="C7800" s="12"/>
      <c r="D7800" s="12"/>
    </row>
    <row r="7801" spans="3:4" x14ac:dyDescent="0.25">
      <c r="C7801" s="12"/>
      <c r="D7801" s="12"/>
    </row>
    <row r="7802" spans="3:4" x14ac:dyDescent="0.25">
      <c r="C7802" s="12"/>
      <c r="D7802" s="12"/>
    </row>
    <row r="7803" spans="3:4" x14ac:dyDescent="0.25">
      <c r="C7803" s="12"/>
      <c r="D7803" s="12"/>
    </row>
    <row r="7804" spans="3:4" x14ac:dyDescent="0.25">
      <c r="C7804" s="12"/>
      <c r="D7804" s="12"/>
    </row>
    <row r="7805" spans="3:4" x14ac:dyDescent="0.25">
      <c r="C7805" s="12"/>
      <c r="D7805" s="12"/>
    </row>
    <row r="7806" spans="3:4" x14ac:dyDescent="0.25">
      <c r="C7806" s="12"/>
      <c r="D7806" s="12"/>
    </row>
    <row r="7807" spans="3:4" x14ac:dyDescent="0.25">
      <c r="C7807" s="12"/>
      <c r="D7807" s="12"/>
    </row>
    <row r="7808" spans="3:4" x14ac:dyDescent="0.25">
      <c r="C7808" s="12"/>
      <c r="D7808" s="12"/>
    </row>
    <row r="7809" spans="3:4" x14ac:dyDescent="0.25">
      <c r="C7809" s="12"/>
      <c r="D7809" s="12"/>
    </row>
    <row r="7810" spans="3:4" x14ac:dyDescent="0.25">
      <c r="C7810" s="12"/>
      <c r="D7810" s="12"/>
    </row>
    <row r="7811" spans="3:4" x14ac:dyDescent="0.25">
      <c r="C7811" s="12"/>
      <c r="D7811" s="12"/>
    </row>
    <row r="7812" spans="3:4" x14ac:dyDescent="0.25">
      <c r="C7812" s="12"/>
      <c r="D7812" s="12"/>
    </row>
    <row r="7813" spans="3:4" x14ac:dyDescent="0.25">
      <c r="C7813" s="12"/>
      <c r="D7813" s="12"/>
    </row>
    <row r="7814" spans="3:4" x14ac:dyDescent="0.25">
      <c r="C7814" s="12"/>
      <c r="D7814" s="12"/>
    </row>
    <row r="7815" spans="3:4" x14ac:dyDescent="0.25">
      <c r="C7815" s="12"/>
      <c r="D7815" s="12"/>
    </row>
    <row r="7816" spans="3:4" x14ac:dyDescent="0.25">
      <c r="C7816" s="12"/>
      <c r="D7816" s="12"/>
    </row>
    <row r="7817" spans="3:4" x14ac:dyDescent="0.25">
      <c r="C7817" s="12"/>
      <c r="D7817" s="12"/>
    </row>
    <row r="7818" spans="3:4" x14ac:dyDescent="0.25">
      <c r="C7818" s="12"/>
      <c r="D7818" s="12"/>
    </row>
    <row r="7819" spans="3:4" x14ac:dyDescent="0.25">
      <c r="C7819" s="12"/>
      <c r="D7819" s="12"/>
    </row>
    <row r="7820" spans="3:4" x14ac:dyDescent="0.25">
      <c r="C7820" s="12"/>
      <c r="D7820" s="12"/>
    </row>
    <row r="7821" spans="3:4" x14ac:dyDescent="0.25">
      <c r="C7821" s="12"/>
      <c r="D7821" s="12"/>
    </row>
    <row r="7822" spans="3:4" x14ac:dyDescent="0.25">
      <c r="C7822" s="12"/>
      <c r="D7822" s="12"/>
    </row>
    <row r="7823" spans="3:4" x14ac:dyDescent="0.25">
      <c r="C7823" s="12"/>
      <c r="D7823" s="12"/>
    </row>
    <row r="7824" spans="3:4" x14ac:dyDescent="0.25">
      <c r="C7824" s="12"/>
      <c r="D7824" s="12"/>
    </row>
    <row r="7825" spans="3:4" x14ac:dyDescent="0.25">
      <c r="C7825" s="12"/>
      <c r="D7825" s="12"/>
    </row>
    <row r="7826" spans="3:4" x14ac:dyDescent="0.25">
      <c r="C7826" s="12"/>
      <c r="D7826" s="12"/>
    </row>
    <row r="7827" spans="3:4" x14ac:dyDescent="0.25">
      <c r="C7827" s="12"/>
      <c r="D7827" s="12"/>
    </row>
    <row r="7828" spans="3:4" x14ac:dyDescent="0.25">
      <c r="C7828" s="12"/>
      <c r="D7828" s="12"/>
    </row>
    <row r="7829" spans="3:4" x14ac:dyDescent="0.25">
      <c r="C7829" s="12"/>
      <c r="D7829" s="12"/>
    </row>
    <row r="7830" spans="3:4" x14ac:dyDescent="0.25">
      <c r="C7830" s="12"/>
      <c r="D7830" s="12"/>
    </row>
    <row r="7831" spans="3:4" x14ac:dyDescent="0.25">
      <c r="C7831" s="12"/>
      <c r="D7831" s="12"/>
    </row>
    <row r="7832" spans="3:4" x14ac:dyDescent="0.25">
      <c r="C7832" s="12"/>
      <c r="D7832" s="12"/>
    </row>
    <row r="7833" spans="3:4" x14ac:dyDescent="0.25">
      <c r="C7833" s="12"/>
      <c r="D7833" s="12"/>
    </row>
    <row r="7834" spans="3:4" x14ac:dyDescent="0.25">
      <c r="C7834" s="12"/>
      <c r="D7834" s="12"/>
    </row>
    <row r="7835" spans="3:4" x14ac:dyDescent="0.25">
      <c r="C7835" s="12"/>
      <c r="D7835" s="12"/>
    </row>
    <row r="7836" spans="3:4" x14ac:dyDescent="0.25">
      <c r="C7836" s="12"/>
      <c r="D7836" s="12"/>
    </row>
    <row r="7837" spans="3:4" x14ac:dyDescent="0.25">
      <c r="C7837" s="12"/>
      <c r="D7837" s="12"/>
    </row>
    <row r="7838" spans="3:4" x14ac:dyDescent="0.25">
      <c r="C7838" s="12"/>
      <c r="D7838" s="12"/>
    </row>
    <row r="7839" spans="3:4" x14ac:dyDescent="0.25">
      <c r="C7839" s="12"/>
      <c r="D7839" s="12"/>
    </row>
    <row r="7840" spans="3:4" x14ac:dyDescent="0.25">
      <c r="C7840" s="12"/>
      <c r="D7840" s="12"/>
    </row>
    <row r="7841" spans="3:4" x14ac:dyDescent="0.25">
      <c r="C7841" s="12"/>
      <c r="D7841" s="12"/>
    </row>
    <row r="7842" spans="3:4" x14ac:dyDescent="0.25">
      <c r="C7842" s="12"/>
      <c r="D7842" s="12"/>
    </row>
    <row r="7843" spans="3:4" x14ac:dyDescent="0.25">
      <c r="C7843" s="12"/>
      <c r="D7843" s="12"/>
    </row>
    <row r="7844" spans="3:4" x14ac:dyDescent="0.25">
      <c r="C7844" s="12"/>
      <c r="D7844" s="12"/>
    </row>
    <row r="7845" spans="3:4" x14ac:dyDescent="0.25">
      <c r="C7845" s="12"/>
      <c r="D7845" s="12"/>
    </row>
    <row r="7846" spans="3:4" x14ac:dyDescent="0.25">
      <c r="C7846" s="12"/>
      <c r="D7846" s="12"/>
    </row>
    <row r="7847" spans="3:4" x14ac:dyDescent="0.25">
      <c r="C7847" s="12"/>
      <c r="D7847" s="12"/>
    </row>
    <row r="7848" spans="3:4" x14ac:dyDescent="0.25">
      <c r="C7848" s="12"/>
      <c r="D7848" s="12"/>
    </row>
    <row r="7849" spans="3:4" x14ac:dyDescent="0.25">
      <c r="C7849" s="12"/>
      <c r="D7849" s="12"/>
    </row>
    <row r="7850" spans="3:4" x14ac:dyDescent="0.25">
      <c r="C7850" s="12"/>
      <c r="D7850" s="12"/>
    </row>
    <row r="7851" spans="3:4" x14ac:dyDescent="0.25">
      <c r="C7851" s="12"/>
      <c r="D7851" s="12"/>
    </row>
    <row r="7852" spans="3:4" x14ac:dyDescent="0.25">
      <c r="C7852" s="12"/>
      <c r="D7852" s="12"/>
    </row>
    <row r="7853" spans="3:4" x14ac:dyDescent="0.25">
      <c r="C7853" s="12"/>
      <c r="D7853" s="12"/>
    </row>
    <row r="7854" spans="3:4" x14ac:dyDescent="0.25">
      <c r="C7854" s="12"/>
      <c r="D7854" s="12"/>
    </row>
    <row r="7855" spans="3:4" x14ac:dyDescent="0.25">
      <c r="C7855" s="12"/>
      <c r="D7855" s="12"/>
    </row>
    <row r="7856" spans="3:4" x14ac:dyDescent="0.25">
      <c r="C7856" s="12"/>
      <c r="D7856" s="12"/>
    </row>
    <row r="7857" spans="3:4" x14ac:dyDescent="0.25">
      <c r="C7857" s="12"/>
      <c r="D7857" s="12"/>
    </row>
    <row r="7858" spans="3:4" x14ac:dyDescent="0.25">
      <c r="C7858" s="12"/>
      <c r="D7858" s="12"/>
    </row>
    <row r="7859" spans="3:4" x14ac:dyDescent="0.25">
      <c r="C7859" s="12"/>
      <c r="D7859" s="12"/>
    </row>
    <row r="7860" spans="3:4" x14ac:dyDescent="0.25">
      <c r="C7860" s="12"/>
      <c r="D7860" s="12"/>
    </row>
    <row r="7861" spans="3:4" x14ac:dyDescent="0.25">
      <c r="C7861" s="12"/>
      <c r="D7861" s="12"/>
    </row>
    <row r="7862" spans="3:4" x14ac:dyDescent="0.25">
      <c r="C7862" s="12"/>
      <c r="D7862" s="12"/>
    </row>
    <row r="7863" spans="3:4" x14ac:dyDescent="0.25">
      <c r="C7863" s="12"/>
      <c r="D7863" s="12"/>
    </row>
    <row r="7864" spans="3:4" x14ac:dyDescent="0.25">
      <c r="C7864" s="12"/>
      <c r="D7864" s="12"/>
    </row>
    <row r="7865" spans="3:4" x14ac:dyDescent="0.25">
      <c r="C7865" s="12"/>
      <c r="D7865" s="12"/>
    </row>
    <row r="7866" spans="3:4" x14ac:dyDescent="0.25">
      <c r="C7866" s="12"/>
      <c r="D7866" s="12"/>
    </row>
    <row r="7867" spans="3:4" x14ac:dyDescent="0.25">
      <c r="C7867" s="12"/>
      <c r="D7867" s="12"/>
    </row>
    <row r="7868" spans="3:4" x14ac:dyDescent="0.25">
      <c r="C7868" s="12"/>
      <c r="D7868" s="12"/>
    </row>
    <row r="7869" spans="3:4" x14ac:dyDescent="0.25">
      <c r="C7869" s="12"/>
      <c r="D7869" s="12"/>
    </row>
    <row r="7870" spans="3:4" x14ac:dyDescent="0.25">
      <c r="C7870" s="12"/>
      <c r="D7870" s="12"/>
    </row>
    <row r="7871" spans="3:4" x14ac:dyDescent="0.25">
      <c r="C7871" s="12"/>
      <c r="D7871" s="12"/>
    </row>
    <row r="7872" spans="3:4" x14ac:dyDescent="0.25">
      <c r="C7872" s="12"/>
      <c r="D7872" s="12"/>
    </row>
    <row r="7873" spans="3:4" x14ac:dyDescent="0.25">
      <c r="C7873" s="12"/>
      <c r="D7873" s="12"/>
    </row>
    <row r="7874" spans="3:4" x14ac:dyDescent="0.25">
      <c r="C7874" s="12"/>
      <c r="D7874" s="12"/>
    </row>
    <row r="7875" spans="3:4" x14ac:dyDescent="0.25">
      <c r="C7875" s="12"/>
      <c r="D7875" s="12"/>
    </row>
    <row r="7876" spans="3:4" x14ac:dyDescent="0.25">
      <c r="C7876" s="12"/>
      <c r="D7876" s="12"/>
    </row>
    <row r="7877" spans="3:4" x14ac:dyDescent="0.25">
      <c r="C7877" s="12"/>
      <c r="D7877" s="12"/>
    </row>
    <row r="7878" spans="3:4" x14ac:dyDescent="0.25">
      <c r="C7878" s="12"/>
      <c r="D7878" s="12"/>
    </row>
    <row r="7879" spans="3:4" x14ac:dyDescent="0.25">
      <c r="C7879" s="12"/>
      <c r="D7879" s="12"/>
    </row>
    <row r="7880" spans="3:4" x14ac:dyDescent="0.25">
      <c r="C7880" s="12"/>
      <c r="D7880" s="12"/>
    </row>
    <row r="7881" spans="3:4" x14ac:dyDescent="0.25">
      <c r="C7881" s="12"/>
      <c r="D7881" s="12"/>
    </row>
    <row r="7882" spans="3:4" x14ac:dyDescent="0.25">
      <c r="C7882" s="12"/>
      <c r="D7882" s="12"/>
    </row>
    <row r="7883" spans="3:4" x14ac:dyDescent="0.25">
      <c r="C7883" s="12"/>
      <c r="D7883" s="12"/>
    </row>
    <row r="7884" spans="3:4" x14ac:dyDescent="0.25">
      <c r="C7884" s="12"/>
      <c r="D7884" s="12"/>
    </row>
    <row r="7885" spans="3:4" x14ac:dyDescent="0.25">
      <c r="C7885" s="12"/>
      <c r="D7885" s="12"/>
    </row>
    <row r="7886" spans="3:4" x14ac:dyDescent="0.25">
      <c r="C7886" s="12"/>
      <c r="D7886" s="12"/>
    </row>
    <row r="7887" spans="3:4" x14ac:dyDescent="0.25">
      <c r="C7887" s="12"/>
      <c r="D7887" s="12"/>
    </row>
    <row r="7888" spans="3:4" x14ac:dyDescent="0.25">
      <c r="C7888" s="12"/>
      <c r="D7888" s="12"/>
    </row>
    <row r="7889" spans="3:4" x14ac:dyDescent="0.25">
      <c r="C7889" s="12"/>
      <c r="D7889" s="12"/>
    </row>
    <row r="7890" spans="3:4" x14ac:dyDescent="0.25">
      <c r="C7890" s="12"/>
      <c r="D7890" s="12"/>
    </row>
    <row r="7891" spans="3:4" x14ac:dyDescent="0.25">
      <c r="C7891" s="12"/>
      <c r="D7891" s="12"/>
    </row>
    <row r="7892" spans="3:4" x14ac:dyDescent="0.25">
      <c r="C7892" s="12"/>
      <c r="D7892" s="12"/>
    </row>
    <row r="7893" spans="3:4" x14ac:dyDescent="0.25">
      <c r="C7893" s="12"/>
      <c r="D7893" s="12"/>
    </row>
    <row r="7894" spans="3:4" x14ac:dyDescent="0.25">
      <c r="C7894" s="12"/>
      <c r="D7894" s="12"/>
    </row>
    <row r="7895" spans="3:4" x14ac:dyDescent="0.25">
      <c r="C7895" s="12"/>
      <c r="D7895" s="12"/>
    </row>
    <row r="7896" spans="3:4" x14ac:dyDescent="0.25">
      <c r="C7896" s="12"/>
      <c r="D7896" s="12"/>
    </row>
    <row r="7897" spans="3:4" x14ac:dyDescent="0.25">
      <c r="C7897" s="12"/>
      <c r="D7897" s="12"/>
    </row>
    <row r="7898" spans="3:4" x14ac:dyDescent="0.25">
      <c r="C7898" s="12"/>
      <c r="D7898" s="12"/>
    </row>
    <row r="7899" spans="3:4" x14ac:dyDescent="0.25">
      <c r="C7899" s="12"/>
      <c r="D7899" s="12"/>
    </row>
    <row r="7900" spans="3:4" x14ac:dyDescent="0.25">
      <c r="C7900" s="12"/>
      <c r="D7900" s="12"/>
    </row>
    <row r="7901" spans="3:4" x14ac:dyDescent="0.25">
      <c r="C7901" s="12"/>
      <c r="D7901" s="12"/>
    </row>
    <row r="7902" spans="3:4" x14ac:dyDescent="0.25">
      <c r="C7902" s="12"/>
      <c r="D7902" s="12"/>
    </row>
    <row r="7903" spans="3:4" x14ac:dyDescent="0.25">
      <c r="C7903" s="12"/>
      <c r="D7903" s="12"/>
    </row>
    <row r="7904" spans="3:4" x14ac:dyDescent="0.25">
      <c r="C7904" s="12"/>
      <c r="D7904" s="12"/>
    </row>
    <row r="7905" spans="3:4" x14ac:dyDescent="0.25">
      <c r="C7905" s="12"/>
      <c r="D7905" s="12"/>
    </row>
    <row r="7906" spans="3:4" x14ac:dyDescent="0.25">
      <c r="C7906" s="12"/>
      <c r="D7906" s="12"/>
    </row>
    <row r="7907" spans="3:4" x14ac:dyDescent="0.25">
      <c r="C7907" s="12"/>
      <c r="D7907" s="12"/>
    </row>
    <row r="7908" spans="3:4" x14ac:dyDescent="0.25">
      <c r="C7908" s="12"/>
      <c r="D7908" s="12"/>
    </row>
    <row r="7909" spans="3:4" x14ac:dyDescent="0.25">
      <c r="C7909" s="12"/>
      <c r="D7909" s="12"/>
    </row>
    <row r="7910" spans="3:4" x14ac:dyDescent="0.25">
      <c r="C7910" s="12"/>
      <c r="D7910" s="12"/>
    </row>
    <row r="7911" spans="3:4" x14ac:dyDescent="0.25">
      <c r="C7911" s="12"/>
      <c r="D7911" s="12"/>
    </row>
    <row r="7912" spans="3:4" x14ac:dyDescent="0.25">
      <c r="C7912" s="12"/>
      <c r="D7912" s="12"/>
    </row>
    <row r="7913" spans="3:4" x14ac:dyDescent="0.25">
      <c r="C7913" s="12"/>
      <c r="D7913" s="12"/>
    </row>
    <row r="7914" spans="3:4" x14ac:dyDescent="0.25">
      <c r="C7914" s="12"/>
      <c r="D7914" s="12"/>
    </row>
    <row r="7915" spans="3:4" x14ac:dyDescent="0.25">
      <c r="C7915" s="12"/>
      <c r="D7915" s="12"/>
    </row>
    <row r="7916" spans="3:4" x14ac:dyDescent="0.25">
      <c r="C7916" s="12"/>
      <c r="D7916" s="12"/>
    </row>
    <row r="7917" spans="3:4" x14ac:dyDescent="0.25">
      <c r="C7917" s="12"/>
      <c r="D7917" s="12"/>
    </row>
    <row r="7918" spans="3:4" x14ac:dyDescent="0.25">
      <c r="C7918" s="12"/>
      <c r="D7918" s="12"/>
    </row>
    <row r="7919" spans="3:4" x14ac:dyDescent="0.25">
      <c r="C7919" s="12"/>
      <c r="D7919" s="12"/>
    </row>
    <row r="7920" spans="3:4" x14ac:dyDescent="0.25">
      <c r="C7920" s="12"/>
      <c r="D7920" s="12"/>
    </row>
    <row r="7921" spans="3:4" x14ac:dyDescent="0.25">
      <c r="C7921" s="12"/>
      <c r="D7921" s="12"/>
    </row>
    <row r="7922" spans="3:4" x14ac:dyDescent="0.25">
      <c r="C7922" s="12"/>
      <c r="D7922" s="12"/>
    </row>
    <row r="7923" spans="3:4" x14ac:dyDescent="0.25">
      <c r="C7923" s="12"/>
      <c r="D7923" s="12"/>
    </row>
    <row r="7924" spans="3:4" x14ac:dyDescent="0.25">
      <c r="C7924" s="12"/>
      <c r="D7924" s="12"/>
    </row>
    <row r="7925" spans="3:4" x14ac:dyDescent="0.25">
      <c r="C7925" s="12"/>
      <c r="D7925" s="12"/>
    </row>
    <row r="7926" spans="3:4" x14ac:dyDescent="0.25">
      <c r="C7926" s="12"/>
      <c r="D7926" s="12"/>
    </row>
    <row r="7927" spans="3:4" x14ac:dyDescent="0.25">
      <c r="C7927" s="12"/>
      <c r="D7927" s="12"/>
    </row>
    <row r="7928" spans="3:4" x14ac:dyDescent="0.25">
      <c r="C7928" s="12"/>
      <c r="D7928" s="12"/>
    </row>
    <row r="7929" spans="3:4" x14ac:dyDescent="0.25">
      <c r="C7929" s="12"/>
      <c r="D7929" s="12"/>
    </row>
    <row r="7930" spans="3:4" x14ac:dyDescent="0.25">
      <c r="C7930" s="12"/>
      <c r="D7930" s="12"/>
    </row>
    <row r="7931" spans="3:4" x14ac:dyDescent="0.25">
      <c r="C7931" s="12"/>
      <c r="D7931" s="12"/>
    </row>
    <row r="7932" spans="3:4" x14ac:dyDescent="0.25">
      <c r="C7932" s="12"/>
      <c r="D7932" s="12"/>
    </row>
    <row r="7933" spans="3:4" x14ac:dyDescent="0.25">
      <c r="C7933" s="12"/>
      <c r="D7933" s="12"/>
    </row>
    <row r="7934" spans="3:4" x14ac:dyDescent="0.25">
      <c r="C7934" s="12"/>
      <c r="D7934" s="12"/>
    </row>
    <row r="7935" spans="3:4" x14ac:dyDescent="0.25">
      <c r="C7935" s="12"/>
      <c r="D7935" s="12"/>
    </row>
    <row r="7936" spans="3:4" x14ac:dyDescent="0.25">
      <c r="C7936" s="12"/>
      <c r="D7936" s="12"/>
    </row>
    <row r="7937" spans="3:4" x14ac:dyDescent="0.25">
      <c r="C7937" s="12"/>
      <c r="D7937" s="12"/>
    </row>
    <row r="7938" spans="3:4" x14ac:dyDescent="0.25">
      <c r="C7938" s="12"/>
      <c r="D7938" s="12"/>
    </row>
    <row r="7939" spans="3:4" x14ac:dyDescent="0.25">
      <c r="C7939" s="12"/>
      <c r="D7939" s="12"/>
    </row>
    <row r="7940" spans="3:4" x14ac:dyDescent="0.25">
      <c r="C7940" s="12"/>
      <c r="D7940" s="12"/>
    </row>
    <row r="7941" spans="3:4" x14ac:dyDescent="0.25">
      <c r="C7941" s="12"/>
      <c r="D7941" s="12"/>
    </row>
    <row r="7942" spans="3:4" x14ac:dyDescent="0.25">
      <c r="C7942" s="12"/>
      <c r="D7942" s="12"/>
    </row>
    <row r="7943" spans="3:4" x14ac:dyDescent="0.25">
      <c r="C7943" s="12"/>
      <c r="D7943" s="12"/>
    </row>
    <row r="7944" spans="3:4" x14ac:dyDescent="0.25">
      <c r="C7944" s="12"/>
      <c r="D7944" s="12"/>
    </row>
    <row r="7945" spans="3:4" x14ac:dyDescent="0.25">
      <c r="C7945" s="12"/>
      <c r="D7945" s="12"/>
    </row>
    <row r="7946" spans="3:4" x14ac:dyDescent="0.25">
      <c r="C7946" s="12"/>
      <c r="D7946" s="12"/>
    </row>
    <row r="7947" spans="3:4" x14ac:dyDescent="0.25">
      <c r="C7947" s="12"/>
      <c r="D7947" s="12"/>
    </row>
    <row r="7948" spans="3:4" x14ac:dyDescent="0.25">
      <c r="C7948" s="12"/>
      <c r="D7948" s="12"/>
    </row>
    <row r="7949" spans="3:4" x14ac:dyDescent="0.25">
      <c r="C7949" s="12"/>
      <c r="D7949" s="12"/>
    </row>
    <row r="7950" spans="3:4" x14ac:dyDescent="0.25">
      <c r="C7950" s="12"/>
      <c r="D7950" s="12"/>
    </row>
    <row r="7951" spans="3:4" x14ac:dyDescent="0.25">
      <c r="C7951" s="12"/>
      <c r="D7951" s="12"/>
    </row>
    <row r="7952" spans="3:4" x14ac:dyDescent="0.25">
      <c r="C7952" s="12"/>
      <c r="D7952" s="12"/>
    </row>
    <row r="7953" spans="3:4" x14ac:dyDescent="0.25">
      <c r="C7953" s="12"/>
      <c r="D7953" s="12"/>
    </row>
    <row r="7954" spans="3:4" x14ac:dyDescent="0.25">
      <c r="C7954" s="12"/>
      <c r="D7954" s="12"/>
    </row>
    <row r="7955" spans="3:4" x14ac:dyDescent="0.25">
      <c r="C7955" s="12"/>
      <c r="D7955" s="12"/>
    </row>
    <row r="7956" spans="3:4" x14ac:dyDescent="0.25">
      <c r="C7956" s="12"/>
      <c r="D7956" s="12"/>
    </row>
    <row r="7957" spans="3:4" x14ac:dyDescent="0.25">
      <c r="C7957" s="12"/>
      <c r="D7957" s="12"/>
    </row>
    <row r="7958" spans="3:4" x14ac:dyDescent="0.25">
      <c r="C7958" s="12"/>
      <c r="D7958" s="12"/>
    </row>
    <row r="7959" spans="3:4" x14ac:dyDescent="0.25">
      <c r="C7959" s="12"/>
      <c r="D7959" s="12"/>
    </row>
    <row r="7960" spans="3:4" x14ac:dyDescent="0.25">
      <c r="C7960" s="12"/>
      <c r="D7960" s="12"/>
    </row>
    <row r="7961" spans="3:4" x14ac:dyDescent="0.25">
      <c r="C7961" s="12"/>
      <c r="D7961" s="12"/>
    </row>
    <row r="7962" spans="3:4" x14ac:dyDescent="0.25">
      <c r="C7962" s="12"/>
      <c r="D7962" s="12"/>
    </row>
    <row r="7963" spans="3:4" x14ac:dyDescent="0.25">
      <c r="C7963" s="12"/>
      <c r="D7963" s="12"/>
    </row>
    <row r="7964" spans="3:4" x14ac:dyDescent="0.25">
      <c r="C7964" s="12"/>
      <c r="D7964" s="12"/>
    </row>
    <row r="7965" spans="3:4" x14ac:dyDescent="0.25">
      <c r="C7965" s="12"/>
      <c r="D7965" s="12"/>
    </row>
    <row r="7966" spans="3:4" x14ac:dyDescent="0.25">
      <c r="C7966" s="12"/>
      <c r="D7966" s="12"/>
    </row>
    <row r="7967" spans="3:4" x14ac:dyDescent="0.25">
      <c r="C7967" s="12"/>
      <c r="D7967" s="12"/>
    </row>
    <row r="7968" spans="3:4" x14ac:dyDescent="0.25">
      <c r="C7968" s="12"/>
      <c r="D7968" s="12"/>
    </row>
    <row r="7969" spans="3:4" x14ac:dyDescent="0.25">
      <c r="C7969" s="12"/>
      <c r="D7969" s="12"/>
    </row>
    <row r="7970" spans="3:4" x14ac:dyDescent="0.25">
      <c r="C7970" s="12"/>
      <c r="D7970" s="12"/>
    </row>
    <row r="7971" spans="3:4" x14ac:dyDescent="0.25">
      <c r="C7971" s="12"/>
      <c r="D7971" s="12"/>
    </row>
    <row r="7972" spans="3:4" x14ac:dyDescent="0.25">
      <c r="C7972" s="12"/>
      <c r="D7972" s="12"/>
    </row>
    <row r="7973" spans="3:4" x14ac:dyDescent="0.25">
      <c r="C7973" s="12"/>
      <c r="D7973" s="12"/>
    </row>
    <row r="7974" spans="3:4" x14ac:dyDescent="0.25">
      <c r="C7974" s="12"/>
      <c r="D7974" s="12"/>
    </row>
    <row r="7975" spans="3:4" x14ac:dyDescent="0.25">
      <c r="C7975" s="12"/>
      <c r="D7975" s="12"/>
    </row>
    <row r="7976" spans="3:4" x14ac:dyDescent="0.25">
      <c r="C7976" s="12"/>
      <c r="D7976" s="12"/>
    </row>
    <row r="7977" spans="3:4" x14ac:dyDescent="0.25">
      <c r="C7977" s="12"/>
      <c r="D7977" s="12"/>
    </row>
    <row r="7978" spans="3:4" x14ac:dyDescent="0.25">
      <c r="C7978" s="12"/>
      <c r="D7978" s="12"/>
    </row>
    <row r="7979" spans="3:4" x14ac:dyDescent="0.25">
      <c r="C7979" s="12"/>
      <c r="D7979" s="12"/>
    </row>
    <row r="7980" spans="3:4" x14ac:dyDescent="0.25">
      <c r="C7980" s="12"/>
      <c r="D7980" s="12"/>
    </row>
    <row r="7981" spans="3:4" x14ac:dyDescent="0.25">
      <c r="C7981" s="12"/>
      <c r="D7981" s="12"/>
    </row>
    <row r="7982" spans="3:4" x14ac:dyDescent="0.25">
      <c r="C7982" s="12"/>
      <c r="D7982" s="12"/>
    </row>
    <row r="7983" spans="3:4" x14ac:dyDescent="0.25">
      <c r="C7983" s="12"/>
      <c r="D7983" s="12"/>
    </row>
    <row r="7984" spans="3:4" x14ac:dyDescent="0.25">
      <c r="C7984" s="12"/>
      <c r="D7984" s="12"/>
    </row>
    <row r="7985" spans="3:4" x14ac:dyDescent="0.25">
      <c r="C7985" s="12"/>
      <c r="D7985" s="12"/>
    </row>
    <row r="7986" spans="3:4" x14ac:dyDescent="0.25">
      <c r="C7986" s="12"/>
      <c r="D7986" s="12"/>
    </row>
    <row r="7987" spans="3:4" x14ac:dyDescent="0.25">
      <c r="C7987" s="12"/>
      <c r="D7987" s="12"/>
    </row>
    <row r="7988" spans="3:4" x14ac:dyDescent="0.25">
      <c r="C7988" s="12"/>
      <c r="D7988" s="12"/>
    </row>
    <row r="7989" spans="3:4" x14ac:dyDescent="0.25">
      <c r="C7989" s="12"/>
      <c r="D7989" s="12"/>
    </row>
    <row r="7990" spans="3:4" x14ac:dyDescent="0.25">
      <c r="C7990" s="12"/>
      <c r="D7990" s="12"/>
    </row>
    <row r="7991" spans="3:4" x14ac:dyDescent="0.25">
      <c r="C7991" s="12"/>
      <c r="D7991" s="12"/>
    </row>
    <row r="7992" spans="3:4" x14ac:dyDescent="0.25">
      <c r="C7992" s="12"/>
      <c r="D7992" s="12"/>
    </row>
    <row r="7993" spans="3:4" x14ac:dyDescent="0.25">
      <c r="C7993" s="12"/>
      <c r="D7993" s="12"/>
    </row>
    <row r="7994" spans="3:4" x14ac:dyDescent="0.25">
      <c r="C7994" s="12"/>
      <c r="D7994" s="12"/>
    </row>
    <row r="7995" spans="3:4" x14ac:dyDescent="0.25">
      <c r="C7995" s="12"/>
      <c r="D7995" s="12"/>
    </row>
    <row r="7996" spans="3:4" x14ac:dyDescent="0.25">
      <c r="C7996" s="12"/>
      <c r="D7996" s="12"/>
    </row>
    <row r="7997" spans="3:4" x14ac:dyDescent="0.25">
      <c r="C7997" s="12"/>
      <c r="D7997" s="12"/>
    </row>
    <row r="7998" spans="3:4" x14ac:dyDescent="0.25">
      <c r="C7998" s="12"/>
      <c r="D7998" s="12"/>
    </row>
    <row r="7999" spans="3:4" x14ac:dyDescent="0.25">
      <c r="C7999" s="12"/>
      <c r="D7999" s="12"/>
    </row>
    <row r="8000" spans="3:4" x14ac:dyDescent="0.25">
      <c r="C8000" s="12"/>
      <c r="D8000" s="12"/>
    </row>
    <row r="8001" spans="3:4" x14ac:dyDescent="0.25">
      <c r="C8001" s="12"/>
      <c r="D8001" s="12"/>
    </row>
    <row r="8002" spans="3:4" x14ac:dyDescent="0.25">
      <c r="C8002" s="12"/>
      <c r="D8002" s="12"/>
    </row>
    <row r="8003" spans="3:4" x14ac:dyDescent="0.25">
      <c r="C8003" s="12"/>
      <c r="D8003" s="12"/>
    </row>
    <row r="8004" spans="3:4" x14ac:dyDescent="0.25">
      <c r="C8004" s="12"/>
      <c r="D8004" s="12"/>
    </row>
    <row r="8005" spans="3:4" x14ac:dyDescent="0.25">
      <c r="C8005" s="12"/>
      <c r="D8005" s="12"/>
    </row>
    <row r="8006" spans="3:4" x14ac:dyDescent="0.25">
      <c r="C8006" s="12"/>
      <c r="D8006" s="12"/>
    </row>
    <row r="8007" spans="3:4" x14ac:dyDescent="0.25">
      <c r="C8007" s="12"/>
      <c r="D8007" s="12"/>
    </row>
    <row r="8008" spans="3:4" x14ac:dyDescent="0.25">
      <c r="C8008" s="12"/>
      <c r="D8008" s="12"/>
    </row>
    <row r="8009" spans="3:4" x14ac:dyDescent="0.25">
      <c r="C8009" s="12"/>
      <c r="D8009" s="12"/>
    </row>
    <row r="8010" spans="3:4" x14ac:dyDescent="0.25">
      <c r="C8010" s="12"/>
      <c r="D8010" s="12"/>
    </row>
    <row r="8011" spans="3:4" x14ac:dyDescent="0.25">
      <c r="C8011" s="12"/>
      <c r="D8011" s="12"/>
    </row>
    <row r="8012" spans="3:4" x14ac:dyDescent="0.25">
      <c r="C8012" s="12"/>
      <c r="D8012" s="12"/>
    </row>
    <row r="8013" spans="3:4" x14ac:dyDescent="0.25">
      <c r="C8013" s="12"/>
      <c r="D8013" s="12"/>
    </row>
    <row r="8014" spans="3:4" x14ac:dyDescent="0.25">
      <c r="C8014" s="12"/>
      <c r="D8014" s="12"/>
    </row>
    <row r="8015" spans="3:4" x14ac:dyDescent="0.25">
      <c r="C8015" s="12"/>
      <c r="D8015" s="12"/>
    </row>
    <row r="8016" spans="3:4" x14ac:dyDescent="0.25">
      <c r="C8016" s="12"/>
      <c r="D8016" s="12"/>
    </row>
    <row r="8017" spans="3:4" x14ac:dyDescent="0.25">
      <c r="C8017" s="12"/>
      <c r="D8017" s="12"/>
    </row>
    <row r="8018" spans="3:4" x14ac:dyDescent="0.25">
      <c r="C8018" s="12"/>
      <c r="D8018" s="12"/>
    </row>
    <row r="8019" spans="3:4" x14ac:dyDescent="0.25">
      <c r="C8019" s="12"/>
      <c r="D8019" s="12"/>
    </row>
    <row r="8020" spans="3:4" x14ac:dyDescent="0.25">
      <c r="C8020" s="12"/>
      <c r="D8020" s="12"/>
    </row>
    <row r="8021" spans="3:4" x14ac:dyDescent="0.25">
      <c r="C8021" s="12"/>
      <c r="D8021" s="12"/>
    </row>
    <row r="8022" spans="3:4" x14ac:dyDescent="0.25">
      <c r="C8022" s="12"/>
      <c r="D8022" s="12"/>
    </row>
    <row r="8023" spans="3:4" x14ac:dyDescent="0.25">
      <c r="C8023" s="12"/>
      <c r="D8023" s="12"/>
    </row>
    <row r="8024" spans="3:4" x14ac:dyDescent="0.25">
      <c r="C8024" s="12"/>
      <c r="D8024" s="12"/>
    </row>
    <row r="8025" spans="3:4" x14ac:dyDescent="0.25">
      <c r="C8025" s="12"/>
      <c r="D8025" s="12"/>
    </row>
    <row r="8026" spans="3:4" x14ac:dyDescent="0.25">
      <c r="C8026" s="12"/>
      <c r="D8026" s="12"/>
    </row>
    <row r="8027" spans="3:4" x14ac:dyDescent="0.25">
      <c r="C8027" s="12"/>
      <c r="D8027" s="12"/>
    </row>
    <row r="8028" spans="3:4" x14ac:dyDescent="0.25">
      <c r="C8028" s="12"/>
      <c r="D8028" s="12"/>
    </row>
    <row r="8029" spans="3:4" x14ac:dyDescent="0.25">
      <c r="C8029" s="12"/>
      <c r="D8029" s="12"/>
    </row>
    <row r="8030" spans="3:4" x14ac:dyDescent="0.25">
      <c r="C8030" s="12"/>
      <c r="D8030" s="12"/>
    </row>
    <row r="8031" spans="3:4" x14ac:dyDescent="0.25">
      <c r="C8031" s="12"/>
      <c r="D8031" s="12"/>
    </row>
    <row r="8032" spans="3:4" x14ac:dyDescent="0.25">
      <c r="C8032" s="12"/>
      <c r="D8032" s="12"/>
    </row>
    <row r="8033" spans="3:4" x14ac:dyDescent="0.25">
      <c r="C8033" s="12"/>
      <c r="D8033" s="12"/>
    </row>
    <row r="8034" spans="3:4" x14ac:dyDescent="0.25">
      <c r="C8034" s="12"/>
      <c r="D8034" s="12"/>
    </row>
    <row r="8035" spans="3:4" x14ac:dyDescent="0.25">
      <c r="C8035" s="12"/>
      <c r="D8035" s="12"/>
    </row>
    <row r="8036" spans="3:4" x14ac:dyDescent="0.25">
      <c r="C8036" s="12"/>
      <c r="D8036" s="12"/>
    </row>
    <row r="8037" spans="3:4" x14ac:dyDescent="0.25">
      <c r="C8037" s="12"/>
      <c r="D8037" s="12"/>
    </row>
    <row r="8038" spans="3:4" x14ac:dyDescent="0.25">
      <c r="C8038" s="12"/>
      <c r="D8038" s="12"/>
    </row>
    <row r="8039" spans="3:4" x14ac:dyDescent="0.25">
      <c r="C8039" s="12"/>
      <c r="D8039" s="12"/>
    </row>
    <row r="8040" spans="3:4" x14ac:dyDescent="0.25">
      <c r="C8040" s="12"/>
      <c r="D8040" s="12"/>
    </row>
    <row r="8041" spans="3:4" x14ac:dyDescent="0.25">
      <c r="C8041" s="12"/>
      <c r="D8041" s="12"/>
    </row>
    <row r="8042" spans="3:4" x14ac:dyDescent="0.25">
      <c r="C8042" s="12"/>
      <c r="D8042" s="12"/>
    </row>
    <row r="8043" spans="3:4" x14ac:dyDescent="0.25">
      <c r="C8043" s="12"/>
      <c r="D8043" s="12"/>
    </row>
    <row r="8044" spans="3:4" x14ac:dyDescent="0.25">
      <c r="C8044" s="12"/>
      <c r="D8044" s="12"/>
    </row>
    <row r="8045" spans="3:4" x14ac:dyDescent="0.25">
      <c r="C8045" s="12"/>
      <c r="D8045" s="12"/>
    </row>
    <row r="8046" spans="3:4" x14ac:dyDescent="0.25">
      <c r="C8046" s="12"/>
      <c r="D8046" s="12"/>
    </row>
    <row r="8047" spans="3:4" x14ac:dyDescent="0.25">
      <c r="C8047" s="12"/>
      <c r="D8047" s="12"/>
    </row>
    <row r="8048" spans="3:4" x14ac:dyDescent="0.25">
      <c r="C8048" s="12"/>
      <c r="D8048" s="12"/>
    </row>
    <row r="8049" spans="3:4" x14ac:dyDescent="0.25">
      <c r="C8049" s="12"/>
      <c r="D8049" s="12"/>
    </row>
    <row r="8050" spans="3:4" x14ac:dyDescent="0.25">
      <c r="C8050" s="12"/>
      <c r="D8050" s="12"/>
    </row>
    <row r="8051" spans="3:4" x14ac:dyDescent="0.25">
      <c r="C8051" s="12"/>
      <c r="D8051" s="12"/>
    </row>
    <row r="8052" spans="3:4" x14ac:dyDescent="0.25">
      <c r="C8052" s="12"/>
      <c r="D8052" s="12"/>
    </row>
    <row r="8053" spans="3:4" x14ac:dyDescent="0.25">
      <c r="C8053" s="12"/>
      <c r="D8053" s="12"/>
    </row>
    <row r="8054" spans="3:4" x14ac:dyDescent="0.25">
      <c r="C8054" s="12"/>
      <c r="D8054" s="12"/>
    </row>
    <row r="8055" spans="3:4" x14ac:dyDescent="0.25">
      <c r="C8055" s="12"/>
      <c r="D8055" s="12"/>
    </row>
    <row r="8056" spans="3:4" x14ac:dyDescent="0.25">
      <c r="C8056" s="12"/>
      <c r="D8056" s="12"/>
    </row>
    <row r="8057" spans="3:4" x14ac:dyDescent="0.25">
      <c r="C8057" s="12"/>
      <c r="D8057" s="12"/>
    </row>
    <row r="8058" spans="3:4" x14ac:dyDescent="0.25">
      <c r="C8058" s="12"/>
      <c r="D8058" s="12"/>
    </row>
    <row r="8059" spans="3:4" x14ac:dyDescent="0.25">
      <c r="C8059" s="12"/>
      <c r="D8059" s="12"/>
    </row>
    <row r="8060" spans="3:4" x14ac:dyDescent="0.25">
      <c r="C8060" s="12"/>
      <c r="D8060" s="12"/>
    </row>
    <row r="8061" spans="3:4" x14ac:dyDescent="0.25">
      <c r="C8061" s="12"/>
      <c r="D8061" s="12"/>
    </row>
    <row r="8062" spans="3:4" x14ac:dyDescent="0.25">
      <c r="C8062" s="12"/>
      <c r="D8062" s="12"/>
    </row>
    <row r="8063" spans="3:4" x14ac:dyDescent="0.25">
      <c r="C8063" s="12"/>
      <c r="D8063" s="12"/>
    </row>
    <row r="8064" spans="3:4" x14ac:dyDescent="0.25">
      <c r="C8064" s="12"/>
      <c r="D8064" s="12"/>
    </row>
    <row r="8065" spans="3:4" x14ac:dyDescent="0.25">
      <c r="C8065" s="12"/>
      <c r="D8065" s="12"/>
    </row>
    <row r="8066" spans="3:4" x14ac:dyDescent="0.25">
      <c r="C8066" s="12"/>
      <c r="D8066" s="12"/>
    </row>
    <row r="8067" spans="3:4" x14ac:dyDescent="0.25">
      <c r="C8067" s="12"/>
      <c r="D8067" s="12"/>
    </row>
    <row r="8068" spans="3:4" x14ac:dyDescent="0.25">
      <c r="C8068" s="12"/>
      <c r="D8068" s="12"/>
    </row>
    <row r="8069" spans="3:4" x14ac:dyDescent="0.25">
      <c r="C8069" s="12"/>
      <c r="D8069" s="12"/>
    </row>
    <row r="8070" spans="3:4" x14ac:dyDescent="0.25">
      <c r="C8070" s="12"/>
      <c r="D8070" s="12"/>
    </row>
    <row r="8071" spans="3:4" x14ac:dyDescent="0.25">
      <c r="C8071" s="12"/>
      <c r="D8071" s="12"/>
    </row>
    <row r="8072" spans="3:4" x14ac:dyDescent="0.25">
      <c r="C8072" s="12"/>
      <c r="D8072" s="12"/>
    </row>
    <row r="8073" spans="3:4" x14ac:dyDescent="0.25">
      <c r="C8073" s="12"/>
      <c r="D8073" s="12"/>
    </row>
    <row r="8074" spans="3:4" x14ac:dyDescent="0.25">
      <c r="C8074" s="12"/>
      <c r="D8074" s="12"/>
    </row>
    <row r="8075" spans="3:4" x14ac:dyDescent="0.25">
      <c r="C8075" s="12"/>
      <c r="D8075" s="12"/>
    </row>
    <row r="8076" spans="3:4" x14ac:dyDescent="0.25">
      <c r="C8076" s="12"/>
      <c r="D8076" s="12"/>
    </row>
    <row r="8077" spans="3:4" x14ac:dyDescent="0.25">
      <c r="C8077" s="12"/>
      <c r="D8077" s="12"/>
    </row>
    <row r="8078" spans="3:4" x14ac:dyDescent="0.25">
      <c r="C8078" s="12"/>
      <c r="D8078" s="12"/>
    </row>
    <row r="8079" spans="3:4" x14ac:dyDescent="0.25">
      <c r="C8079" s="12"/>
      <c r="D8079" s="12"/>
    </row>
    <row r="8080" spans="3:4" x14ac:dyDescent="0.25">
      <c r="C8080" s="12"/>
      <c r="D8080" s="12"/>
    </row>
    <row r="8081" spans="3:4" x14ac:dyDescent="0.25">
      <c r="C8081" s="12"/>
      <c r="D8081" s="12"/>
    </row>
    <row r="8082" spans="3:4" x14ac:dyDescent="0.25">
      <c r="C8082" s="12"/>
      <c r="D8082" s="12"/>
    </row>
    <row r="8083" spans="3:4" x14ac:dyDescent="0.25">
      <c r="C8083" s="12"/>
      <c r="D8083" s="12"/>
    </row>
    <row r="8084" spans="3:4" x14ac:dyDescent="0.25">
      <c r="C8084" s="12"/>
      <c r="D8084" s="12"/>
    </row>
    <row r="8085" spans="3:4" x14ac:dyDescent="0.25">
      <c r="C8085" s="12"/>
      <c r="D8085" s="12"/>
    </row>
    <row r="8086" spans="3:4" x14ac:dyDescent="0.25">
      <c r="C8086" s="12"/>
      <c r="D8086" s="12"/>
    </row>
    <row r="8087" spans="3:4" x14ac:dyDescent="0.25">
      <c r="C8087" s="12"/>
      <c r="D8087" s="12"/>
    </row>
    <row r="8088" spans="3:4" x14ac:dyDescent="0.25">
      <c r="C8088" s="12"/>
      <c r="D8088" s="12"/>
    </row>
    <row r="8089" spans="3:4" x14ac:dyDescent="0.25">
      <c r="C8089" s="12"/>
      <c r="D8089" s="12"/>
    </row>
    <row r="8090" spans="3:4" x14ac:dyDescent="0.25">
      <c r="C8090" s="12"/>
      <c r="D8090" s="12"/>
    </row>
    <row r="8091" spans="3:4" x14ac:dyDescent="0.25">
      <c r="C8091" s="12"/>
      <c r="D8091" s="12"/>
    </row>
    <row r="8092" spans="3:4" x14ac:dyDescent="0.25">
      <c r="C8092" s="12"/>
      <c r="D8092" s="12"/>
    </row>
    <row r="8093" spans="3:4" x14ac:dyDescent="0.25">
      <c r="C8093" s="12"/>
      <c r="D8093" s="12"/>
    </row>
    <row r="8094" spans="3:4" x14ac:dyDescent="0.25">
      <c r="C8094" s="12"/>
      <c r="D8094" s="12"/>
    </row>
    <row r="8095" spans="3:4" x14ac:dyDescent="0.25">
      <c r="C8095" s="12"/>
      <c r="D8095" s="12"/>
    </row>
    <row r="8096" spans="3:4" x14ac:dyDescent="0.25">
      <c r="C8096" s="12"/>
      <c r="D8096" s="12"/>
    </row>
    <row r="8097" spans="3:4" x14ac:dyDescent="0.25">
      <c r="C8097" s="12"/>
      <c r="D8097" s="12"/>
    </row>
    <row r="8098" spans="3:4" x14ac:dyDescent="0.25">
      <c r="C8098" s="12"/>
      <c r="D8098" s="12"/>
    </row>
    <row r="8099" spans="3:4" x14ac:dyDescent="0.25">
      <c r="C8099" s="12"/>
      <c r="D8099" s="12"/>
    </row>
    <row r="8100" spans="3:4" x14ac:dyDescent="0.25">
      <c r="C8100" s="12"/>
      <c r="D8100" s="12"/>
    </row>
    <row r="8101" spans="3:4" x14ac:dyDescent="0.25">
      <c r="C8101" s="12"/>
      <c r="D8101" s="12"/>
    </row>
    <row r="8102" spans="3:4" x14ac:dyDescent="0.25">
      <c r="C8102" s="12"/>
      <c r="D8102" s="12"/>
    </row>
    <row r="8103" spans="3:4" x14ac:dyDescent="0.25">
      <c r="C8103" s="12"/>
      <c r="D8103" s="12"/>
    </row>
    <row r="8104" spans="3:4" x14ac:dyDescent="0.25">
      <c r="C8104" s="12"/>
      <c r="D8104" s="12"/>
    </row>
    <row r="8105" spans="3:4" x14ac:dyDescent="0.25">
      <c r="C8105" s="12"/>
      <c r="D8105" s="12"/>
    </row>
    <row r="8106" spans="3:4" x14ac:dyDescent="0.25">
      <c r="C8106" s="12"/>
      <c r="D8106" s="12"/>
    </row>
    <row r="8107" spans="3:4" x14ac:dyDescent="0.25">
      <c r="C8107" s="12"/>
      <c r="D8107" s="12"/>
    </row>
    <row r="8108" spans="3:4" x14ac:dyDescent="0.25">
      <c r="C8108" s="12"/>
      <c r="D8108" s="12"/>
    </row>
    <row r="8109" spans="3:4" x14ac:dyDescent="0.25">
      <c r="C8109" s="12"/>
      <c r="D8109" s="12"/>
    </row>
    <row r="8110" spans="3:4" x14ac:dyDescent="0.25">
      <c r="C8110" s="12"/>
      <c r="D8110" s="12"/>
    </row>
    <row r="8111" spans="3:4" x14ac:dyDescent="0.25">
      <c r="C8111" s="12"/>
      <c r="D8111" s="12"/>
    </row>
    <row r="8112" spans="3:4" x14ac:dyDescent="0.25">
      <c r="C8112" s="12"/>
      <c r="D8112" s="12"/>
    </row>
    <row r="8113" spans="3:4" x14ac:dyDescent="0.25">
      <c r="C8113" s="12"/>
      <c r="D8113" s="12"/>
    </row>
    <row r="8114" spans="3:4" x14ac:dyDescent="0.25">
      <c r="C8114" s="12"/>
      <c r="D8114" s="12"/>
    </row>
    <row r="8115" spans="3:4" x14ac:dyDescent="0.25">
      <c r="C8115" s="12"/>
      <c r="D8115" s="12"/>
    </row>
    <row r="8116" spans="3:4" x14ac:dyDescent="0.25">
      <c r="C8116" s="12"/>
      <c r="D8116" s="12"/>
    </row>
    <row r="8117" spans="3:4" x14ac:dyDescent="0.25">
      <c r="C8117" s="12"/>
      <c r="D8117" s="12"/>
    </row>
    <row r="8118" spans="3:4" x14ac:dyDescent="0.25">
      <c r="C8118" s="12"/>
      <c r="D8118" s="12"/>
    </row>
    <row r="8119" spans="3:4" x14ac:dyDescent="0.25">
      <c r="C8119" s="12"/>
      <c r="D8119" s="12"/>
    </row>
    <row r="8120" spans="3:4" x14ac:dyDescent="0.25">
      <c r="C8120" s="12"/>
      <c r="D8120" s="12"/>
    </row>
    <row r="8121" spans="3:4" x14ac:dyDescent="0.25">
      <c r="C8121" s="12"/>
      <c r="D8121" s="12"/>
    </row>
    <row r="8122" spans="3:4" x14ac:dyDescent="0.25">
      <c r="C8122" s="12"/>
      <c r="D8122" s="12"/>
    </row>
    <row r="8123" spans="3:4" x14ac:dyDescent="0.25">
      <c r="C8123" s="12"/>
      <c r="D8123" s="12"/>
    </row>
    <row r="8124" spans="3:4" x14ac:dyDescent="0.25">
      <c r="C8124" s="12"/>
      <c r="D8124" s="12"/>
    </row>
    <row r="8125" spans="3:4" x14ac:dyDescent="0.25">
      <c r="C8125" s="12"/>
      <c r="D8125" s="12"/>
    </row>
    <row r="8126" spans="3:4" x14ac:dyDescent="0.25">
      <c r="C8126" s="12"/>
      <c r="D8126" s="12"/>
    </row>
    <row r="8127" spans="3:4" x14ac:dyDescent="0.25">
      <c r="C8127" s="12"/>
      <c r="D8127" s="12"/>
    </row>
    <row r="8128" spans="3:4" x14ac:dyDescent="0.25">
      <c r="C8128" s="12"/>
      <c r="D8128" s="12"/>
    </row>
    <row r="8129" spans="3:4" x14ac:dyDescent="0.25">
      <c r="C8129" s="12"/>
      <c r="D8129" s="12"/>
    </row>
    <row r="8130" spans="3:4" x14ac:dyDescent="0.25">
      <c r="C8130" s="12"/>
      <c r="D8130" s="12"/>
    </row>
    <row r="8131" spans="3:4" x14ac:dyDescent="0.25">
      <c r="C8131" s="12"/>
      <c r="D8131" s="12"/>
    </row>
    <row r="8132" spans="3:4" x14ac:dyDescent="0.25">
      <c r="C8132" s="12"/>
      <c r="D8132" s="12"/>
    </row>
    <row r="8133" spans="3:4" x14ac:dyDescent="0.25">
      <c r="C8133" s="12"/>
      <c r="D8133" s="12"/>
    </row>
    <row r="8134" spans="3:4" x14ac:dyDescent="0.25">
      <c r="C8134" s="12"/>
      <c r="D8134" s="12"/>
    </row>
    <row r="8135" spans="3:4" x14ac:dyDescent="0.25">
      <c r="C8135" s="12"/>
      <c r="D8135" s="12"/>
    </row>
    <row r="8136" spans="3:4" x14ac:dyDescent="0.25">
      <c r="C8136" s="12"/>
      <c r="D8136" s="12"/>
    </row>
    <row r="8137" spans="3:4" x14ac:dyDescent="0.25">
      <c r="C8137" s="12"/>
      <c r="D8137" s="12"/>
    </row>
    <row r="8138" spans="3:4" x14ac:dyDescent="0.25">
      <c r="C8138" s="12"/>
      <c r="D8138" s="12"/>
    </row>
    <row r="8139" spans="3:4" x14ac:dyDescent="0.25">
      <c r="C8139" s="12"/>
      <c r="D8139" s="12"/>
    </row>
    <row r="8140" spans="3:4" x14ac:dyDescent="0.25">
      <c r="C8140" s="12"/>
      <c r="D8140" s="12"/>
    </row>
    <row r="8141" spans="3:4" x14ac:dyDescent="0.25">
      <c r="C8141" s="12"/>
      <c r="D8141" s="12"/>
    </row>
    <row r="8142" spans="3:4" x14ac:dyDescent="0.25">
      <c r="C8142" s="12"/>
      <c r="D8142" s="12"/>
    </row>
    <row r="8143" spans="3:4" x14ac:dyDescent="0.25">
      <c r="C8143" s="12"/>
      <c r="D8143" s="12"/>
    </row>
    <row r="8144" spans="3:4" x14ac:dyDescent="0.25">
      <c r="C8144" s="12"/>
      <c r="D8144" s="12"/>
    </row>
    <row r="8145" spans="3:4" x14ac:dyDescent="0.25">
      <c r="C8145" s="12"/>
      <c r="D8145" s="12"/>
    </row>
    <row r="8146" spans="3:4" x14ac:dyDescent="0.25">
      <c r="C8146" s="12"/>
      <c r="D8146" s="12"/>
    </row>
    <row r="8147" spans="3:4" x14ac:dyDescent="0.25">
      <c r="C8147" s="12"/>
      <c r="D8147" s="12"/>
    </row>
    <row r="8148" spans="3:4" x14ac:dyDescent="0.25">
      <c r="C8148" s="12"/>
      <c r="D8148" s="12"/>
    </row>
    <row r="8149" spans="3:4" x14ac:dyDescent="0.25">
      <c r="C8149" s="12"/>
      <c r="D8149" s="12"/>
    </row>
    <row r="8150" spans="3:4" x14ac:dyDescent="0.25">
      <c r="C8150" s="12"/>
      <c r="D8150" s="12"/>
    </row>
    <row r="8151" spans="3:4" x14ac:dyDescent="0.25">
      <c r="C8151" s="12"/>
      <c r="D8151" s="12"/>
    </row>
    <row r="8152" spans="3:4" x14ac:dyDescent="0.25">
      <c r="C8152" s="12"/>
      <c r="D8152" s="12"/>
    </row>
    <row r="8153" spans="3:4" x14ac:dyDescent="0.25">
      <c r="C8153" s="12"/>
      <c r="D8153" s="12"/>
    </row>
    <row r="8154" spans="3:4" x14ac:dyDescent="0.25">
      <c r="C8154" s="12"/>
      <c r="D8154" s="12"/>
    </row>
    <row r="8155" spans="3:4" x14ac:dyDescent="0.25">
      <c r="C8155" s="12"/>
      <c r="D8155" s="12"/>
    </row>
    <row r="8156" spans="3:4" x14ac:dyDescent="0.25">
      <c r="C8156" s="12"/>
      <c r="D8156" s="12"/>
    </row>
    <row r="8157" spans="3:4" x14ac:dyDescent="0.25">
      <c r="C8157" s="12"/>
      <c r="D8157" s="12"/>
    </row>
    <row r="8158" spans="3:4" x14ac:dyDescent="0.25">
      <c r="C8158" s="12"/>
      <c r="D8158" s="12"/>
    </row>
    <row r="8159" spans="3:4" x14ac:dyDescent="0.25">
      <c r="C8159" s="12"/>
      <c r="D8159" s="12"/>
    </row>
    <row r="8160" spans="3:4" x14ac:dyDescent="0.25">
      <c r="C8160" s="12"/>
      <c r="D8160" s="12"/>
    </row>
    <row r="8161" spans="3:4" x14ac:dyDescent="0.25">
      <c r="C8161" s="12"/>
      <c r="D8161" s="12"/>
    </row>
    <row r="8162" spans="3:4" x14ac:dyDescent="0.25">
      <c r="C8162" s="12"/>
      <c r="D8162" s="12"/>
    </row>
    <row r="8163" spans="3:4" x14ac:dyDescent="0.25">
      <c r="C8163" s="12"/>
      <c r="D8163" s="12"/>
    </row>
    <row r="8164" spans="3:4" x14ac:dyDescent="0.25">
      <c r="C8164" s="12"/>
      <c r="D8164" s="12"/>
    </row>
    <row r="8165" spans="3:4" x14ac:dyDescent="0.25">
      <c r="C8165" s="12"/>
      <c r="D8165" s="12"/>
    </row>
    <row r="8166" spans="3:4" x14ac:dyDescent="0.25">
      <c r="C8166" s="12"/>
      <c r="D8166" s="12"/>
    </row>
    <row r="8167" spans="3:4" x14ac:dyDescent="0.25">
      <c r="C8167" s="12"/>
      <c r="D8167" s="12"/>
    </row>
    <row r="8168" spans="3:4" x14ac:dyDescent="0.25">
      <c r="C8168" s="12"/>
      <c r="D8168" s="12"/>
    </row>
    <row r="8169" spans="3:4" x14ac:dyDescent="0.25">
      <c r="C8169" s="12"/>
      <c r="D8169" s="12"/>
    </row>
    <row r="8170" spans="3:4" x14ac:dyDescent="0.25">
      <c r="C8170" s="12"/>
      <c r="D8170" s="12"/>
    </row>
    <row r="8171" spans="3:4" x14ac:dyDescent="0.25">
      <c r="C8171" s="12"/>
      <c r="D8171" s="12"/>
    </row>
    <row r="8172" spans="3:4" x14ac:dyDescent="0.25">
      <c r="C8172" s="12"/>
      <c r="D8172" s="12"/>
    </row>
    <row r="8173" spans="3:4" x14ac:dyDescent="0.25">
      <c r="C8173" s="12"/>
      <c r="D8173" s="12"/>
    </row>
    <row r="8174" spans="3:4" x14ac:dyDescent="0.25">
      <c r="C8174" s="12"/>
      <c r="D8174" s="12"/>
    </row>
    <row r="8175" spans="3:4" x14ac:dyDescent="0.25">
      <c r="C8175" s="12"/>
      <c r="D8175" s="12"/>
    </row>
    <row r="8176" spans="3:4" x14ac:dyDescent="0.25">
      <c r="C8176" s="12"/>
      <c r="D8176" s="12"/>
    </row>
    <row r="8177" spans="3:4" x14ac:dyDescent="0.25">
      <c r="C8177" s="12"/>
      <c r="D8177" s="12"/>
    </row>
    <row r="8178" spans="3:4" x14ac:dyDescent="0.25">
      <c r="C8178" s="12"/>
      <c r="D8178" s="12"/>
    </row>
    <row r="8179" spans="3:4" x14ac:dyDescent="0.25">
      <c r="C8179" s="12"/>
      <c r="D8179" s="12"/>
    </row>
    <row r="8180" spans="3:4" x14ac:dyDescent="0.25">
      <c r="C8180" s="12"/>
      <c r="D8180" s="12"/>
    </row>
    <row r="8181" spans="3:4" x14ac:dyDescent="0.25">
      <c r="C8181" s="12"/>
      <c r="D8181" s="12"/>
    </row>
    <row r="8182" spans="3:4" x14ac:dyDescent="0.25">
      <c r="C8182" s="12"/>
      <c r="D8182" s="12"/>
    </row>
    <row r="8183" spans="3:4" x14ac:dyDescent="0.25">
      <c r="C8183" s="12"/>
      <c r="D8183" s="12"/>
    </row>
    <row r="8184" spans="3:4" x14ac:dyDescent="0.25">
      <c r="C8184" s="12"/>
      <c r="D8184" s="12"/>
    </row>
    <row r="8185" spans="3:4" x14ac:dyDescent="0.25">
      <c r="C8185" s="12"/>
      <c r="D8185" s="12"/>
    </row>
    <row r="8186" spans="3:4" x14ac:dyDescent="0.25">
      <c r="C8186" s="12"/>
      <c r="D8186" s="12"/>
    </row>
    <row r="8187" spans="3:4" x14ac:dyDescent="0.25">
      <c r="C8187" s="12"/>
      <c r="D8187" s="12"/>
    </row>
    <row r="8188" spans="3:4" x14ac:dyDescent="0.25">
      <c r="C8188" s="12"/>
      <c r="D8188" s="12"/>
    </row>
    <row r="8189" spans="3:4" x14ac:dyDescent="0.25">
      <c r="C8189" s="12"/>
      <c r="D8189" s="12"/>
    </row>
    <row r="8190" spans="3:4" x14ac:dyDescent="0.25">
      <c r="C8190" s="12"/>
      <c r="D8190" s="12"/>
    </row>
    <row r="8191" spans="3:4" x14ac:dyDescent="0.25">
      <c r="C8191" s="12"/>
      <c r="D8191" s="12"/>
    </row>
    <row r="8192" spans="3:4" x14ac:dyDescent="0.25">
      <c r="C8192" s="12"/>
      <c r="D8192" s="12"/>
    </row>
    <row r="8193" spans="3:4" x14ac:dyDescent="0.25">
      <c r="C8193" s="12"/>
      <c r="D8193" s="12"/>
    </row>
    <row r="8194" spans="3:4" x14ac:dyDescent="0.25">
      <c r="C8194" s="12"/>
      <c r="D8194" s="12"/>
    </row>
    <row r="8195" spans="3:4" x14ac:dyDescent="0.25">
      <c r="C8195" s="12"/>
      <c r="D8195" s="12"/>
    </row>
    <row r="8196" spans="3:4" x14ac:dyDescent="0.25">
      <c r="C8196" s="12"/>
      <c r="D8196" s="12"/>
    </row>
    <row r="8197" spans="3:4" x14ac:dyDescent="0.25">
      <c r="C8197" s="12"/>
      <c r="D8197" s="12"/>
    </row>
    <row r="8198" spans="3:4" x14ac:dyDescent="0.25">
      <c r="C8198" s="12"/>
      <c r="D8198" s="12"/>
    </row>
    <row r="8199" spans="3:4" x14ac:dyDescent="0.25">
      <c r="C8199" s="12"/>
      <c r="D8199" s="12"/>
    </row>
    <row r="8200" spans="3:4" x14ac:dyDescent="0.25">
      <c r="C8200" s="12"/>
      <c r="D8200" s="12"/>
    </row>
    <row r="8201" spans="3:4" x14ac:dyDescent="0.25">
      <c r="C8201" s="12"/>
      <c r="D8201" s="12"/>
    </row>
    <row r="8202" spans="3:4" x14ac:dyDescent="0.25">
      <c r="C8202" s="12"/>
      <c r="D8202" s="12"/>
    </row>
    <row r="8203" spans="3:4" x14ac:dyDescent="0.25">
      <c r="C8203" s="12"/>
      <c r="D8203" s="12"/>
    </row>
    <row r="8204" spans="3:4" x14ac:dyDescent="0.25">
      <c r="C8204" s="12"/>
      <c r="D8204" s="12"/>
    </row>
    <row r="8205" spans="3:4" x14ac:dyDescent="0.25">
      <c r="C8205" s="12"/>
      <c r="D8205" s="12"/>
    </row>
    <row r="8206" spans="3:4" x14ac:dyDescent="0.25">
      <c r="C8206" s="12"/>
      <c r="D8206" s="12"/>
    </row>
    <row r="8207" spans="3:4" x14ac:dyDescent="0.25">
      <c r="C8207" s="12"/>
      <c r="D8207" s="12"/>
    </row>
    <row r="8208" spans="3:4" x14ac:dyDescent="0.25">
      <c r="C8208" s="12"/>
      <c r="D8208" s="12"/>
    </row>
    <row r="8209" spans="3:4" x14ac:dyDescent="0.25">
      <c r="C8209" s="12"/>
      <c r="D8209" s="12"/>
    </row>
    <row r="8210" spans="3:4" x14ac:dyDescent="0.25">
      <c r="C8210" s="12"/>
      <c r="D8210" s="12"/>
    </row>
    <row r="8211" spans="3:4" x14ac:dyDescent="0.25">
      <c r="C8211" s="12"/>
      <c r="D8211" s="12"/>
    </row>
    <row r="8212" spans="3:4" x14ac:dyDescent="0.25">
      <c r="C8212" s="12"/>
      <c r="D8212" s="12"/>
    </row>
    <row r="8213" spans="3:4" x14ac:dyDescent="0.25">
      <c r="C8213" s="12"/>
      <c r="D8213" s="12"/>
    </row>
    <row r="8214" spans="3:4" x14ac:dyDescent="0.25">
      <c r="C8214" s="12"/>
      <c r="D8214" s="12"/>
    </row>
    <row r="8215" spans="3:4" x14ac:dyDescent="0.25">
      <c r="C8215" s="12"/>
      <c r="D8215" s="12"/>
    </row>
    <row r="8216" spans="3:4" x14ac:dyDescent="0.25">
      <c r="C8216" s="12"/>
      <c r="D8216" s="12"/>
    </row>
    <row r="8217" spans="3:4" x14ac:dyDescent="0.25">
      <c r="C8217" s="12"/>
      <c r="D8217" s="12"/>
    </row>
    <row r="8218" spans="3:4" x14ac:dyDescent="0.25">
      <c r="C8218" s="12"/>
      <c r="D8218" s="12"/>
    </row>
    <row r="8219" spans="3:4" x14ac:dyDescent="0.25">
      <c r="C8219" s="12"/>
      <c r="D8219" s="12"/>
    </row>
    <row r="8220" spans="3:4" x14ac:dyDescent="0.25">
      <c r="C8220" s="12"/>
      <c r="D8220" s="12"/>
    </row>
    <row r="8221" spans="3:4" x14ac:dyDescent="0.25">
      <c r="C8221" s="12"/>
      <c r="D8221" s="12"/>
    </row>
    <row r="8222" spans="3:4" x14ac:dyDescent="0.25">
      <c r="C8222" s="12"/>
      <c r="D8222" s="12"/>
    </row>
    <row r="8223" spans="3:4" x14ac:dyDescent="0.25">
      <c r="C8223" s="12"/>
      <c r="D8223" s="12"/>
    </row>
    <row r="8224" spans="3:4" x14ac:dyDescent="0.25">
      <c r="C8224" s="12"/>
      <c r="D8224" s="12"/>
    </row>
    <row r="8225" spans="3:4" x14ac:dyDescent="0.25">
      <c r="C8225" s="12"/>
      <c r="D8225" s="12"/>
    </row>
    <row r="8226" spans="3:4" x14ac:dyDescent="0.25">
      <c r="C8226" s="12"/>
      <c r="D8226" s="12"/>
    </row>
    <row r="8227" spans="3:4" x14ac:dyDescent="0.25">
      <c r="C8227" s="12"/>
      <c r="D8227" s="12"/>
    </row>
    <row r="8228" spans="3:4" x14ac:dyDescent="0.25">
      <c r="C8228" s="12"/>
      <c r="D8228" s="12"/>
    </row>
    <row r="8229" spans="3:4" x14ac:dyDescent="0.25">
      <c r="C8229" s="12"/>
      <c r="D8229" s="12"/>
    </row>
    <row r="8230" spans="3:4" x14ac:dyDescent="0.25">
      <c r="C8230" s="12"/>
      <c r="D8230" s="12"/>
    </row>
    <row r="8231" spans="3:4" x14ac:dyDescent="0.25">
      <c r="C8231" s="12"/>
      <c r="D8231" s="12"/>
    </row>
    <row r="8232" spans="3:4" x14ac:dyDescent="0.25">
      <c r="C8232" s="12"/>
      <c r="D8232" s="12"/>
    </row>
    <row r="8233" spans="3:4" x14ac:dyDescent="0.25">
      <c r="C8233" s="12"/>
      <c r="D8233" s="12"/>
    </row>
    <row r="8234" spans="3:4" x14ac:dyDescent="0.25">
      <c r="C8234" s="12"/>
      <c r="D8234" s="12"/>
    </row>
    <row r="8235" spans="3:4" x14ac:dyDescent="0.25">
      <c r="C8235" s="12"/>
      <c r="D8235" s="12"/>
    </row>
    <row r="8236" spans="3:4" x14ac:dyDescent="0.25">
      <c r="C8236" s="12"/>
      <c r="D8236" s="12"/>
    </row>
    <row r="8237" spans="3:4" x14ac:dyDescent="0.25">
      <c r="C8237" s="12"/>
      <c r="D8237" s="12"/>
    </row>
    <row r="8238" spans="3:4" x14ac:dyDescent="0.25">
      <c r="C8238" s="12"/>
      <c r="D8238" s="12"/>
    </row>
    <row r="8239" spans="3:4" x14ac:dyDescent="0.25">
      <c r="C8239" s="12"/>
      <c r="D8239" s="12"/>
    </row>
    <row r="8240" spans="3:4" x14ac:dyDescent="0.25">
      <c r="C8240" s="12"/>
      <c r="D8240" s="12"/>
    </row>
    <row r="8241" spans="3:4" x14ac:dyDescent="0.25">
      <c r="C8241" s="12"/>
      <c r="D8241" s="12"/>
    </row>
    <row r="8242" spans="3:4" x14ac:dyDescent="0.25">
      <c r="C8242" s="12"/>
      <c r="D8242" s="12"/>
    </row>
    <row r="8243" spans="3:4" x14ac:dyDescent="0.25">
      <c r="C8243" s="12"/>
      <c r="D8243" s="12"/>
    </row>
    <row r="8244" spans="3:4" x14ac:dyDescent="0.25">
      <c r="C8244" s="12"/>
      <c r="D8244" s="12"/>
    </row>
    <row r="8245" spans="3:4" x14ac:dyDescent="0.25">
      <c r="C8245" s="12"/>
      <c r="D8245" s="12"/>
    </row>
    <row r="8246" spans="3:4" x14ac:dyDescent="0.25">
      <c r="C8246" s="12"/>
      <c r="D8246" s="12"/>
    </row>
    <row r="8247" spans="3:4" x14ac:dyDescent="0.25">
      <c r="C8247" s="12"/>
      <c r="D8247" s="12"/>
    </row>
    <row r="8248" spans="3:4" x14ac:dyDescent="0.25">
      <c r="C8248" s="12"/>
      <c r="D8248" s="12"/>
    </row>
    <row r="8249" spans="3:4" x14ac:dyDescent="0.25">
      <c r="C8249" s="12"/>
      <c r="D8249" s="12"/>
    </row>
    <row r="8250" spans="3:4" x14ac:dyDescent="0.25">
      <c r="C8250" s="12"/>
      <c r="D8250" s="12"/>
    </row>
    <row r="8251" spans="3:4" x14ac:dyDescent="0.25">
      <c r="C8251" s="12"/>
      <c r="D8251" s="12"/>
    </row>
    <row r="8252" spans="3:4" x14ac:dyDescent="0.25">
      <c r="C8252" s="12"/>
      <c r="D8252" s="12"/>
    </row>
    <row r="8253" spans="3:4" x14ac:dyDescent="0.25">
      <c r="C8253" s="12"/>
      <c r="D8253" s="12"/>
    </row>
    <row r="8254" spans="3:4" x14ac:dyDescent="0.25">
      <c r="C8254" s="12"/>
      <c r="D8254" s="12"/>
    </row>
    <row r="8255" spans="3:4" x14ac:dyDescent="0.25">
      <c r="C8255" s="12"/>
      <c r="D8255" s="12"/>
    </row>
    <row r="8256" spans="3:4" x14ac:dyDescent="0.25">
      <c r="C8256" s="12"/>
      <c r="D8256" s="12"/>
    </row>
    <row r="8257" spans="3:4" x14ac:dyDescent="0.25">
      <c r="C8257" s="12"/>
      <c r="D8257" s="12"/>
    </row>
    <row r="8258" spans="3:4" x14ac:dyDescent="0.25">
      <c r="C8258" s="12"/>
      <c r="D8258" s="12"/>
    </row>
    <row r="8259" spans="3:4" x14ac:dyDescent="0.25">
      <c r="C8259" s="12"/>
      <c r="D8259" s="12"/>
    </row>
    <row r="8260" spans="3:4" x14ac:dyDescent="0.25">
      <c r="C8260" s="12"/>
      <c r="D8260" s="12"/>
    </row>
    <row r="8261" spans="3:4" x14ac:dyDescent="0.25">
      <c r="C8261" s="12"/>
      <c r="D8261" s="12"/>
    </row>
    <row r="8262" spans="3:4" x14ac:dyDescent="0.25">
      <c r="C8262" s="12"/>
      <c r="D8262" s="12"/>
    </row>
    <row r="8263" spans="3:4" x14ac:dyDescent="0.25">
      <c r="C8263" s="12"/>
      <c r="D8263" s="12"/>
    </row>
    <row r="8264" spans="3:4" x14ac:dyDescent="0.25">
      <c r="C8264" s="12"/>
      <c r="D8264" s="12"/>
    </row>
    <row r="8265" spans="3:4" x14ac:dyDescent="0.25">
      <c r="C8265" s="12"/>
      <c r="D8265" s="12"/>
    </row>
    <row r="8266" spans="3:4" x14ac:dyDescent="0.25">
      <c r="C8266" s="12"/>
      <c r="D8266" s="12"/>
    </row>
    <row r="8267" spans="3:4" x14ac:dyDescent="0.25">
      <c r="C8267" s="12"/>
      <c r="D8267" s="12"/>
    </row>
    <row r="8268" spans="3:4" x14ac:dyDescent="0.25">
      <c r="C8268" s="12"/>
      <c r="D8268" s="12"/>
    </row>
    <row r="8269" spans="3:4" x14ac:dyDescent="0.25">
      <c r="C8269" s="12"/>
      <c r="D8269" s="12"/>
    </row>
    <row r="8270" spans="3:4" x14ac:dyDescent="0.25">
      <c r="C8270" s="12"/>
      <c r="D8270" s="12"/>
    </row>
    <row r="8271" spans="3:4" x14ac:dyDescent="0.25">
      <c r="C8271" s="12"/>
      <c r="D8271" s="12"/>
    </row>
    <row r="8272" spans="3:4" x14ac:dyDescent="0.25">
      <c r="C8272" s="12"/>
      <c r="D8272" s="12"/>
    </row>
    <row r="8273" spans="3:4" x14ac:dyDescent="0.25">
      <c r="C8273" s="12"/>
      <c r="D8273" s="12"/>
    </row>
    <row r="8274" spans="3:4" x14ac:dyDescent="0.25">
      <c r="C8274" s="12"/>
      <c r="D8274" s="12"/>
    </row>
    <row r="8275" spans="3:4" x14ac:dyDescent="0.25">
      <c r="C8275" s="12"/>
      <c r="D8275" s="12"/>
    </row>
    <row r="8276" spans="3:4" x14ac:dyDescent="0.25">
      <c r="C8276" s="12"/>
      <c r="D8276" s="12"/>
    </row>
    <row r="8277" spans="3:4" x14ac:dyDescent="0.25">
      <c r="C8277" s="12"/>
      <c r="D8277" s="12"/>
    </row>
    <row r="8278" spans="3:4" x14ac:dyDescent="0.25">
      <c r="C8278" s="12"/>
      <c r="D8278" s="12"/>
    </row>
    <row r="8279" spans="3:4" x14ac:dyDescent="0.25">
      <c r="C8279" s="12"/>
      <c r="D8279" s="12"/>
    </row>
    <row r="8280" spans="3:4" x14ac:dyDescent="0.25">
      <c r="C8280" s="12"/>
      <c r="D8280" s="12"/>
    </row>
    <row r="8281" spans="3:4" x14ac:dyDescent="0.25">
      <c r="C8281" s="12"/>
      <c r="D8281" s="12"/>
    </row>
    <row r="8282" spans="3:4" x14ac:dyDescent="0.25">
      <c r="C8282" s="12"/>
      <c r="D8282" s="12"/>
    </row>
    <row r="8283" spans="3:4" x14ac:dyDescent="0.25">
      <c r="C8283" s="12"/>
      <c r="D8283" s="12"/>
    </row>
    <row r="8284" spans="3:4" x14ac:dyDescent="0.25">
      <c r="C8284" s="12"/>
      <c r="D8284" s="12"/>
    </row>
    <row r="8285" spans="3:4" x14ac:dyDescent="0.25">
      <c r="C8285" s="12"/>
      <c r="D8285" s="12"/>
    </row>
    <row r="8286" spans="3:4" x14ac:dyDescent="0.25">
      <c r="C8286" s="12"/>
      <c r="D8286" s="12"/>
    </row>
    <row r="8287" spans="3:4" x14ac:dyDescent="0.25">
      <c r="C8287" s="12"/>
      <c r="D8287" s="12"/>
    </row>
    <row r="8288" spans="3:4" x14ac:dyDescent="0.25">
      <c r="C8288" s="12"/>
      <c r="D8288" s="12"/>
    </row>
    <row r="8289" spans="3:4" x14ac:dyDescent="0.25">
      <c r="C8289" s="12"/>
      <c r="D8289" s="12"/>
    </row>
    <row r="8290" spans="3:4" x14ac:dyDescent="0.25">
      <c r="C8290" s="12"/>
      <c r="D8290" s="12"/>
    </row>
    <row r="8291" spans="3:4" x14ac:dyDescent="0.25">
      <c r="C8291" s="12"/>
      <c r="D8291" s="12"/>
    </row>
    <row r="8292" spans="3:4" x14ac:dyDescent="0.25">
      <c r="C8292" s="12"/>
      <c r="D8292" s="12"/>
    </row>
    <row r="8293" spans="3:4" x14ac:dyDescent="0.25">
      <c r="C8293" s="12"/>
      <c r="D8293" s="12"/>
    </row>
    <row r="8294" spans="3:4" x14ac:dyDescent="0.25">
      <c r="C8294" s="12"/>
      <c r="D8294" s="12"/>
    </row>
    <row r="8295" spans="3:4" x14ac:dyDescent="0.25">
      <c r="C8295" s="12"/>
      <c r="D8295" s="12"/>
    </row>
    <row r="8296" spans="3:4" x14ac:dyDescent="0.25">
      <c r="C8296" s="12"/>
      <c r="D8296" s="12"/>
    </row>
    <row r="8297" spans="3:4" x14ac:dyDescent="0.25">
      <c r="C8297" s="12"/>
      <c r="D8297" s="12"/>
    </row>
    <row r="8298" spans="3:4" x14ac:dyDescent="0.25">
      <c r="C8298" s="12"/>
      <c r="D8298" s="12"/>
    </row>
    <row r="8299" spans="3:4" x14ac:dyDescent="0.25">
      <c r="C8299" s="12"/>
      <c r="D8299" s="12"/>
    </row>
    <row r="8300" spans="3:4" x14ac:dyDescent="0.25">
      <c r="C8300" s="12"/>
      <c r="D8300" s="12"/>
    </row>
    <row r="8301" spans="3:4" x14ac:dyDescent="0.25">
      <c r="C8301" s="12"/>
      <c r="D8301" s="12"/>
    </row>
    <row r="8302" spans="3:4" x14ac:dyDescent="0.25">
      <c r="C8302" s="12"/>
      <c r="D8302" s="12"/>
    </row>
    <row r="8303" spans="3:4" x14ac:dyDescent="0.25">
      <c r="C8303" s="12"/>
      <c r="D8303" s="12"/>
    </row>
    <row r="8304" spans="3:4" x14ac:dyDescent="0.25">
      <c r="C8304" s="12"/>
      <c r="D8304" s="12"/>
    </row>
    <row r="8305" spans="3:4" x14ac:dyDescent="0.25">
      <c r="C8305" s="12"/>
      <c r="D8305" s="12"/>
    </row>
    <row r="8306" spans="3:4" x14ac:dyDescent="0.25">
      <c r="C8306" s="12"/>
      <c r="D8306" s="12"/>
    </row>
    <row r="8307" spans="3:4" x14ac:dyDescent="0.25">
      <c r="C8307" s="12"/>
      <c r="D8307" s="12"/>
    </row>
    <row r="8308" spans="3:4" x14ac:dyDescent="0.25">
      <c r="C8308" s="12"/>
      <c r="D8308" s="12"/>
    </row>
    <row r="8309" spans="3:4" x14ac:dyDescent="0.25">
      <c r="C8309" s="12"/>
      <c r="D8309" s="12"/>
    </row>
    <row r="8310" spans="3:4" x14ac:dyDescent="0.25">
      <c r="C8310" s="12"/>
      <c r="D8310" s="12"/>
    </row>
    <row r="8311" spans="3:4" x14ac:dyDescent="0.25">
      <c r="C8311" s="12"/>
      <c r="D8311" s="12"/>
    </row>
    <row r="8312" spans="3:4" x14ac:dyDescent="0.25">
      <c r="C8312" s="12"/>
      <c r="D8312" s="12"/>
    </row>
    <row r="8313" spans="3:4" x14ac:dyDescent="0.25">
      <c r="C8313" s="12"/>
      <c r="D8313" s="12"/>
    </row>
    <row r="8314" spans="3:4" x14ac:dyDescent="0.25">
      <c r="C8314" s="12"/>
      <c r="D8314" s="12"/>
    </row>
    <row r="8315" spans="3:4" x14ac:dyDescent="0.25">
      <c r="C8315" s="12"/>
      <c r="D8315" s="12"/>
    </row>
    <row r="8316" spans="3:4" x14ac:dyDescent="0.25">
      <c r="C8316" s="12"/>
      <c r="D8316" s="12"/>
    </row>
    <row r="8317" spans="3:4" x14ac:dyDescent="0.25">
      <c r="C8317" s="12"/>
      <c r="D8317" s="12"/>
    </row>
    <row r="8318" spans="3:4" x14ac:dyDescent="0.25">
      <c r="C8318" s="12"/>
      <c r="D8318" s="12"/>
    </row>
    <row r="8319" spans="3:4" x14ac:dyDescent="0.25">
      <c r="C8319" s="12"/>
      <c r="D8319" s="12"/>
    </row>
    <row r="8320" spans="3:4" x14ac:dyDescent="0.25">
      <c r="C8320" s="12"/>
      <c r="D8320" s="12"/>
    </row>
    <row r="8321" spans="3:4" x14ac:dyDescent="0.25">
      <c r="C8321" s="12"/>
      <c r="D8321" s="12"/>
    </row>
    <row r="8322" spans="3:4" x14ac:dyDescent="0.25">
      <c r="C8322" s="12"/>
      <c r="D8322" s="12"/>
    </row>
    <row r="8323" spans="3:4" x14ac:dyDescent="0.25">
      <c r="C8323" s="12"/>
      <c r="D8323" s="12"/>
    </row>
    <row r="8324" spans="3:4" x14ac:dyDescent="0.25">
      <c r="C8324" s="12"/>
      <c r="D8324" s="12"/>
    </row>
    <row r="8325" spans="3:4" x14ac:dyDescent="0.25">
      <c r="C8325" s="12"/>
      <c r="D8325" s="12"/>
    </row>
    <row r="8326" spans="3:4" x14ac:dyDescent="0.25">
      <c r="C8326" s="12"/>
      <c r="D8326" s="12"/>
    </row>
    <row r="8327" spans="3:4" x14ac:dyDescent="0.25">
      <c r="C8327" s="12"/>
      <c r="D8327" s="12"/>
    </row>
    <row r="8328" spans="3:4" x14ac:dyDescent="0.25">
      <c r="C8328" s="12"/>
      <c r="D8328" s="12"/>
    </row>
    <row r="8329" spans="3:4" x14ac:dyDescent="0.25">
      <c r="C8329" s="12"/>
      <c r="D8329" s="12"/>
    </row>
    <row r="8330" spans="3:4" x14ac:dyDescent="0.25">
      <c r="C8330" s="12"/>
      <c r="D8330" s="12"/>
    </row>
    <row r="8331" spans="3:4" x14ac:dyDescent="0.25">
      <c r="C8331" s="12"/>
      <c r="D8331" s="12"/>
    </row>
    <row r="8332" spans="3:4" x14ac:dyDescent="0.25">
      <c r="C8332" s="12"/>
      <c r="D8332" s="12"/>
    </row>
    <row r="8333" spans="3:4" x14ac:dyDescent="0.25">
      <c r="C8333" s="12"/>
      <c r="D8333" s="12"/>
    </row>
    <row r="8334" spans="3:4" x14ac:dyDescent="0.25">
      <c r="C8334" s="12"/>
      <c r="D8334" s="12"/>
    </row>
    <row r="8335" spans="3:4" x14ac:dyDescent="0.25">
      <c r="C8335" s="12"/>
      <c r="D8335" s="12"/>
    </row>
    <row r="8336" spans="3:4" x14ac:dyDescent="0.25">
      <c r="C8336" s="12"/>
      <c r="D8336" s="12"/>
    </row>
    <row r="8337" spans="3:4" x14ac:dyDescent="0.25">
      <c r="C8337" s="12"/>
      <c r="D8337" s="12"/>
    </row>
    <row r="8338" spans="3:4" x14ac:dyDescent="0.25">
      <c r="C8338" s="12"/>
      <c r="D8338" s="12"/>
    </row>
    <row r="8339" spans="3:4" x14ac:dyDescent="0.25">
      <c r="C8339" s="12"/>
      <c r="D8339" s="12"/>
    </row>
    <row r="8340" spans="3:4" x14ac:dyDescent="0.25">
      <c r="C8340" s="12"/>
      <c r="D8340" s="12"/>
    </row>
    <row r="8341" spans="3:4" x14ac:dyDescent="0.25">
      <c r="C8341" s="12"/>
      <c r="D8341" s="12"/>
    </row>
    <row r="8342" spans="3:4" x14ac:dyDescent="0.25">
      <c r="C8342" s="12"/>
      <c r="D8342" s="12"/>
    </row>
    <row r="8343" spans="3:4" x14ac:dyDescent="0.25">
      <c r="C8343" s="12"/>
      <c r="D8343" s="12"/>
    </row>
    <row r="8344" spans="3:4" x14ac:dyDescent="0.25">
      <c r="C8344" s="12"/>
      <c r="D8344" s="12"/>
    </row>
    <row r="8345" spans="3:4" x14ac:dyDescent="0.25">
      <c r="C8345" s="12"/>
      <c r="D8345" s="12"/>
    </row>
    <row r="8346" spans="3:4" x14ac:dyDescent="0.25">
      <c r="C8346" s="12"/>
      <c r="D8346" s="12"/>
    </row>
    <row r="8347" spans="3:4" x14ac:dyDescent="0.25">
      <c r="C8347" s="12"/>
      <c r="D8347" s="12"/>
    </row>
    <row r="8348" spans="3:4" x14ac:dyDescent="0.25">
      <c r="C8348" s="12"/>
      <c r="D8348" s="12"/>
    </row>
    <row r="8349" spans="3:4" x14ac:dyDescent="0.25">
      <c r="C8349" s="12"/>
      <c r="D8349" s="12"/>
    </row>
    <row r="8350" spans="3:4" x14ac:dyDescent="0.25">
      <c r="C8350" s="12"/>
      <c r="D8350" s="12"/>
    </row>
    <row r="8351" spans="3:4" x14ac:dyDescent="0.25">
      <c r="C8351" s="12"/>
      <c r="D8351" s="12"/>
    </row>
    <row r="8352" spans="3:4" x14ac:dyDescent="0.25">
      <c r="C8352" s="12"/>
      <c r="D8352" s="12"/>
    </row>
    <row r="8353" spans="3:4" x14ac:dyDescent="0.25">
      <c r="C8353" s="12"/>
      <c r="D8353" s="12"/>
    </row>
    <row r="8354" spans="3:4" x14ac:dyDescent="0.25">
      <c r="C8354" s="12"/>
      <c r="D8354" s="12"/>
    </row>
    <row r="8355" spans="3:4" x14ac:dyDescent="0.25">
      <c r="C8355" s="12"/>
      <c r="D8355" s="12"/>
    </row>
    <row r="8356" spans="3:4" x14ac:dyDescent="0.25">
      <c r="C8356" s="12"/>
      <c r="D8356" s="12"/>
    </row>
    <row r="8357" spans="3:4" x14ac:dyDescent="0.25">
      <c r="C8357" s="12"/>
      <c r="D8357" s="12"/>
    </row>
    <row r="8358" spans="3:4" x14ac:dyDescent="0.25">
      <c r="C8358" s="12"/>
      <c r="D8358" s="12"/>
    </row>
    <row r="8359" spans="3:4" x14ac:dyDescent="0.25">
      <c r="C8359" s="12"/>
      <c r="D8359" s="12"/>
    </row>
    <row r="8360" spans="3:4" x14ac:dyDescent="0.25">
      <c r="C8360" s="12"/>
      <c r="D8360" s="12"/>
    </row>
    <row r="8361" spans="3:4" x14ac:dyDescent="0.25">
      <c r="C8361" s="12"/>
      <c r="D8361" s="12"/>
    </row>
    <row r="8362" spans="3:4" x14ac:dyDescent="0.25">
      <c r="C8362" s="12"/>
      <c r="D8362" s="12"/>
    </row>
    <row r="8363" spans="3:4" x14ac:dyDescent="0.25">
      <c r="C8363" s="12"/>
      <c r="D8363" s="12"/>
    </row>
    <row r="8364" spans="3:4" x14ac:dyDescent="0.25">
      <c r="C8364" s="12"/>
      <c r="D8364" s="12"/>
    </row>
    <row r="8365" spans="3:4" x14ac:dyDescent="0.25">
      <c r="C8365" s="12"/>
      <c r="D8365" s="12"/>
    </row>
    <row r="8366" spans="3:4" x14ac:dyDescent="0.25">
      <c r="C8366" s="12"/>
      <c r="D8366" s="12"/>
    </row>
    <row r="8367" spans="3:4" x14ac:dyDescent="0.25">
      <c r="C8367" s="12"/>
      <c r="D8367" s="12"/>
    </row>
    <row r="8368" spans="3:4" x14ac:dyDescent="0.25">
      <c r="C8368" s="12"/>
      <c r="D8368" s="12"/>
    </row>
    <row r="8369" spans="3:4" x14ac:dyDescent="0.25">
      <c r="C8369" s="12"/>
      <c r="D8369" s="12"/>
    </row>
    <row r="8370" spans="3:4" x14ac:dyDescent="0.25">
      <c r="C8370" s="12"/>
      <c r="D8370" s="12"/>
    </row>
    <row r="8371" spans="3:4" x14ac:dyDescent="0.25">
      <c r="C8371" s="12"/>
      <c r="D8371" s="12"/>
    </row>
    <row r="8372" spans="3:4" x14ac:dyDescent="0.25">
      <c r="C8372" s="12"/>
      <c r="D8372" s="12"/>
    </row>
    <row r="8373" spans="3:4" x14ac:dyDescent="0.25">
      <c r="C8373" s="12"/>
      <c r="D8373" s="12"/>
    </row>
    <row r="8374" spans="3:4" x14ac:dyDescent="0.25">
      <c r="C8374" s="12"/>
      <c r="D8374" s="12"/>
    </row>
    <row r="8375" spans="3:4" x14ac:dyDescent="0.25">
      <c r="C8375" s="12"/>
      <c r="D8375" s="12"/>
    </row>
    <row r="8376" spans="3:4" x14ac:dyDescent="0.25">
      <c r="C8376" s="12"/>
      <c r="D8376" s="12"/>
    </row>
    <row r="8377" spans="3:4" x14ac:dyDescent="0.25">
      <c r="C8377" s="12"/>
      <c r="D8377" s="12"/>
    </row>
    <row r="8378" spans="3:4" x14ac:dyDescent="0.25">
      <c r="C8378" s="12"/>
      <c r="D8378" s="12"/>
    </row>
    <row r="8379" spans="3:4" x14ac:dyDescent="0.25">
      <c r="C8379" s="12"/>
      <c r="D8379" s="12"/>
    </row>
    <row r="8380" spans="3:4" x14ac:dyDescent="0.25">
      <c r="C8380" s="12"/>
      <c r="D8380" s="12"/>
    </row>
    <row r="8381" spans="3:4" x14ac:dyDescent="0.25">
      <c r="C8381" s="12"/>
      <c r="D8381" s="12"/>
    </row>
    <row r="8382" spans="3:4" x14ac:dyDescent="0.25">
      <c r="C8382" s="12"/>
      <c r="D8382" s="12"/>
    </row>
    <row r="8383" spans="3:4" x14ac:dyDescent="0.25">
      <c r="C8383" s="12"/>
      <c r="D8383" s="12"/>
    </row>
    <row r="8384" spans="3:4" x14ac:dyDescent="0.25">
      <c r="C8384" s="12"/>
      <c r="D8384" s="12"/>
    </row>
    <row r="8385" spans="3:4" x14ac:dyDescent="0.25">
      <c r="C8385" s="12"/>
      <c r="D8385" s="12"/>
    </row>
    <row r="8386" spans="3:4" x14ac:dyDescent="0.25">
      <c r="C8386" s="12"/>
      <c r="D8386" s="12"/>
    </row>
    <row r="8387" spans="3:4" x14ac:dyDescent="0.25">
      <c r="C8387" s="12"/>
      <c r="D8387" s="12"/>
    </row>
    <row r="8388" spans="3:4" x14ac:dyDescent="0.25">
      <c r="C8388" s="12"/>
      <c r="D8388" s="12"/>
    </row>
    <row r="8389" spans="3:4" x14ac:dyDescent="0.25">
      <c r="C8389" s="12"/>
      <c r="D8389" s="12"/>
    </row>
    <row r="8390" spans="3:4" x14ac:dyDescent="0.25">
      <c r="C8390" s="12"/>
      <c r="D8390" s="12"/>
    </row>
    <row r="8391" spans="3:4" x14ac:dyDescent="0.25">
      <c r="C8391" s="12"/>
      <c r="D8391" s="12"/>
    </row>
    <row r="8392" spans="3:4" x14ac:dyDescent="0.25">
      <c r="C8392" s="12"/>
      <c r="D8392" s="12"/>
    </row>
    <row r="8393" spans="3:4" x14ac:dyDescent="0.25">
      <c r="C8393" s="12"/>
      <c r="D8393" s="12"/>
    </row>
    <row r="8394" spans="3:4" x14ac:dyDescent="0.25">
      <c r="C8394" s="12"/>
      <c r="D8394" s="12"/>
    </row>
    <row r="8395" spans="3:4" x14ac:dyDescent="0.25">
      <c r="C8395" s="12"/>
      <c r="D8395" s="12"/>
    </row>
    <row r="8396" spans="3:4" x14ac:dyDescent="0.25">
      <c r="C8396" s="12"/>
      <c r="D8396" s="12"/>
    </row>
    <row r="8397" spans="3:4" x14ac:dyDescent="0.25">
      <c r="C8397" s="12"/>
      <c r="D8397" s="12"/>
    </row>
    <row r="8398" spans="3:4" x14ac:dyDescent="0.25">
      <c r="C8398" s="12"/>
      <c r="D8398" s="12"/>
    </row>
    <row r="8399" spans="3:4" x14ac:dyDescent="0.25">
      <c r="C8399" s="12"/>
      <c r="D8399" s="12"/>
    </row>
    <row r="8400" spans="3:4" x14ac:dyDescent="0.25">
      <c r="C8400" s="12"/>
      <c r="D8400" s="12"/>
    </row>
    <row r="8401" spans="3:4" x14ac:dyDescent="0.25">
      <c r="C8401" s="12"/>
      <c r="D8401" s="12"/>
    </row>
    <row r="8402" spans="3:4" x14ac:dyDescent="0.25">
      <c r="C8402" s="12"/>
      <c r="D8402" s="12"/>
    </row>
    <row r="8403" spans="3:4" x14ac:dyDescent="0.25">
      <c r="C8403" s="12"/>
      <c r="D8403" s="12"/>
    </row>
    <row r="8404" spans="3:4" x14ac:dyDescent="0.25">
      <c r="C8404" s="12"/>
      <c r="D8404" s="12"/>
    </row>
    <row r="8405" spans="3:4" x14ac:dyDescent="0.25">
      <c r="C8405" s="12"/>
      <c r="D8405" s="12"/>
    </row>
    <row r="8406" spans="3:4" x14ac:dyDescent="0.25">
      <c r="C8406" s="12"/>
      <c r="D8406" s="12"/>
    </row>
    <row r="8407" spans="3:4" x14ac:dyDescent="0.25">
      <c r="C8407" s="12"/>
      <c r="D8407" s="12"/>
    </row>
    <row r="8408" spans="3:4" x14ac:dyDescent="0.25">
      <c r="C8408" s="12"/>
      <c r="D8408" s="12"/>
    </row>
    <row r="8409" spans="3:4" x14ac:dyDescent="0.25">
      <c r="C8409" s="12"/>
      <c r="D8409" s="12"/>
    </row>
    <row r="8410" spans="3:4" x14ac:dyDescent="0.25">
      <c r="C8410" s="12"/>
      <c r="D8410" s="12"/>
    </row>
    <row r="8411" spans="3:4" x14ac:dyDescent="0.25">
      <c r="C8411" s="12"/>
      <c r="D8411" s="12"/>
    </row>
    <row r="8412" spans="3:4" x14ac:dyDescent="0.25">
      <c r="C8412" s="12"/>
      <c r="D8412" s="12"/>
    </row>
    <row r="8413" spans="3:4" x14ac:dyDescent="0.25">
      <c r="C8413" s="12"/>
      <c r="D8413" s="12"/>
    </row>
    <row r="8414" spans="3:4" x14ac:dyDescent="0.25">
      <c r="C8414" s="12"/>
      <c r="D8414" s="12"/>
    </row>
    <row r="8415" spans="3:4" x14ac:dyDescent="0.25">
      <c r="C8415" s="12"/>
      <c r="D8415" s="12"/>
    </row>
    <row r="8416" spans="3:4" x14ac:dyDescent="0.25">
      <c r="C8416" s="12"/>
      <c r="D8416" s="12"/>
    </row>
    <row r="8417" spans="3:4" x14ac:dyDescent="0.25">
      <c r="C8417" s="12"/>
      <c r="D8417" s="12"/>
    </row>
    <row r="8418" spans="3:4" x14ac:dyDescent="0.25">
      <c r="C8418" s="12"/>
      <c r="D8418" s="12"/>
    </row>
    <row r="8419" spans="3:4" x14ac:dyDescent="0.25">
      <c r="C8419" s="12"/>
      <c r="D8419" s="12"/>
    </row>
    <row r="8420" spans="3:4" x14ac:dyDescent="0.25">
      <c r="C8420" s="12"/>
      <c r="D8420" s="12"/>
    </row>
    <row r="8421" spans="3:4" x14ac:dyDescent="0.25">
      <c r="C8421" s="12"/>
      <c r="D8421" s="12"/>
    </row>
    <row r="8422" spans="3:4" x14ac:dyDescent="0.25">
      <c r="C8422" s="12"/>
      <c r="D8422" s="12"/>
    </row>
    <row r="8423" spans="3:4" x14ac:dyDescent="0.25">
      <c r="C8423" s="12"/>
      <c r="D8423" s="12"/>
    </row>
    <row r="8424" spans="3:4" x14ac:dyDescent="0.25">
      <c r="C8424" s="12"/>
      <c r="D8424" s="12"/>
    </row>
    <row r="8425" spans="3:4" x14ac:dyDescent="0.25">
      <c r="C8425" s="12"/>
      <c r="D8425" s="12"/>
    </row>
    <row r="8426" spans="3:4" x14ac:dyDescent="0.25">
      <c r="C8426" s="12"/>
      <c r="D8426" s="12"/>
    </row>
    <row r="8427" spans="3:4" x14ac:dyDescent="0.25">
      <c r="C8427" s="12"/>
      <c r="D8427" s="12"/>
    </row>
    <row r="8428" spans="3:4" x14ac:dyDescent="0.25">
      <c r="C8428" s="12"/>
      <c r="D8428" s="12"/>
    </row>
    <row r="8429" spans="3:4" x14ac:dyDescent="0.25">
      <c r="C8429" s="12"/>
      <c r="D8429" s="12"/>
    </row>
    <row r="8430" spans="3:4" x14ac:dyDescent="0.25">
      <c r="C8430" s="12"/>
      <c r="D8430" s="12"/>
    </row>
    <row r="8431" spans="3:4" x14ac:dyDescent="0.25">
      <c r="C8431" s="12"/>
      <c r="D8431" s="12"/>
    </row>
    <row r="8432" spans="3:4" x14ac:dyDescent="0.25">
      <c r="C8432" s="12"/>
      <c r="D8432" s="12"/>
    </row>
    <row r="8433" spans="3:4" x14ac:dyDescent="0.25">
      <c r="C8433" s="12"/>
      <c r="D8433" s="12"/>
    </row>
    <row r="8434" spans="3:4" x14ac:dyDescent="0.25">
      <c r="C8434" s="12"/>
      <c r="D8434" s="12"/>
    </row>
    <row r="8435" spans="3:4" x14ac:dyDescent="0.25">
      <c r="C8435" s="12"/>
      <c r="D8435" s="12"/>
    </row>
    <row r="8436" spans="3:4" x14ac:dyDescent="0.25">
      <c r="C8436" s="12"/>
      <c r="D8436" s="12"/>
    </row>
    <row r="8437" spans="3:4" x14ac:dyDescent="0.25">
      <c r="C8437" s="12"/>
      <c r="D8437" s="12"/>
    </row>
    <row r="8438" spans="3:4" x14ac:dyDescent="0.25">
      <c r="C8438" s="12"/>
      <c r="D8438" s="12"/>
    </row>
    <row r="8439" spans="3:4" x14ac:dyDescent="0.25">
      <c r="C8439" s="12"/>
      <c r="D8439" s="12"/>
    </row>
    <row r="8440" spans="3:4" x14ac:dyDescent="0.25">
      <c r="C8440" s="12"/>
      <c r="D8440" s="12"/>
    </row>
    <row r="8441" spans="3:4" x14ac:dyDescent="0.25">
      <c r="C8441" s="12"/>
      <c r="D8441" s="12"/>
    </row>
    <row r="8442" spans="3:4" x14ac:dyDescent="0.25">
      <c r="C8442" s="12"/>
      <c r="D8442" s="12"/>
    </row>
    <row r="8443" spans="3:4" x14ac:dyDescent="0.25">
      <c r="C8443" s="12"/>
      <c r="D8443" s="12"/>
    </row>
    <row r="8444" spans="3:4" x14ac:dyDescent="0.25">
      <c r="C8444" s="12"/>
      <c r="D8444" s="12"/>
    </row>
    <row r="8445" spans="3:4" x14ac:dyDescent="0.25">
      <c r="C8445" s="12"/>
      <c r="D8445" s="12"/>
    </row>
    <row r="8446" spans="3:4" x14ac:dyDescent="0.25">
      <c r="C8446" s="12"/>
      <c r="D8446" s="12"/>
    </row>
    <row r="8447" spans="3:4" x14ac:dyDescent="0.25">
      <c r="C8447" s="12"/>
      <c r="D8447" s="12"/>
    </row>
    <row r="8448" spans="3:4" x14ac:dyDescent="0.25">
      <c r="C8448" s="12"/>
      <c r="D8448" s="12"/>
    </row>
    <row r="8449" spans="3:4" x14ac:dyDescent="0.25">
      <c r="C8449" s="12"/>
      <c r="D8449" s="12"/>
    </row>
    <row r="8450" spans="3:4" x14ac:dyDescent="0.25">
      <c r="C8450" s="12"/>
      <c r="D8450" s="12"/>
    </row>
    <row r="8451" spans="3:4" x14ac:dyDescent="0.25">
      <c r="C8451" s="12"/>
      <c r="D8451" s="12"/>
    </row>
    <row r="8452" spans="3:4" x14ac:dyDescent="0.25">
      <c r="C8452" s="12"/>
      <c r="D8452" s="12"/>
    </row>
    <row r="8453" spans="3:4" x14ac:dyDescent="0.25">
      <c r="C8453" s="12"/>
      <c r="D8453" s="12"/>
    </row>
    <row r="8454" spans="3:4" x14ac:dyDescent="0.25">
      <c r="C8454" s="12"/>
      <c r="D8454" s="12"/>
    </row>
    <row r="8455" spans="3:4" x14ac:dyDescent="0.25">
      <c r="C8455" s="12"/>
      <c r="D8455" s="12"/>
    </row>
    <row r="8456" spans="3:4" x14ac:dyDescent="0.25">
      <c r="C8456" s="12"/>
      <c r="D8456" s="12"/>
    </row>
    <row r="8457" spans="3:4" x14ac:dyDescent="0.25">
      <c r="C8457" s="12"/>
      <c r="D8457" s="12"/>
    </row>
    <row r="8458" spans="3:4" x14ac:dyDescent="0.25">
      <c r="C8458" s="12"/>
      <c r="D8458" s="12"/>
    </row>
    <row r="8459" spans="3:4" x14ac:dyDescent="0.25">
      <c r="C8459" s="12"/>
      <c r="D8459" s="12"/>
    </row>
    <row r="8460" spans="3:4" x14ac:dyDescent="0.25">
      <c r="C8460" s="12"/>
      <c r="D8460" s="12"/>
    </row>
    <row r="8461" spans="3:4" x14ac:dyDescent="0.25">
      <c r="C8461" s="12"/>
      <c r="D8461" s="12"/>
    </row>
    <row r="8462" spans="3:4" x14ac:dyDescent="0.25">
      <c r="C8462" s="12"/>
      <c r="D8462" s="12"/>
    </row>
    <row r="8463" spans="3:4" x14ac:dyDescent="0.25">
      <c r="C8463" s="12"/>
      <c r="D8463" s="12"/>
    </row>
    <row r="8464" spans="3:4" x14ac:dyDescent="0.25">
      <c r="C8464" s="12"/>
      <c r="D8464" s="12"/>
    </row>
    <row r="8465" spans="3:4" x14ac:dyDescent="0.25">
      <c r="C8465" s="12"/>
      <c r="D8465" s="12"/>
    </row>
    <row r="8466" spans="3:4" x14ac:dyDescent="0.25">
      <c r="C8466" s="12"/>
      <c r="D8466" s="12"/>
    </row>
    <row r="8467" spans="3:4" x14ac:dyDescent="0.25">
      <c r="C8467" s="12"/>
      <c r="D8467" s="12"/>
    </row>
    <row r="8468" spans="3:4" x14ac:dyDescent="0.25">
      <c r="C8468" s="12"/>
      <c r="D8468" s="12"/>
    </row>
    <row r="8469" spans="3:4" x14ac:dyDescent="0.25">
      <c r="C8469" s="12"/>
      <c r="D8469" s="12"/>
    </row>
    <row r="8470" spans="3:4" x14ac:dyDescent="0.25">
      <c r="C8470" s="12"/>
      <c r="D8470" s="12"/>
    </row>
    <row r="8471" spans="3:4" x14ac:dyDescent="0.25">
      <c r="C8471" s="12"/>
      <c r="D8471" s="12"/>
    </row>
    <row r="8472" spans="3:4" x14ac:dyDescent="0.25">
      <c r="C8472" s="12"/>
      <c r="D8472" s="12"/>
    </row>
    <row r="8473" spans="3:4" x14ac:dyDescent="0.25">
      <c r="C8473" s="12"/>
      <c r="D8473" s="12"/>
    </row>
    <row r="8474" spans="3:4" x14ac:dyDescent="0.25">
      <c r="C8474" s="12"/>
      <c r="D8474" s="12"/>
    </row>
    <row r="8475" spans="3:4" x14ac:dyDescent="0.25">
      <c r="C8475" s="12"/>
      <c r="D8475" s="12"/>
    </row>
    <row r="8476" spans="3:4" x14ac:dyDescent="0.25">
      <c r="C8476" s="12"/>
      <c r="D8476" s="12"/>
    </row>
    <row r="8477" spans="3:4" x14ac:dyDescent="0.25">
      <c r="C8477" s="12"/>
      <c r="D8477" s="12"/>
    </row>
    <row r="8478" spans="3:4" x14ac:dyDescent="0.25">
      <c r="C8478" s="12"/>
      <c r="D8478" s="12"/>
    </row>
    <row r="8479" spans="3:4" x14ac:dyDescent="0.25">
      <c r="C8479" s="12"/>
      <c r="D8479" s="12"/>
    </row>
    <row r="8480" spans="3:4" x14ac:dyDescent="0.25">
      <c r="C8480" s="12"/>
      <c r="D8480" s="12"/>
    </row>
    <row r="8481" spans="3:4" x14ac:dyDescent="0.25">
      <c r="C8481" s="12"/>
      <c r="D8481" s="12"/>
    </row>
    <row r="8482" spans="3:4" x14ac:dyDescent="0.25">
      <c r="C8482" s="12"/>
      <c r="D8482" s="12"/>
    </row>
    <row r="8483" spans="3:4" x14ac:dyDescent="0.25">
      <c r="C8483" s="12"/>
      <c r="D8483" s="12"/>
    </row>
    <row r="8484" spans="3:4" x14ac:dyDescent="0.25">
      <c r="C8484" s="12"/>
      <c r="D8484" s="12"/>
    </row>
    <row r="8485" spans="3:4" x14ac:dyDescent="0.25">
      <c r="C8485" s="12"/>
      <c r="D8485" s="12"/>
    </row>
    <row r="8486" spans="3:4" x14ac:dyDescent="0.25">
      <c r="C8486" s="12"/>
      <c r="D8486" s="12"/>
    </row>
    <row r="8487" spans="3:4" x14ac:dyDescent="0.25">
      <c r="C8487" s="12"/>
      <c r="D8487" s="12"/>
    </row>
    <row r="8488" spans="3:4" x14ac:dyDescent="0.25">
      <c r="C8488" s="12"/>
      <c r="D8488" s="12"/>
    </row>
    <row r="8489" spans="3:4" x14ac:dyDescent="0.25">
      <c r="C8489" s="12"/>
      <c r="D8489" s="12"/>
    </row>
    <row r="8490" spans="3:4" x14ac:dyDescent="0.25">
      <c r="C8490" s="12"/>
      <c r="D8490" s="12"/>
    </row>
    <row r="8491" spans="3:4" x14ac:dyDescent="0.25">
      <c r="C8491" s="12"/>
      <c r="D8491" s="12"/>
    </row>
    <row r="8492" spans="3:4" x14ac:dyDescent="0.25">
      <c r="C8492" s="12"/>
      <c r="D8492" s="12"/>
    </row>
    <row r="8493" spans="3:4" x14ac:dyDescent="0.25">
      <c r="C8493" s="12"/>
      <c r="D8493" s="12"/>
    </row>
    <row r="8494" spans="3:4" x14ac:dyDescent="0.25">
      <c r="C8494" s="12"/>
      <c r="D8494" s="12"/>
    </row>
    <row r="8495" spans="3:4" x14ac:dyDescent="0.25">
      <c r="C8495" s="12"/>
      <c r="D8495" s="12"/>
    </row>
    <row r="8496" spans="3:4" x14ac:dyDescent="0.25">
      <c r="C8496" s="12"/>
      <c r="D8496" s="12"/>
    </row>
    <row r="8497" spans="3:4" x14ac:dyDescent="0.25">
      <c r="C8497" s="12"/>
      <c r="D8497" s="12"/>
    </row>
    <row r="8498" spans="3:4" x14ac:dyDescent="0.25">
      <c r="C8498" s="12"/>
      <c r="D8498" s="12"/>
    </row>
    <row r="8499" spans="3:4" x14ac:dyDescent="0.25">
      <c r="C8499" s="12"/>
      <c r="D8499" s="12"/>
    </row>
    <row r="8500" spans="3:4" x14ac:dyDescent="0.25">
      <c r="C8500" s="12"/>
      <c r="D8500" s="12"/>
    </row>
    <row r="8501" spans="3:4" x14ac:dyDescent="0.25">
      <c r="C8501" s="12"/>
      <c r="D8501" s="12"/>
    </row>
    <row r="8502" spans="3:4" x14ac:dyDescent="0.25">
      <c r="C8502" s="12"/>
      <c r="D8502" s="12"/>
    </row>
    <row r="8503" spans="3:4" x14ac:dyDescent="0.25">
      <c r="C8503" s="12"/>
      <c r="D8503" s="12"/>
    </row>
    <row r="8504" spans="3:4" x14ac:dyDescent="0.25">
      <c r="C8504" s="12"/>
      <c r="D8504" s="12"/>
    </row>
    <row r="8505" spans="3:4" x14ac:dyDescent="0.25">
      <c r="C8505" s="12"/>
      <c r="D8505" s="12"/>
    </row>
    <row r="8506" spans="3:4" x14ac:dyDescent="0.25">
      <c r="C8506" s="12"/>
      <c r="D8506" s="12"/>
    </row>
    <row r="8507" spans="3:4" x14ac:dyDescent="0.25">
      <c r="C8507" s="12"/>
      <c r="D8507" s="12"/>
    </row>
    <row r="8508" spans="3:4" x14ac:dyDescent="0.25">
      <c r="C8508" s="12"/>
      <c r="D8508" s="12"/>
    </row>
    <row r="8509" spans="3:4" x14ac:dyDescent="0.25">
      <c r="C8509" s="12"/>
      <c r="D8509" s="12"/>
    </row>
    <row r="8510" spans="3:4" x14ac:dyDescent="0.25">
      <c r="C8510" s="12"/>
      <c r="D8510" s="12"/>
    </row>
    <row r="8511" spans="3:4" x14ac:dyDescent="0.25">
      <c r="C8511" s="12"/>
      <c r="D8511" s="12"/>
    </row>
    <row r="8512" spans="3:4" x14ac:dyDescent="0.25">
      <c r="C8512" s="12"/>
      <c r="D8512" s="12"/>
    </row>
    <row r="8513" spans="3:4" x14ac:dyDescent="0.25">
      <c r="C8513" s="12"/>
      <c r="D8513" s="12"/>
    </row>
    <row r="8514" spans="3:4" x14ac:dyDescent="0.25">
      <c r="C8514" s="12"/>
      <c r="D8514" s="12"/>
    </row>
    <row r="8515" spans="3:4" x14ac:dyDescent="0.25">
      <c r="C8515" s="12"/>
      <c r="D8515" s="12"/>
    </row>
    <row r="8516" spans="3:4" x14ac:dyDescent="0.25">
      <c r="C8516" s="12"/>
      <c r="D8516" s="12"/>
    </row>
    <row r="8517" spans="3:4" x14ac:dyDescent="0.25">
      <c r="C8517" s="12"/>
      <c r="D8517" s="12"/>
    </row>
    <row r="8518" spans="3:4" x14ac:dyDescent="0.25">
      <c r="C8518" s="12"/>
      <c r="D8518" s="12"/>
    </row>
    <row r="8519" spans="3:4" x14ac:dyDescent="0.25">
      <c r="C8519" s="12"/>
      <c r="D8519" s="12"/>
    </row>
    <row r="8520" spans="3:4" x14ac:dyDescent="0.25">
      <c r="C8520" s="12"/>
      <c r="D8520" s="12"/>
    </row>
    <row r="8521" spans="3:4" x14ac:dyDescent="0.25">
      <c r="C8521" s="12"/>
      <c r="D8521" s="12"/>
    </row>
    <row r="8522" spans="3:4" x14ac:dyDescent="0.25">
      <c r="C8522" s="12"/>
      <c r="D8522" s="12"/>
    </row>
    <row r="8523" spans="3:4" x14ac:dyDescent="0.25">
      <c r="C8523" s="12"/>
      <c r="D8523" s="12"/>
    </row>
    <row r="8524" spans="3:4" x14ac:dyDescent="0.25">
      <c r="C8524" s="12"/>
      <c r="D8524" s="12"/>
    </row>
    <row r="8525" spans="3:4" x14ac:dyDescent="0.25">
      <c r="C8525" s="12"/>
      <c r="D8525" s="12"/>
    </row>
    <row r="8526" spans="3:4" x14ac:dyDescent="0.25">
      <c r="C8526" s="12"/>
      <c r="D8526" s="12"/>
    </row>
    <row r="8527" spans="3:4" x14ac:dyDescent="0.25">
      <c r="C8527" s="12"/>
      <c r="D8527" s="12"/>
    </row>
    <row r="8528" spans="3:4" x14ac:dyDescent="0.25">
      <c r="C8528" s="12"/>
      <c r="D8528" s="12"/>
    </row>
    <row r="8529" spans="3:4" x14ac:dyDescent="0.25">
      <c r="C8529" s="12"/>
      <c r="D8529" s="12"/>
    </row>
    <row r="8530" spans="3:4" x14ac:dyDescent="0.25">
      <c r="C8530" s="12"/>
      <c r="D8530" s="12"/>
    </row>
    <row r="8531" spans="3:4" x14ac:dyDescent="0.25">
      <c r="C8531" s="12"/>
      <c r="D8531" s="12"/>
    </row>
    <row r="8532" spans="3:4" x14ac:dyDescent="0.25">
      <c r="C8532" s="12"/>
      <c r="D8532" s="12"/>
    </row>
    <row r="8533" spans="3:4" x14ac:dyDescent="0.25">
      <c r="C8533" s="12"/>
      <c r="D8533" s="12"/>
    </row>
    <row r="8534" spans="3:4" x14ac:dyDescent="0.25">
      <c r="C8534" s="12"/>
      <c r="D8534" s="12"/>
    </row>
    <row r="8535" spans="3:4" x14ac:dyDescent="0.25">
      <c r="C8535" s="12"/>
      <c r="D8535" s="12"/>
    </row>
    <row r="8536" spans="3:4" x14ac:dyDescent="0.25">
      <c r="C8536" s="12"/>
      <c r="D8536" s="12"/>
    </row>
    <row r="8537" spans="3:4" x14ac:dyDescent="0.25">
      <c r="C8537" s="12"/>
      <c r="D8537" s="12"/>
    </row>
    <row r="8538" spans="3:4" x14ac:dyDescent="0.25">
      <c r="C8538" s="12"/>
      <c r="D8538" s="12"/>
    </row>
    <row r="8539" spans="3:4" x14ac:dyDescent="0.25">
      <c r="C8539" s="12"/>
      <c r="D8539" s="12"/>
    </row>
    <row r="8540" spans="3:4" x14ac:dyDescent="0.25">
      <c r="C8540" s="12"/>
      <c r="D8540" s="12"/>
    </row>
    <row r="8541" spans="3:4" x14ac:dyDescent="0.25">
      <c r="C8541" s="12"/>
      <c r="D8541" s="12"/>
    </row>
    <row r="8542" spans="3:4" x14ac:dyDescent="0.25">
      <c r="C8542" s="12"/>
      <c r="D8542" s="12"/>
    </row>
    <row r="8543" spans="3:4" x14ac:dyDescent="0.25">
      <c r="C8543" s="12"/>
      <c r="D8543" s="12"/>
    </row>
    <row r="8544" spans="3:4" x14ac:dyDescent="0.25">
      <c r="C8544" s="12"/>
      <c r="D8544" s="12"/>
    </row>
    <row r="8545" spans="3:4" x14ac:dyDescent="0.25">
      <c r="C8545" s="12"/>
      <c r="D8545" s="12"/>
    </row>
    <row r="8546" spans="3:4" x14ac:dyDescent="0.25">
      <c r="C8546" s="12"/>
      <c r="D8546" s="12"/>
    </row>
    <row r="8547" spans="3:4" x14ac:dyDescent="0.25">
      <c r="C8547" s="12"/>
      <c r="D8547" s="12"/>
    </row>
    <row r="8548" spans="3:4" x14ac:dyDescent="0.25">
      <c r="C8548" s="12"/>
      <c r="D8548" s="12"/>
    </row>
    <row r="8549" spans="3:4" x14ac:dyDescent="0.25">
      <c r="C8549" s="12"/>
      <c r="D8549" s="12"/>
    </row>
    <row r="8550" spans="3:4" x14ac:dyDescent="0.25">
      <c r="C8550" s="12"/>
      <c r="D8550" s="12"/>
    </row>
    <row r="8551" spans="3:4" x14ac:dyDescent="0.25">
      <c r="C8551" s="12"/>
      <c r="D8551" s="12"/>
    </row>
    <row r="8552" spans="3:4" x14ac:dyDescent="0.25">
      <c r="C8552" s="12"/>
      <c r="D8552" s="12"/>
    </row>
    <row r="8553" spans="3:4" x14ac:dyDescent="0.25">
      <c r="C8553" s="12"/>
      <c r="D8553" s="12"/>
    </row>
    <row r="8554" spans="3:4" x14ac:dyDescent="0.25">
      <c r="C8554" s="12"/>
      <c r="D8554" s="12"/>
    </row>
    <row r="8555" spans="3:4" x14ac:dyDescent="0.25">
      <c r="C8555" s="12"/>
      <c r="D8555" s="12"/>
    </row>
    <row r="8556" spans="3:4" x14ac:dyDescent="0.25">
      <c r="C8556" s="12"/>
      <c r="D8556" s="12"/>
    </row>
    <row r="8557" spans="3:4" x14ac:dyDescent="0.25">
      <c r="C8557" s="12"/>
      <c r="D8557" s="12"/>
    </row>
    <row r="8558" spans="3:4" x14ac:dyDescent="0.25">
      <c r="C8558" s="12"/>
      <c r="D8558" s="12"/>
    </row>
    <row r="8559" spans="3:4" x14ac:dyDescent="0.25">
      <c r="C8559" s="12"/>
      <c r="D8559" s="12"/>
    </row>
    <row r="8560" spans="3:4" x14ac:dyDescent="0.25">
      <c r="C8560" s="12"/>
      <c r="D8560" s="12"/>
    </row>
    <row r="8561" spans="3:4" x14ac:dyDescent="0.25">
      <c r="C8561" s="12"/>
      <c r="D8561" s="12"/>
    </row>
    <row r="8562" spans="3:4" x14ac:dyDescent="0.25">
      <c r="C8562" s="12"/>
      <c r="D8562" s="12"/>
    </row>
    <row r="8563" spans="3:4" x14ac:dyDescent="0.25">
      <c r="C8563" s="12"/>
      <c r="D8563" s="12"/>
    </row>
    <row r="8564" spans="3:4" x14ac:dyDescent="0.25">
      <c r="C8564" s="12"/>
      <c r="D8564" s="12"/>
    </row>
    <row r="8565" spans="3:4" x14ac:dyDescent="0.25">
      <c r="C8565" s="12"/>
      <c r="D8565" s="12"/>
    </row>
    <row r="8566" spans="3:4" x14ac:dyDescent="0.25">
      <c r="C8566" s="12"/>
      <c r="D8566" s="12"/>
    </row>
    <row r="8567" spans="3:4" x14ac:dyDescent="0.25">
      <c r="C8567" s="12"/>
      <c r="D8567" s="12"/>
    </row>
    <row r="8568" spans="3:4" x14ac:dyDescent="0.25">
      <c r="C8568" s="12"/>
      <c r="D8568" s="12"/>
    </row>
    <row r="8569" spans="3:4" x14ac:dyDescent="0.25">
      <c r="C8569" s="12"/>
      <c r="D8569" s="12"/>
    </row>
    <row r="8570" spans="3:4" x14ac:dyDescent="0.25">
      <c r="C8570" s="12"/>
      <c r="D8570" s="12"/>
    </row>
    <row r="8571" spans="3:4" x14ac:dyDescent="0.25">
      <c r="C8571" s="12"/>
      <c r="D8571" s="12"/>
    </row>
    <row r="8572" spans="3:4" x14ac:dyDescent="0.25">
      <c r="C8572" s="12"/>
      <c r="D8572" s="12"/>
    </row>
    <row r="8573" spans="3:4" x14ac:dyDescent="0.25">
      <c r="C8573" s="12"/>
      <c r="D8573" s="12"/>
    </row>
    <row r="8574" spans="3:4" x14ac:dyDescent="0.25">
      <c r="C8574" s="12"/>
      <c r="D8574" s="12"/>
    </row>
    <row r="8575" spans="3:4" x14ac:dyDescent="0.25">
      <c r="C8575" s="12"/>
      <c r="D8575" s="12"/>
    </row>
    <row r="8576" spans="3:4" x14ac:dyDescent="0.25">
      <c r="C8576" s="12"/>
      <c r="D8576" s="12"/>
    </row>
    <row r="8577" spans="3:4" x14ac:dyDescent="0.25">
      <c r="C8577" s="12"/>
      <c r="D8577" s="12"/>
    </row>
    <row r="8578" spans="3:4" x14ac:dyDescent="0.25">
      <c r="C8578" s="12"/>
      <c r="D8578" s="12"/>
    </row>
    <row r="8579" spans="3:4" x14ac:dyDescent="0.25">
      <c r="C8579" s="12"/>
      <c r="D8579" s="12"/>
    </row>
    <row r="8580" spans="3:4" x14ac:dyDescent="0.25">
      <c r="C8580" s="12"/>
      <c r="D8580" s="12"/>
    </row>
    <row r="8581" spans="3:4" x14ac:dyDescent="0.25">
      <c r="C8581" s="12"/>
      <c r="D8581" s="12"/>
    </row>
    <row r="8582" spans="3:4" x14ac:dyDescent="0.25">
      <c r="C8582" s="12"/>
      <c r="D8582" s="12"/>
    </row>
    <row r="8583" spans="3:4" x14ac:dyDescent="0.25">
      <c r="C8583" s="12"/>
      <c r="D8583" s="12"/>
    </row>
    <row r="8584" spans="3:4" x14ac:dyDescent="0.25">
      <c r="C8584" s="12"/>
      <c r="D8584" s="12"/>
    </row>
    <row r="8585" spans="3:4" x14ac:dyDescent="0.25">
      <c r="C8585" s="12"/>
      <c r="D8585" s="12"/>
    </row>
    <row r="8586" spans="3:4" x14ac:dyDescent="0.25">
      <c r="C8586" s="12"/>
      <c r="D8586" s="12"/>
    </row>
    <row r="8587" spans="3:4" x14ac:dyDescent="0.25">
      <c r="C8587" s="12"/>
      <c r="D8587" s="12"/>
    </row>
    <row r="8588" spans="3:4" x14ac:dyDescent="0.25">
      <c r="C8588" s="12"/>
      <c r="D8588" s="12"/>
    </row>
    <row r="8589" spans="3:4" x14ac:dyDescent="0.25">
      <c r="C8589" s="12"/>
      <c r="D8589" s="12"/>
    </row>
    <row r="8590" spans="3:4" x14ac:dyDescent="0.25">
      <c r="C8590" s="12"/>
      <c r="D8590" s="12"/>
    </row>
    <row r="8591" spans="3:4" x14ac:dyDescent="0.25">
      <c r="C8591" s="12"/>
      <c r="D8591" s="12"/>
    </row>
    <row r="8592" spans="3:4" x14ac:dyDescent="0.25">
      <c r="C8592" s="12"/>
      <c r="D8592" s="12"/>
    </row>
    <row r="8593" spans="3:4" x14ac:dyDescent="0.25">
      <c r="C8593" s="12"/>
      <c r="D8593" s="12"/>
    </row>
    <row r="8594" spans="3:4" x14ac:dyDescent="0.25">
      <c r="C8594" s="12"/>
      <c r="D8594" s="12"/>
    </row>
    <row r="8595" spans="3:4" x14ac:dyDescent="0.25">
      <c r="C8595" s="12"/>
      <c r="D8595" s="12"/>
    </row>
    <row r="8596" spans="3:4" x14ac:dyDescent="0.25">
      <c r="C8596" s="12"/>
      <c r="D8596" s="12"/>
    </row>
    <row r="8597" spans="3:4" x14ac:dyDescent="0.25">
      <c r="C8597" s="12"/>
      <c r="D8597" s="12"/>
    </row>
    <row r="8598" spans="3:4" x14ac:dyDescent="0.25">
      <c r="C8598" s="12"/>
      <c r="D8598" s="12"/>
    </row>
    <row r="8599" spans="3:4" x14ac:dyDescent="0.25">
      <c r="C8599" s="12"/>
      <c r="D8599" s="12"/>
    </row>
    <row r="8600" spans="3:4" x14ac:dyDescent="0.25">
      <c r="C8600" s="12"/>
      <c r="D8600" s="12"/>
    </row>
    <row r="8601" spans="3:4" x14ac:dyDescent="0.25">
      <c r="C8601" s="12"/>
      <c r="D8601" s="12"/>
    </row>
    <row r="8602" spans="3:4" x14ac:dyDescent="0.25">
      <c r="C8602" s="12"/>
      <c r="D8602" s="12"/>
    </row>
    <row r="8603" spans="3:4" x14ac:dyDescent="0.25">
      <c r="C8603" s="12"/>
      <c r="D8603" s="12"/>
    </row>
    <row r="8604" spans="3:4" x14ac:dyDescent="0.25">
      <c r="C8604" s="12"/>
      <c r="D8604" s="12"/>
    </row>
    <row r="8605" spans="3:4" x14ac:dyDescent="0.25">
      <c r="C8605" s="12"/>
      <c r="D8605" s="12"/>
    </row>
    <row r="8606" spans="3:4" x14ac:dyDescent="0.25">
      <c r="C8606" s="12"/>
      <c r="D8606" s="12"/>
    </row>
    <row r="8607" spans="3:4" x14ac:dyDescent="0.25">
      <c r="C8607" s="12"/>
      <c r="D8607" s="12"/>
    </row>
    <row r="8608" spans="3:4" x14ac:dyDescent="0.25">
      <c r="C8608" s="12"/>
      <c r="D8608" s="12"/>
    </row>
    <row r="8609" spans="3:4" x14ac:dyDescent="0.25">
      <c r="C8609" s="12"/>
      <c r="D8609" s="12"/>
    </row>
    <row r="8610" spans="3:4" x14ac:dyDescent="0.25">
      <c r="C8610" s="12"/>
      <c r="D8610" s="12"/>
    </row>
    <row r="8611" spans="3:4" x14ac:dyDescent="0.25">
      <c r="C8611" s="12"/>
      <c r="D8611" s="12"/>
    </row>
    <row r="8612" spans="3:4" x14ac:dyDescent="0.25">
      <c r="C8612" s="12"/>
      <c r="D8612" s="12"/>
    </row>
    <row r="8613" spans="3:4" x14ac:dyDescent="0.25">
      <c r="C8613" s="12"/>
      <c r="D8613" s="12"/>
    </row>
    <row r="8614" spans="3:4" x14ac:dyDescent="0.25">
      <c r="C8614" s="12"/>
      <c r="D8614" s="12"/>
    </row>
    <row r="8615" spans="3:4" x14ac:dyDescent="0.25">
      <c r="C8615" s="12"/>
      <c r="D8615" s="12"/>
    </row>
    <row r="8616" spans="3:4" x14ac:dyDescent="0.25">
      <c r="C8616" s="12"/>
      <c r="D8616" s="12"/>
    </row>
    <row r="8617" spans="3:4" x14ac:dyDescent="0.25">
      <c r="C8617" s="12"/>
      <c r="D8617" s="12"/>
    </row>
    <row r="8618" spans="3:4" x14ac:dyDescent="0.25">
      <c r="C8618" s="12"/>
      <c r="D8618" s="12"/>
    </row>
    <row r="8619" spans="3:4" x14ac:dyDescent="0.25">
      <c r="C8619" s="12"/>
      <c r="D8619" s="12"/>
    </row>
    <row r="8620" spans="3:4" x14ac:dyDescent="0.25">
      <c r="C8620" s="12"/>
      <c r="D8620" s="12"/>
    </row>
    <row r="8621" spans="3:4" x14ac:dyDescent="0.25">
      <c r="C8621" s="12"/>
      <c r="D8621" s="12"/>
    </row>
    <row r="8622" spans="3:4" x14ac:dyDescent="0.25">
      <c r="C8622" s="12"/>
      <c r="D8622" s="12"/>
    </row>
    <row r="8623" spans="3:4" x14ac:dyDescent="0.25">
      <c r="C8623" s="12"/>
      <c r="D8623" s="12"/>
    </row>
    <row r="8624" spans="3:4" x14ac:dyDescent="0.25">
      <c r="C8624" s="12"/>
      <c r="D8624" s="12"/>
    </row>
    <row r="8625" spans="3:4" x14ac:dyDescent="0.25">
      <c r="C8625" s="12"/>
      <c r="D8625" s="12"/>
    </row>
    <row r="8626" spans="3:4" x14ac:dyDescent="0.25">
      <c r="C8626" s="12"/>
      <c r="D8626" s="12"/>
    </row>
    <row r="8627" spans="3:4" x14ac:dyDescent="0.25">
      <c r="C8627" s="12"/>
      <c r="D8627" s="12"/>
    </row>
    <row r="8628" spans="3:4" x14ac:dyDescent="0.25">
      <c r="C8628" s="12"/>
      <c r="D8628" s="12"/>
    </row>
    <row r="8629" spans="3:4" x14ac:dyDescent="0.25">
      <c r="C8629" s="12"/>
      <c r="D8629" s="12"/>
    </row>
    <row r="8630" spans="3:4" x14ac:dyDescent="0.25">
      <c r="C8630" s="12"/>
      <c r="D8630" s="12"/>
    </row>
    <row r="8631" spans="3:4" x14ac:dyDescent="0.25">
      <c r="C8631" s="12"/>
      <c r="D8631" s="12"/>
    </row>
    <row r="8632" spans="3:4" x14ac:dyDescent="0.25">
      <c r="C8632" s="12"/>
      <c r="D8632" s="12"/>
    </row>
    <row r="8633" spans="3:4" x14ac:dyDescent="0.25">
      <c r="C8633" s="12"/>
      <c r="D8633" s="12"/>
    </row>
    <row r="8634" spans="3:4" x14ac:dyDescent="0.25">
      <c r="C8634" s="12"/>
      <c r="D8634" s="12"/>
    </row>
    <row r="8635" spans="3:4" x14ac:dyDescent="0.25">
      <c r="C8635" s="12"/>
      <c r="D8635" s="12"/>
    </row>
    <row r="8636" spans="3:4" x14ac:dyDescent="0.25">
      <c r="C8636" s="12"/>
      <c r="D8636" s="12"/>
    </row>
    <row r="8637" spans="3:4" x14ac:dyDescent="0.25">
      <c r="C8637" s="12"/>
      <c r="D8637" s="12"/>
    </row>
    <row r="8638" spans="3:4" x14ac:dyDescent="0.25">
      <c r="C8638" s="12"/>
      <c r="D8638" s="12"/>
    </row>
    <row r="8639" spans="3:4" x14ac:dyDescent="0.25">
      <c r="C8639" s="12"/>
      <c r="D8639" s="12"/>
    </row>
    <row r="8640" spans="3:4" x14ac:dyDescent="0.25">
      <c r="C8640" s="12"/>
      <c r="D8640" s="12"/>
    </row>
    <row r="8641" spans="3:4" x14ac:dyDescent="0.25">
      <c r="C8641" s="12"/>
      <c r="D8641" s="12"/>
    </row>
    <row r="8642" spans="3:4" x14ac:dyDescent="0.25">
      <c r="C8642" s="12"/>
      <c r="D8642" s="12"/>
    </row>
    <row r="8643" spans="3:4" x14ac:dyDescent="0.25">
      <c r="C8643" s="12"/>
      <c r="D8643" s="12"/>
    </row>
    <row r="8644" spans="3:4" x14ac:dyDescent="0.25">
      <c r="C8644" s="12"/>
      <c r="D8644" s="12"/>
    </row>
    <row r="8645" spans="3:4" x14ac:dyDescent="0.25">
      <c r="C8645" s="12"/>
      <c r="D8645" s="12"/>
    </row>
    <row r="8646" spans="3:4" x14ac:dyDescent="0.25">
      <c r="C8646" s="12"/>
      <c r="D8646" s="12"/>
    </row>
    <row r="8647" spans="3:4" x14ac:dyDescent="0.25">
      <c r="C8647" s="12"/>
      <c r="D8647" s="12"/>
    </row>
    <row r="8648" spans="3:4" x14ac:dyDescent="0.25">
      <c r="C8648" s="12"/>
      <c r="D8648" s="12"/>
    </row>
    <row r="8649" spans="3:4" x14ac:dyDescent="0.25">
      <c r="C8649" s="12"/>
      <c r="D8649" s="12"/>
    </row>
    <row r="8650" spans="3:4" x14ac:dyDescent="0.25">
      <c r="C8650" s="12"/>
      <c r="D8650" s="12"/>
    </row>
    <row r="8651" spans="3:4" x14ac:dyDescent="0.25">
      <c r="C8651" s="12"/>
      <c r="D8651" s="12"/>
    </row>
    <row r="8652" spans="3:4" x14ac:dyDescent="0.25">
      <c r="C8652" s="12"/>
      <c r="D8652" s="12"/>
    </row>
    <row r="8653" spans="3:4" x14ac:dyDescent="0.25">
      <c r="C8653" s="12"/>
      <c r="D8653" s="12"/>
    </row>
    <row r="8654" spans="3:4" x14ac:dyDescent="0.25">
      <c r="C8654" s="12"/>
      <c r="D8654" s="12"/>
    </row>
    <row r="8655" spans="3:4" x14ac:dyDescent="0.25">
      <c r="C8655" s="12"/>
      <c r="D8655" s="12"/>
    </row>
    <row r="8656" spans="3:4" x14ac:dyDescent="0.25">
      <c r="C8656" s="12"/>
      <c r="D8656" s="12"/>
    </row>
    <row r="8657" spans="3:4" x14ac:dyDescent="0.25">
      <c r="C8657" s="12"/>
      <c r="D8657" s="12"/>
    </row>
    <row r="8658" spans="3:4" x14ac:dyDescent="0.25">
      <c r="C8658" s="12"/>
      <c r="D8658" s="12"/>
    </row>
    <row r="8659" spans="3:4" x14ac:dyDescent="0.25">
      <c r="C8659" s="12"/>
      <c r="D8659" s="12"/>
    </row>
    <row r="8660" spans="3:4" x14ac:dyDescent="0.25">
      <c r="C8660" s="12"/>
      <c r="D8660" s="12"/>
    </row>
    <row r="8661" spans="3:4" x14ac:dyDescent="0.25">
      <c r="C8661" s="12"/>
      <c r="D8661" s="12"/>
    </row>
    <row r="8662" spans="3:4" x14ac:dyDescent="0.25">
      <c r="C8662" s="12"/>
      <c r="D8662" s="12"/>
    </row>
    <row r="8663" spans="3:4" x14ac:dyDescent="0.25">
      <c r="C8663" s="12"/>
      <c r="D8663" s="12"/>
    </row>
    <row r="8664" spans="3:4" x14ac:dyDescent="0.25">
      <c r="C8664" s="12"/>
      <c r="D8664" s="12"/>
    </row>
    <row r="8665" spans="3:4" x14ac:dyDescent="0.25">
      <c r="C8665" s="12"/>
      <c r="D8665" s="12"/>
    </row>
    <row r="8666" spans="3:4" x14ac:dyDescent="0.25">
      <c r="C8666" s="12"/>
      <c r="D8666" s="12"/>
    </row>
    <row r="8667" spans="3:4" x14ac:dyDescent="0.25">
      <c r="C8667" s="12"/>
      <c r="D8667" s="12"/>
    </row>
    <row r="8668" spans="3:4" x14ac:dyDescent="0.25">
      <c r="C8668" s="12"/>
      <c r="D8668" s="12"/>
    </row>
    <row r="8669" spans="3:4" x14ac:dyDescent="0.25">
      <c r="C8669" s="12"/>
      <c r="D8669" s="12"/>
    </row>
    <row r="8670" spans="3:4" x14ac:dyDescent="0.25">
      <c r="C8670" s="12"/>
      <c r="D8670" s="12"/>
    </row>
    <row r="8671" spans="3:4" x14ac:dyDescent="0.25">
      <c r="C8671" s="12"/>
      <c r="D8671" s="12"/>
    </row>
    <row r="8672" spans="3:4" x14ac:dyDescent="0.25">
      <c r="C8672" s="12"/>
      <c r="D8672" s="12"/>
    </row>
    <row r="8673" spans="3:4" x14ac:dyDescent="0.25">
      <c r="C8673" s="12"/>
      <c r="D8673" s="12"/>
    </row>
    <row r="8674" spans="3:4" x14ac:dyDescent="0.25">
      <c r="C8674" s="12"/>
      <c r="D8674" s="12"/>
    </row>
    <row r="8675" spans="3:4" x14ac:dyDescent="0.25">
      <c r="C8675" s="12"/>
      <c r="D8675" s="12"/>
    </row>
    <row r="8676" spans="3:4" x14ac:dyDescent="0.25">
      <c r="C8676" s="12"/>
      <c r="D8676" s="12"/>
    </row>
    <row r="8677" spans="3:4" x14ac:dyDescent="0.25">
      <c r="C8677" s="12"/>
      <c r="D8677" s="12"/>
    </row>
    <row r="8678" spans="3:4" x14ac:dyDescent="0.25">
      <c r="C8678" s="12"/>
      <c r="D8678" s="12"/>
    </row>
    <row r="8679" spans="3:4" x14ac:dyDescent="0.25">
      <c r="C8679" s="12"/>
      <c r="D8679" s="12"/>
    </row>
    <row r="8680" spans="3:4" x14ac:dyDescent="0.25">
      <c r="C8680" s="12"/>
      <c r="D8680" s="12"/>
    </row>
    <row r="8681" spans="3:4" x14ac:dyDescent="0.25">
      <c r="C8681" s="12"/>
      <c r="D8681" s="12"/>
    </row>
    <row r="8682" spans="3:4" x14ac:dyDescent="0.25">
      <c r="C8682" s="12"/>
      <c r="D8682" s="12"/>
    </row>
    <row r="8683" spans="3:4" x14ac:dyDescent="0.25">
      <c r="C8683" s="12"/>
      <c r="D8683" s="12"/>
    </row>
    <row r="8684" spans="3:4" x14ac:dyDescent="0.25">
      <c r="C8684" s="12"/>
      <c r="D8684" s="12"/>
    </row>
    <row r="8685" spans="3:4" x14ac:dyDescent="0.25">
      <c r="C8685" s="12"/>
      <c r="D8685" s="12"/>
    </row>
    <row r="8686" spans="3:4" x14ac:dyDescent="0.25">
      <c r="C8686" s="12"/>
      <c r="D8686" s="12"/>
    </row>
    <row r="8687" spans="3:4" x14ac:dyDescent="0.25">
      <c r="C8687" s="12"/>
      <c r="D8687" s="12"/>
    </row>
    <row r="8688" spans="3:4" x14ac:dyDescent="0.25">
      <c r="C8688" s="12"/>
      <c r="D8688" s="12"/>
    </row>
    <row r="8689" spans="3:4" x14ac:dyDescent="0.25">
      <c r="C8689" s="12"/>
      <c r="D8689" s="12"/>
    </row>
    <row r="8690" spans="3:4" x14ac:dyDescent="0.25">
      <c r="C8690" s="12"/>
      <c r="D8690" s="12"/>
    </row>
    <row r="8691" spans="3:4" x14ac:dyDescent="0.25">
      <c r="C8691" s="12"/>
      <c r="D8691" s="12"/>
    </row>
    <row r="8692" spans="3:4" x14ac:dyDescent="0.25">
      <c r="C8692" s="12"/>
      <c r="D8692" s="12"/>
    </row>
    <row r="8693" spans="3:4" x14ac:dyDescent="0.25">
      <c r="C8693" s="12"/>
      <c r="D8693" s="12"/>
    </row>
    <row r="8694" spans="3:4" x14ac:dyDescent="0.25">
      <c r="C8694" s="12"/>
      <c r="D8694" s="12"/>
    </row>
    <row r="8695" spans="3:4" x14ac:dyDescent="0.25">
      <c r="C8695" s="12"/>
      <c r="D8695" s="12"/>
    </row>
    <row r="8696" spans="3:4" x14ac:dyDescent="0.25">
      <c r="C8696" s="12"/>
      <c r="D8696" s="12"/>
    </row>
    <row r="8697" spans="3:4" x14ac:dyDescent="0.25">
      <c r="C8697" s="12"/>
      <c r="D8697" s="12"/>
    </row>
    <row r="8698" spans="3:4" x14ac:dyDescent="0.25">
      <c r="C8698" s="12"/>
      <c r="D8698" s="12"/>
    </row>
    <row r="8699" spans="3:4" x14ac:dyDescent="0.25">
      <c r="C8699" s="12"/>
      <c r="D8699" s="12"/>
    </row>
    <row r="8700" spans="3:4" x14ac:dyDescent="0.25">
      <c r="C8700" s="12"/>
      <c r="D8700" s="12"/>
    </row>
    <row r="8701" spans="3:4" x14ac:dyDescent="0.25">
      <c r="C8701" s="12"/>
      <c r="D8701" s="12"/>
    </row>
    <row r="8702" spans="3:4" x14ac:dyDescent="0.25">
      <c r="C8702" s="12"/>
      <c r="D8702" s="12"/>
    </row>
    <row r="8703" spans="3:4" x14ac:dyDescent="0.25">
      <c r="C8703" s="12"/>
      <c r="D8703" s="12"/>
    </row>
    <row r="8704" spans="3:4" x14ac:dyDescent="0.25">
      <c r="C8704" s="12"/>
      <c r="D8704" s="12"/>
    </row>
    <row r="8705" spans="3:4" x14ac:dyDescent="0.25">
      <c r="C8705" s="12"/>
      <c r="D8705" s="12"/>
    </row>
    <row r="8706" spans="3:4" x14ac:dyDescent="0.25">
      <c r="C8706" s="12"/>
      <c r="D8706" s="12"/>
    </row>
    <row r="8707" spans="3:4" x14ac:dyDescent="0.25">
      <c r="C8707" s="12"/>
      <c r="D8707" s="12"/>
    </row>
    <row r="8708" spans="3:4" x14ac:dyDescent="0.25">
      <c r="C8708" s="12"/>
      <c r="D8708" s="12"/>
    </row>
    <row r="8709" spans="3:4" x14ac:dyDescent="0.25">
      <c r="C8709" s="12"/>
      <c r="D8709" s="12"/>
    </row>
    <row r="8710" spans="3:4" x14ac:dyDescent="0.25">
      <c r="C8710" s="12"/>
      <c r="D8710" s="12"/>
    </row>
    <row r="8711" spans="3:4" x14ac:dyDescent="0.25">
      <c r="C8711" s="12"/>
      <c r="D8711" s="12"/>
    </row>
    <row r="8712" spans="3:4" x14ac:dyDescent="0.25">
      <c r="C8712" s="12"/>
      <c r="D8712" s="12"/>
    </row>
    <row r="8713" spans="3:4" x14ac:dyDescent="0.25">
      <c r="C8713" s="12"/>
      <c r="D8713" s="12"/>
    </row>
    <row r="8714" spans="3:4" x14ac:dyDescent="0.25">
      <c r="C8714" s="12"/>
      <c r="D8714" s="12"/>
    </row>
    <row r="8715" spans="3:4" x14ac:dyDescent="0.25">
      <c r="C8715" s="12"/>
      <c r="D8715" s="12"/>
    </row>
    <row r="8716" spans="3:4" x14ac:dyDescent="0.25">
      <c r="C8716" s="12"/>
      <c r="D8716" s="12"/>
    </row>
    <row r="8717" spans="3:4" x14ac:dyDescent="0.25">
      <c r="C8717" s="12"/>
      <c r="D8717" s="12"/>
    </row>
    <row r="8718" spans="3:4" x14ac:dyDescent="0.25">
      <c r="C8718" s="12"/>
      <c r="D8718" s="12"/>
    </row>
    <row r="8719" spans="3:4" x14ac:dyDescent="0.25">
      <c r="C8719" s="12"/>
      <c r="D8719" s="12"/>
    </row>
    <row r="8720" spans="3:4" x14ac:dyDescent="0.25">
      <c r="C8720" s="12"/>
      <c r="D8720" s="12"/>
    </row>
    <row r="8721" spans="3:4" x14ac:dyDescent="0.25">
      <c r="C8721" s="12"/>
      <c r="D8721" s="12"/>
    </row>
    <row r="8722" spans="3:4" x14ac:dyDescent="0.25">
      <c r="C8722" s="12"/>
      <c r="D8722" s="12"/>
    </row>
    <row r="8723" spans="3:4" x14ac:dyDescent="0.25">
      <c r="C8723" s="12"/>
      <c r="D8723" s="12"/>
    </row>
    <row r="8724" spans="3:4" x14ac:dyDescent="0.25">
      <c r="C8724" s="12"/>
      <c r="D8724" s="12"/>
    </row>
    <row r="8725" spans="3:4" x14ac:dyDescent="0.25">
      <c r="C8725" s="12"/>
      <c r="D8725" s="12"/>
    </row>
    <row r="8726" spans="3:4" x14ac:dyDescent="0.25">
      <c r="C8726" s="12"/>
      <c r="D8726" s="12"/>
    </row>
    <row r="8727" spans="3:4" x14ac:dyDescent="0.25">
      <c r="C8727" s="12"/>
      <c r="D8727" s="12"/>
    </row>
    <row r="8728" spans="3:4" x14ac:dyDescent="0.25">
      <c r="C8728" s="12"/>
      <c r="D8728" s="12"/>
    </row>
    <row r="8729" spans="3:4" x14ac:dyDescent="0.25">
      <c r="C8729" s="12"/>
      <c r="D8729" s="12"/>
    </row>
    <row r="8730" spans="3:4" x14ac:dyDescent="0.25">
      <c r="C8730" s="12"/>
      <c r="D8730" s="12"/>
    </row>
    <row r="8731" spans="3:4" x14ac:dyDescent="0.25">
      <c r="C8731" s="12"/>
      <c r="D8731" s="12"/>
    </row>
    <row r="8732" spans="3:4" x14ac:dyDescent="0.25">
      <c r="C8732" s="12"/>
      <c r="D8732" s="12"/>
    </row>
    <row r="8733" spans="3:4" x14ac:dyDescent="0.25">
      <c r="C8733" s="12"/>
      <c r="D8733" s="12"/>
    </row>
    <row r="8734" spans="3:4" x14ac:dyDescent="0.25">
      <c r="C8734" s="12"/>
      <c r="D8734" s="12"/>
    </row>
    <row r="8735" spans="3:4" x14ac:dyDescent="0.25">
      <c r="C8735" s="12"/>
      <c r="D8735" s="12"/>
    </row>
    <row r="8736" spans="3:4" x14ac:dyDescent="0.25">
      <c r="C8736" s="12"/>
      <c r="D8736" s="12"/>
    </row>
    <row r="8737" spans="3:4" x14ac:dyDescent="0.25">
      <c r="C8737" s="12"/>
      <c r="D8737" s="12"/>
    </row>
    <row r="8738" spans="3:4" x14ac:dyDescent="0.25">
      <c r="C8738" s="12"/>
      <c r="D8738" s="12"/>
    </row>
    <row r="8739" spans="3:4" x14ac:dyDescent="0.25">
      <c r="C8739" s="12"/>
      <c r="D8739" s="12"/>
    </row>
    <row r="8740" spans="3:4" x14ac:dyDescent="0.25">
      <c r="C8740" s="12"/>
      <c r="D8740" s="12"/>
    </row>
    <row r="8741" spans="3:4" x14ac:dyDescent="0.25">
      <c r="C8741" s="12"/>
      <c r="D8741" s="12"/>
    </row>
    <row r="8742" spans="3:4" x14ac:dyDescent="0.25">
      <c r="C8742" s="12"/>
      <c r="D8742" s="12"/>
    </row>
    <row r="8743" spans="3:4" x14ac:dyDescent="0.25">
      <c r="C8743" s="12"/>
      <c r="D8743" s="12"/>
    </row>
    <row r="8744" spans="3:4" x14ac:dyDescent="0.25">
      <c r="C8744" s="12"/>
      <c r="D8744" s="12"/>
    </row>
    <row r="8745" spans="3:4" x14ac:dyDescent="0.25">
      <c r="C8745" s="12"/>
      <c r="D8745" s="12"/>
    </row>
    <row r="8746" spans="3:4" x14ac:dyDescent="0.25">
      <c r="C8746" s="12"/>
      <c r="D8746" s="12"/>
    </row>
    <row r="8747" spans="3:4" x14ac:dyDescent="0.25">
      <c r="C8747" s="12"/>
      <c r="D8747" s="12"/>
    </row>
    <row r="8748" spans="3:4" x14ac:dyDescent="0.25">
      <c r="C8748" s="12"/>
      <c r="D8748" s="12"/>
    </row>
    <row r="8749" spans="3:4" x14ac:dyDescent="0.25">
      <c r="C8749" s="12"/>
      <c r="D8749" s="12"/>
    </row>
    <row r="8750" spans="3:4" x14ac:dyDescent="0.25">
      <c r="C8750" s="12"/>
      <c r="D8750" s="12"/>
    </row>
    <row r="8751" spans="3:4" x14ac:dyDescent="0.25">
      <c r="C8751" s="12"/>
      <c r="D8751" s="12"/>
    </row>
    <row r="8752" spans="3:4" x14ac:dyDescent="0.25">
      <c r="C8752" s="12"/>
      <c r="D8752" s="12"/>
    </row>
    <row r="8753" spans="3:4" x14ac:dyDescent="0.25">
      <c r="C8753" s="12"/>
      <c r="D8753" s="12"/>
    </row>
    <row r="8754" spans="3:4" x14ac:dyDescent="0.25">
      <c r="C8754" s="12"/>
      <c r="D8754" s="12"/>
    </row>
    <row r="8755" spans="3:4" x14ac:dyDescent="0.25">
      <c r="C8755" s="12"/>
      <c r="D8755" s="12"/>
    </row>
    <row r="8756" spans="3:4" x14ac:dyDescent="0.25">
      <c r="C8756" s="12"/>
      <c r="D8756" s="12"/>
    </row>
    <row r="8757" spans="3:4" x14ac:dyDescent="0.25">
      <c r="C8757" s="12"/>
      <c r="D8757" s="12"/>
    </row>
    <row r="8758" spans="3:4" x14ac:dyDescent="0.25">
      <c r="C8758" s="12"/>
      <c r="D8758" s="12"/>
    </row>
    <row r="8759" spans="3:4" x14ac:dyDescent="0.25">
      <c r="C8759" s="12"/>
      <c r="D8759" s="12"/>
    </row>
    <row r="8760" spans="3:4" x14ac:dyDescent="0.25">
      <c r="C8760" s="12"/>
      <c r="D8760" s="12"/>
    </row>
    <row r="8761" spans="3:4" x14ac:dyDescent="0.25">
      <c r="C8761" s="12"/>
      <c r="D8761" s="12"/>
    </row>
    <row r="8762" spans="3:4" x14ac:dyDescent="0.25">
      <c r="C8762" s="12"/>
      <c r="D8762" s="12"/>
    </row>
    <row r="8763" spans="3:4" x14ac:dyDescent="0.25">
      <c r="C8763" s="12"/>
      <c r="D8763" s="12"/>
    </row>
    <row r="8764" spans="3:4" x14ac:dyDescent="0.25">
      <c r="C8764" s="12"/>
      <c r="D8764" s="12"/>
    </row>
    <row r="8765" spans="3:4" x14ac:dyDescent="0.25">
      <c r="C8765" s="12"/>
      <c r="D8765" s="12"/>
    </row>
    <row r="8766" spans="3:4" x14ac:dyDescent="0.25">
      <c r="C8766" s="12"/>
      <c r="D8766" s="12"/>
    </row>
    <row r="8767" spans="3:4" x14ac:dyDescent="0.25">
      <c r="C8767" s="12"/>
      <c r="D8767" s="12"/>
    </row>
    <row r="8768" spans="3:4" x14ac:dyDescent="0.25">
      <c r="C8768" s="12"/>
      <c r="D8768" s="12"/>
    </row>
    <row r="8769" spans="3:4" x14ac:dyDescent="0.25">
      <c r="C8769" s="12"/>
      <c r="D8769" s="12"/>
    </row>
    <row r="8770" spans="3:4" x14ac:dyDescent="0.25">
      <c r="C8770" s="12"/>
      <c r="D8770" s="12"/>
    </row>
    <row r="8771" spans="3:4" x14ac:dyDescent="0.25">
      <c r="C8771" s="12"/>
      <c r="D8771" s="12"/>
    </row>
    <row r="8772" spans="3:4" x14ac:dyDescent="0.25">
      <c r="C8772" s="12"/>
      <c r="D8772" s="12"/>
    </row>
    <row r="8773" spans="3:4" x14ac:dyDescent="0.25">
      <c r="C8773" s="12"/>
      <c r="D8773" s="12"/>
    </row>
    <row r="8774" spans="3:4" x14ac:dyDescent="0.25">
      <c r="C8774" s="12"/>
      <c r="D8774" s="12"/>
    </row>
    <row r="8775" spans="3:4" x14ac:dyDescent="0.25">
      <c r="C8775" s="12"/>
      <c r="D8775" s="12"/>
    </row>
    <row r="8776" spans="3:4" x14ac:dyDescent="0.25">
      <c r="C8776" s="12"/>
      <c r="D8776" s="12"/>
    </row>
    <row r="8777" spans="3:4" x14ac:dyDescent="0.25">
      <c r="C8777" s="12"/>
      <c r="D8777" s="12"/>
    </row>
    <row r="8778" spans="3:4" x14ac:dyDescent="0.25">
      <c r="C8778" s="12"/>
      <c r="D8778" s="12"/>
    </row>
    <row r="8779" spans="3:4" x14ac:dyDescent="0.25">
      <c r="C8779" s="12"/>
      <c r="D8779" s="12"/>
    </row>
    <row r="8780" spans="3:4" x14ac:dyDescent="0.25">
      <c r="C8780" s="12"/>
      <c r="D8780" s="12"/>
    </row>
    <row r="8781" spans="3:4" x14ac:dyDescent="0.25">
      <c r="C8781" s="12"/>
      <c r="D8781" s="12"/>
    </row>
    <row r="8782" spans="3:4" x14ac:dyDescent="0.25">
      <c r="C8782" s="12"/>
      <c r="D8782" s="12"/>
    </row>
    <row r="8783" spans="3:4" x14ac:dyDescent="0.25">
      <c r="C8783" s="12"/>
      <c r="D8783" s="12"/>
    </row>
    <row r="8784" spans="3:4" x14ac:dyDescent="0.25">
      <c r="C8784" s="12"/>
      <c r="D8784" s="12"/>
    </row>
    <row r="8785" spans="3:4" x14ac:dyDescent="0.25">
      <c r="C8785" s="12"/>
      <c r="D8785" s="12"/>
    </row>
    <row r="8786" spans="3:4" x14ac:dyDescent="0.25">
      <c r="C8786" s="12"/>
      <c r="D8786" s="12"/>
    </row>
    <row r="8787" spans="3:4" x14ac:dyDescent="0.25">
      <c r="C8787" s="12"/>
      <c r="D8787" s="12"/>
    </row>
    <row r="8788" spans="3:4" x14ac:dyDescent="0.25">
      <c r="C8788" s="12"/>
      <c r="D8788" s="12"/>
    </row>
    <row r="8789" spans="3:4" x14ac:dyDescent="0.25">
      <c r="C8789" s="12"/>
      <c r="D8789" s="12"/>
    </row>
    <row r="8790" spans="3:4" x14ac:dyDescent="0.25">
      <c r="C8790" s="12"/>
      <c r="D8790" s="12"/>
    </row>
    <row r="8791" spans="3:4" x14ac:dyDescent="0.25">
      <c r="C8791" s="12"/>
      <c r="D8791" s="12"/>
    </row>
    <row r="8792" spans="3:4" x14ac:dyDescent="0.25">
      <c r="C8792" s="12"/>
      <c r="D8792" s="12"/>
    </row>
    <row r="8793" spans="3:4" x14ac:dyDescent="0.25">
      <c r="C8793" s="12"/>
      <c r="D8793" s="12"/>
    </row>
    <row r="8794" spans="3:4" x14ac:dyDescent="0.25">
      <c r="C8794" s="12"/>
      <c r="D8794" s="12"/>
    </row>
    <row r="8795" spans="3:4" x14ac:dyDescent="0.25">
      <c r="C8795" s="12"/>
      <c r="D8795" s="12"/>
    </row>
    <row r="8796" spans="3:4" x14ac:dyDescent="0.25">
      <c r="C8796" s="12"/>
      <c r="D8796" s="12"/>
    </row>
    <row r="8797" spans="3:4" x14ac:dyDescent="0.25">
      <c r="C8797" s="12"/>
      <c r="D8797" s="12"/>
    </row>
    <row r="8798" spans="3:4" x14ac:dyDescent="0.25">
      <c r="C8798" s="12"/>
      <c r="D8798" s="12"/>
    </row>
    <row r="8799" spans="3:4" x14ac:dyDescent="0.25">
      <c r="C8799" s="12"/>
      <c r="D8799" s="12"/>
    </row>
    <row r="8800" spans="3:4" x14ac:dyDescent="0.25">
      <c r="C8800" s="12"/>
      <c r="D8800" s="12"/>
    </row>
    <row r="8801" spans="3:4" x14ac:dyDescent="0.25">
      <c r="C8801" s="12"/>
      <c r="D8801" s="12"/>
    </row>
    <row r="8802" spans="3:4" x14ac:dyDescent="0.25">
      <c r="C8802" s="12"/>
      <c r="D8802" s="12"/>
    </row>
    <row r="8803" spans="3:4" x14ac:dyDescent="0.25">
      <c r="C8803" s="12"/>
      <c r="D8803" s="12"/>
    </row>
    <row r="8804" spans="3:4" x14ac:dyDescent="0.25">
      <c r="C8804" s="12"/>
      <c r="D8804" s="12"/>
    </row>
    <row r="8805" spans="3:4" x14ac:dyDescent="0.25">
      <c r="C8805" s="12"/>
      <c r="D8805" s="12"/>
    </row>
    <row r="8806" spans="3:4" x14ac:dyDescent="0.25">
      <c r="C8806" s="12"/>
      <c r="D8806" s="12"/>
    </row>
    <row r="8807" spans="3:4" x14ac:dyDescent="0.25">
      <c r="C8807" s="12"/>
      <c r="D8807" s="12"/>
    </row>
    <row r="8808" spans="3:4" x14ac:dyDescent="0.25">
      <c r="C8808" s="12"/>
      <c r="D8808" s="12"/>
    </row>
    <row r="8809" spans="3:4" x14ac:dyDescent="0.25">
      <c r="C8809" s="12"/>
      <c r="D8809" s="12"/>
    </row>
    <row r="8810" spans="3:4" x14ac:dyDescent="0.25">
      <c r="C8810" s="12"/>
      <c r="D8810" s="12"/>
    </row>
    <row r="8811" spans="3:4" x14ac:dyDescent="0.25">
      <c r="C8811" s="12"/>
      <c r="D8811" s="12"/>
    </row>
    <row r="8812" spans="3:4" x14ac:dyDescent="0.25">
      <c r="C8812" s="12"/>
      <c r="D8812" s="12"/>
    </row>
    <row r="8813" spans="3:4" x14ac:dyDescent="0.25">
      <c r="C8813" s="12"/>
      <c r="D8813" s="12"/>
    </row>
    <row r="8814" spans="3:4" x14ac:dyDescent="0.25">
      <c r="C8814" s="12"/>
      <c r="D8814" s="12"/>
    </row>
    <row r="8815" spans="3:4" x14ac:dyDescent="0.25">
      <c r="C8815" s="12"/>
      <c r="D8815" s="12"/>
    </row>
    <row r="8816" spans="3:4" x14ac:dyDescent="0.25">
      <c r="C8816" s="12"/>
      <c r="D8816" s="12"/>
    </row>
    <row r="8817" spans="3:4" x14ac:dyDescent="0.25">
      <c r="C8817" s="12"/>
      <c r="D8817" s="12"/>
    </row>
    <row r="8818" spans="3:4" x14ac:dyDescent="0.25">
      <c r="C8818" s="12"/>
      <c r="D8818" s="12"/>
    </row>
    <row r="8819" spans="3:4" x14ac:dyDescent="0.25">
      <c r="C8819" s="12"/>
      <c r="D8819" s="12"/>
    </row>
    <row r="8820" spans="3:4" x14ac:dyDescent="0.25">
      <c r="C8820" s="12"/>
      <c r="D8820" s="12"/>
    </row>
    <row r="8821" spans="3:4" x14ac:dyDescent="0.25">
      <c r="C8821" s="12"/>
      <c r="D8821" s="12"/>
    </row>
    <row r="8822" spans="3:4" x14ac:dyDescent="0.25">
      <c r="C8822" s="12"/>
      <c r="D8822" s="12"/>
    </row>
    <row r="8823" spans="3:4" x14ac:dyDescent="0.25">
      <c r="C8823" s="12"/>
      <c r="D8823" s="12"/>
    </row>
    <row r="8824" spans="3:4" x14ac:dyDescent="0.25">
      <c r="C8824" s="12"/>
      <c r="D8824" s="12"/>
    </row>
    <row r="8825" spans="3:4" x14ac:dyDescent="0.25">
      <c r="C8825" s="12"/>
      <c r="D8825" s="12"/>
    </row>
    <row r="8826" spans="3:4" x14ac:dyDescent="0.25">
      <c r="C8826" s="12"/>
      <c r="D8826" s="12"/>
    </row>
    <row r="8827" spans="3:4" x14ac:dyDescent="0.25">
      <c r="C8827" s="12"/>
      <c r="D8827" s="12"/>
    </row>
    <row r="8828" spans="3:4" x14ac:dyDescent="0.25">
      <c r="C8828" s="12"/>
      <c r="D8828" s="12"/>
    </row>
    <row r="8829" spans="3:4" x14ac:dyDescent="0.25">
      <c r="C8829" s="12"/>
      <c r="D8829" s="12"/>
    </row>
    <row r="8830" spans="3:4" x14ac:dyDescent="0.25">
      <c r="C8830" s="12"/>
      <c r="D8830" s="12"/>
    </row>
    <row r="8831" spans="3:4" x14ac:dyDescent="0.25">
      <c r="C8831" s="12"/>
      <c r="D8831" s="12"/>
    </row>
    <row r="8832" spans="3:4" x14ac:dyDescent="0.25">
      <c r="C8832" s="12"/>
      <c r="D8832" s="12"/>
    </row>
    <row r="8833" spans="3:4" x14ac:dyDescent="0.25">
      <c r="C8833" s="12"/>
      <c r="D8833" s="12"/>
    </row>
    <row r="8834" spans="3:4" x14ac:dyDescent="0.25">
      <c r="C8834" s="12"/>
      <c r="D8834" s="12"/>
    </row>
    <row r="8835" spans="3:4" x14ac:dyDescent="0.25">
      <c r="C8835" s="12"/>
      <c r="D8835" s="12"/>
    </row>
    <row r="8836" spans="3:4" x14ac:dyDescent="0.25">
      <c r="C8836" s="12"/>
      <c r="D8836" s="12"/>
    </row>
    <row r="8837" spans="3:4" x14ac:dyDescent="0.25">
      <c r="C8837" s="12"/>
      <c r="D8837" s="12"/>
    </row>
    <row r="8838" spans="3:4" x14ac:dyDescent="0.25">
      <c r="C8838" s="12"/>
      <c r="D8838" s="12"/>
    </row>
    <row r="8839" spans="3:4" x14ac:dyDescent="0.25">
      <c r="C8839" s="12"/>
      <c r="D8839" s="12"/>
    </row>
    <row r="8840" spans="3:4" x14ac:dyDescent="0.25">
      <c r="C8840" s="12"/>
      <c r="D8840" s="12"/>
    </row>
    <row r="8841" spans="3:4" x14ac:dyDescent="0.25">
      <c r="C8841" s="12"/>
      <c r="D8841" s="12"/>
    </row>
    <row r="8842" spans="3:4" x14ac:dyDescent="0.25">
      <c r="C8842" s="12"/>
      <c r="D8842" s="12"/>
    </row>
    <row r="8843" spans="3:4" x14ac:dyDescent="0.25">
      <c r="C8843" s="12"/>
      <c r="D8843" s="12"/>
    </row>
    <row r="8844" spans="3:4" x14ac:dyDescent="0.25">
      <c r="C8844" s="12"/>
      <c r="D8844" s="12"/>
    </row>
    <row r="8845" spans="3:4" x14ac:dyDescent="0.25">
      <c r="C8845" s="12"/>
      <c r="D8845" s="12"/>
    </row>
    <row r="8846" spans="3:4" x14ac:dyDescent="0.25">
      <c r="C8846" s="12"/>
      <c r="D8846" s="12"/>
    </row>
    <row r="8847" spans="3:4" x14ac:dyDescent="0.25">
      <c r="C8847" s="12"/>
      <c r="D8847" s="12"/>
    </row>
    <row r="8848" spans="3:4" x14ac:dyDescent="0.25">
      <c r="C8848" s="12"/>
      <c r="D8848" s="12"/>
    </row>
    <row r="8849" spans="3:4" x14ac:dyDescent="0.25">
      <c r="C8849" s="12"/>
      <c r="D8849" s="12"/>
    </row>
    <row r="8850" spans="3:4" x14ac:dyDescent="0.25">
      <c r="C8850" s="12"/>
      <c r="D8850" s="12"/>
    </row>
    <row r="8851" spans="3:4" x14ac:dyDescent="0.25">
      <c r="C8851" s="12"/>
      <c r="D8851" s="12"/>
    </row>
    <row r="8852" spans="3:4" x14ac:dyDescent="0.25">
      <c r="C8852" s="12"/>
      <c r="D8852" s="12"/>
    </row>
    <row r="8853" spans="3:4" x14ac:dyDescent="0.25">
      <c r="C8853" s="12"/>
      <c r="D8853" s="12"/>
    </row>
    <row r="8854" spans="3:4" x14ac:dyDescent="0.25">
      <c r="C8854" s="12"/>
      <c r="D8854" s="12"/>
    </row>
    <row r="8855" spans="3:4" x14ac:dyDescent="0.25">
      <c r="C8855" s="12"/>
      <c r="D8855" s="12"/>
    </row>
    <row r="8856" spans="3:4" x14ac:dyDescent="0.25">
      <c r="C8856" s="12"/>
      <c r="D8856" s="12"/>
    </row>
    <row r="8857" spans="3:4" x14ac:dyDescent="0.25">
      <c r="C8857" s="12"/>
      <c r="D8857" s="12"/>
    </row>
    <row r="8858" spans="3:4" x14ac:dyDescent="0.25">
      <c r="C8858" s="12"/>
      <c r="D8858" s="12"/>
    </row>
    <row r="8859" spans="3:4" x14ac:dyDescent="0.25">
      <c r="C8859" s="12"/>
      <c r="D8859" s="12"/>
    </row>
    <row r="8860" spans="3:4" x14ac:dyDescent="0.25">
      <c r="C8860" s="12"/>
      <c r="D8860" s="12"/>
    </row>
    <row r="8861" spans="3:4" x14ac:dyDescent="0.25">
      <c r="C8861" s="12"/>
      <c r="D8861" s="12"/>
    </row>
    <row r="8862" spans="3:4" x14ac:dyDescent="0.25">
      <c r="C8862" s="12"/>
      <c r="D8862" s="12"/>
    </row>
    <row r="8863" spans="3:4" x14ac:dyDescent="0.25">
      <c r="C8863" s="12"/>
      <c r="D8863" s="12"/>
    </row>
    <row r="8864" spans="3:4" x14ac:dyDescent="0.25">
      <c r="C8864" s="12"/>
      <c r="D8864" s="12"/>
    </row>
    <row r="8865" spans="3:4" x14ac:dyDescent="0.25">
      <c r="C8865" s="12"/>
      <c r="D8865" s="12"/>
    </row>
    <row r="8866" spans="3:4" x14ac:dyDescent="0.25">
      <c r="C8866" s="12"/>
      <c r="D8866" s="12"/>
    </row>
    <row r="8867" spans="3:4" x14ac:dyDescent="0.25">
      <c r="C8867" s="12"/>
      <c r="D8867" s="12"/>
    </row>
    <row r="8868" spans="3:4" x14ac:dyDescent="0.25">
      <c r="C8868" s="12"/>
      <c r="D8868" s="12"/>
    </row>
    <row r="8869" spans="3:4" x14ac:dyDescent="0.25">
      <c r="C8869" s="12"/>
      <c r="D8869" s="12"/>
    </row>
    <row r="8870" spans="3:4" x14ac:dyDescent="0.25">
      <c r="C8870" s="12"/>
      <c r="D8870" s="12"/>
    </row>
    <row r="8871" spans="3:4" x14ac:dyDescent="0.25">
      <c r="C8871" s="12"/>
      <c r="D8871" s="12"/>
    </row>
    <row r="8872" spans="3:4" x14ac:dyDescent="0.25">
      <c r="C8872" s="12"/>
      <c r="D8872" s="12"/>
    </row>
    <row r="8873" spans="3:4" x14ac:dyDescent="0.25">
      <c r="C8873" s="12"/>
      <c r="D8873" s="12"/>
    </row>
    <row r="8874" spans="3:4" x14ac:dyDescent="0.25">
      <c r="C8874" s="12"/>
      <c r="D8874" s="12"/>
    </row>
    <row r="8875" spans="3:4" x14ac:dyDescent="0.25">
      <c r="C8875" s="12"/>
      <c r="D8875" s="12"/>
    </row>
    <row r="8876" spans="3:4" x14ac:dyDescent="0.25">
      <c r="C8876" s="12"/>
      <c r="D8876" s="12"/>
    </row>
    <row r="8877" spans="3:4" x14ac:dyDescent="0.25">
      <c r="C8877" s="12"/>
      <c r="D8877" s="12"/>
    </row>
    <row r="8878" spans="3:4" x14ac:dyDescent="0.25">
      <c r="C8878" s="12"/>
      <c r="D8878" s="12"/>
    </row>
    <row r="8879" spans="3:4" x14ac:dyDescent="0.25">
      <c r="C8879" s="12"/>
      <c r="D8879" s="12"/>
    </row>
    <row r="8880" spans="3:4" x14ac:dyDescent="0.25">
      <c r="C8880" s="12"/>
      <c r="D8880" s="12"/>
    </row>
    <row r="8881" spans="3:4" x14ac:dyDescent="0.25">
      <c r="C8881" s="12"/>
      <c r="D8881" s="12"/>
    </row>
    <row r="8882" spans="3:4" x14ac:dyDescent="0.25">
      <c r="C8882" s="12"/>
      <c r="D8882" s="12"/>
    </row>
    <row r="8883" spans="3:4" x14ac:dyDescent="0.25">
      <c r="C8883" s="12"/>
      <c r="D8883" s="12"/>
    </row>
    <row r="8884" spans="3:4" x14ac:dyDescent="0.25">
      <c r="C8884" s="12"/>
      <c r="D8884" s="12"/>
    </row>
    <row r="8885" spans="3:4" x14ac:dyDescent="0.25">
      <c r="C8885" s="12"/>
      <c r="D8885" s="12"/>
    </row>
    <row r="8886" spans="3:4" x14ac:dyDescent="0.25">
      <c r="C8886" s="12"/>
      <c r="D8886" s="12"/>
    </row>
    <row r="8887" spans="3:4" x14ac:dyDescent="0.25">
      <c r="C8887" s="12"/>
      <c r="D8887" s="12"/>
    </row>
    <row r="8888" spans="3:4" x14ac:dyDescent="0.25">
      <c r="C8888" s="12"/>
      <c r="D8888" s="12"/>
    </row>
    <row r="8889" spans="3:4" x14ac:dyDescent="0.25">
      <c r="C8889" s="12"/>
      <c r="D8889" s="12"/>
    </row>
    <row r="8890" spans="3:4" x14ac:dyDescent="0.25">
      <c r="C8890" s="12"/>
      <c r="D8890" s="12"/>
    </row>
    <row r="8891" spans="3:4" x14ac:dyDescent="0.25">
      <c r="C8891" s="12"/>
      <c r="D8891" s="12"/>
    </row>
    <row r="8892" spans="3:4" x14ac:dyDescent="0.25">
      <c r="C8892" s="12"/>
      <c r="D8892" s="12"/>
    </row>
    <row r="8893" spans="3:4" x14ac:dyDescent="0.25">
      <c r="C8893" s="12"/>
      <c r="D8893" s="12"/>
    </row>
    <row r="8894" spans="3:4" x14ac:dyDescent="0.25">
      <c r="C8894" s="12"/>
      <c r="D8894" s="12"/>
    </row>
    <row r="8895" spans="3:4" x14ac:dyDescent="0.25">
      <c r="C8895" s="12"/>
      <c r="D8895" s="12"/>
    </row>
    <row r="8896" spans="3:4" x14ac:dyDescent="0.25">
      <c r="C8896" s="12"/>
      <c r="D8896" s="12"/>
    </row>
    <row r="8897" spans="3:4" x14ac:dyDescent="0.25">
      <c r="C8897" s="12"/>
      <c r="D8897" s="12"/>
    </row>
    <row r="8898" spans="3:4" x14ac:dyDescent="0.25">
      <c r="C8898" s="12"/>
      <c r="D8898" s="12"/>
    </row>
    <row r="8899" spans="3:4" x14ac:dyDescent="0.25">
      <c r="C8899" s="12"/>
      <c r="D8899" s="12"/>
    </row>
    <row r="8900" spans="3:4" x14ac:dyDescent="0.25">
      <c r="C8900" s="12"/>
      <c r="D8900" s="12"/>
    </row>
    <row r="8901" spans="3:4" x14ac:dyDescent="0.25">
      <c r="C8901" s="12"/>
      <c r="D8901" s="12"/>
    </row>
    <row r="8902" spans="3:4" x14ac:dyDescent="0.25">
      <c r="C8902" s="12"/>
      <c r="D8902" s="12"/>
    </row>
    <row r="8903" spans="3:4" x14ac:dyDescent="0.25">
      <c r="C8903" s="12"/>
      <c r="D8903" s="12"/>
    </row>
    <row r="8904" spans="3:4" x14ac:dyDescent="0.25">
      <c r="C8904" s="12"/>
      <c r="D8904" s="12"/>
    </row>
    <row r="8905" spans="3:4" x14ac:dyDescent="0.25">
      <c r="C8905" s="12"/>
      <c r="D8905" s="12"/>
    </row>
    <row r="8906" spans="3:4" x14ac:dyDescent="0.25">
      <c r="C8906" s="12"/>
      <c r="D8906" s="12"/>
    </row>
    <row r="8907" spans="3:4" x14ac:dyDescent="0.25">
      <c r="C8907" s="12"/>
      <c r="D8907" s="12"/>
    </row>
    <row r="8908" spans="3:4" x14ac:dyDescent="0.25">
      <c r="C8908" s="12"/>
      <c r="D8908" s="12"/>
    </row>
    <row r="8909" spans="3:4" x14ac:dyDescent="0.25">
      <c r="C8909" s="12"/>
      <c r="D8909" s="12"/>
    </row>
    <row r="8910" spans="3:4" x14ac:dyDescent="0.25">
      <c r="C8910" s="12"/>
      <c r="D8910" s="12"/>
    </row>
    <row r="8911" spans="3:4" x14ac:dyDescent="0.25">
      <c r="C8911" s="12"/>
      <c r="D8911" s="12"/>
    </row>
    <row r="8912" spans="3:4" x14ac:dyDescent="0.25">
      <c r="C8912" s="12"/>
      <c r="D8912" s="12"/>
    </row>
    <row r="8913" spans="3:4" x14ac:dyDescent="0.25">
      <c r="C8913" s="12"/>
      <c r="D8913" s="12"/>
    </row>
    <row r="8914" spans="3:4" x14ac:dyDescent="0.25">
      <c r="C8914" s="12"/>
      <c r="D8914" s="12"/>
    </row>
    <row r="8915" spans="3:4" x14ac:dyDescent="0.25">
      <c r="C8915" s="12"/>
      <c r="D8915" s="12"/>
    </row>
    <row r="8916" spans="3:4" x14ac:dyDescent="0.25">
      <c r="C8916" s="12"/>
      <c r="D8916" s="12"/>
    </row>
    <row r="8917" spans="3:4" x14ac:dyDescent="0.25">
      <c r="C8917" s="12"/>
      <c r="D8917" s="12"/>
    </row>
    <row r="8918" spans="3:4" x14ac:dyDescent="0.25">
      <c r="C8918" s="12"/>
      <c r="D8918" s="12"/>
    </row>
    <row r="8919" spans="3:4" x14ac:dyDescent="0.25">
      <c r="C8919" s="12"/>
      <c r="D8919" s="12"/>
    </row>
    <row r="8920" spans="3:4" x14ac:dyDescent="0.25">
      <c r="C8920" s="12"/>
      <c r="D8920" s="12"/>
    </row>
    <row r="8921" spans="3:4" x14ac:dyDescent="0.25">
      <c r="C8921" s="12"/>
      <c r="D8921" s="12"/>
    </row>
    <row r="8922" spans="3:4" x14ac:dyDescent="0.25">
      <c r="C8922" s="12"/>
      <c r="D8922" s="12"/>
    </row>
    <row r="8923" spans="3:4" x14ac:dyDescent="0.25">
      <c r="C8923" s="12"/>
      <c r="D8923" s="12"/>
    </row>
    <row r="8924" spans="3:4" x14ac:dyDescent="0.25">
      <c r="C8924" s="12"/>
      <c r="D8924" s="12"/>
    </row>
    <row r="8925" spans="3:4" x14ac:dyDescent="0.25">
      <c r="C8925" s="12"/>
      <c r="D8925" s="12"/>
    </row>
    <row r="8926" spans="3:4" x14ac:dyDescent="0.25">
      <c r="C8926" s="12"/>
      <c r="D8926" s="12"/>
    </row>
    <row r="8927" spans="3:4" x14ac:dyDescent="0.25">
      <c r="C8927" s="12"/>
      <c r="D8927" s="12"/>
    </row>
    <row r="8928" spans="3:4" x14ac:dyDescent="0.25">
      <c r="C8928" s="12"/>
      <c r="D8928" s="12"/>
    </row>
    <row r="8929" spans="3:4" x14ac:dyDescent="0.25">
      <c r="C8929" s="12"/>
      <c r="D8929" s="12"/>
    </row>
    <row r="8930" spans="3:4" x14ac:dyDescent="0.25">
      <c r="C8930" s="12"/>
      <c r="D8930" s="12"/>
    </row>
    <row r="8931" spans="3:4" x14ac:dyDescent="0.25">
      <c r="C8931" s="12"/>
      <c r="D8931" s="12"/>
    </row>
    <row r="8932" spans="3:4" x14ac:dyDescent="0.25">
      <c r="C8932" s="12"/>
      <c r="D8932" s="12"/>
    </row>
    <row r="8933" spans="3:4" x14ac:dyDescent="0.25">
      <c r="C8933" s="12"/>
      <c r="D8933" s="12"/>
    </row>
    <row r="8934" spans="3:4" x14ac:dyDescent="0.25">
      <c r="C8934" s="12"/>
      <c r="D8934" s="12"/>
    </row>
    <row r="8935" spans="3:4" x14ac:dyDescent="0.25">
      <c r="C8935" s="12"/>
      <c r="D8935" s="12"/>
    </row>
    <row r="8936" spans="3:4" x14ac:dyDescent="0.25">
      <c r="C8936" s="12"/>
      <c r="D8936" s="12"/>
    </row>
    <row r="8937" spans="3:4" x14ac:dyDescent="0.25">
      <c r="C8937" s="12"/>
      <c r="D8937" s="12"/>
    </row>
    <row r="8938" spans="3:4" x14ac:dyDescent="0.25">
      <c r="C8938" s="12"/>
      <c r="D8938" s="12"/>
    </row>
    <row r="8939" spans="3:4" x14ac:dyDescent="0.25">
      <c r="C8939" s="12"/>
      <c r="D8939" s="12"/>
    </row>
    <row r="8940" spans="3:4" x14ac:dyDescent="0.25">
      <c r="C8940" s="12"/>
      <c r="D8940" s="12"/>
    </row>
    <row r="8941" spans="3:4" x14ac:dyDescent="0.25">
      <c r="C8941" s="12"/>
      <c r="D8941" s="12"/>
    </row>
    <row r="8942" spans="3:4" x14ac:dyDescent="0.25">
      <c r="C8942" s="12"/>
      <c r="D8942" s="12"/>
    </row>
    <row r="8943" spans="3:4" x14ac:dyDescent="0.25">
      <c r="C8943" s="12"/>
      <c r="D8943" s="12"/>
    </row>
    <row r="8944" spans="3:4" x14ac:dyDescent="0.25">
      <c r="C8944" s="12"/>
      <c r="D8944" s="12"/>
    </row>
    <row r="8945" spans="3:4" x14ac:dyDescent="0.25">
      <c r="C8945" s="12"/>
      <c r="D8945" s="12"/>
    </row>
    <row r="8946" spans="3:4" x14ac:dyDescent="0.25">
      <c r="C8946" s="12"/>
      <c r="D8946" s="12"/>
    </row>
    <row r="8947" spans="3:4" x14ac:dyDescent="0.25">
      <c r="C8947" s="12"/>
      <c r="D8947" s="12"/>
    </row>
    <row r="8948" spans="3:4" x14ac:dyDescent="0.25">
      <c r="C8948" s="12"/>
      <c r="D8948" s="12"/>
    </row>
    <row r="8949" spans="3:4" x14ac:dyDescent="0.25">
      <c r="C8949" s="12"/>
      <c r="D8949" s="12"/>
    </row>
    <row r="8950" spans="3:4" x14ac:dyDescent="0.25">
      <c r="C8950" s="12"/>
      <c r="D8950" s="12"/>
    </row>
    <row r="8951" spans="3:4" x14ac:dyDescent="0.25">
      <c r="C8951" s="12"/>
      <c r="D8951" s="12"/>
    </row>
    <row r="8952" spans="3:4" x14ac:dyDescent="0.25">
      <c r="C8952" s="12"/>
      <c r="D8952" s="12"/>
    </row>
    <row r="8953" spans="3:4" x14ac:dyDescent="0.25">
      <c r="C8953" s="12"/>
      <c r="D8953" s="12"/>
    </row>
    <row r="8954" spans="3:4" x14ac:dyDescent="0.25">
      <c r="C8954" s="12"/>
      <c r="D8954" s="12"/>
    </row>
    <row r="8955" spans="3:4" x14ac:dyDescent="0.25">
      <c r="C8955" s="12"/>
      <c r="D8955" s="12"/>
    </row>
    <row r="8956" spans="3:4" x14ac:dyDescent="0.25">
      <c r="C8956" s="12"/>
      <c r="D8956" s="12"/>
    </row>
    <row r="8957" spans="3:4" x14ac:dyDescent="0.25">
      <c r="C8957" s="12"/>
      <c r="D8957" s="12"/>
    </row>
    <row r="8958" spans="3:4" x14ac:dyDescent="0.25">
      <c r="C8958" s="12"/>
      <c r="D8958" s="12"/>
    </row>
    <row r="8959" spans="3:4" x14ac:dyDescent="0.25">
      <c r="C8959" s="12"/>
      <c r="D8959" s="12"/>
    </row>
    <row r="8960" spans="3:4" x14ac:dyDescent="0.25">
      <c r="C8960" s="12"/>
      <c r="D8960" s="12"/>
    </row>
    <row r="8961" spans="3:4" x14ac:dyDescent="0.25">
      <c r="C8961" s="12"/>
      <c r="D8961" s="12"/>
    </row>
    <row r="8962" spans="3:4" x14ac:dyDescent="0.25">
      <c r="C8962" s="12"/>
      <c r="D8962" s="12"/>
    </row>
    <row r="8963" spans="3:4" x14ac:dyDescent="0.25">
      <c r="C8963" s="12"/>
      <c r="D8963" s="12"/>
    </row>
    <row r="8964" spans="3:4" x14ac:dyDescent="0.25">
      <c r="C8964" s="12"/>
      <c r="D8964" s="12"/>
    </row>
    <row r="8965" spans="3:4" x14ac:dyDescent="0.25">
      <c r="C8965" s="12"/>
      <c r="D8965" s="12"/>
    </row>
    <row r="8966" spans="3:4" x14ac:dyDescent="0.25">
      <c r="C8966" s="12"/>
      <c r="D8966" s="12"/>
    </row>
    <row r="8967" spans="3:4" x14ac:dyDescent="0.25">
      <c r="C8967" s="12"/>
      <c r="D8967" s="12"/>
    </row>
    <row r="8968" spans="3:4" x14ac:dyDescent="0.25">
      <c r="C8968" s="12"/>
      <c r="D8968" s="12"/>
    </row>
    <row r="8969" spans="3:4" x14ac:dyDescent="0.25">
      <c r="C8969" s="12"/>
      <c r="D8969" s="12"/>
    </row>
    <row r="8970" spans="3:4" x14ac:dyDescent="0.25">
      <c r="C8970" s="12"/>
      <c r="D8970" s="12"/>
    </row>
    <row r="8971" spans="3:4" x14ac:dyDescent="0.25">
      <c r="C8971" s="12"/>
      <c r="D8971" s="12"/>
    </row>
    <row r="8972" spans="3:4" x14ac:dyDescent="0.25">
      <c r="C8972" s="12"/>
      <c r="D8972" s="12"/>
    </row>
    <row r="8973" spans="3:4" x14ac:dyDescent="0.25">
      <c r="C8973" s="12"/>
      <c r="D8973" s="12"/>
    </row>
    <row r="8974" spans="3:4" x14ac:dyDescent="0.25">
      <c r="C8974" s="12"/>
      <c r="D8974" s="12"/>
    </row>
    <row r="8975" spans="3:4" x14ac:dyDescent="0.25">
      <c r="C8975" s="12"/>
      <c r="D8975" s="12"/>
    </row>
    <row r="8976" spans="3:4" x14ac:dyDescent="0.25">
      <c r="C8976" s="12"/>
      <c r="D8976" s="12"/>
    </row>
    <row r="8977" spans="3:4" x14ac:dyDescent="0.25">
      <c r="C8977" s="12"/>
      <c r="D8977" s="12"/>
    </row>
    <row r="8978" spans="3:4" x14ac:dyDescent="0.25">
      <c r="C8978" s="12"/>
      <c r="D8978" s="12"/>
    </row>
    <row r="8979" spans="3:4" x14ac:dyDescent="0.25">
      <c r="C8979" s="12"/>
      <c r="D8979" s="12"/>
    </row>
    <row r="8980" spans="3:4" x14ac:dyDescent="0.25">
      <c r="C8980" s="12"/>
      <c r="D8980" s="12"/>
    </row>
    <row r="8981" spans="3:4" x14ac:dyDescent="0.25">
      <c r="C8981" s="12"/>
      <c r="D8981" s="12"/>
    </row>
    <row r="8982" spans="3:4" x14ac:dyDescent="0.25">
      <c r="C8982" s="12"/>
      <c r="D8982" s="12"/>
    </row>
    <row r="8983" spans="3:4" x14ac:dyDescent="0.25">
      <c r="C8983" s="12"/>
      <c r="D8983" s="12"/>
    </row>
    <row r="8984" spans="3:4" x14ac:dyDescent="0.25">
      <c r="C8984" s="12"/>
      <c r="D8984" s="12"/>
    </row>
    <row r="8985" spans="3:4" x14ac:dyDescent="0.25">
      <c r="C8985" s="12"/>
      <c r="D8985" s="12"/>
    </row>
    <row r="8986" spans="3:4" x14ac:dyDescent="0.25">
      <c r="C8986" s="12"/>
      <c r="D8986" s="12"/>
    </row>
    <row r="8987" spans="3:4" x14ac:dyDescent="0.25">
      <c r="C8987" s="12"/>
      <c r="D8987" s="12"/>
    </row>
    <row r="8988" spans="3:4" x14ac:dyDescent="0.25">
      <c r="C8988" s="12"/>
      <c r="D8988" s="12"/>
    </row>
    <row r="8989" spans="3:4" x14ac:dyDescent="0.25">
      <c r="C8989" s="12"/>
      <c r="D8989" s="12"/>
    </row>
    <row r="8990" spans="3:4" x14ac:dyDescent="0.25">
      <c r="C8990" s="12"/>
      <c r="D8990" s="12"/>
    </row>
    <row r="8991" spans="3:4" x14ac:dyDescent="0.25">
      <c r="C8991" s="12"/>
      <c r="D8991" s="12"/>
    </row>
    <row r="8992" spans="3:4" x14ac:dyDescent="0.25">
      <c r="C8992" s="12"/>
      <c r="D8992" s="12"/>
    </row>
    <row r="8993" spans="3:4" x14ac:dyDescent="0.25">
      <c r="C8993" s="12"/>
      <c r="D8993" s="12"/>
    </row>
    <row r="8994" spans="3:4" x14ac:dyDescent="0.25">
      <c r="C8994" s="12"/>
      <c r="D8994" s="12"/>
    </row>
    <row r="8995" spans="3:4" x14ac:dyDescent="0.25">
      <c r="C8995" s="12"/>
      <c r="D8995" s="12"/>
    </row>
    <row r="8996" spans="3:4" x14ac:dyDescent="0.25">
      <c r="C8996" s="12"/>
      <c r="D8996" s="12"/>
    </row>
    <row r="8997" spans="3:4" x14ac:dyDescent="0.25">
      <c r="C8997" s="12"/>
      <c r="D8997" s="12"/>
    </row>
    <row r="8998" spans="3:4" x14ac:dyDescent="0.25">
      <c r="C8998" s="12"/>
      <c r="D8998" s="12"/>
    </row>
    <row r="8999" spans="3:4" x14ac:dyDescent="0.25">
      <c r="C8999" s="12"/>
      <c r="D8999" s="12"/>
    </row>
    <row r="9000" spans="3:4" x14ac:dyDescent="0.25">
      <c r="C9000" s="12"/>
      <c r="D9000" s="12"/>
    </row>
    <row r="9001" spans="3:4" x14ac:dyDescent="0.25">
      <c r="C9001" s="12"/>
      <c r="D9001" s="12"/>
    </row>
    <row r="9002" spans="3:4" x14ac:dyDescent="0.25">
      <c r="C9002" s="12"/>
      <c r="D9002" s="12"/>
    </row>
    <row r="9003" spans="3:4" x14ac:dyDescent="0.25">
      <c r="C9003" s="12"/>
      <c r="D9003" s="12"/>
    </row>
    <row r="9004" spans="3:4" x14ac:dyDescent="0.25">
      <c r="C9004" s="12"/>
      <c r="D9004" s="12"/>
    </row>
    <row r="9005" spans="3:4" x14ac:dyDescent="0.25">
      <c r="C9005" s="12"/>
      <c r="D9005" s="12"/>
    </row>
    <row r="9006" spans="3:4" x14ac:dyDescent="0.25">
      <c r="C9006" s="12"/>
      <c r="D9006" s="12"/>
    </row>
    <row r="9007" spans="3:4" x14ac:dyDescent="0.25">
      <c r="C9007" s="12"/>
      <c r="D9007" s="12"/>
    </row>
    <row r="9008" spans="3:4" x14ac:dyDescent="0.25">
      <c r="C9008" s="12"/>
      <c r="D9008" s="12"/>
    </row>
    <row r="9009" spans="3:4" x14ac:dyDescent="0.25">
      <c r="C9009" s="12"/>
      <c r="D9009" s="12"/>
    </row>
    <row r="9010" spans="3:4" x14ac:dyDescent="0.25">
      <c r="C9010" s="12"/>
      <c r="D9010" s="12"/>
    </row>
    <row r="9011" spans="3:4" x14ac:dyDescent="0.25">
      <c r="C9011" s="12"/>
      <c r="D9011" s="12"/>
    </row>
    <row r="9012" spans="3:4" x14ac:dyDescent="0.25">
      <c r="C9012" s="12"/>
      <c r="D9012" s="12"/>
    </row>
    <row r="9013" spans="3:4" x14ac:dyDescent="0.25">
      <c r="C9013" s="12"/>
      <c r="D9013" s="12"/>
    </row>
    <row r="9014" spans="3:4" x14ac:dyDescent="0.25">
      <c r="C9014" s="12"/>
      <c r="D9014" s="12"/>
    </row>
    <row r="9015" spans="3:4" x14ac:dyDescent="0.25">
      <c r="C9015" s="12"/>
      <c r="D9015" s="12"/>
    </row>
    <row r="9016" spans="3:4" x14ac:dyDescent="0.25">
      <c r="C9016" s="12"/>
      <c r="D9016" s="12"/>
    </row>
    <row r="9017" spans="3:4" x14ac:dyDescent="0.25">
      <c r="C9017" s="12"/>
      <c r="D9017" s="12"/>
    </row>
    <row r="9018" spans="3:4" x14ac:dyDescent="0.25">
      <c r="C9018" s="12"/>
      <c r="D9018" s="12"/>
    </row>
    <row r="9019" spans="3:4" x14ac:dyDescent="0.25">
      <c r="C9019" s="12"/>
      <c r="D9019" s="12"/>
    </row>
    <row r="9020" spans="3:4" x14ac:dyDescent="0.25">
      <c r="C9020" s="12"/>
      <c r="D9020" s="12"/>
    </row>
    <row r="9021" spans="3:4" x14ac:dyDescent="0.25">
      <c r="C9021" s="12"/>
      <c r="D9021" s="12"/>
    </row>
    <row r="9022" spans="3:4" x14ac:dyDescent="0.25">
      <c r="C9022" s="12"/>
      <c r="D9022" s="12"/>
    </row>
    <row r="9023" spans="3:4" x14ac:dyDescent="0.25">
      <c r="C9023" s="12"/>
      <c r="D9023" s="12"/>
    </row>
    <row r="9024" spans="3:4" x14ac:dyDescent="0.25">
      <c r="C9024" s="12"/>
      <c r="D9024" s="12"/>
    </row>
    <row r="9025" spans="3:4" x14ac:dyDescent="0.25">
      <c r="C9025" s="12"/>
      <c r="D9025" s="12"/>
    </row>
    <row r="9026" spans="3:4" x14ac:dyDescent="0.25">
      <c r="C9026" s="12"/>
      <c r="D9026" s="12"/>
    </row>
    <row r="9027" spans="3:4" x14ac:dyDescent="0.25">
      <c r="C9027" s="12"/>
      <c r="D9027" s="12"/>
    </row>
    <row r="9028" spans="3:4" x14ac:dyDescent="0.25">
      <c r="C9028" s="12"/>
      <c r="D9028" s="12"/>
    </row>
    <row r="9029" spans="3:4" x14ac:dyDescent="0.25">
      <c r="C9029" s="12"/>
      <c r="D9029" s="12"/>
    </row>
    <row r="9030" spans="3:4" x14ac:dyDescent="0.25">
      <c r="C9030" s="12"/>
      <c r="D9030" s="12"/>
    </row>
    <row r="9031" spans="3:4" x14ac:dyDescent="0.25">
      <c r="C9031" s="12"/>
      <c r="D9031" s="12"/>
    </row>
    <row r="9032" spans="3:4" x14ac:dyDescent="0.25">
      <c r="C9032" s="12"/>
      <c r="D9032" s="12"/>
    </row>
    <row r="9033" spans="3:4" x14ac:dyDescent="0.25">
      <c r="C9033" s="12"/>
      <c r="D9033" s="12"/>
    </row>
    <row r="9034" spans="3:4" x14ac:dyDescent="0.25">
      <c r="C9034" s="12"/>
      <c r="D9034" s="12"/>
    </row>
    <row r="9035" spans="3:4" x14ac:dyDescent="0.25">
      <c r="C9035" s="12"/>
      <c r="D9035" s="12"/>
    </row>
    <row r="9036" spans="3:4" x14ac:dyDescent="0.25">
      <c r="C9036" s="12"/>
      <c r="D9036" s="12"/>
    </row>
    <row r="9037" spans="3:4" x14ac:dyDescent="0.25">
      <c r="C9037" s="12"/>
      <c r="D9037" s="12"/>
    </row>
    <row r="9038" spans="3:4" x14ac:dyDescent="0.25">
      <c r="C9038" s="12"/>
      <c r="D9038" s="12"/>
    </row>
    <row r="9039" spans="3:4" x14ac:dyDescent="0.25">
      <c r="C9039" s="12"/>
      <c r="D9039" s="12"/>
    </row>
    <row r="9040" spans="3:4" x14ac:dyDescent="0.25">
      <c r="C9040" s="12"/>
      <c r="D9040" s="12"/>
    </row>
    <row r="9041" spans="3:4" x14ac:dyDescent="0.25">
      <c r="C9041" s="12"/>
      <c r="D9041" s="12"/>
    </row>
    <row r="9042" spans="3:4" x14ac:dyDescent="0.25">
      <c r="C9042" s="12"/>
      <c r="D9042" s="12"/>
    </row>
    <row r="9043" spans="3:4" x14ac:dyDescent="0.25">
      <c r="C9043" s="12"/>
      <c r="D9043" s="12"/>
    </row>
    <row r="9044" spans="3:4" x14ac:dyDescent="0.25">
      <c r="C9044" s="12"/>
      <c r="D9044" s="12"/>
    </row>
    <row r="9045" spans="3:4" x14ac:dyDescent="0.25">
      <c r="C9045" s="12"/>
      <c r="D9045" s="12"/>
    </row>
    <row r="9046" spans="3:4" x14ac:dyDescent="0.25">
      <c r="C9046" s="12"/>
      <c r="D9046" s="12"/>
    </row>
    <row r="9047" spans="3:4" x14ac:dyDescent="0.25">
      <c r="C9047" s="12"/>
      <c r="D9047" s="12"/>
    </row>
    <row r="9048" spans="3:4" x14ac:dyDescent="0.25">
      <c r="C9048" s="12"/>
      <c r="D9048" s="12"/>
    </row>
    <row r="9049" spans="3:4" x14ac:dyDescent="0.25">
      <c r="C9049" s="12"/>
      <c r="D9049" s="12"/>
    </row>
    <row r="9050" spans="3:4" x14ac:dyDescent="0.25">
      <c r="C9050" s="12"/>
      <c r="D9050" s="12"/>
    </row>
    <row r="9051" spans="3:4" x14ac:dyDescent="0.25">
      <c r="C9051" s="12"/>
      <c r="D9051" s="12"/>
    </row>
    <row r="9052" spans="3:4" x14ac:dyDescent="0.25">
      <c r="C9052" s="12"/>
      <c r="D9052" s="12"/>
    </row>
    <row r="9053" spans="3:4" x14ac:dyDescent="0.25">
      <c r="C9053" s="12"/>
      <c r="D9053" s="12"/>
    </row>
    <row r="9054" spans="3:4" x14ac:dyDescent="0.25">
      <c r="C9054" s="12"/>
      <c r="D9054" s="12"/>
    </row>
    <row r="9055" spans="3:4" x14ac:dyDescent="0.25">
      <c r="C9055" s="12"/>
      <c r="D9055" s="12"/>
    </row>
    <row r="9056" spans="3:4" x14ac:dyDescent="0.25">
      <c r="C9056" s="12"/>
      <c r="D9056" s="12"/>
    </row>
    <row r="9057" spans="3:4" x14ac:dyDescent="0.25">
      <c r="C9057" s="12"/>
      <c r="D9057" s="12"/>
    </row>
    <row r="9058" spans="3:4" x14ac:dyDescent="0.25">
      <c r="C9058" s="12"/>
      <c r="D9058" s="12"/>
    </row>
    <row r="9059" spans="3:4" x14ac:dyDescent="0.25">
      <c r="C9059" s="12"/>
      <c r="D9059" s="12"/>
    </row>
    <row r="9060" spans="3:4" x14ac:dyDescent="0.25">
      <c r="C9060" s="12"/>
      <c r="D9060" s="12"/>
    </row>
    <row r="9061" spans="3:4" x14ac:dyDescent="0.25">
      <c r="C9061" s="12"/>
      <c r="D9061" s="12"/>
    </row>
    <row r="9062" spans="3:4" x14ac:dyDescent="0.25">
      <c r="C9062" s="12"/>
      <c r="D9062" s="12"/>
    </row>
    <row r="9063" spans="3:4" x14ac:dyDescent="0.25">
      <c r="C9063" s="12"/>
      <c r="D9063" s="12"/>
    </row>
    <row r="9064" spans="3:4" x14ac:dyDescent="0.25">
      <c r="C9064" s="12"/>
      <c r="D9064" s="12"/>
    </row>
    <row r="9065" spans="3:4" x14ac:dyDescent="0.25">
      <c r="C9065" s="12"/>
      <c r="D9065" s="12"/>
    </row>
    <row r="9066" spans="3:4" x14ac:dyDescent="0.25">
      <c r="C9066" s="12"/>
      <c r="D9066" s="12"/>
    </row>
    <row r="9067" spans="3:4" x14ac:dyDescent="0.25">
      <c r="C9067" s="12"/>
      <c r="D9067" s="12"/>
    </row>
    <row r="9068" spans="3:4" x14ac:dyDescent="0.25">
      <c r="C9068" s="12"/>
      <c r="D9068" s="12"/>
    </row>
    <row r="9069" spans="3:4" x14ac:dyDescent="0.25">
      <c r="C9069" s="12"/>
      <c r="D9069" s="12"/>
    </row>
    <row r="9070" spans="3:4" x14ac:dyDescent="0.25">
      <c r="C9070" s="12"/>
      <c r="D9070" s="12"/>
    </row>
    <row r="9071" spans="3:4" x14ac:dyDescent="0.25">
      <c r="C9071" s="12"/>
      <c r="D9071" s="12"/>
    </row>
    <row r="9072" spans="3:4" x14ac:dyDescent="0.25">
      <c r="C9072" s="12"/>
      <c r="D9072" s="12"/>
    </row>
    <row r="9073" spans="3:4" x14ac:dyDescent="0.25">
      <c r="C9073" s="12"/>
      <c r="D9073" s="12"/>
    </row>
    <row r="9074" spans="3:4" x14ac:dyDescent="0.25">
      <c r="C9074" s="12"/>
      <c r="D9074" s="12"/>
    </row>
    <row r="9075" spans="3:4" x14ac:dyDescent="0.25">
      <c r="C9075" s="12"/>
      <c r="D9075" s="12"/>
    </row>
    <row r="9076" spans="3:4" x14ac:dyDescent="0.25">
      <c r="C9076" s="12"/>
      <c r="D9076" s="12"/>
    </row>
    <row r="9077" spans="3:4" x14ac:dyDescent="0.25">
      <c r="C9077" s="12"/>
      <c r="D9077" s="12"/>
    </row>
    <row r="9078" spans="3:4" x14ac:dyDescent="0.25">
      <c r="C9078" s="12"/>
      <c r="D9078" s="12"/>
    </row>
    <row r="9079" spans="3:4" x14ac:dyDescent="0.25">
      <c r="C9079" s="12"/>
      <c r="D9079" s="12"/>
    </row>
    <row r="9080" spans="3:4" x14ac:dyDescent="0.25">
      <c r="C9080" s="12"/>
      <c r="D9080" s="12"/>
    </row>
    <row r="9081" spans="3:4" x14ac:dyDescent="0.25">
      <c r="C9081" s="12"/>
      <c r="D9081" s="12"/>
    </row>
    <row r="9082" spans="3:4" x14ac:dyDescent="0.25">
      <c r="C9082" s="12"/>
      <c r="D9082" s="12"/>
    </row>
    <row r="9083" spans="3:4" x14ac:dyDescent="0.25">
      <c r="C9083" s="12"/>
      <c r="D9083" s="12"/>
    </row>
    <row r="9084" spans="3:4" x14ac:dyDescent="0.25">
      <c r="C9084" s="12"/>
      <c r="D9084" s="12"/>
    </row>
    <row r="9085" spans="3:4" x14ac:dyDescent="0.25">
      <c r="C9085" s="12"/>
      <c r="D9085" s="12"/>
    </row>
    <row r="9086" spans="3:4" x14ac:dyDescent="0.25">
      <c r="C9086" s="12"/>
      <c r="D9086" s="12"/>
    </row>
    <row r="9087" spans="3:4" x14ac:dyDescent="0.25">
      <c r="C9087" s="12"/>
      <c r="D9087" s="12"/>
    </row>
    <row r="9088" spans="3:4" x14ac:dyDescent="0.25">
      <c r="C9088" s="12"/>
      <c r="D9088" s="12"/>
    </row>
    <row r="9089" spans="3:4" x14ac:dyDescent="0.25">
      <c r="C9089" s="12"/>
      <c r="D9089" s="12"/>
    </row>
    <row r="9090" spans="3:4" x14ac:dyDescent="0.25">
      <c r="C9090" s="12"/>
      <c r="D9090" s="12"/>
    </row>
    <row r="9091" spans="3:4" x14ac:dyDescent="0.25">
      <c r="C9091" s="12"/>
      <c r="D9091" s="12"/>
    </row>
    <row r="9092" spans="3:4" x14ac:dyDescent="0.25">
      <c r="C9092" s="12"/>
      <c r="D9092" s="12"/>
    </row>
    <row r="9093" spans="3:4" x14ac:dyDescent="0.25">
      <c r="C9093" s="12"/>
      <c r="D9093" s="12"/>
    </row>
    <row r="9094" spans="3:4" x14ac:dyDescent="0.25">
      <c r="C9094" s="12"/>
      <c r="D9094" s="12"/>
    </row>
    <row r="9095" spans="3:4" x14ac:dyDescent="0.25">
      <c r="C9095" s="12"/>
      <c r="D9095" s="12"/>
    </row>
    <row r="9096" spans="3:4" x14ac:dyDescent="0.25">
      <c r="C9096" s="12"/>
      <c r="D9096" s="12"/>
    </row>
    <row r="9097" spans="3:4" x14ac:dyDescent="0.25">
      <c r="C9097" s="12"/>
      <c r="D9097" s="12"/>
    </row>
    <row r="9098" spans="3:4" x14ac:dyDescent="0.25">
      <c r="C9098" s="12"/>
      <c r="D9098" s="12"/>
    </row>
    <row r="9099" spans="3:4" x14ac:dyDescent="0.25">
      <c r="C9099" s="12"/>
      <c r="D9099" s="12"/>
    </row>
    <row r="9100" spans="3:4" x14ac:dyDescent="0.25">
      <c r="C9100" s="12"/>
      <c r="D9100" s="12"/>
    </row>
    <row r="9101" spans="3:4" x14ac:dyDescent="0.25">
      <c r="C9101" s="12"/>
      <c r="D9101" s="12"/>
    </row>
    <row r="9102" spans="3:4" x14ac:dyDescent="0.25">
      <c r="C9102" s="12"/>
      <c r="D9102" s="12"/>
    </row>
    <row r="9103" spans="3:4" x14ac:dyDescent="0.25">
      <c r="C9103" s="12"/>
      <c r="D9103" s="12"/>
    </row>
    <row r="9104" spans="3:4" x14ac:dyDescent="0.25">
      <c r="C9104" s="12"/>
      <c r="D9104" s="12"/>
    </row>
    <row r="9105" spans="3:4" x14ac:dyDescent="0.25">
      <c r="C9105" s="12"/>
      <c r="D9105" s="12"/>
    </row>
    <row r="9106" spans="3:4" x14ac:dyDescent="0.25">
      <c r="C9106" s="12"/>
      <c r="D9106" s="12"/>
    </row>
    <row r="9107" spans="3:4" x14ac:dyDescent="0.25">
      <c r="C9107" s="12"/>
      <c r="D9107" s="12"/>
    </row>
    <row r="9108" spans="3:4" x14ac:dyDescent="0.25">
      <c r="C9108" s="12"/>
      <c r="D9108" s="12"/>
    </row>
    <row r="9109" spans="3:4" x14ac:dyDescent="0.25">
      <c r="C9109" s="12"/>
      <c r="D9109" s="12"/>
    </row>
    <row r="9110" spans="3:4" x14ac:dyDescent="0.25">
      <c r="C9110" s="12"/>
      <c r="D9110" s="12"/>
    </row>
    <row r="9111" spans="3:4" x14ac:dyDescent="0.25">
      <c r="C9111" s="12"/>
      <c r="D9111" s="12"/>
    </row>
    <row r="9112" spans="3:4" x14ac:dyDescent="0.25">
      <c r="C9112" s="12"/>
      <c r="D9112" s="12"/>
    </row>
    <row r="9113" spans="3:4" x14ac:dyDescent="0.25">
      <c r="C9113" s="12"/>
      <c r="D9113" s="12"/>
    </row>
    <row r="9114" spans="3:4" x14ac:dyDescent="0.25">
      <c r="C9114" s="12"/>
      <c r="D9114" s="12"/>
    </row>
    <row r="9115" spans="3:4" x14ac:dyDescent="0.25">
      <c r="C9115" s="12"/>
      <c r="D9115" s="12"/>
    </row>
    <row r="9116" spans="3:4" x14ac:dyDescent="0.25">
      <c r="C9116" s="12"/>
      <c r="D9116" s="12"/>
    </row>
    <row r="9117" spans="3:4" x14ac:dyDescent="0.25">
      <c r="C9117" s="12"/>
      <c r="D9117" s="12"/>
    </row>
    <row r="9118" spans="3:4" x14ac:dyDescent="0.25">
      <c r="C9118" s="12"/>
      <c r="D9118" s="12"/>
    </row>
    <row r="9119" spans="3:4" x14ac:dyDescent="0.25">
      <c r="C9119" s="12"/>
      <c r="D9119" s="12"/>
    </row>
    <row r="9120" spans="3:4" x14ac:dyDescent="0.25">
      <c r="C9120" s="12"/>
      <c r="D9120" s="12"/>
    </row>
    <row r="9121" spans="3:4" x14ac:dyDescent="0.25">
      <c r="C9121" s="12"/>
      <c r="D9121" s="12"/>
    </row>
    <row r="9122" spans="3:4" x14ac:dyDescent="0.25">
      <c r="C9122" s="12"/>
      <c r="D9122" s="12"/>
    </row>
    <row r="9123" spans="3:4" x14ac:dyDescent="0.25">
      <c r="C9123" s="12"/>
      <c r="D9123" s="12"/>
    </row>
    <row r="9124" spans="3:4" x14ac:dyDescent="0.25">
      <c r="C9124" s="12"/>
      <c r="D9124" s="12"/>
    </row>
    <row r="9125" spans="3:4" x14ac:dyDescent="0.25">
      <c r="C9125" s="12"/>
      <c r="D9125" s="12"/>
    </row>
    <row r="9126" spans="3:4" x14ac:dyDescent="0.25">
      <c r="C9126" s="12"/>
      <c r="D9126" s="12"/>
    </row>
    <row r="9127" spans="3:4" x14ac:dyDescent="0.25">
      <c r="C9127" s="12"/>
      <c r="D9127" s="12"/>
    </row>
    <row r="9128" spans="3:4" x14ac:dyDescent="0.25">
      <c r="C9128" s="12"/>
      <c r="D9128" s="12"/>
    </row>
    <row r="9129" spans="3:4" x14ac:dyDescent="0.25">
      <c r="C9129" s="12"/>
      <c r="D9129" s="12"/>
    </row>
    <row r="9130" spans="3:4" x14ac:dyDescent="0.25">
      <c r="C9130" s="12"/>
      <c r="D9130" s="12"/>
    </row>
    <row r="9131" spans="3:4" x14ac:dyDescent="0.25">
      <c r="C9131" s="12"/>
      <c r="D9131" s="12"/>
    </row>
    <row r="9132" spans="3:4" x14ac:dyDescent="0.25">
      <c r="C9132" s="12"/>
      <c r="D9132" s="12"/>
    </row>
    <row r="9133" spans="3:4" x14ac:dyDescent="0.25">
      <c r="C9133" s="12"/>
      <c r="D9133" s="12"/>
    </row>
    <row r="9134" spans="3:4" x14ac:dyDescent="0.25">
      <c r="C9134" s="12"/>
      <c r="D9134" s="12"/>
    </row>
    <row r="9135" spans="3:4" x14ac:dyDescent="0.25">
      <c r="C9135" s="12"/>
      <c r="D9135" s="12"/>
    </row>
    <row r="9136" spans="3:4" x14ac:dyDescent="0.25">
      <c r="C9136" s="12"/>
      <c r="D9136" s="12"/>
    </row>
    <row r="9137" spans="3:4" x14ac:dyDescent="0.25">
      <c r="C9137" s="12"/>
      <c r="D9137" s="12"/>
    </row>
    <row r="9138" spans="3:4" x14ac:dyDescent="0.25">
      <c r="C9138" s="12"/>
      <c r="D9138" s="12"/>
    </row>
    <row r="9139" spans="3:4" x14ac:dyDescent="0.25">
      <c r="C9139" s="12"/>
      <c r="D9139" s="12"/>
    </row>
    <row r="9140" spans="3:4" x14ac:dyDescent="0.25">
      <c r="C9140" s="12"/>
      <c r="D9140" s="12"/>
    </row>
    <row r="9141" spans="3:4" x14ac:dyDescent="0.25">
      <c r="C9141" s="12"/>
      <c r="D9141" s="12"/>
    </row>
    <row r="9142" spans="3:4" x14ac:dyDescent="0.25">
      <c r="C9142" s="12"/>
      <c r="D9142" s="12"/>
    </row>
    <row r="9143" spans="3:4" x14ac:dyDescent="0.25">
      <c r="C9143" s="12"/>
      <c r="D9143" s="12"/>
    </row>
    <row r="9144" spans="3:4" x14ac:dyDescent="0.25">
      <c r="C9144" s="12"/>
      <c r="D9144" s="12"/>
    </row>
    <row r="9145" spans="3:4" x14ac:dyDescent="0.25">
      <c r="C9145" s="12"/>
      <c r="D9145" s="12"/>
    </row>
    <row r="9146" spans="3:4" x14ac:dyDescent="0.25">
      <c r="C9146" s="12"/>
      <c r="D9146" s="12"/>
    </row>
    <row r="9147" spans="3:4" x14ac:dyDescent="0.25">
      <c r="C9147" s="12"/>
      <c r="D9147" s="12"/>
    </row>
    <row r="9148" spans="3:4" x14ac:dyDescent="0.25">
      <c r="C9148" s="12"/>
      <c r="D9148" s="12"/>
    </row>
    <row r="9149" spans="3:4" x14ac:dyDescent="0.25">
      <c r="C9149" s="12"/>
      <c r="D9149" s="12"/>
    </row>
    <row r="9150" spans="3:4" x14ac:dyDescent="0.25">
      <c r="C9150" s="12"/>
      <c r="D9150" s="12"/>
    </row>
    <row r="9151" spans="3:4" x14ac:dyDescent="0.25">
      <c r="C9151" s="12"/>
      <c r="D9151" s="12"/>
    </row>
    <row r="9152" spans="3:4" x14ac:dyDescent="0.25">
      <c r="C9152" s="12"/>
      <c r="D9152" s="12"/>
    </row>
    <row r="9153" spans="3:4" x14ac:dyDescent="0.25">
      <c r="C9153" s="12"/>
      <c r="D9153" s="12"/>
    </row>
    <row r="9154" spans="3:4" x14ac:dyDescent="0.25">
      <c r="C9154" s="12"/>
      <c r="D9154" s="12"/>
    </row>
    <row r="9155" spans="3:4" x14ac:dyDescent="0.25">
      <c r="C9155" s="12"/>
      <c r="D9155" s="12"/>
    </row>
    <row r="9156" spans="3:4" x14ac:dyDescent="0.25">
      <c r="C9156" s="12"/>
      <c r="D9156" s="12"/>
    </row>
    <row r="9157" spans="3:4" x14ac:dyDescent="0.25">
      <c r="C9157" s="12"/>
      <c r="D9157" s="12"/>
    </row>
    <row r="9158" spans="3:4" x14ac:dyDescent="0.25">
      <c r="C9158" s="12"/>
      <c r="D9158" s="12"/>
    </row>
    <row r="9159" spans="3:4" x14ac:dyDescent="0.25">
      <c r="C9159" s="12"/>
      <c r="D9159" s="12"/>
    </row>
    <row r="9160" spans="3:4" x14ac:dyDescent="0.25">
      <c r="C9160" s="12"/>
      <c r="D9160" s="12"/>
    </row>
    <row r="9161" spans="3:4" x14ac:dyDescent="0.25">
      <c r="C9161" s="12"/>
      <c r="D9161" s="12"/>
    </row>
    <row r="9162" spans="3:4" x14ac:dyDescent="0.25">
      <c r="C9162" s="12"/>
      <c r="D9162" s="12"/>
    </row>
    <row r="9163" spans="3:4" x14ac:dyDescent="0.25">
      <c r="C9163" s="12"/>
      <c r="D9163" s="12"/>
    </row>
    <row r="9164" spans="3:4" x14ac:dyDescent="0.25">
      <c r="C9164" s="12"/>
      <c r="D9164" s="12"/>
    </row>
    <row r="9165" spans="3:4" x14ac:dyDescent="0.25">
      <c r="C9165" s="12"/>
      <c r="D9165" s="12"/>
    </row>
    <row r="9166" spans="3:4" x14ac:dyDescent="0.25">
      <c r="C9166" s="12"/>
      <c r="D9166" s="12"/>
    </row>
    <row r="9167" spans="3:4" x14ac:dyDescent="0.25">
      <c r="C9167" s="12"/>
      <c r="D9167" s="12"/>
    </row>
    <row r="9168" spans="3:4" x14ac:dyDescent="0.25">
      <c r="C9168" s="12"/>
      <c r="D9168" s="12"/>
    </row>
    <row r="9169" spans="3:4" x14ac:dyDescent="0.25">
      <c r="C9169" s="12"/>
      <c r="D9169" s="12"/>
    </row>
    <row r="9170" spans="3:4" x14ac:dyDescent="0.25">
      <c r="C9170" s="12"/>
      <c r="D9170" s="12"/>
    </row>
    <row r="9171" spans="3:4" x14ac:dyDescent="0.25">
      <c r="C9171" s="12"/>
      <c r="D9171" s="12"/>
    </row>
    <row r="9172" spans="3:4" x14ac:dyDescent="0.25">
      <c r="C9172" s="12"/>
      <c r="D9172" s="12"/>
    </row>
    <row r="9173" spans="3:4" x14ac:dyDescent="0.25">
      <c r="C9173" s="12"/>
      <c r="D9173" s="12"/>
    </row>
    <row r="9174" spans="3:4" x14ac:dyDescent="0.25">
      <c r="C9174" s="12"/>
      <c r="D9174" s="12"/>
    </row>
    <row r="9175" spans="3:4" x14ac:dyDescent="0.25">
      <c r="C9175" s="12"/>
      <c r="D9175" s="12"/>
    </row>
    <row r="9176" spans="3:4" x14ac:dyDescent="0.25">
      <c r="C9176" s="12"/>
      <c r="D9176" s="12"/>
    </row>
    <row r="9177" spans="3:4" x14ac:dyDescent="0.25">
      <c r="C9177" s="12"/>
      <c r="D9177" s="12"/>
    </row>
    <row r="9178" spans="3:4" x14ac:dyDescent="0.25">
      <c r="C9178" s="12"/>
      <c r="D9178" s="12"/>
    </row>
    <row r="9179" spans="3:4" x14ac:dyDescent="0.25">
      <c r="C9179" s="12"/>
      <c r="D9179" s="12"/>
    </row>
    <row r="9180" spans="3:4" x14ac:dyDescent="0.25">
      <c r="C9180" s="12"/>
      <c r="D9180" s="12"/>
    </row>
    <row r="9181" spans="3:4" x14ac:dyDescent="0.25">
      <c r="C9181" s="12"/>
      <c r="D9181" s="12"/>
    </row>
    <row r="9182" spans="3:4" x14ac:dyDescent="0.25">
      <c r="C9182" s="12"/>
      <c r="D9182" s="12"/>
    </row>
    <row r="9183" spans="3:4" x14ac:dyDescent="0.25">
      <c r="C9183" s="12"/>
      <c r="D9183" s="12"/>
    </row>
    <row r="9184" spans="3:4" x14ac:dyDescent="0.25">
      <c r="C9184" s="12"/>
      <c r="D9184" s="12"/>
    </row>
    <row r="9185" spans="3:4" x14ac:dyDescent="0.25">
      <c r="C9185" s="12"/>
      <c r="D9185" s="12"/>
    </row>
    <row r="9186" spans="3:4" x14ac:dyDescent="0.25">
      <c r="C9186" s="12"/>
      <c r="D9186" s="12"/>
    </row>
    <row r="9187" spans="3:4" x14ac:dyDescent="0.25">
      <c r="C9187" s="12"/>
      <c r="D9187" s="12"/>
    </row>
    <row r="9188" spans="3:4" x14ac:dyDescent="0.25">
      <c r="C9188" s="12"/>
      <c r="D9188" s="12"/>
    </row>
    <row r="9189" spans="3:4" x14ac:dyDescent="0.25">
      <c r="C9189" s="12"/>
      <c r="D9189" s="12"/>
    </row>
    <row r="9190" spans="3:4" x14ac:dyDescent="0.25">
      <c r="C9190" s="12"/>
      <c r="D9190" s="12"/>
    </row>
    <row r="9191" spans="3:4" x14ac:dyDescent="0.25">
      <c r="C9191" s="12"/>
      <c r="D9191" s="12"/>
    </row>
    <row r="9192" spans="3:4" x14ac:dyDescent="0.25">
      <c r="C9192" s="12"/>
      <c r="D9192" s="12"/>
    </row>
    <row r="9193" spans="3:4" x14ac:dyDescent="0.25">
      <c r="C9193" s="12"/>
      <c r="D9193" s="12"/>
    </row>
    <row r="9194" spans="3:4" x14ac:dyDescent="0.25">
      <c r="C9194" s="12"/>
      <c r="D9194" s="12"/>
    </row>
    <row r="9195" spans="3:4" x14ac:dyDescent="0.25">
      <c r="C9195" s="12"/>
      <c r="D9195" s="12"/>
    </row>
    <row r="9196" spans="3:4" x14ac:dyDescent="0.25">
      <c r="C9196" s="12"/>
      <c r="D9196" s="12"/>
    </row>
    <row r="9197" spans="3:4" x14ac:dyDescent="0.25">
      <c r="C9197" s="12"/>
      <c r="D9197" s="12"/>
    </row>
    <row r="9198" spans="3:4" x14ac:dyDescent="0.25">
      <c r="C9198" s="12"/>
      <c r="D9198" s="12"/>
    </row>
    <row r="9199" spans="3:4" x14ac:dyDescent="0.25">
      <c r="C9199" s="12"/>
      <c r="D9199" s="12"/>
    </row>
    <row r="9200" spans="3:4" x14ac:dyDescent="0.25">
      <c r="C9200" s="12"/>
      <c r="D9200" s="12"/>
    </row>
    <row r="9201" spans="3:4" x14ac:dyDescent="0.25">
      <c r="C9201" s="12"/>
      <c r="D9201" s="12"/>
    </row>
    <row r="9202" spans="3:4" x14ac:dyDescent="0.25">
      <c r="C9202" s="12"/>
      <c r="D9202" s="12"/>
    </row>
    <row r="9203" spans="3:4" x14ac:dyDescent="0.25">
      <c r="C9203" s="12"/>
      <c r="D9203" s="12"/>
    </row>
    <row r="9204" spans="3:4" x14ac:dyDescent="0.25">
      <c r="C9204" s="12"/>
      <c r="D9204" s="12"/>
    </row>
    <row r="9205" spans="3:4" x14ac:dyDescent="0.25">
      <c r="C9205" s="12"/>
      <c r="D9205" s="12"/>
    </row>
    <row r="9206" spans="3:4" x14ac:dyDescent="0.25">
      <c r="C9206" s="12"/>
      <c r="D9206" s="12"/>
    </row>
    <row r="9207" spans="3:4" x14ac:dyDescent="0.25">
      <c r="C9207" s="12"/>
      <c r="D9207" s="12"/>
    </row>
    <row r="9208" spans="3:4" x14ac:dyDescent="0.25">
      <c r="C9208" s="12"/>
      <c r="D9208" s="12"/>
    </row>
    <row r="9209" spans="3:4" x14ac:dyDescent="0.25">
      <c r="C9209" s="12"/>
      <c r="D9209" s="12"/>
    </row>
    <row r="9210" spans="3:4" x14ac:dyDescent="0.25">
      <c r="C9210" s="12"/>
      <c r="D9210" s="12"/>
    </row>
    <row r="9211" spans="3:4" x14ac:dyDescent="0.25">
      <c r="C9211" s="12"/>
      <c r="D9211" s="12"/>
    </row>
    <row r="9212" spans="3:4" x14ac:dyDescent="0.25">
      <c r="C9212" s="12"/>
      <c r="D9212" s="12"/>
    </row>
    <row r="9213" spans="3:4" x14ac:dyDescent="0.25">
      <c r="C9213" s="12"/>
      <c r="D9213" s="12"/>
    </row>
    <row r="9214" spans="3:4" x14ac:dyDescent="0.25">
      <c r="C9214" s="12"/>
      <c r="D9214" s="12"/>
    </row>
    <row r="9215" spans="3:4" x14ac:dyDescent="0.25">
      <c r="C9215" s="12"/>
      <c r="D9215" s="12"/>
    </row>
    <row r="9216" spans="3:4" x14ac:dyDescent="0.25">
      <c r="C9216" s="12"/>
      <c r="D9216" s="12"/>
    </row>
    <row r="9217" spans="3:4" x14ac:dyDescent="0.25">
      <c r="C9217" s="12"/>
      <c r="D9217" s="12"/>
    </row>
    <row r="9218" spans="3:4" x14ac:dyDescent="0.25">
      <c r="C9218" s="12"/>
      <c r="D9218" s="12"/>
    </row>
    <row r="9219" spans="3:4" x14ac:dyDescent="0.25">
      <c r="C9219" s="12"/>
      <c r="D9219" s="12"/>
    </row>
    <row r="9220" spans="3:4" x14ac:dyDescent="0.25">
      <c r="C9220" s="12"/>
      <c r="D9220" s="12"/>
    </row>
    <row r="9221" spans="3:4" x14ac:dyDescent="0.25">
      <c r="C9221" s="12"/>
      <c r="D9221" s="12"/>
    </row>
    <row r="9222" spans="3:4" x14ac:dyDescent="0.25">
      <c r="C9222" s="12"/>
      <c r="D9222" s="12"/>
    </row>
    <row r="9223" spans="3:4" x14ac:dyDescent="0.25">
      <c r="C9223" s="12"/>
      <c r="D9223" s="12"/>
    </row>
    <row r="9224" spans="3:4" x14ac:dyDescent="0.25">
      <c r="C9224" s="12"/>
      <c r="D9224" s="12"/>
    </row>
    <row r="9225" spans="3:4" x14ac:dyDescent="0.25">
      <c r="C9225" s="12"/>
      <c r="D9225" s="12"/>
    </row>
    <row r="9226" spans="3:4" x14ac:dyDescent="0.25">
      <c r="C9226" s="12"/>
      <c r="D9226" s="12"/>
    </row>
    <row r="9227" spans="3:4" x14ac:dyDescent="0.25">
      <c r="C9227" s="12"/>
      <c r="D9227" s="12"/>
    </row>
    <row r="9228" spans="3:4" x14ac:dyDescent="0.25">
      <c r="C9228" s="12"/>
      <c r="D9228" s="12"/>
    </row>
    <row r="9229" spans="3:4" x14ac:dyDescent="0.25">
      <c r="C9229" s="12"/>
      <c r="D9229" s="12"/>
    </row>
    <row r="9230" spans="3:4" x14ac:dyDescent="0.25">
      <c r="C9230" s="12"/>
      <c r="D9230" s="12"/>
    </row>
    <row r="9231" spans="3:4" x14ac:dyDescent="0.25">
      <c r="C9231" s="12"/>
      <c r="D9231" s="12"/>
    </row>
    <row r="9232" spans="3:4" x14ac:dyDescent="0.25">
      <c r="C9232" s="12"/>
      <c r="D9232" s="12"/>
    </row>
    <row r="9233" spans="3:4" x14ac:dyDescent="0.25">
      <c r="C9233" s="12"/>
      <c r="D9233" s="12"/>
    </row>
    <row r="9234" spans="3:4" x14ac:dyDescent="0.25">
      <c r="C9234" s="12"/>
      <c r="D9234" s="12"/>
    </row>
    <row r="9235" spans="3:4" x14ac:dyDescent="0.25">
      <c r="C9235" s="12"/>
      <c r="D9235" s="12"/>
    </row>
    <row r="9236" spans="3:4" x14ac:dyDescent="0.25">
      <c r="C9236" s="12"/>
      <c r="D9236" s="12"/>
    </row>
    <row r="9237" spans="3:4" x14ac:dyDescent="0.25">
      <c r="C9237" s="12"/>
      <c r="D9237" s="12"/>
    </row>
    <row r="9238" spans="3:4" x14ac:dyDescent="0.25">
      <c r="C9238" s="12"/>
      <c r="D9238" s="12"/>
    </row>
    <row r="9239" spans="3:4" x14ac:dyDescent="0.25">
      <c r="C9239" s="12"/>
      <c r="D9239" s="12"/>
    </row>
    <row r="9240" spans="3:4" x14ac:dyDescent="0.25">
      <c r="C9240" s="12"/>
      <c r="D9240" s="12"/>
    </row>
    <row r="9241" spans="3:4" x14ac:dyDescent="0.25">
      <c r="C9241" s="12"/>
      <c r="D9241" s="12"/>
    </row>
    <row r="9242" spans="3:4" x14ac:dyDescent="0.25">
      <c r="C9242" s="12"/>
      <c r="D9242" s="12"/>
    </row>
    <row r="9243" spans="3:4" x14ac:dyDescent="0.25">
      <c r="C9243" s="12"/>
      <c r="D9243" s="12"/>
    </row>
    <row r="9244" spans="3:4" x14ac:dyDescent="0.25">
      <c r="C9244" s="12"/>
      <c r="D9244" s="12"/>
    </row>
    <row r="9245" spans="3:4" x14ac:dyDescent="0.25">
      <c r="C9245" s="12"/>
      <c r="D9245" s="12"/>
    </row>
    <row r="9246" spans="3:4" x14ac:dyDescent="0.25">
      <c r="C9246" s="12"/>
      <c r="D9246" s="12"/>
    </row>
    <row r="9247" spans="3:4" x14ac:dyDescent="0.25">
      <c r="C9247" s="12"/>
      <c r="D9247" s="12"/>
    </row>
    <row r="9248" spans="3:4" x14ac:dyDescent="0.25">
      <c r="C9248" s="12"/>
      <c r="D9248" s="12"/>
    </row>
    <row r="9249" spans="3:4" x14ac:dyDescent="0.25">
      <c r="C9249" s="12"/>
      <c r="D9249" s="12"/>
    </row>
    <row r="9250" spans="3:4" x14ac:dyDescent="0.25">
      <c r="C9250" s="12"/>
      <c r="D9250" s="12"/>
    </row>
    <row r="9251" spans="3:4" x14ac:dyDescent="0.25">
      <c r="C9251" s="12"/>
      <c r="D9251" s="12"/>
    </row>
    <row r="9252" spans="3:4" x14ac:dyDescent="0.25">
      <c r="C9252" s="12"/>
      <c r="D9252" s="12"/>
    </row>
    <row r="9253" spans="3:4" x14ac:dyDescent="0.25">
      <c r="C9253" s="12"/>
      <c r="D9253" s="12"/>
    </row>
    <row r="9254" spans="3:4" x14ac:dyDescent="0.25">
      <c r="C9254" s="12"/>
      <c r="D9254" s="12"/>
    </row>
    <row r="9255" spans="3:4" x14ac:dyDescent="0.25">
      <c r="C9255" s="12"/>
      <c r="D9255" s="12"/>
    </row>
    <row r="9256" spans="3:4" x14ac:dyDescent="0.25">
      <c r="C9256" s="12"/>
      <c r="D9256" s="12"/>
    </row>
    <row r="9257" spans="3:4" x14ac:dyDescent="0.25">
      <c r="C9257" s="12"/>
      <c r="D9257" s="12"/>
    </row>
    <row r="9258" spans="3:4" x14ac:dyDescent="0.25">
      <c r="C9258" s="12"/>
      <c r="D9258" s="12"/>
    </row>
    <row r="9259" spans="3:4" x14ac:dyDescent="0.25">
      <c r="C9259" s="12"/>
      <c r="D9259" s="12"/>
    </row>
    <row r="9260" spans="3:4" x14ac:dyDescent="0.25">
      <c r="C9260" s="12"/>
      <c r="D9260" s="12"/>
    </row>
    <row r="9261" spans="3:4" x14ac:dyDescent="0.25">
      <c r="C9261" s="12"/>
      <c r="D9261" s="12"/>
    </row>
    <row r="9262" spans="3:4" x14ac:dyDescent="0.25">
      <c r="C9262" s="12"/>
      <c r="D9262" s="12"/>
    </row>
    <row r="9263" spans="3:4" x14ac:dyDescent="0.25">
      <c r="C9263" s="12"/>
      <c r="D9263" s="12"/>
    </row>
    <row r="9264" spans="3:4" x14ac:dyDescent="0.25">
      <c r="C9264" s="12"/>
      <c r="D9264" s="12"/>
    </row>
    <row r="9265" spans="3:4" x14ac:dyDescent="0.25">
      <c r="C9265" s="12"/>
      <c r="D9265" s="12"/>
    </row>
    <row r="9266" spans="3:4" x14ac:dyDescent="0.25">
      <c r="C9266" s="12"/>
      <c r="D9266" s="12"/>
    </row>
    <row r="9267" spans="3:4" x14ac:dyDescent="0.25">
      <c r="C9267" s="12"/>
      <c r="D9267" s="12"/>
    </row>
    <row r="9268" spans="3:4" x14ac:dyDescent="0.25">
      <c r="C9268" s="12"/>
      <c r="D9268" s="12"/>
    </row>
    <row r="9269" spans="3:4" x14ac:dyDescent="0.25">
      <c r="C9269" s="12"/>
      <c r="D9269" s="12"/>
    </row>
    <row r="9270" spans="3:4" x14ac:dyDescent="0.25">
      <c r="C9270" s="12"/>
      <c r="D9270" s="12"/>
    </row>
    <row r="9271" spans="3:4" x14ac:dyDescent="0.25">
      <c r="C9271" s="12"/>
      <c r="D9271" s="12"/>
    </row>
    <row r="9272" spans="3:4" x14ac:dyDescent="0.25">
      <c r="C9272" s="12"/>
      <c r="D9272" s="12"/>
    </row>
    <row r="9273" spans="3:4" x14ac:dyDescent="0.25">
      <c r="C9273" s="12"/>
      <c r="D9273" s="12"/>
    </row>
    <row r="9274" spans="3:4" x14ac:dyDescent="0.25">
      <c r="C9274" s="12"/>
      <c r="D9274" s="12"/>
    </row>
    <row r="9275" spans="3:4" x14ac:dyDescent="0.25">
      <c r="C9275" s="12"/>
      <c r="D9275" s="12"/>
    </row>
    <row r="9276" spans="3:4" x14ac:dyDescent="0.25">
      <c r="C9276" s="12"/>
      <c r="D9276" s="12"/>
    </row>
    <row r="9277" spans="3:4" x14ac:dyDescent="0.25">
      <c r="C9277" s="12"/>
      <c r="D9277" s="12"/>
    </row>
    <row r="9278" spans="3:4" x14ac:dyDescent="0.25">
      <c r="C9278" s="12"/>
      <c r="D9278" s="12"/>
    </row>
    <row r="9279" spans="3:4" x14ac:dyDescent="0.25">
      <c r="C9279" s="12"/>
      <c r="D9279" s="12"/>
    </row>
    <row r="9280" spans="3:4" x14ac:dyDescent="0.25">
      <c r="C9280" s="12"/>
      <c r="D9280" s="12"/>
    </row>
    <row r="9281" spans="3:4" x14ac:dyDescent="0.25">
      <c r="C9281" s="12"/>
      <c r="D9281" s="12"/>
    </row>
    <row r="9282" spans="3:4" x14ac:dyDescent="0.25">
      <c r="C9282" s="12"/>
      <c r="D9282" s="12"/>
    </row>
    <row r="9283" spans="3:4" x14ac:dyDescent="0.25">
      <c r="C9283" s="12"/>
      <c r="D9283" s="12"/>
    </row>
    <row r="9284" spans="3:4" x14ac:dyDescent="0.25">
      <c r="C9284" s="12"/>
      <c r="D9284" s="12"/>
    </row>
    <row r="9285" spans="3:4" x14ac:dyDescent="0.25">
      <c r="C9285" s="12"/>
      <c r="D9285" s="12"/>
    </row>
    <row r="9286" spans="3:4" x14ac:dyDescent="0.25">
      <c r="C9286" s="12"/>
      <c r="D9286" s="12"/>
    </row>
    <row r="9287" spans="3:4" x14ac:dyDescent="0.25">
      <c r="C9287" s="12"/>
      <c r="D9287" s="12"/>
    </row>
    <row r="9288" spans="3:4" x14ac:dyDescent="0.25">
      <c r="C9288" s="12"/>
      <c r="D9288" s="12"/>
    </row>
    <row r="9289" spans="3:4" x14ac:dyDescent="0.25">
      <c r="C9289" s="12"/>
      <c r="D9289" s="12"/>
    </row>
    <row r="9290" spans="3:4" x14ac:dyDescent="0.25">
      <c r="C9290" s="12"/>
      <c r="D9290" s="12"/>
    </row>
    <row r="9291" spans="3:4" x14ac:dyDescent="0.25">
      <c r="C9291" s="12"/>
      <c r="D9291" s="12"/>
    </row>
    <row r="9292" spans="3:4" x14ac:dyDescent="0.25">
      <c r="C9292" s="12"/>
      <c r="D9292" s="12"/>
    </row>
    <row r="9293" spans="3:4" x14ac:dyDescent="0.25">
      <c r="C9293" s="12"/>
      <c r="D9293" s="12"/>
    </row>
    <row r="9294" spans="3:4" x14ac:dyDescent="0.25">
      <c r="C9294" s="12"/>
      <c r="D9294" s="12"/>
    </row>
    <row r="9295" spans="3:4" x14ac:dyDescent="0.25">
      <c r="C9295" s="12"/>
      <c r="D9295" s="12"/>
    </row>
    <row r="9296" spans="3:4" x14ac:dyDescent="0.25">
      <c r="C9296" s="12"/>
      <c r="D9296" s="12"/>
    </row>
    <row r="9297" spans="3:4" x14ac:dyDescent="0.25">
      <c r="C9297" s="12"/>
      <c r="D9297" s="12"/>
    </row>
    <row r="9298" spans="3:4" x14ac:dyDescent="0.25">
      <c r="C9298" s="12"/>
      <c r="D9298" s="12"/>
    </row>
    <row r="9299" spans="3:4" x14ac:dyDescent="0.25">
      <c r="C9299" s="12"/>
      <c r="D9299" s="12"/>
    </row>
    <row r="9300" spans="3:4" x14ac:dyDescent="0.25">
      <c r="C9300" s="12"/>
      <c r="D9300" s="12"/>
    </row>
    <row r="9301" spans="3:4" x14ac:dyDescent="0.25">
      <c r="C9301" s="12"/>
      <c r="D9301" s="12"/>
    </row>
    <row r="9302" spans="3:4" x14ac:dyDescent="0.25">
      <c r="C9302" s="12"/>
      <c r="D9302" s="12"/>
    </row>
    <row r="9303" spans="3:4" x14ac:dyDescent="0.25">
      <c r="C9303" s="12"/>
      <c r="D9303" s="12"/>
    </row>
    <row r="9304" spans="3:4" x14ac:dyDescent="0.25">
      <c r="C9304" s="12"/>
      <c r="D9304" s="12"/>
    </row>
    <row r="9305" spans="3:4" x14ac:dyDescent="0.25">
      <c r="C9305" s="12"/>
      <c r="D9305" s="12"/>
    </row>
    <row r="9306" spans="3:4" x14ac:dyDescent="0.25">
      <c r="C9306" s="12"/>
      <c r="D9306" s="12"/>
    </row>
    <row r="9307" spans="3:4" x14ac:dyDescent="0.25">
      <c r="C9307" s="12"/>
      <c r="D9307" s="12"/>
    </row>
    <row r="9308" spans="3:4" x14ac:dyDescent="0.25">
      <c r="C9308" s="12"/>
      <c r="D9308" s="12"/>
    </row>
    <row r="9309" spans="3:4" x14ac:dyDescent="0.25">
      <c r="C9309" s="12"/>
      <c r="D9309" s="12"/>
    </row>
    <row r="9310" spans="3:4" x14ac:dyDescent="0.25">
      <c r="C9310" s="12"/>
      <c r="D9310" s="12"/>
    </row>
    <row r="9311" spans="3:4" x14ac:dyDescent="0.25">
      <c r="C9311" s="12"/>
      <c r="D9311" s="12"/>
    </row>
    <row r="9312" spans="3:4" x14ac:dyDescent="0.25">
      <c r="C9312" s="12"/>
      <c r="D9312" s="12"/>
    </row>
    <row r="9313" spans="3:4" x14ac:dyDescent="0.25">
      <c r="C9313" s="12"/>
      <c r="D9313" s="12"/>
    </row>
    <row r="9314" spans="3:4" x14ac:dyDescent="0.25">
      <c r="C9314" s="12"/>
      <c r="D9314" s="12"/>
    </row>
    <row r="9315" spans="3:4" x14ac:dyDescent="0.25">
      <c r="C9315" s="12"/>
      <c r="D9315" s="12"/>
    </row>
    <row r="9316" spans="3:4" x14ac:dyDescent="0.25">
      <c r="C9316" s="12"/>
      <c r="D9316" s="12"/>
    </row>
    <row r="9317" spans="3:4" x14ac:dyDescent="0.25">
      <c r="C9317" s="12"/>
      <c r="D9317" s="12"/>
    </row>
    <row r="9318" spans="3:4" x14ac:dyDescent="0.25">
      <c r="C9318" s="12"/>
      <c r="D9318" s="12"/>
    </row>
    <row r="9319" spans="3:4" x14ac:dyDescent="0.25">
      <c r="C9319" s="12"/>
      <c r="D9319" s="12"/>
    </row>
    <row r="9320" spans="3:4" x14ac:dyDescent="0.25">
      <c r="C9320" s="12"/>
      <c r="D9320" s="12"/>
    </row>
    <row r="9321" spans="3:4" x14ac:dyDescent="0.25">
      <c r="C9321" s="12"/>
      <c r="D9321" s="12"/>
    </row>
    <row r="9322" spans="3:4" x14ac:dyDescent="0.25">
      <c r="C9322" s="12"/>
      <c r="D9322" s="12"/>
    </row>
    <row r="9323" spans="3:4" x14ac:dyDescent="0.25">
      <c r="C9323" s="12"/>
      <c r="D9323" s="12"/>
    </row>
    <row r="9324" spans="3:4" x14ac:dyDescent="0.25">
      <c r="C9324" s="12"/>
      <c r="D9324" s="12"/>
    </row>
    <row r="9325" spans="3:4" x14ac:dyDescent="0.25">
      <c r="C9325" s="12"/>
      <c r="D9325" s="12"/>
    </row>
    <row r="9326" spans="3:4" x14ac:dyDescent="0.25">
      <c r="C9326" s="12"/>
      <c r="D9326" s="12"/>
    </row>
    <row r="9327" spans="3:4" x14ac:dyDescent="0.25">
      <c r="C9327" s="12"/>
      <c r="D9327" s="12"/>
    </row>
    <row r="9328" spans="3:4" x14ac:dyDescent="0.25">
      <c r="C9328" s="12"/>
      <c r="D9328" s="12"/>
    </row>
    <row r="9329" spans="3:4" x14ac:dyDescent="0.25">
      <c r="C9329" s="12"/>
      <c r="D9329" s="12"/>
    </row>
    <row r="9330" spans="3:4" x14ac:dyDescent="0.25">
      <c r="C9330" s="12"/>
      <c r="D9330" s="12"/>
    </row>
    <row r="9331" spans="3:4" x14ac:dyDescent="0.25">
      <c r="C9331" s="12"/>
      <c r="D9331" s="12"/>
    </row>
    <row r="9332" spans="3:4" x14ac:dyDescent="0.25">
      <c r="C9332" s="12"/>
      <c r="D9332" s="12"/>
    </row>
    <row r="9333" spans="3:4" x14ac:dyDescent="0.25">
      <c r="C9333" s="12"/>
      <c r="D9333" s="12"/>
    </row>
    <row r="9334" spans="3:4" x14ac:dyDescent="0.25">
      <c r="C9334" s="12"/>
      <c r="D9334" s="12"/>
    </row>
    <row r="9335" spans="3:4" x14ac:dyDescent="0.25">
      <c r="C9335" s="12"/>
      <c r="D9335" s="12"/>
    </row>
    <row r="9336" spans="3:4" x14ac:dyDescent="0.25">
      <c r="C9336" s="12"/>
      <c r="D9336" s="12"/>
    </row>
    <row r="9337" spans="3:4" x14ac:dyDescent="0.25">
      <c r="C9337" s="12"/>
      <c r="D9337" s="12"/>
    </row>
    <row r="9338" spans="3:4" x14ac:dyDescent="0.25">
      <c r="C9338" s="12"/>
      <c r="D9338" s="12"/>
    </row>
    <row r="9339" spans="3:4" x14ac:dyDescent="0.25">
      <c r="C9339" s="12"/>
      <c r="D9339" s="12"/>
    </row>
    <row r="9340" spans="3:4" x14ac:dyDescent="0.25">
      <c r="C9340" s="12"/>
      <c r="D9340" s="12"/>
    </row>
    <row r="9341" spans="3:4" x14ac:dyDescent="0.25">
      <c r="C9341" s="12"/>
      <c r="D9341" s="12"/>
    </row>
    <row r="9342" spans="3:4" x14ac:dyDescent="0.25">
      <c r="C9342" s="12"/>
      <c r="D9342" s="12"/>
    </row>
    <row r="9343" spans="3:4" x14ac:dyDescent="0.25">
      <c r="C9343" s="12"/>
      <c r="D9343" s="12"/>
    </row>
    <row r="9344" spans="3:4" x14ac:dyDescent="0.25">
      <c r="C9344" s="12"/>
      <c r="D9344" s="12"/>
    </row>
    <row r="9345" spans="3:4" x14ac:dyDescent="0.25">
      <c r="C9345" s="12"/>
      <c r="D9345" s="12"/>
    </row>
    <row r="9346" spans="3:4" x14ac:dyDescent="0.25">
      <c r="C9346" s="12"/>
      <c r="D9346" s="12"/>
    </row>
    <row r="9347" spans="3:4" x14ac:dyDescent="0.25">
      <c r="C9347" s="12"/>
      <c r="D9347" s="12"/>
    </row>
    <row r="9348" spans="3:4" x14ac:dyDescent="0.25">
      <c r="C9348" s="12"/>
      <c r="D9348" s="12"/>
    </row>
    <row r="9349" spans="3:4" x14ac:dyDescent="0.25">
      <c r="C9349" s="12"/>
      <c r="D9349" s="12"/>
    </row>
    <row r="9350" spans="3:4" x14ac:dyDescent="0.25">
      <c r="C9350" s="12"/>
      <c r="D9350" s="12"/>
    </row>
    <row r="9351" spans="3:4" x14ac:dyDescent="0.25">
      <c r="C9351" s="12"/>
      <c r="D9351" s="12"/>
    </row>
    <row r="9352" spans="3:4" x14ac:dyDescent="0.25">
      <c r="C9352" s="12"/>
      <c r="D9352" s="12"/>
    </row>
    <row r="9353" spans="3:4" x14ac:dyDescent="0.25">
      <c r="C9353" s="12"/>
      <c r="D9353" s="12"/>
    </row>
    <row r="9354" spans="3:4" x14ac:dyDescent="0.25">
      <c r="C9354" s="12"/>
      <c r="D9354" s="12"/>
    </row>
    <row r="9355" spans="3:4" x14ac:dyDescent="0.25">
      <c r="C9355" s="12"/>
      <c r="D9355" s="12"/>
    </row>
    <row r="9356" spans="3:4" x14ac:dyDescent="0.25">
      <c r="C9356" s="12"/>
      <c r="D9356" s="12"/>
    </row>
    <row r="9357" spans="3:4" x14ac:dyDescent="0.25">
      <c r="C9357" s="12"/>
      <c r="D9357" s="12"/>
    </row>
    <row r="9358" spans="3:4" x14ac:dyDescent="0.25">
      <c r="C9358" s="12"/>
      <c r="D9358" s="12"/>
    </row>
    <row r="9359" spans="3:4" x14ac:dyDescent="0.25">
      <c r="C9359" s="12"/>
      <c r="D9359" s="12"/>
    </row>
    <row r="9360" spans="3:4" x14ac:dyDescent="0.25">
      <c r="C9360" s="12"/>
      <c r="D9360" s="12"/>
    </row>
    <row r="9361" spans="3:4" x14ac:dyDescent="0.25">
      <c r="C9361" s="12"/>
      <c r="D9361" s="12"/>
    </row>
    <row r="9362" spans="3:4" x14ac:dyDescent="0.25">
      <c r="C9362" s="12"/>
      <c r="D9362" s="12"/>
    </row>
    <row r="9363" spans="3:4" x14ac:dyDescent="0.25">
      <c r="C9363" s="12"/>
      <c r="D9363" s="12"/>
    </row>
    <row r="9364" spans="3:4" x14ac:dyDescent="0.25">
      <c r="C9364" s="12"/>
      <c r="D9364" s="12"/>
    </row>
    <row r="9365" spans="3:4" x14ac:dyDescent="0.25">
      <c r="C9365" s="12"/>
      <c r="D9365" s="12"/>
    </row>
    <row r="9366" spans="3:4" x14ac:dyDescent="0.25">
      <c r="C9366" s="12"/>
      <c r="D9366" s="12"/>
    </row>
    <row r="9367" spans="3:4" x14ac:dyDescent="0.25">
      <c r="C9367" s="12"/>
      <c r="D9367" s="12"/>
    </row>
    <row r="9368" spans="3:4" x14ac:dyDescent="0.25">
      <c r="C9368" s="12"/>
      <c r="D9368" s="12"/>
    </row>
    <row r="9369" spans="3:4" x14ac:dyDescent="0.25">
      <c r="C9369" s="12"/>
      <c r="D9369" s="12"/>
    </row>
    <row r="9370" spans="3:4" x14ac:dyDescent="0.25">
      <c r="C9370" s="12"/>
      <c r="D9370" s="12"/>
    </row>
    <row r="9371" spans="3:4" x14ac:dyDescent="0.25">
      <c r="C9371" s="12"/>
      <c r="D9371" s="12"/>
    </row>
    <row r="9372" spans="3:4" x14ac:dyDescent="0.25">
      <c r="C9372" s="12"/>
      <c r="D9372" s="12"/>
    </row>
    <row r="9373" spans="3:4" x14ac:dyDescent="0.25">
      <c r="C9373" s="12"/>
      <c r="D9373" s="12"/>
    </row>
    <row r="9374" spans="3:4" x14ac:dyDescent="0.25">
      <c r="C9374" s="12"/>
      <c r="D9374" s="12"/>
    </row>
    <row r="9375" spans="3:4" x14ac:dyDescent="0.25">
      <c r="C9375" s="12"/>
      <c r="D9375" s="12"/>
    </row>
    <row r="9376" spans="3:4" x14ac:dyDescent="0.25">
      <c r="C9376" s="12"/>
      <c r="D9376" s="12"/>
    </row>
    <row r="9377" spans="3:4" x14ac:dyDescent="0.25">
      <c r="C9377" s="12"/>
      <c r="D9377" s="12"/>
    </row>
    <row r="9378" spans="3:4" x14ac:dyDescent="0.25">
      <c r="C9378" s="12"/>
      <c r="D9378" s="12"/>
    </row>
    <row r="9379" spans="3:4" x14ac:dyDescent="0.25">
      <c r="C9379" s="12"/>
      <c r="D9379" s="12"/>
    </row>
    <row r="9380" spans="3:4" x14ac:dyDescent="0.25">
      <c r="C9380" s="12"/>
      <c r="D9380" s="12"/>
    </row>
    <row r="9381" spans="3:4" x14ac:dyDescent="0.25">
      <c r="C9381" s="12"/>
      <c r="D9381" s="12"/>
    </row>
    <row r="9382" spans="3:4" x14ac:dyDescent="0.25">
      <c r="C9382" s="12"/>
      <c r="D9382" s="12"/>
    </row>
    <row r="9383" spans="3:4" x14ac:dyDescent="0.25">
      <c r="C9383" s="12"/>
      <c r="D9383" s="12"/>
    </row>
    <row r="9384" spans="3:4" x14ac:dyDescent="0.25">
      <c r="C9384" s="12"/>
      <c r="D9384" s="12"/>
    </row>
    <row r="9385" spans="3:4" x14ac:dyDescent="0.25">
      <c r="C9385" s="12"/>
      <c r="D9385" s="12"/>
    </row>
    <row r="9386" spans="3:4" x14ac:dyDescent="0.25">
      <c r="C9386" s="12"/>
      <c r="D9386" s="12"/>
    </row>
    <row r="9387" spans="3:4" x14ac:dyDescent="0.25">
      <c r="C9387" s="12"/>
      <c r="D9387" s="12"/>
    </row>
    <row r="9388" spans="3:4" x14ac:dyDescent="0.25">
      <c r="C9388" s="12"/>
      <c r="D9388" s="12"/>
    </row>
    <row r="9389" spans="3:4" x14ac:dyDescent="0.25">
      <c r="C9389" s="12"/>
      <c r="D9389" s="12"/>
    </row>
    <row r="9390" spans="3:4" x14ac:dyDescent="0.25">
      <c r="C9390" s="12"/>
      <c r="D9390" s="12"/>
    </row>
    <row r="9391" spans="3:4" x14ac:dyDescent="0.25">
      <c r="C9391" s="12"/>
      <c r="D9391" s="12"/>
    </row>
    <row r="9392" spans="3:4" x14ac:dyDescent="0.25">
      <c r="C9392" s="12"/>
      <c r="D9392" s="12"/>
    </row>
    <row r="9393" spans="3:4" x14ac:dyDescent="0.25">
      <c r="C9393" s="12"/>
      <c r="D9393" s="12"/>
    </row>
    <row r="9394" spans="3:4" x14ac:dyDescent="0.25">
      <c r="C9394" s="12"/>
      <c r="D9394" s="12"/>
    </row>
    <row r="9395" spans="3:4" x14ac:dyDescent="0.25">
      <c r="C9395" s="12"/>
      <c r="D9395" s="12"/>
    </row>
    <row r="9396" spans="3:4" x14ac:dyDescent="0.25">
      <c r="C9396" s="12"/>
      <c r="D9396" s="12"/>
    </row>
    <row r="9397" spans="3:4" x14ac:dyDescent="0.25">
      <c r="C9397" s="12"/>
      <c r="D9397" s="12"/>
    </row>
    <row r="9398" spans="3:4" x14ac:dyDescent="0.25">
      <c r="C9398" s="12"/>
      <c r="D9398" s="12"/>
    </row>
    <row r="9399" spans="3:4" x14ac:dyDescent="0.25">
      <c r="C9399" s="12"/>
      <c r="D9399" s="12"/>
    </row>
    <row r="9400" spans="3:4" x14ac:dyDescent="0.25">
      <c r="C9400" s="12"/>
      <c r="D9400" s="12"/>
    </row>
    <row r="9401" spans="3:4" x14ac:dyDescent="0.25">
      <c r="C9401" s="12"/>
      <c r="D9401" s="12"/>
    </row>
    <row r="9402" spans="3:4" x14ac:dyDescent="0.25">
      <c r="C9402" s="12"/>
      <c r="D9402" s="12"/>
    </row>
    <row r="9403" spans="3:4" x14ac:dyDescent="0.25">
      <c r="C9403" s="12"/>
      <c r="D9403" s="12"/>
    </row>
    <row r="9404" spans="3:4" x14ac:dyDescent="0.25">
      <c r="C9404" s="12"/>
      <c r="D9404" s="12"/>
    </row>
    <row r="9405" spans="3:4" x14ac:dyDescent="0.25">
      <c r="C9405" s="12"/>
      <c r="D9405" s="12"/>
    </row>
    <row r="9406" spans="3:4" x14ac:dyDescent="0.25">
      <c r="C9406" s="12"/>
      <c r="D9406" s="12"/>
    </row>
    <row r="9407" spans="3:4" x14ac:dyDescent="0.25">
      <c r="C9407" s="12"/>
      <c r="D9407" s="12"/>
    </row>
    <row r="9408" spans="3:4" x14ac:dyDescent="0.25">
      <c r="C9408" s="12"/>
      <c r="D9408" s="12"/>
    </row>
    <row r="9409" spans="3:4" x14ac:dyDescent="0.25">
      <c r="C9409" s="12"/>
      <c r="D9409" s="12"/>
    </row>
    <row r="9410" spans="3:4" x14ac:dyDescent="0.25">
      <c r="C9410" s="12"/>
      <c r="D9410" s="12"/>
    </row>
    <row r="9411" spans="3:4" x14ac:dyDescent="0.25">
      <c r="C9411" s="12"/>
      <c r="D9411" s="12"/>
    </row>
    <row r="9412" spans="3:4" x14ac:dyDescent="0.25">
      <c r="C9412" s="12"/>
      <c r="D9412" s="12"/>
    </row>
    <row r="9413" spans="3:4" x14ac:dyDescent="0.25">
      <c r="C9413" s="12"/>
      <c r="D9413" s="12"/>
    </row>
    <row r="9414" spans="3:4" x14ac:dyDescent="0.25">
      <c r="C9414" s="12"/>
      <c r="D9414" s="12"/>
    </row>
    <row r="9415" spans="3:4" x14ac:dyDescent="0.25">
      <c r="C9415" s="12"/>
      <c r="D9415" s="12"/>
    </row>
    <row r="9416" spans="3:4" x14ac:dyDescent="0.25">
      <c r="C9416" s="12"/>
      <c r="D9416" s="12"/>
    </row>
    <row r="9417" spans="3:4" x14ac:dyDescent="0.25">
      <c r="C9417" s="12"/>
      <c r="D9417" s="12"/>
    </row>
    <row r="9418" spans="3:4" x14ac:dyDescent="0.25">
      <c r="C9418" s="12"/>
      <c r="D9418" s="12"/>
    </row>
    <row r="9419" spans="3:4" x14ac:dyDescent="0.25">
      <c r="C9419" s="12"/>
      <c r="D9419" s="12"/>
    </row>
    <row r="9420" spans="3:4" x14ac:dyDescent="0.25">
      <c r="C9420" s="12"/>
      <c r="D9420" s="12"/>
    </row>
    <row r="9421" spans="3:4" x14ac:dyDescent="0.25">
      <c r="C9421" s="12"/>
      <c r="D9421" s="12"/>
    </row>
    <row r="9422" spans="3:4" x14ac:dyDescent="0.25">
      <c r="C9422" s="12"/>
      <c r="D9422" s="12"/>
    </row>
    <row r="9423" spans="3:4" x14ac:dyDescent="0.25">
      <c r="C9423" s="12"/>
      <c r="D9423" s="12"/>
    </row>
    <row r="9424" spans="3:4" x14ac:dyDescent="0.25">
      <c r="C9424" s="12"/>
      <c r="D9424" s="12"/>
    </row>
    <row r="9425" spans="3:4" x14ac:dyDescent="0.25">
      <c r="C9425" s="12"/>
      <c r="D9425" s="12"/>
    </row>
    <row r="9426" spans="3:4" x14ac:dyDescent="0.25">
      <c r="C9426" s="12"/>
      <c r="D9426" s="12"/>
    </row>
    <row r="9427" spans="3:4" x14ac:dyDescent="0.25">
      <c r="C9427" s="12"/>
      <c r="D9427" s="12"/>
    </row>
    <row r="9428" spans="3:4" x14ac:dyDescent="0.25">
      <c r="C9428" s="12"/>
      <c r="D9428" s="12"/>
    </row>
    <row r="9429" spans="3:4" x14ac:dyDescent="0.25">
      <c r="C9429" s="12"/>
      <c r="D9429" s="12"/>
    </row>
    <row r="9430" spans="3:4" x14ac:dyDescent="0.25">
      <c r="C9430" s="12"/>
      <c r="D9430" s="12"/>
    </row>
    <row r="9431" spans="3:4" x14ac:dyDescent="0.25">
      <c r="C9431" s="12"/>
      <c r="D9431" s="12"/>
    </row>
    <row r="9432" spans="3:4" x14ac:dyDescent="0.25">
      <c r="C9432" s="12"/>
      <c r="D9432" s="12"/>
    </row>
    <row r="9433" spans="3:4" x14ac:dyDescent="0.25">
      <c r="C9433" s="12"/>
      <c r="D9433" s="12"/>
    </row>
    <row r="9434" spans="3:4" x14ac:dyDescent="0.25">
      <c r="C9434" s="12"/>
      <c r="D9434" s="12"/>
    </row>
    <row r="9435" spans="3:4" x14ac:dyDescent="0.25">
      <c r="C9435" s="12"/>
      <c r="D9435" s="12"/>
    </row>
    <row r="9436" spans="3:4" x14ac:dyDescent="0.25">
      <c r="C9436" s="12"/>
      <c r="D9436" s="12"/>
    </row>
    <row r="9437" spans="3:4" x14ac:dyDescent="0.25">
      <c r="C9437" s="12"/>
      <c r="D9437" s="12"/>
    </row>
    <row r="9438" spans="3:4" x14ac:dyDescent="0.25">
      <c r="C9438" s="12"/>
      <c r="D9438" s="12"/>
    </row>
    <row r="9439" spans="3:4" x14ac:dyDescent="0.25">
      <c r="C9439" s="12"/>
      <c r="D9439" s="12"/>
    </row>
    <row r="9440" spans="3:4" x14ac:dyDescent="0.25">
      <c r="C9440" s="12"/>
      <c r="D9440" s="12"/>
    </row>
    <row r="9441" spans="3:4" x14ac:dyDescent="0.25">
      <c r="C9441" s="12"/>
      <c r="D9441" s="12"/>
    </row>
    <row r="9442" spans="3:4" x14ac:dyDescent="0.25">
      <c r="C9442" s="12"/>
      <c r="D9442" s="12"/>
    </row>
    <row r="9443" spans="3:4" x14ac:dyDescent="0.25">
      <c r="C9443" s="12"/>
      <c r="D9443" s="12"/>
    </row>
    <row r="9444" spans="3:4" x14ac:dyDescent="0.25">
      <c r="C9444" s="12"/>
      <c r="D9444" s="12"/>
    </row>
    <row r="9445" spans="3:4" x14ac:dyDescent="0.25">
      <c r="C9445" s="12"/>
      <c r="D9445" s="12"/>
    </row>
    <row r="9446" spans="3:4" x14ac:dyDescent="0.25">
      <c r="C9446" s="12"/>
      <c r="D9446" s="12"/>
    </row>
    <row r="9447" spans="3:4" x14ac:dyDescent="0.25">
      <c r="C9447" s="12"/>
      <c r="D9447" s="12"/>
    </row>
    <row r="9448" spans="3:4" x14ac:dyDescent="0.25">
      <c r="C9448" s="12"/>
      <c r="D9448" s="12"/>
    </row>
    <row r="9449" spans="3:4" x14ac:dyDescent="0.25">
      <c r="C9449" s="12"/>
      <c r="D9449" s="12"/>
    </row>
    <row r="9450" spans="3:4" x14ac:dyDescent="0.25">
      <c r="C9450" s="12"/>
      <c r="D9450" s="12"/>
    </row>
    <row r="9451" spans="3:4" x14ac:dyDescent="0.25">
      <c r="C9451" s="12"/>
      <c r="D9451" s="12"/>
    </row>
    <row r="9452" spans="3:4" x14ac:dyDescent="0.25">
      <c r="C9452" s="12"/>
      <c r="D9452" s="12"/>
    </row>
    <row r="9453" spans="3:4" x14ac:dyDescent="0.25">
      <c r="C9453" s="12"/>
      <c r="D9453" s="12"/>
    </row>
    <row r="9454" spans="3:4" x14ac:dyDescent="0.25">
      <c r="C9454" s="12"/>
      <c r="D9454" s="12"/>
    </row>
    <row r="9455" spans="3:4" x14ac:dyDescent="0.25">
      <c r="C9455" s="12"/>
      <c r="D9455" s="12"/>
    </row>
    <row r="9456" spans="3:4" x14ac:dyDescent="0.25">
      <c r="C9456" s="12"/>
      <c r="D9456" s="12"/>
    </row>
    <row r="9457" spans="3:4" x14ac:dyDescent="0.25">
      <c r="C9457" s="12"/>
      <c r="D9457" s="12"/>
    </row>
    <row r="9458" spans="3:4" x14ac:dyDescent="0.25">
      <c r="C9458" s="12"/>
      <c r="D9458" s="12"/>
    </row>
    <row r="9459" spans="3:4" x14ac:dyDescent="0.25">
      <c r="C9459" s="12"/>
      <c r="D9459" s="12"/>
    </row>
    <row r="9460" spans="3:4" x14ac:dyDescent="0.25">
      <c r="C9460" s="12"/>
      <c r="D9460" s="12"/>
    </row>
    <row r="9461" spans="3:4" x14ac:dyDescent="0.25">
      <c r="C9461" s="12"/>
      <c r="D9461" s="12"/>
    </row>
    <row r="9462" spans="3:4" x14ac:dyDescent="0.25">
      <c r="C9462" s="12"/>
      <c r="D9462" s="12"/>
    </row>
    <row r="9463" spans="3:4" x14ac:dyDescent="0.25">
      <c r="C9463" s="12"/>
      <c r="D9463" s="12"/>
    </row>
    <row r="9464" spans="3:4" x14ac:dyDescent="0.25">
      <c r="C9464" s="12"/>
      <c r="D9464" s="12"/>
    </row>
    <row r="9465" spans="3:4" x14ac:dyDescent="0.25">
      <c r="C9465" s="12"/>
      <c r="D9465" s="12"/>
    </row>
    <row r="9466" spans="3:4" x14ac:dyDescent="0.25">
      <c r="C9466" s="12"/>
      <c r="D9466" s="12"/>
    </row>
    <row r="9467" spans="3:4" x14ac:dyDescent="0.25">
      <c r="C9467" s="12"/>
      <c r="D9467" s="12"/>
    </row>
    <row r="9468" spans="3:4" x14ac:dyDescent="0.25">
      <c r="C9468" s="12"/>
      <c r="D9468" s="12"/>
    </row>
    <row r="9469" spans="3:4" x14ac:dyDescent="0.25">
      <c r="C9469" s="12"/>
      <c r="D9469" s="12"/>
    </row>
    <row r="9470" spans="3:4" x14ac:dyDescent="0.25">
      <c r="C9470" s="12"/>
      <c r="D9470" s="12"/>
    </row>
    <row r="9471" spans="3:4" x14ac:dyDescent="0.25">
      <c r="C9471" s="12"/>
      <c r="D9471" s="12"/>
    </row>
    <row r="9472" spans="3:4" x14ac:dyDescent="0.25">
      <c r="C9472" s="12"/>
      <c r="D9472" s="12"/>
    </row>
    <row r="9473" spans="3:4" x14ac:dyDescent="0.25">
      <c r="C9473" s="12"/>
      <c r="D9473" s="12"/>
    </row>
    <row r="9474" spans="3:4" x14ac:dyDescent="0.25">
      <c r="C9474" s="12"/>
      <c r="D9474" s="12"/>
    </row>
    <row r="9475" spans="3:4" x14ac:dyDescent="0.25">
      <c r="C9475" s="12"/>
      <c r="D9475" s="12"/>
    </row>
    <row r="9476" spans="3:4" x14ac:dyDescent="0.25">
      <c r="C9476" s="12"/>
      <c r="D9476" s="12"/>
    </row>
    <row r="9477" spans="3:4" x14ac:dyDescent="0.25">
      <c r="C9477" s="12"/>
      <c r="D9477" s="12"/>
    </row>
    <row r="9478" spans="3:4" x14ac:dyDescent="0.25">
      <c r="C9478" s="12"/>
      <c r="D9478" s="12"/>
    </row>
    <row r="9479" spans="3:4" x14ac:dyDescent="0.25">
      <c r="C9479" s="12"/>
      <c r="D9479" s="12"/>
    </row>
    <row r="9480" spans="3:4" x14ac:dyDescent="0.25">
      <c r="C9480" s="12"/>
      <c r="D9480" s="12"/>
    </row>
    <row r="9481" spans="3:4" x14ac:dyDescent="0.25">
      <c r="C9481" s="12"/>
      <c r="D9481" s="12"/>
    </row>
    <row r="9482" spans="3:4" x14ac:dyDescent="0.25">
      <c r="C9482" s="12"/>
      <c r="D9482" s="12"/>
    </row>
    <row r="9483" spans="3:4" x14ac:dyDescent="0.25">
      <c r="C9483" s="12"/>
      <c r="D9483" s="12"/>
    </row>
    <row r="9484" spans="3:4" x14ac:dyDescent="0.25">
      <c r="C9484" s="12"/>
      <c r="D9484" s="12"/>
    </row>
    <row r="9485" spans="3:4" x14ac:dyDescent="0.25">
      <c r="C9485" s="12"/>
      <c r="D9485" s="12"/>
    </row>
    <row r="9486" spans="3:4" x14ac:dyDescent="0.25">
      <c r="C9486" s="12"/>
      <c r="D9486" s="12"/>
    </row>
    <row r="9487" spans="3:4" x14ac:dyDescent="0.25">
      <c r="C9487" s="12"/>
      <c r="D9487" s="12"/>
    </row>
    <row r="9488" spans="3:4" x14ac:dyDescent="0.25">
      <c r="C9488" s="12"/>
      <c r="D9488" s="12"/>
    </row>
    <row r="9489" spans="3:4" x14ac:dyDescent="0.25">
      <c r="C9489" s="12"/>
      <c r="D9489" s="12"/>
    </row>
    <row r="9490" spans="3:4" x14ac:dyDescent="0.25">
      <c r="C9490" s="12"/>
      <c r="D9490" s="12"/>
    </row>
    <row r="9491" spans="3:4" x14ac:dyDescent="0.25">
      <c r="C9491" s="12"/>
      <c r="D9491" s="12"/>
    </row>
    <row r="9492" spans="3:4" x14ac:dyDescent="0.25">
      <c r="C9492" s="12"/>
      <c r="D9492" s="12"/>
    </row>
    <row r="9493" spans="3:4" x14ac:dyDescent="0.25">
      <c r="C9493" s="12"/>
      <c r="D9493" s="12"/>
    </row>
    <row r="9494" spans="3:4" x14ac:dyDescent="0.25">
      <c r="C9494" s="12"/>
      <c r="D9494" s="12"/>
    </row>
    <row r="9495" spans="3:4" x14ac:dyDescent="0.25">
      <c r="C9495" s="12"/>
      <c r="D9495" s="12"/>
    </row>
    <row r="9496" spans="3:4" x14ac:dyDescent="0.25">
      <c r="C9496" s="12"/>
      <c r="D9496" s="12"/>
    </row>
    <row r="9497" spans="3:4" x14ac:dyDescent="0.25">
      <c r="C9497" s="12"/>
      <c r="D9497" s="12"/>
    </row>
    <row r="9498" spans="3:4" x14ac:dyDescent="0.25">
      <c r="C9498" s="12"/>
      <c r="D9498" s="12"/>
    </row>
    <row r="9499" spans="3:4" x14ac:dyDescent="0.25">
      <c r="C9499" s="12"/>
      <c r="D9499" s="12"/>
    </row>
    <row r="9500" spans="3:4" x14ac:dyDescent="0.25">
      <c r="C9500" s="12"/>
      <c r="D9500" s="12"/>
    </row>
    <row r="9501" spans="3:4" x14ac:dyDescent="0.25">
      <c r="C9501" s="12"/>
      <c r="D9501" s="12"/>
    </row>
    <row r="9502" spans="3:4" x14ac:dyDescent="0.25">
      <c r="C9502" s="12"/>
      <c r="D9502" s="12"/>
    </row>
    <row r="9503" spans="3:4" x14ac:dyDescent="0.25">
      <c r="C9503" s="12"/>
      <c r="D9503" s="12"/>
    </row>
    <row r="9504" spans="3:4" x14ac:dyDescent="0.25">
      <c r="C9504" s="12"/>
      <c r="D9504" s="12"/>
    </row>
    <row r="9505" spans="3:4" x14ac:dyDescent="0.25">
      <c r="C9505" s="12"/>
      <c r="D9505" s="12"/>
    </row>
    <row r="9506" spans="3:4" x14ac:dyDescent="0.25">
      <c r="C9506" s="12"/>
      <c r="D9506" s="12"/>
    </row>
    <row r="9507" spans="3:4" x14ac:dyDescent="0.25">
      <c r="C9507" s="12"/>
      <c r="D9507" s="12"/>
    </row>
    <row r="9508" spans="3:4" x14ac:dyDescent="0.25">
      <c r="C9508" s="12"/>
      <c r="D9508" s="12"/>
    </row>
    <row r="9509" spans="3:4" x14ac:dyDescent="0.25">
      <c r="C9509" s="12"/>
      <c r="D9509" s="12"/>
    </row>
    <row r="9510" spans="3:4" x14ac:dyDescent="0.25">
      <c r="C9510" s="12"/>
      <c r="D9510" s="12"/>
    </row>
    <row r="9511" spans="3:4" x14ac:dyDescent="0.25">
      <c r="C9511" s="12"/>
      <c r="D9511" s="12"/>
    </row>
    <row r="9512" spans="3:4" x14ac:dyDescent="0.25">
      <c r="C9512" s="12"/>
      <c r="D9512" s="12"/>
    </row>
    <row r="9513" spans="3:4" x14ac:dyDescent="0.25">
      <c r="C9513" s="12"/>
      <c r="D9513" s="12"/>
    </row>
    <row r="9514" spans="3:4" x14ac:dyDescent="0.25">
      <c r="C9514" s="12"/>
      <c r="D9514" s="12"/>
    </row>
    <row r="9515" spans="3:4" x14ac:dyDescent="0.25">
      <c r="C9515" s="12"/>
      <c r="D9515" s="12"/>
    </row>
    <row r="9516" spans="3:4" x14ac:dyDescent="0.25">
      <c r="C9516" s="12"/>
      <c r="D9516" s="12"/>
    </row>
    <row r="9517" spans="3:4" x14ac:dyDescent="0.25">
      <c r="C9517" s="12"/>
      <c r="D9517" s="12"/>
    </row>
    <row r="9518" spans="3:4" x14ac:dyDescent="0.25">
      <c r="C9518" s="12"/>
      <c r="D9518" s="12"/>
    </row>
    <row r="9519" spans="3:4" x14ac:dyDescent="0.25">
      <c r="C9519" s="12"/>
      <c r="D9519" s="12"/>
    </row>
    <row r="9520" spans="3:4" x14ac:dyDescent="0.25">
      <c r="C9520" s="12"/>
      <c r="D9520" s="12"/>
    </row>
    <row r="9521" spans="3:4" x14ac:dyDescent="0.25">
      <c r="C9521" s="12"/>
      <c r="D9521" s="12"/>
    </row>
    <row r="9522" spans="3:4" x14ac:dyDescent="0.25">
      <c r="C9522" s="12"/>
      <c r="D9522" s="12"/>
    </row>
    <row r="9523" spans="3:4" x14ac:dyDescent="0.25">
      <c r="C9523" s="12"/>
      <c r="D9523" s="12"/>
    </row>
    <row r="9524" spans="3:4" x14ac:dyDescent="0.25">
      <c r="C9524" s="12"/>
      <c r="D9524" s="12"/>
    </row>
    <row r="9525" spans="3:4" x14ac:dyDescent="0.25">
      <c r="C9525" s="12"/>
      <c r="D9525" s="12"/>
    </row>
    <row r="9526" spans="3:4" x14ac:dyDescent="0.25">
      <c r="C9526" s="12"/>
      <c r="D9526" s="12"/>
    </row>
    <row r="9527" spans="3:4" x14ac:dyDescent="0.25">
      <c r="C9527" s="12"/>
      <c r="D9527" s="12"/>
    </row>
    <row r="9528" spans="3:4" x14ac:dyDescent="0.25">
      <c r="C9528" s="12"/>
      <c r="D9528" s="12"/>
    </row>
    <row r="9529" spans="3:4" x14ac:dyDescent="0.25">
      <c r="C9529" s="12"/>
      <c r="D9529" s="12"/>
    </row>
    <row r="9530" spans="3:4" x14ac:dyDescent="0.25">
      <c r="C9530" s="12"/>
      <c r="D9530" s="12"/>
    </row>
    <row r="9531" spans="3:4" x14ac:dyDescent="0.25">
      <c r="C9531" s="12"/>
      <c r="D9531" s="12"/>
    </row>
    <row r="9532" spans="3:4" x14ac:dyDescent="0.25">
      <c r="C9532" s="12"/>
      <c r="D9532" s="12"/>
    </row>
    <row r="9533" spans="3:4" x14ac:dyDescent="0.25">
      <c r="C9533" s="12"/>
      <c r="D9533" s="12"/>
    </row>
    <row r="9534" spans="3:4" x14ac:dyDescent="0.25">
      <c r="C9534" s="12"/>
      <c r="D9534" s="12"/>
    </row>
    <row r="9535" spans="3:4" x14ac:dyDescent="0.25">
      <c r="C9535" s="12"/>
      <c r="D9535" s="12"/>
    </row>
    <row r="9536" spans="3:4" x14ac:dyDescent="0.25">
      <c r="C9536" s="12"/>
      <c r="D9536" s="12"/>
    </row>
    <row r="9537" spans="3:4" x14ac:dyDescent="0.25">
      <c r="C9537" s="12"/>
      <c r="D9537" s="12"/>
    </row>
    <row r="9538" spans="3:4" x14ac:dyDescent="0.25">
      <c r="C9538" s="12"/>
      <c r="D9538" s="12"/>
    </row>
    <row r="9539" spans="3:4" x14ac:dyDescent="0.25">
      <c r="C9539" s="12"/>
      <c r="D9539" s="12"/>
    </row>
    <row r="9540" spans="3:4" x14ac:dyDescent="0.25">
      <c r="C9540" s="12"/>
      <c r="D9540" s="12"/>
    </row>
    <row r="9541" spans="3:4" x14ac:dyDescent="0.25">
      <c r="C9541" s="12"/>
      <c r="D9541" s="12"/>
    </row>
    <row r="9542" spans="3:4" x14ac:dyDescent="0.25">
      <c r="C9542" s="12"/>
      <c r="D9542" s="12"/>
    </row>
    <row r="9543" spans="3:4" x14ac:dyDescent="0.25">
      <c r="C9543" s="12"/>
      <c r="D9543" s="12"/>
    </row>
    <row r="9544" spans="3:4" x14ac:dyDescent="0.25">
      <c r="C9544" s="12"/>
      <c r="D9544" s="12"/>
    </row>
    <row r="9545" spans="3:4" x14ac:dyDescent="0.25">
      <c r="C9545" s="12"/>
      <c r="D9545" s="12"/>
    </row>
    <row r="9546" spans="3:4" x14ac:dyDescent="0.25">
      <c r="C9546" s="12"/>
      <c r="D9546" s="12"/>
    </row>
    <row r="9547" spans="3:4" x14ac:dyDescent="0.25">
      <c r="C9547" s="12"/>
      <c r="D9547" s="12"/>
    </row>
    <row r="9548" spans="3:4" x14ac:dyDescent="0.25">
      <c r="C9548" s="12"/>
      <c r="D9548" s="12"/>
    </row>
    <row r="9549" spans="3:4" x14ac:dyDescent="0.25">
      <c r="C9549" s="12"/>
      <c r="D9549" s="12"/>
    </row>
    <row r="9550" spans="3:4" x14ac:dyDescent="0.25">
      <c r="C9550" s="12"/>
      <c r="D9550" s="12"/>
    </row>
    <row r="9551" spans="3:4" x14ac:dyDescent="0.25">
      <c r="C9551" s="12"/>
      <c r="D9551" s="12"/>
    </row>
    <row r="9552" spans="3:4" x14ac:dyDescent="0.25">
      <c r="C9552" s="12"/>
      <c r="D9552" s="12"/>
    </row>
    <row r="9553" spans="3:4" x14ac:dyDescent="0.25">
      <c r="C9553" s="12"/>
      <c r="D9553" s="12"/>
    </row>
    <row r="9554" spans="3:4" x14ac:dyDescent="0.25">
      <c r="C9554" s="12"/>
      <c r="D9554" s="12"/>
    </row>
    <row r="9555" spans="3:4" x14ac:dyDescent="0.25">
      <c r="C9555" s="12"/>
      <c r="D9555" s="12"/>
    </row>
    <row r="9556" spans="3:4" x14ac:dyDescent="0.25">
      <c r="C9556" s="12"/>
      <c r="D9556" s="12"/>
    </row>
    <row r="9557" spans="3:4" x14ac:dyDescent="0.25">
      <c r="C9557" s="12"/>
      <c r="D9557" s="12"/>
    </row>
    <row r="9558" spans="3:4" x14ac:dyDescent="0.25">
      <c r="C9558" s="12"/>
      <c r="D9558" s="12"/>
    </row>
    <row r="9559" spans="3:4" x14ac:dyDescent="0.25">
      <c r="C9559" s="12"/>
      <c r="D9559" s="12"/>
    </row>
    <row r="9560" spans="3:4" x14ac:dyDescent="0.25">
      <c r="C9560" s="12"/>
      <c r="D9560" s="12"/>
    </row>
    <row r="9561" spans="3:4" x14ac:dyDescent="0.25">
      <c r="C9561" s="12"/>
      <c r="D9561" s="12"/>
    </row>
    <row r="9562" spans="3:4" x14ac:dyDescent="0.25">
      <c r="C9562" s="12"/>
      <c r="D9562" s="12"/>
    </row>
    <row r="9563" spans="3:4" x14ac:dyDescent="0.25">
      <c r="C9563" s="12"/>
      <c r="D9563" s="12"/>
    </row>
    <row r="9564" spans="3:4" x14ac:dyDescent="0.25">
      <c r="C9564" s="12"/>
      <c r="D9564" s="12"/>
    </row>
    <row r="9565" spans="3:4" x14ac:dyDescent="0.25">
      <c r="C9565" s="12"/>
      <c r="D9565" s="12"/>
    </row>
    <row r="9566" spans="3:4" x14ac:dyDescent="0.25">
      <c r="C9566" s="12"/>
      <c r="D9566" s="12"/>
    </row>
    <row r="9567" spans="3:4" x14ac:dyDescent="0.25">
      <c r="C9567" s="12"/>
      <c r="D9567" s="12"/>
    </row>
    <row r="9568" spans="3:4" x14ac:dyDescent="0.25">
      <c r="C9568" s="12"/>
      <c r="D9568" s="12"/>
    </row>
    <row r="9569" spans="3:4" x14ac:dyDescent="0.25">
      <c r="C9569" s="12"/>
      <c r="D9569" s="12"/>
    </row>
    <row r="9570" spans="3:4" x14ac:dyDescent="0.25">
      <c r="C9570" s="12"/>
      <c r="D9570" s="12"/>
    </row>
    <row r="9571" spans="3:4" x14ac:dyDescent="0.25">
      <c r="C9571" s="12"/>
      <c r="D9571" s="12"/>
    </row>
    <row r="9572" spans="3:4" x14ac:dyDescent="0.25">
      <c r="C9572" s="12"/>
      <c r="D9572" s="12"/>
    </row>
    <row r="9573" spans="3:4" x14ac:dyDescent="0.25">
      <c r="C9573" s="12"/>
      <c r="D9573" s="12"/>
    </row>
    <row r="9574" spans="3:4" x14ac:dyDescent="0.25">
      <c r="C9574" s="12"/>
      <c r="D9574" s="12"/>
    </row>
    <row r="9575" spans="3:4" x14ac:dyDescent="0.25">
      <c r="C9575" s="12"/>
      <c r="D9575" s="12"/>
    </row>
    <row r="9576" spans="3:4" x14ac:dyDescent="0.25">
      <c r="C9576" s="12"/>
      <c r="D9576" s="12"/>
    </row>
    <row r="9577" spans="3:4" x14ac:dyDescent="0.25">
      <c r="C9577" s="12"/>
      <c r="D9577" s="12"/>
    </row>
    <row r="9578" spans="3:4" x14ac:dyDescent="0.25">
      <c r="C9578" s="12"/>
      <c r="D9578" s="12"/>
    </row>
    <row r="9579" spans="3:4" x14ac:dyDescent="0.25">
      <c r="C9579" s="12"/>
      <c r="D9579" s="12"/>
    </row>
    <row r="9580" spans="3:4" x14ac:dyDescent="0.25">
      <c r="C9580" s="12"/>
      <c r="D9580" s="12"/>
    </row>
    <row r="9581" spans="3:4" x14ac:dyDescent="0.25">
      <c r="C9581" s="12"/>
      <c r="D9581" s="12"/>
    </row>
    <row r="9582" spans="3:4" x14ac:dyDescent="0.25">
      <c r="C9582" s="12"/>
      <c r="D9582" s="12"/>
    </row>
    <row r="9583" spans="3:4" x14ac:dyDescent="0.25">
      <c r="C9583" s="12"/>
      <c r="D9583" s="12"/>
    </row>
    <row r="9584" spans="3:4" x14ac:dyDescent="0.25">
      <c r="C9584" s="12"/>
      <c r="D9584" s="12"/>
    </row>
    <row r="9585" spans="3:4" x14ac:dyDescent="0.25">
      <c r="C9585" s="12"/>
      <c r="D9585" s="12"/>
    </row>
    <row r="9586" spans="3:4" x14ac:dyDescent="0.25">
      <c r="C9586" s="12"/>
      <c r="D9586" s="12"/>
    </row>
    <row r="9587" spans="3:4" x14ac:dyDescent="0.25">
      <c r="C9587" s="12"/>
      <c r="D9587" s="12"/>
    </row>
    <row r="9588" spans="3:4" x14ac:dyDescent="0.25">
      <c r="C9588" s="12"/>
      <c r="D9588" s="12"/>
    </row>
    <row r="9589" spans="3:4" x14ac:dyDescent="0.25">
      <c r="C9589" s="12"/>
      <c r="D9589" s="12"/>
    </row>
    <row r="9590" spans="3:4" x14ac:dyDescent="0.25">
      <c r="C9590" s="12"/>
      <c r="D9590" s="12"/>
    </row>
    <row r="9591" spans="3:4" x14ac:dyDescent="0.25">
      <c r="C9591" s="12"/>
      <c r="D9591" s="12"/>
    </row>
    <row r="9592" spans="3:4" x14ac:dyDescent="0.25">
      <c r="C9592" s="12"/>
      <c r="D9592" s="12"/>
    </row>
    <row r="9593" spans="3:4" x14ac:dyDescent="0.25">
      <c r="C9593" s="12"/>
      <c r="D9593" s="12"/>
    </row>
    <row r="9594" spans="3:4" x14ac:dyDescent="0.25">
      <c r="C9594" s="12"/>
      <c r="D9594" s="12"/>
    </row>
    <row r="9595" spans="3:4" x14ac:dyDescent="0.25">
      <c r="C9595" s="12"/>
      <c r="D9595" s="12"/>
    </row>
    <row r="9596" spans="3:4" x14ac:dyDescent="0.25">
      <c r="C9596" s="12"/>
      <c r="D9596" s="12"/>
    </row>
    <row r="9597" spans="3:4" x14ac:dyDescent="0.25">
      <c r="C9597" s="12"/>
      <c r="D9597" s="12"/>
    </row>
    <row r="9598" spans="3:4" x14ac:dyDescent="0.25">
      <c r="C9598" s="12"/>
      <c r="D9598" s="12"/>
    </row>
    <row r="9599" spans="3:4" x14ac:dyDescent="0.25">
      <c r="C9599" s="12"/>
      <c r="D9599" s="12"/>
    </row>
    <row r="9600" spans="3:4" x14ac:dyDescent="0.25">
      <c r="C9600" s="12"/>
      <c r="D9600" s="12"/>
    </row>
    <row r="9601" spans="3:4" x14ac:dyDescent="0.25">
      <c r="C9601" s="12"/>
      <c r="D9601" s="12"/>
    </row>
    <row r="9602" spans="3:4" x14ac:dyDescent="0.25">
      <c r="C9602" s="12"/>
      <c r="D9602" s="12"/>
    </row>
    <row r="9603" spans="3:4" x14ac:dyDescent="0.25">
      <c r="C9603" s="12"/>
      <c r="D9603" s="12"/>
    </row>
    <row r="9604" spans="3:4" x14ac:dyDescent="0.25">
      <c r="C9604" s="12"/>
      <c r="D9604" s="12"/>
    </row>
    <row r="9605" spans="3:4" x14ac:dyDescent="0.25">
      <c r="C9605" s="12"/>
      <c r="D9605" s="12"/>
    </row>
    <row r="9606" spans="3:4" x14ac:dyDescent="0.25">
      <c r="C9606" s="12"/>
      <c r="D9606" s="12"/>
    </row>
    <row r="9607" spans="3:4" x14ac:dyDescent="0.25">
      <c r="C9607" s="12"/>
      <c r="D9607" s="12"/>
    </row>
    <row r="9608" spans="3:4" x14ac:dyDescent="0.25">
      <c r="C9608" s="12"/>
      <c r="D9608" s="12"/>
    </row>
    <row r="9609" spans="3:4" x14ac:dyDescent="0.25">
      <c r="C9609" s="12"/>
      <c r="D9609" s="12"/>
    </row>
    <row r="9610" spans="3:4" x14ac:dyDescent="0.25">
      <c r="C9610" s="12"/>
      <c r="D9610" s="12"/>
    </row>
    <row r="9611" spans="3:4" x14ac:dyDescent="0.25">
      <c r="C9611" s="12"/>
      <c r="D9611" s="12"/>
    </row>
    <row r="9612" spans="3:4" x14ac:dyDescent="0.25">
      <c r="C9612" s="12"/>
      <c r="D9612" s="12"/>
    </row>
    <row r="9613" spans="3:4" x14ac:dyDescent="0.25">
      <c r="C9613" s="12"/>
      <c r="D9613" s="12"/>
    </row>
    <row r="9614" spans="3:4" x14ac:dyDescent="0.25">
      <c r="C9614" s="12"/>
      <c r="D9614" s="12"/>
    </row>
    <row r="9615" spans="3:4" x14ac:dyDescent="0.25">
      <c r="C9615" s="12"/>
      <c r="D9615" s="12"/>
    </row>
    <row r="9616" spans="3:4" x14ac:dyDescent="0.25">
      <c r="C9616" s="12"/>
      <c r="D9616" s="12"/>
    </row>
    <row r="9617" spans="3:4" x14ac:dyDescent="0.25">
      <c r="C9617" s="12"/>
      <c r="D9617" s="12"/>
    </row>
    <row r="9618" spans="3:4" x14ac:dyDescent="0.25">
      <c r="C9618" s="12"/>
      <c r="D9618" s="12"/>
    </row>
    <row r="9619" spans="3:4" x14ac:dyDescent="0.25">
      <c r="C9619" s="12"/>
      <c r="D9619" s="12"/>
    </row>
    <row r="9620" spans="3:4" x14ac:dyDescent="0.25">
      <c r="C9620" s="12"/>
      <c r="D9620" s="12"/>
    </row>
    <row r="9621" spans="3:4" x14ac:dyDescent="0.25">
      <c r="C9621" s="12"/>
      <c r="D9621" s="12"/>
    </row>
    <row r="9622" spans="3:4" x14ac:dyDescent="0.25">
      <c r="C9622" s="12"/>
      <c r="D9622" s="12"/>
    </row>
    <row r="9623" spans="3:4" x14ac:dyDescent="0.25">
      <c r="C9623" s="12"/>
      <c r="D9623" s="12"/>
    </row>
    <row r="9624" spans="3:4" x14ac:dyDescent="0.25">
      <c r="C9624" s="12"/>
      <c r="D9624" s="12"/>
    </row>
    <row r="9625" spans="3:4" x14ac:dyDescent="0.25">
      <c r="C9625" s="12"/>
      <c r="D9625" s="12"/>
    </row>
    <row r="9626" spans="3:4" x14ac:dyDescent="0.25">
      <c r="C9626" s="12"/>
      <c r="D9626" s="12"/>
    </row>
    <row r="9627" spans="3:4" x14ac:dyDescent="0.25">
      <c r="C9627" s="12"/>
      <c r="D9627" s="12"/>
    </row>
    <row r="9628" spans="3:4" x14ac:dyDescent="0.25">
      <c r="C9628" s="12"/>
      <c r="D9628" s="12"/>
    </row>
    <row r="9629" spans="3:4" x14ac:dyDescent="0.25">
      <c r="C9629" s="12"/>
      <c r="D9629" s="12"/>
    </row>
    <row r="9630" spans="3:4" x14ac:dyDescent="0.25">
      <c r="C9630" s="12"/>
      <c r="D9630" s="12"/>
    </row>
    <row r="9631" spans="3:4" x14ac:dyDescent="0.25">
      <c r="C9631" s="12"/>
      <c r="D9631" s="12"/>
    </row>
    <row r="9632" spans="3:4" x14ac:dyDescent="0.25">
      <c r="C9632" s="12"/>
      <c r="D9632" s="12"/>
    </row>
    <row r="9633" spans="3:4" x14ac:dyDescent="0.25">
      <c r="C9633" s="12"/>
      <c r="D9633" s="12"/>
    </row>
    <row r="9634" spans="3:4" x14ac:dyDescent="0.25">
      <c r="C9634" s="12"/>
      <c r="D9634" s="12"/>
    </row>
    <row r="9635" spans="3:4" x14ac:dyDescent="0.25">
      <c r="C9635" s="12"/>
      <c r="D9635" s="12"/>
    </row>
    <row r="9636" spans="3:4" x14ac:dyDescent="0.25">
      <c r="C9636" s="12"/>
      <c r="D9636" s="12"/>
    </row>
    <row r="9637" spans="3:4" x14ac:dyDescent="0.25">
      <c r="C9637" s="12"/>
      <c r="D9637" s="12"/>
    </row>
    <row r="9638" spans="3:4" x14ac:dyDescent="0.25">
      <c r="C9638" s="12"/>
      <c r="D9638" s="12"/>
    </row>
    <row r="9639" spans="3:4" x14ac:dyDescent="0.25">
      <c r="C9639" s="12"/>
      <c r="D9639" s="12"/>
    </row>
    <row r="9640" spans="3:4" x14ac:dyDescent="0.25">
      <c r="C9640" s="12"/>
      <c r="D9640" s="12"/>
    </row>
    <row r="9641" spans="3:4" x14ac:dyDescent="0.25">
      <c r="C9641" s="12"/>
      <c r="D9641" s="12"/>
    </row>
    <row r="9642" spans="3:4" x14ac:dyDescent="0.25">
      <c r="C9642" s="12"/>
      <c r="D9642" s="12"/>
    </row>
    <row r="9643" spans="3:4" x14ac:dyDescent="0.25">
      <c r="C9643" s="12"/>
      <c r="D9643" s="12"/>
    </row>
    <row r="9644" spans="3:4" x14ac:dyDescent="0.25">
      <c r="C9644" s="12"/>
      <c r="D9644" s="12"/>
    </row>
    <row r="9645" spans="3:4" x14ac:dyDescent="0.25">
      <c r="C9645" s="12"/>
      <c r="D9645" s="12"/>
    </row>
    <row r="9646" spans="3:4" x14ac:dyDescent="0.25">
      <c r="C9646" s="12"/>
      <c r="D9646" s="12"/>
    </row>
    <row r="9647" spans="3:4" x14ac:dyDescent="0.25">
      <c r="C9647" s="12"/>
      <c r="D9647" s="12"/>
    </row>
    <row r="9648" spans="3:4" x14ac:dyDescent="0.25">
      <c r="C9648" s="12"/>
      <c r="D9648" s="12"/>
    </row>
    <row r="9649" spans="3:4" x14ac:dyDescent="0.25">
      <c r="C9649" s="12"/>
      <c r="D9649" s="12"/>
    </row>
    <row r="9650" spans="3:4" x14ac:dyDescent="0.25">
      <c r="C9650" s="12"/>
      <c r="D9650" s="12"/>
    </row>
    <row r="9651" spans="3:4" x14ac:dyDescent="0.25">
      <c r="C9651" s="12"/>
      <c r="D9651" s="12"/>
    </row>
    <row r="9652" spans="3:4" x14ac:dyDescent="0.25">
      <c r="C9652" s="12"/>
      <c r="D9652" s="12"/>
    </row>
    <row r="9653" spans="3:4" x14ac:dyDescent="0.25">
      <c r="C9653" s="12"/>
      <c r="D9653" s="12"/>
    </row>
    <row r="9654" spans="3:4" x14ac:dyDescent="0.25">
      <c r="C9654" s="12"/>
      <c r="D9654" s="12"/>
    </row>
    <row r="9655" spans="3:4" x14ac:dyDescent="0.25">
      <c r="C9655" s="12"/>
      <c r="D9655" s="12"/>
    </row>
    <row r="9656" spans="3:4" x14ac:dyDescent="0.25">
      <c r="C9656" s="12"/>
      <c r="D9656" s="12"/>
    </row>
    <row r="9657" spans="3:4" x14ac:dyDescent="0.25">
      <c r="C9657" s="12"/>
      <c r="D9657" s="12"/>
    </row>
    <row r="9658" spans="3:4" x14ac:dyDescent="0.25">
      <c r="C9658" s="12"/>
      <c r="D9658" s="12"/>
    </row>
    <row r="9659" spans="3:4" x14ac:dyDescent="0.25">
      <c r="C9659" s="12"/>
      <c r="D9659" s="12"/>
    </row>
    <row r="9660" spans="3:4" x14ac:dyDescent="0.25">
      <c r="C9660" s="12"/>
      <c r="D9660" s="12"/>
    </row>
    <row r="9661" spans="3:4" x14ac:dyDescent="0.25">
      <c r="C9661" s="12"/>
      <c r="D9661" s="12"/>
    </row>
    <row r="9662" spans="3:4" x14ac:dyDescent="0.25">
      <c r="C9662" s="12"/>
      <c r="D9662" s="12"/>
    </row>
    <row r="9663" spans="3:4" x14ac:dyDescent="0.25">
      <c r="C9663" s="12"/>
      <c r="D9663" s="12"/>
    </row>
    <row r="9664" spans="3:4" x14ac:dyDescent="0.25">
      <c r="C9664" s="12"/>
      <c r="D9664" s="12"/>
    </row>
    <row r="9665" spans="3:4" x14ac:dyDescent="0.25">
      <c r="C9665" s="12"/>
      <c r="D9665" s="12"/>
    </row>
    <row r="9666" spans="3:4" x14ac:dyDescent="0.25">
      <c r="C9666" s="12"/>
      <c r="D9666" s="12"/>
    </row>
    <row r="9667" spans="3:4" x14ac:dyDescent="0.25">
      <c r="C9667" s="12"/>
      <c r="D9667" s="12"/>
    </row>
    <row r="9668" spans="3:4" x14ac:dyDescent="0.25">
      <c r="C9668" s="12"/>
      <c r="D9668" s="12"/>
    </row>
    <row r="9669" spans="3:4" x14ac:dyDescent="0.25">
      <c r="C9669" s="12"/>
      <c r="D9669" s="12"/>
    </row>
    <row r="9670" spans="3:4" x14ac:dyDescent="0.25">
      <c r="C9670" s="12"/>
      <c r="D9670" s="12"/>
    </row>
    <row r="9671" spans="3:4" x14ac:dyDescent="0.25">
      <c r="C9671" s="12"/>
      <c r="D9671" s="12"/>
    </row>
    <row r="9672" spans="3:4" x14ac:dyDescent="0.25">
      <c r="C9672" s="12"/>
      <c r="D9672" s="12"/>
    </row>
    <row r="9673" spans="3:4" x14ac:dyDescent="0.25">
      <c r="C9673" s="12"/>
      <c r="D9673" s="12"/>
    </row>
    <row r="9674" spans="3:4" x14ac:dyDescent="0.25">
      <c r="C9674" s="12"/>
      <c r="D9674" s="12"/>
    </row>
    <row r="9675" spans="3:4" x14ac:dyDescent="0.25">
      <c r="C9675" s="12"/>
      <c r="D9675" s="12"/>
    </row>
    <row r="9676" spans="3:4" x14ac:dyDescent="0.25">
      <c r="C9676" s="12"/>
      <c r="D9676" s="12"/>
    </row>
    <row r="9677" spans="3:4" x14ac:dyDescent="0.25">
      <c r="C9677" s="12"/>
      <c r="D9677" s="12"/>
    </row>
    <row r="9678" spans="3:4" x14ac:dyDescent="0.25">
      <c r="C9678" s="12"/>
      <c r="D9678" s="12"/>
    </row>
    <row r="9679" spans="3:4" x14ac:dyDescent="0.25">
      <c r="C9679" s="12"/>
      <c r="D9679" s="12"/>
    </row>
    <row r="9680" spans="3:4" x14ac:dyDescent="0.25">
      <c r="C9680" s="12"/>
      <c r="D9680" s="12"/>
    </row>
    <row r="9681" spans="3:4" x14ac:dyDescent="0.25">
      <c r="C9681" s="12"/>
      <c r="D9681" s="12"/>
    </row>
    <row r="9682" spans="3:4" x14ac:dyDescent="0.25">
      <c r="C9682" s="12"/>
      <c r="D9682" s="12"/>
    </row>
    <row r="9683" spans="3:4" x14ac:dyDescent="0.25">
      <c r="C9683" s="12"/>
      <c r="D9683" s="12"/>
    </row>
    <row r="9684" spans="3:4" x14ac:dyDescent="0.25">
      <c r="C9684" s="12"/>
      <c r="D9684" s="12"/>
    </row>
    <row r="9685" spans="3:4" x14ac:dyDescent="0.25">
      <c r="C9685" s="12"/>
      <c r="D9685" s="12"/>
    </row>
    <row r="9686" spans="3:4" x14ac:dyDescent="0.25">
      <c r="C9686" s="12"/>
      <c r="D9686" s="12"/>
    </row>
    <row r="9687" spans="3:4" x14ac:dyDescent="0.25">
      <c r="C9687" s="12"/>
      <c r="D9687" s="12"/>
    </row>
    <row r="9688" spans="3:4" x14ac:dyDescent="0.25">
      <c r="C9688" s="12"/>
      <c r="D9688" s="12"/>
    </row>
    <row r="9689" spans="3:4" x14ac:dyDescent="0.25">
      <c r="C9689" s="12"/>
      <c r="D9689" s="12"/>
    </row>
    <row r="9690" spans="3:4" x14ac:dyDescent="0.25">
      <c r="C9690" s="12"/>
      <c r="D9690" s="12"/>
    </row>
    <row r="9691" spans="3:4" x14ac:dyDescent="0.25">
      <c r="C9691" s="12"/>
      <c r="D9691" s="12"/>
    </row>
    <row r="9692" spans="3:4" x14ac:dyDescent="0.25">
      <c r="C9692" s="12"/>
      <c r="D9692" s="12"/>
    </row>
    <row r="9693" spans="3:4" x14ac:dyDescent="0.25">
      <c r="C9693" s="12"/>
      <c r="D9693" s="12"/>
    </row>
    <row r="9694" spans="3:4" x14ac:dyDescent="0.25">
      <c r="C9694" s="12"/>
      <c r="D9694" s="12"/>
    </row>
    <row r="9695" spans="3:4" x14ac:dyDescent="0.25">
      <c r="C9695" s="12"/>
      <c r="D9695" s="12"/>
    </row>
    <row r="9696" spans="3:4" x14ac:dyDescent="0.25">
      <c r="C9696" s="12"/>
      <c r="D9696" s="12"/>
    </row>
    <row r="9697" spans="3:4" x14ac:dyDescent="0.25">
      <c r="C9697" s="12"/>
      <c r="D9697" s="12"/>
    </row>
    <row r="9698" spans="3:4" x14ac:dyDescent="0.25">
      <c r="C9698" s="12"/>
      <c r="D9698" s="12"/>
    </row>
    <row r="9699" spans="3:4" x14ac:dyDescent="0.25">
      <c r="C9699" s="12"/>
      <c r="D9699" s="12"/>
    </row>
    <row r="9700" spans="3:4" x14ac:dyDescent="0.25">
      <c r="C9700" s="12"/>
      <c r="D9700" s="12"/>
    </row>
    <row r="9701" spans="3:4" x14ac:dyDescent="0.25">
      <c r="C9701" s="12"/>
      <c r="D9701" s="12"/>
    </row>
    <row r="9702" spans="3:4" x14ac:dyDescent="0.25">
      <c r="C9702" s="12"/>
      <c r="D9702" s="12"/>
    </row>
    <row r="9703" spans="3:4" x14ac:dyDescent="0.25">
      <c r="C9703" s="12"/>
      <c r="D9703" s="12"/>
    </row>
    <row r="9704" spans="3:4" x14ac:dyDescent="0.25">
      <c r="C9704" s="12"/>
      <c r="D9704" s="12"/>
    </row>
    <row r="9705" spans="3:4" x14ac:dyDescent="0.25">
      <c r="C9705" s="12"/>
      <c r="D9705" s="12"/>
    </row>
    <row r="9706" spans="3:4" x14ac:dyDescent="0.25">
      <c r="C9706" s="12"/>
      <c r="D9706" s="12"/>
    </row>
    <row r="9707" spans="3:4" x14ac:dyDescent="0.25">
      <c r="C9707" s="12"/>
      <c r="D9707" s="12"/>
    </row>
    <row r="9708" spans="3:4" x14ac:dyDescent="0.25">
      <c r="C9708" s="12"/>
      <c r="D9708" s="12"/>
    </row>
    <row r="9709" spans="3:4" x14ac:dyDescent="0.25">
      <c r="C9709" s="12"/>
      <c r="D9709" s="12"/>
    </row>
    <row r="9710" spans="3:4" x14ac:dyDescent="0.25">
      <c r="C9710" s="12"/>
      <c r="D9710" s="12"/>
    </row>
    <row r="9711" spans="3:4" x14ac:dyDescent="0.25">
      <c r="C9711" s="12"/>
      <c r="D9711" s="12"/>
    </row>
    <row r="9712" spans="3:4" x14ac:dyDescent="0.25">
      <c r="C9712" s="12"/>
      <c r="D9712" s="12"/>
    </row>
    <row r="9713" spans="3:4" x14ac:dyDescent="0.25">
      <c r="C9713" s="12"/>
      <c r="D9713" s="12"/>
    </row>
    <row r="9714" spans="3:4" x14ac:dyDescent="0.25">
      <c r="C9714" s="12"/>
      <c r="D9714" s="12"/>
    </row>
    <row r="9715" spans="3:4" x14ac:dyDescent="0.25">
      <c r="C9715" s="12"/>
      <c r="D9715" s="12"/>
    </row>
    <row r="9716" spans="3:4" x14ac:dyDescent="0.25">
      <c r="C9716" s="12"/>
      <c r="D9716" s="12"/>
    </row>
    <row r="9717" spans="3:4" x14ac:dyDescent="0.25">
      <c r="C9717" s="12"/>
      <c r="D9717" s="12"/>
    </row>
    <row r="9718" spans="3:4" x14ac:dyDescent="0.25">
      <c r="C9718" s="12"/>
      <c r="D9718" s="12"/>
    </row>
    <row r="9719" spans="3:4" x14ac:dyDescent="0.25">
      <c r="C9719" s="12"/>
      <c r="D9719" s="12"/>
    </row>
    <row r="9720" spans="3:4" x14ac:dyDescent="0.25">
      <c r="C9720" s="12"/>
      <c r="D9720" s="12"/>
    </row>
    <row r="9721" spans="3:4" x14ac:dyDescent="0.25">
      <c r="C9721" s="12"/>
      <c r="D9721" s="12"/>
    </row>
    <row r="9722" spans="3:4" x14ac:dyDescent="0.25">
      <c r="C9722" s="12"/>
      <c r="D9722" s="12"/>
    </row>
    <row r="9723" spans="3:4" x14ac:dyDescent="0.25">
      <c r="C9723" s="12"/>
      <c r="D9723" s="12"/>
    </row>
    <row r="9724" spans="3:4" x14ac:dyDescent="0.25">
      <c r="C9724" s="12"/>
      <c r="D9724" s="12"/>
    </row>
    <row r="9725" spans="3:4" x14ac:dyDescent="0.25">
      <c r="C9725" s="12"/>
      <c r="D9725" s="12"/>
    </row>
    <row r="9726" spans="3:4" x14ac:dyDescent="0.25">
      <c r="C9726" s="12"/>
      <c r="D9726" s="12"/>
    </row>
    <row r="9727" spans="3:4" x14ac:dyDescent="0.25">
      <c r="C9727" s="12"/>
      <c r="D9727" s="12"/>
    </row>
    <row r="9728" spans="3:4" x14ac:dyDescent="0.25">
      <c r="C9728" s="12"/>
      <c r="D9728" s="12"/>
    </row>
    <row r="9729" spans="3:4" x14ac:dyDescent="0.25">
      <c r="C9729" s="12"/>
      <c r="D9729" s="12"/>
    </row>
    <row r="9730" spans="3:4" x14ac:dyDescent="0.25">
      <c r="C9730" s="12"/>
      <c r="D9730" s="12"/>
    </row>
    <row r="9731" spans="3:4" x14ac:dyDescent="0.25">
      <c r="C9731" s="12"/>
      <c r="D9731" s="12"/>
    </row>
    <row r="9732" spans="3:4" x14ac:dyDescent="0.25">
      <c r="C9732" s="12"/>
      <c r="D9732" s="12"/>
    </row>
    <row r="9733" spans="3:4" x14ac:dyDescent="0.25">
      <c r="C9733" s="12"/>
      <c r="D9733" s="12"/>
    </row>
    <row r="9734" spans="3:4" x14ac:dyDescent="0.25">
      <c r="C9734" s="12"/>
      <c r="D9734" s="12"/>
    </row>
    <row r="9735" spans="3:4" x14ac:dyDescent="0.25">
      <c r="C9735" s="12"/>
      <c r="D9735" s="12"/>
    </row>
    <row r="9736" spans="3:4" x14ac:dyDescent="0.25">
      <c r="C9736" s="12"/>
      <c r="D9736" s="12"/>
    </row>
    <row r="9737" spans="3:4" x14ac:dyDescent="0.25">
      <c r="C9737" s="12"/>
      <c r="D9737" s="12"/>
    </row>
    <row r="9738" spans="3:4" x14ac:dyDescent="0.25">
      <c r="C9738" s="12"/>
      <c r="D9738" s="12"/>
    </row>
    <row r="9739" spans="3:4" x14ac:dyDescent="0.25">
      <c r="C9739" s="12"/>
      <c r="D9739" s="12"/>
    </row>
    <row r="9740" spans="3:4" x14ac:dyDescent="0.25">
      <c r="C9740" s="12"/>
      <c r="D9740" s="12"/>
    </row>
    <row r="9741" spans="3:4" x14ac:dyDescent="0.25">
      <c r="C9741" s="12"/>
      <c r="D9741" s="12"/>
    </row>
    <row r="9742" spans="3:4" x14ac:dyDescent="0.25">
      <c r="C9742" s="12"/>
      <c r="D9742" s="12"/>
    </row>
    <row r="9743" spans="3:4" x14ac:dyDescent="0.25">
      <c r="C9743" s="12"/>
      <c r="D9743" s="12"/>
    </row>
    <row r="9744" spans="3:4" x14ac:dyDescent="0.25">
      <c r="C9744" s="12"/>
      <c r="D9744" s="12"/>
    </row>
    <row r="9745" spans="3:4" x14ac:dyDescent="0.25">
      <c r="C9745" s="12"/>
      <c r="D9745" s="12"/>
    </row>
    <row r="9746" spans="3:4" x14ac:dyDescent="0.25">
      <c r="C9746" s="12"/>
      <c r="D9746" s="12"/>
    </row>
    <row r="9747" spans="3:4" x14ac:dyDescent="0.25">
      <c r="C9747" s="12"/>
      <c r="D9747" s="12"/>
    </row>
    <row r="9748" spans="3:4" x14ac:dyDescent="0.25">
      <c r="C9748" s="12"/>
      <c r="D9748" s="12"/>
    </row>
    <row r="9749" spans="3:4" x14ac:dyDescent="0.25">
      <c r="C9749" s="12"/>
      <c r="D9749" s="12"/>
    </row>
    <row r="9750" spans="3:4" x14ac:dyDescent="0.25">
      <c r="C9750" s="12"/>
      <c r="D9750" s="12"/>
    </row>
    <row r="9751" spans="3:4" x14ac:dyDescent="0.25">
      <c r="C9751" s="12"/>
      <c r="D9751" s="12"/>
    </row>
    <row r="9752" spans="3:4" x14ac:dyDescent="0.25">
      <c r="C9752" s="12"/>
      <c r="D9752" s="12"/>
    </row>
    <row r="9753" spans="3:4" x14ac:dyDescent="0.25">
      <c r="C9753" s="12"/>
      <c r="D9753" s="12"/>
    </row>
    <row r="9754" spans="3:4" x14ac:dyDescent="0.25">
      <c r="C9754" s="12"/>
      <c r="D9754" s="12"/>
    </row>
    <row r="9755" spans="3:4" x14ac:dyDescent="0.25">
      <c r="C9755" s="12"/>
      <c r="D9755" s="12"/>
    </row>
    <row r="9756" spans="3:4" x14ac:dyDescent="0.25">
      <c r="C9756" s="12"/>
      <c r="D9756" s="12"/>
    </row>
    <row r="9757" spans="3:4" x14ac:dyDescent="0.25">
      <c r="C9757" s="12"/>
      <c r="D9757" s="12"/>
    </row>
    <row r="9758" spans="3:4" x14ac:dyDescent="0.25">
      <c r="C9758" s="12"/>
      <c r="D9758" s="12"/>
    </row>
    <row r="9759" spans="3:4" x14ac:dyDescent="0.25">
      <c r="C9759" s="12"/>
      <c r="D9759" s="12"/>
    </row>
    <row r="9760" spans="3:4" x14ac:dyDescent="0.25">
      <c r="C9760" s="12"/>
      <c r="D9760" s="12"/>
    </row>
    <row r="9761" spans="3:4" x14ac:dyDescent="0.25">
      <c r="C9761" s="12"/>
      <c r="D9761" s="12"/>
    </row>
    <row r="9762" spans="3:4" x14ac:dyDescent="0.25">
      <c r="C9762" s="12"/>
      <c r="D9762" s="12"/>
    </row>
    <row r="9763" spans="3:4" x14ac:dyDescent="0.25">
      <c r="C9763" s="12"/>
      <c r="D9763" s="12"/>
    </row>
    <row r="9764" spans="3:4" x14ac:dyDescent="0.25">
      <c r="C9764" s="12"/>
      <c r="D9764" s="12"/>
    </row>
    <row r="9765" spans="3:4" x14ac:dyDescent="0.25">
      <c r="C9765" s="12"/>
      <c r="D9765" s="12"/>
    </row>
    <row r="9766" spans="3:4" x14ac:dyDescent="0.25">
      <c r="C9766" s="12"/>
      <c r="D9766" s="12"/>
    </row>
    <row r="9767" spans="3:4" x14ac:dyDescent="0.25">
      <c r="C9767" s="12"/>
      <c r="D9767" s="12"/>
    </row>
    <row r="9768" spans="3:4" x14ac:dyDescent="0.25">
      <c r="C9768" s="12"/>
      <c r="D9768" s="12"/>
    </row>
    <row r="9769" spans="3:4" x14ac:dyDescent="0.25">
      <c r="C9769" s="12"/>
      <c r="D9769" s="12"/>
    </row>
    <row r="9770" spans="3:4" x14ac:dyDescent="0.25">
      <c r="C9770" s="12"/>
      <c r="D9770" s="12"/>
    </row>
    <row r="9771" spans="3:4" x14ac:dyDescent="0.25">
      <c r="C9771" s="12"/>
      <c r="D9771" s="12"/>
    </row>
    <row r="9772" spans="3:4" x14ac:dyDescent="0.25">
      <c r="C9772" s="12"/>
      <c r="D9772" s="12"/>
    </row>
    <row r="9773" spans="3:4" x14ac:dyDescent="0.25">
      <c r="C9773" s="12"/>
      <c r="D9773" s="12"/>
    </row>
    <row r="9774" spans="3:4" x14ac:dyDescent="0.25">
      <c r="C9774" s="12"/>
      <c r="D9774" s="12"/>
    </row>
    <row r="9775" spans="3:4" x14ac:dyDescent="0.25">
      <c r="C9775" s="12"/>
      <c r="D9775" s="12"/>
    </row>
    <row r="9776" spans="3:4" x14ac:dyDescent="0.25">
      <c r="C9776" s="12"/>
      <c r="D9776" s="12"/>
    </row>
    <row r="9777" spans="3:4" x14ac:dyDescent="0.25">
      <c r="C9777" s="12"/>
      <c r="D9777" s="12"/>
    </row>
    <row r="9778" spans="3:4" x14ac:dyDescent="0.25">
      <c r="C9778" s="12"/>
      <c r="D9778" s="12"/>
    </row>
    <row r="9779" spans="3:4" x14ac:dyDescent="0.25">
      <c r="C9779" s="12"/>
      <c r="D9779" s="12"/>
    </row>
    <row r="9780" spans="3:4" x14ac:dyDescent="0.25">
      <c r="C9780" s="12"/>
      <c r="D9780" s="12"/>
    </row>
    <row r="9781" spans="3:4" x14ac:dyDescent="0.25">
      <c r="C9781" s="12"/>
      <c r="D9781" s="12"/>
    </row>
    <row r="9782" spans="3:4" x14ac:dyDescent="0.25">
      <c r="C9782" s="12"/>
      <c r="D9782" s="12"/>
    </row>
    <row r="9783" spans="3:4" x14ac:dyDescent="0.25">
      <c r="C9783" s="12"/>
      <c r="D9783" s="12"/>
    </row>
    <row r="9784" spans="3:4" x14ac:dyDescent="0.25">
      <c r="C9784" s="12"/>
      <c r="D9784" s="12"/>
    </row>
    <row r="9785" spans="3:4" x14ac:dyDescent="0.25">
      <c r="C9785" s="12"/>
      <c r="D9785" s="12"/>
    </row>
    <row r="9786" spans="3:4" x14ac:dyDescent="0.25">
      <c r="C9786" s="12"/>
      <c r="D9786" s="12"/>
    </row>
    <row r="9787" spans="3:4" x14ac:dyDescent="0.25">
      <c r="C9787" s="12"/>
      <c r="D9787" s="12"/>
    </row>
    <row r="9788" spans="3:4" x14ac:dyDescent="0.25">
      <c r="C9788" s="12"/>
      <c r="D9788" s="12"/>
    </row>
    <row r="9789" spans="3:4" x14ac:dyDescent="0.25">
      <c r="C9789" s="12"/>
      <c r="D9789" s="12"/>
    </row>
    <row r="9790" spans="3:4" x14ac:dyDescent="0.25">
      <c r="C9790" s="12"/>
      <c r="D9790" s="12"/>
    </row>
    <row r="9791" spans="3:4" x14ac:dyDescent="0.25">
      <c r="C9791" s="12"/>
      <c r="D9791" s="12"/>
    </row>
    <row r="9792" spans="3:4" x14ac:dyDescent="0.25">
      <c r="C9792" s="12"/>
      <c r="D9792" s="12"/>
    </row>
    <row r="9793" spans="3:4" x14ac:dyDescent="0.25">
      <c r="C9793" s="12"/>
      <c r="D9793" s="12"/>
    </row>
    <row r="9794" spans="3:4" x14ac:dyDescent="0.25">
      <c r="C9794" s="12"/>
      <c r="D9794" s="12"/>
    </row>
    <row r="9795" spans="3:4" x14ac:dyDescent="0.25">
      <c r="C9795" s="12"/>
      <c r="D9795" s="12"/>
    </row>
    <row r="9796" spans="3:4" x14ac:dyDescent="0.25">
      <c r="C9796" s="12"/>
      <c r="D9796" s="12"/>
    </row>
    <row r="9797" spans="3:4" x14ac:dyDescent="0.25">
      <c r="C9797" s="12"/>
      <c r="D9797" s="12"/>
    </row>
    <row r="9798" spans="3:4" x14ac:dyDescent="0.25">
      <c r="C9798" s="12"/>
      <c r="D9798" s="12"/>
    </row>
    <row r="9799" spans="3:4" x14ac:dyDescent="0.25">
      <c r="C9799" s="12"/>
      <c r="D9799" s="12"/>
    </row>
    <row r="9800" spans="3:4" x14ac:dyDescent="0.25">
      <c r="C9800" s="12"/>
      <c r="D9800" s="12"/>
    </row>
    <row r="9801" spans="3:4" x14ac:dyDescent="0.25">
      <c r="C9801" s="12"/>
      <c r="D9801" s="12"/>
    </row>
    <row r="9802" spans="3:4" x14ac:dyDescent="0.25">
      <c r="C9802" s="12"/>
      <c r="D9802" s="12"/>
    </row>
    <row r="9803" spans="3:4" x14ac:dyDescent="0.25">
      <c r="C9803" s="12"/>
      <c r="D9803" s="12"/>
    </row>
    <row r="9804" spans="3:4" x14ac:dyDescent="0.25">
      <c r="C9804" s="12"/>
      <c r="D9804" s="12"/>
    </row>
    <row r="9805" spans="3:4" x14ac:dyDescent="0.25">
      <c r="C9805" s="12"/>
      <c r="D9805" s="12"/>
    </row>
    <row r="9806" spans="3:4" x14ac:dyDescent="0.25">
      <c r="C9806" s="12"/>
      <c r="D9806" s="12"/>
    </row>
    <row r="9807" spans="3:4" x14ac:dyDescent="0.25">
      <c r="C9807" s="12"/>
      <c r="D9807" s="12"/>
    </row>
    <row r="9808" spans="3:4" x14ac:dyDescent="0.25">
      <c r="C9808" s="12"/>
      <c r="D9808" s="12"/>
    </row>
    <row r="9809" spans="3:4" x14ac:dyDescent="0.25">
      <c r="C9809" s="12"/>
      <c r="D9809" s="12"/>
    </row>
    <row r="9810" spans="3:4" x14ac:dyDescent="0.25">
      <c r="C9810" s="12"/>
      <c r="D9810" s="12"/>
    </row>
    <row r="9811" spans="3:4" x14ac:dyDescent="0.25">
      <c r="C9811" s="12"/>
      <c r="D9811" s="12"/>
    </row>
    <row r="9812" spans="3:4" x14ac:dyDescent="0.25">
      <c r="C9812" s="12"/>
      <c r="D9812" s="12"/>
    </row>
    <row r="9813" spans="3:4" x14ac:dyDescent="0.25">
      <c r="C9813" s="12"/>
      <c r="D9813" s="12"/>
    </row>
    <row r="9814" spans="3:4" x14ac:dyDescent="0.25">
      <c r="C9814" s="12"/>
      <c r="D9814" s="12"/>
    </row>
    <row r="9815" spans="3:4" x14ac:dyDescent="0.25">
      <c r="C9815" s="12"/>
      <c r="D9815" s="12"/>
    </row>
    <row r="9816" spans="3:4" x14ac:dyDescent="0.25">
      <c r="C9816" s="12"/>
      <c r="D9816" s="12"/>
    </row>
    <row r="9817" spans="3:4" x14ac:dyDescent="0.25">
      <c r="C9817" s="12"/>
      <c r="D9817" s="12"/>
    </row>
    <row r="9818" spans="3:4" x14ac:dyDescent="0.25">
      <c r="C9818" s="12"/>
      <c r="D9818" s="12"/>
    </row>
    <row r="9819" spans="3:4" x14ac:dyDescent="0.25">
      <c r="C9819" s="12"/>
      <c r="D9819" s="12"/>
    </row>
    <row r="9820" spans="3:4" x14ac:dyDescent="0.25">
      <c r="C9820" s="12"/>
      <c r="D9820" s="12"/>
    </row>
    <row r="9821" spans="3:4" x14ac:dyDescent="0.25">
      <c r="C9821" s="12"/>
      <c r="D9821" s="12"/>
    </row>
    <row r="9822" spans="3:4" x14ac:dyDescent="0.25">
      <c r="C9822" s="12"/>
      <c r="D9822" s="12"/>
    </row>
    <row r="9823" spans="3:4" x14ac:dyDescent="0.25">
      <c r="C9823" s="12"/>
      <c r="D9823" s="12"/>
    </row>
    <row r="9824" spans="3:4" x14ac:dyDescent="0.25">
      <c r="C9824" s="12"/>
      <c r="D9824" s="12"/>
    </row>
    <row r="9825" spans="3:4" x14ac:dyDescent="0.25">
      <c r="C9825" s="12"/>
      <c r="D9825" s="12"/>
    </row>
    <row r="9826" spans="3:4" x14ac:dyDescent="0.25">
      <c r="C9826" s="12"/>
      <c r="D9826" s="12"/>
    </row>
    <row r="9827" spans="3:4" x14ac:dyDescent="0.25">
      <c r="C9827" s="12"/>
      <c r="D9827" s="12"/>
    </row>
    <row r="9828" spans="3:4" x14ac:dyDescent="0.25">
      <c r="C9828" s="12"/>
      <c r="D9828" s="12"/>
    </row>
    <row r="9829" spans="3:4" x14ac:dyDescent="0.25">
      <c r="C9829" s="12"/>
      <c r="D9829" s="12"/>
    </row>
    <row r="9830" spans="3:4" x14ac:dyDescent="0.25">
      <c r="C9830" s="12"/>
      <c r="D9830" s="12"/>
    </row>
    <row r="9831" spans="3:4" x14ac:dyDescent="0.25">
      <c r="C9831" s="12"/>
      <c r="D9831" s="12"/>
    </row>
    <row r="9832" spans="3:4" x14ac:dyDescent="0.25">
      <c r="C9832" s="12"/>
      <c r="D9832" s="12"/>
    </row>
    <row r="9833" spans="3:4" x14ac:dyDescent="0.25">
      <c r="C9833" s="12"/>
      <c r="D9833" s="12"/>
    </row>
    <row r="9834" spans="3:4" x14ac:dyDescent="0.25">
      <c r="C9834" s="12"/>
      <c r="D9834" s="12"/>
    </row>
    <row r="9835" spans="3:4" x14ac:dyDescent="0.25">
      <c r="C9835" s="12"/>
      <c r="D9835" s="12"/>
    </row>
    <row r="9836" spans="3:4" x14ac:dyDescent="0.25">
      <c r="C9836" s="12"/>
      <c r="D9836" s="12"/>
    </row>
    <row r="9837" spans="3:4" x14ac:dyDescent="0.25">
      <c r="C9837" s="12"/>
      <c r="D9837" s="12"/>
    </row>
    <row r="9838" spans="3:4" x14ac:dyDescent="0.25">
      <c r="C9838" s="12"/>
      <c r="D9838" s="12"/>
    </row>
    <row r="9839" spans="3:4" x14ac:dyDescent="0.25">
      <c r="C9839" s="12"/>
      <c r="D9839" s="12"/>
    </row>
    <row r="9840" spans="3:4" x14ac:dyDescent="0.25">
      <c r="C9840" s="12"/>
      <c r="D9840" s="12"/>
    </row>
    <row r="9841" spans="3:4" x14ac:dyDescent="0.25">
      <c r="C9841" s="12"/>
      <c r="D9841" s="12"/>
    </row>
    <row r="9842" spans="3:4" x14ac:dyDescent="0.25">
      <c r="C9842" s="12"/>
      <c r="D9842" s="12"/>
    </row>
    <row r="9843" spans="3:4" x14ac:dyDescent="0.25">
      <c r="C9843" s="12"/>
      <c r="D9843" s="12"/>
    </row>
    <row r="9844" spans="3:4" x14ac:dyDescent="0.25">
      <c r="C9844" s="12"/>
      <c r="D9844" s="12"/>
    </row>
    <row r="9845" spans="3:4" x14ac:dyDescent="0.25">
      <c r="C9845" s="12"/>
      <c r="D9845" s="12"/>
    </row>
    <row r="9846" spans="3:4" x14ac:dyDescent="0.25">
      <c r="C9846" s="12"/>
      <c r="D9846" s="12"/>
    </row>
    <row r="9847" spans="3:4" x14ac:dyDescent="0.25">
      <c r="C9847" s="12"/>
      <c r="D9847" s="12"/>
    </row>
    <row r="9848" spans="3:4" x14ac:dyDescent="0.25">
      <c r="C9848" s="12"/>
      <c r="D9848" s="12"/>
    </row>
    <row r="9849" spans="3:4" x14ac:dyDescent="0.25">
      <c r="C9849" s="12"/>
      <c r="D9849" s="12"/>
    </row>
    <row r="9850" spans="3:4" x14ac:dyDescent="0.25">
      <c r="C9850" s="12"/>
      <c r="D9850" s="12"/>
    </row>
    <row r="9851" spans="3:4" x14ac:dyDescent="0.25">
      <c r="C9851" s="12"/>
      <c r="D9851" s="12"/>
    </row>
    <row r="9852" spans="3:4" x14ac:dyDescent="0.25">
      <c r="C9852" s="12"/>
      <c r="D9852" s="12"/>
    </row>
    <row r="9853" spans="3:4" x14ac:dyDescent="0.25">
      <c r="C9853" s="12"/>
      <c r="D9853" s="12"/>
    </row>
    <row r="9854" spans="3:4" x14ac:dyDescent="0.25">
      <c r="C9854" s="12"/>
      <c r="D9854" s="12"/>
    </row>
    <row r="9855" spans="3:4" x14ac:dyDescent="0.25">
      <c r="C9855" s="12"/>
      <c r="D9855" s="12"/>
    </row>
    <row r="9856" spans="3:4" x14ac:dyDescent="0.25">
      <c r="C9856" s="12"/>
      <c r="D9856" s="12"/>
    </row>
    <row r="9857" spans="3:4" x14ac:dyDescent="0.25">
      <c r="C9857" s="12"/>
      <c r="D9857" s="12"/>
    </row>
    <row r="9858" spans="3:4" x14ac:dyDescent="0.25">
      <c r="C9858" s="12"/>
      <c r="D9858" s="12"/>
    </row>
    <row r="9859" spans="3:4" x14ac:dyDescent="0.25">
      <c r="C9859" s="12"/>
      <c r="D9859" s="12"/>
    </row>
    <row r="9860" spans="3:4" x14ac:dyDescent="0.25">
      <c r="C9860" s="12"/>
      <c r="D9860" s="12"/>
    </row>
    <row r="9861" spans="3:4" x14ac:dyDescent="0.25">
      <c r="C9861" s="12"/>
      <c r="D9861" s="12"/>
    </row>
    <row r="9862" spans="3:4" x14ac:dyDescent="0.25">
      <c r="C9862" s="12"/>
      <c r="D9862" s="12"/>
    </row>
    <row r="9863" spans="3:4" x14ac:dyDescent="0.25">
      <c r="C9863" s="12"/>
      <c r="D9863" s="12"/>
    </row>
    <row r="9864" spans="3:4" x14ac:dyDescent="0.25">
      <c r="C9864" s="12"/>
      <c r="D9864" s="12"/>
    </row>
    <row r="9865" spans="3:4" x14ac:dyDescent="0.25">
      <c r="C9865" s="12"/>
      <c r="D9865" s="12"/>
    </row>
    <row r="9866" spans="3:4" x14ac:dyDescent="0.25">
      <c r="C9866" s="12"/>
      <c r="D9866" s="12"/>
    </row>
    <row r="9867" spans="3:4" x14ac:dyDescent="0.25">
      <c r="C9867" s="12"/>
      <c r="D9867" s="12"/>
    </row>
    <row r="9868" spans="3:4" x14ac:dyDescent="0.25">
      <c r="C9868" s="12"/>
      <c r="D9868" s="12"/>
    </row>
    <row r="9869" spans="3:4" x14ac:dyDescent="0.25">
      <c r="C9869" s="12"/>
      <c r="D9869" s="12"/>
    </row>
    <row r="9870" spans="3:4" x14ac:dyDescent="0.25">
      <c r="C9870" s="12"/>
      <c r="D9870" s="12"/>
    </row>
    <row r="9871" spans="3:4" x14ac:dyDescent="0.25">
      <c r="C9871" s="12"/>
      <c r="D9871" s="12"/>
    </row>
    <row r="9872" spans="3:4" x14ac:dyDescent="0.25">
      <c r="C9872" s="12"/>
      <c r="D9872" s="12"/>
    </row>
    <row r="9873" spans="3:4" x14ac:dyDescent="0.25">
      <c r="C9873" s="12"/>
      <c r="D9873" s="12"/>
    </row>
    <row r="9874" spans="3:4" x14ac:dyDescent="0.25">
      <c r="C9874" s="12"/>
      <c r="D9874" s="12"/>
    </row>
    <row r="9875" spans="3:4" x14ac:dyDescent="0.25">
      <c r="C9875" s="12"/>
      <c r="D9875" s="12"/>
    </row>
    <row r="9876" spans="3:4" x14ac:dyDescent="0.25">
      <c r="C9876" s="12"/>
      <c r="D9876" s="12"/>
    </row>
    <row r="9877" spans="3:4" x14ac:dyDescent="0.25">
      <c r="C9877" s="12"/>
      <c r="D9877" s="12"/>
    </row>
    <row r="9878" spans="3:4" x14ac:dyDescent="0.25">
      <c r="C9878" s="12"/>
      <c r="D9878" s="12"/>
    </row>
    <row r="9879" spans="3:4" x14ac:dyDescent="0.25">
      <c r="C9879" s="12"/>
      <c r="D9879" s="12"/>
    </row>
    <row r="9880" spans="3:4" x14ac:dyDescent="0.25">
      <c r="C9880" s="12"/>
      <c r="D9880" s="12"/>
    </row>
    <row r="9881" spans="3:4" x14ac:dyDescent="0.25">
      <c r="C9881" s="12"/>
      <c r="D9881" s="12"/>
    </row>
    <row r="9882" spans="3:4" x14ac:dyDescent="0.25">
      <c r="C9882" s="12"/>
      <c r="D9882" s="12"/>
    </row>
    <row r="9883" spans="3:4" x14ac:dyDescent="0.25">
      <c r="C9883" s="12"/>
      <c r="D9883" s="12"/>
    </row>
    <row r="9884" spans="3:4" x14ac:dyDescent="0.25">
      <c r="C9884" s="12"/>
      <c r="D9884" s="12"/>
    </row>
    <row r="9885" spans="3:4" x14ac:dyDescent="0.25">
      <c r="C9885" s="12"/>
      <c r="D9885" s="12"/>
    </row>
    <row r="9886" spans="3:4" x14ac:dyDescent="0.25">
      <c r="C9886" s="12"/>
      <c r="D9886" s="12"/>
    </row>
    <row r="9887" spans="3:4" x14ac:dyDescent="0.25">
      <c r="C9887" s="12"/>
      <c r="D9887" s="12"/>
    </row>
    <row r="9888" spans="3:4" x14ac:dyDescent="0.25">
      <c r="C9888" s="12"/>
      <c r="D9888" s="12"/>
    </row>
    <row r="9889" spans="3:4" x14ac:dyDescent="0.25">
      <c r="C9889" s="12"/>
      <c r="D9889" s="12"/>
    </row>
    <row r="9890" spans="3:4" x14ac:dyDescent="0.25">
      <c r="C9890" s="12"/>
      <c r="D9890" s="12"/>
    </row>
    <row r="9891" spans="3:4" x14ac:dyDescent="0.25">
      <c r="C9891" s="12"/>
      <c r="D9891" s="12"/>
    </row>
    <row r="9892" spans="3:4" x14ac:dyDescent="0.25">
      <c r="C9892" s="12"/>
      <c r="D9892" s="12"/>
    </row>
    <row r="9893" spans="3:4" x14ac:dyDescent="0.25">
      <c r="C9893" s="12"/>
      <c r="D9893" s="12"/>
    </row>
    <row r="9894" spans="3:4" x14ac:dyDescent="0.25">
      <c r="C9894" s="12"/>
      <c r="D9894" s="12"/>
    </row>
    <row r="9895" spans="3:4" x14ac:dyDescent="0.25">
      <c r="C9895" s="12"/>
      <c r="D9895" s="12"/>
    </row>
    <row r="9896" spans="3:4" x14ac:dyDescent="0.25">
      <c r="C9896" s="12"/>
      <c r="D9896" s="12"/>
    </row>
    <row r="9897" spans="3:4" x14ac:dyDescent="0.25">
      <c r="C9897" s="12"/>
      <c r="D9897" s="12"/>
    </row>
    <row r="9898" spans="3:4" x14ac:dyDescent="0.25">
      <c r="C9898" s="12"/>
      <c r="D9898" s="12"/>
    </row>
    <row r="9899" spans="3:4" x14ac:dyDescent="0.25">
      <c r="C9899" s="12"/>
      <c r="D9899" s="12"/>
    </row>
    <row r="9900" spans="3:4" x14ac:dyDescent="0.25">
      <c r="C9900" s="12"/>
      <c r="D9900" s="12"/>
    </row>
    <row r="9901" spans="3:4" x14ac:dyDescent="0.25">
      <c r="C9901" s="12"/>
      <c r="D9901" s="12"/>
    </row>
    <row r="9902" spans="3:4" x14ac:dyDescent="0.25">
      <c r="C9902" s="12"/>
      <c r="D9902" s="12"/>
    </row>
    <row r="9903" spans="3:4" x14ac:dyDescent="0.25">
      <c r="C9903" s="12"/>
      <c r="D9903" s="12"/>
    </row>
    <row r="9904" spans="3:4" x14ac:dyDescent="0.25">
      <c r="C9904" s="12"/>
      <c r="D9904" s="12"/>
    </row>
    <row r="9905" spans="3:4" x14ac:dyDescent="0.25">
      <c r="C9905" s="12"/>
      <c r="D9905" s="12"/>
    </row>
    <row r="9906" spans="3:4" x14ac:dyDescent="0.25">
      <c r="C9906" s="12"/>
      <c r="D9906" s="12"/>
    </row>
    <row r="9907" spans="3:4" x14ac:dyDescent="0.25">
      <c r="C9907" s="12"/>
      <c r="D9907" s="12"/>
    </row>
    <row r="9908" spans="3:4" x14ac:dyDescent="0.25">
      <c r="C9908" s="12"/>
      <c r="D9908" s="12"/>
    </row>
    <row r="9909" spans="3:4" x14ac:dyDescent="0.25">
      <c r="C9909" s="12"/>
      <c r="D9909" s="12"/>
    </row>
    <row r="9910" spans="3:4" x14ac:dyDescent="0.25">
      <c r="C9910" s="12"/>
      <c r="D9910" s="12"/>
    </row>
    <row r="9911" spans="3:4" x14ac:dyDescent="0.25">
      <c r="C9911" s="12"/>
      <c r="D9911" s="12"/>
    </row>
    <row r="9912" spans="3:4" x14ac:dyDescent="0.25">
      <c r="C9912" s="12"/>
      <c r="D9912" s="12"/>
    </row>
    <row r="9913" spans="3:4" x14ac:dyDescent="0.25">
      <c r="C9913" s="12"/>
      <c r="D9913" s="12"/>
    </row>
    <row r="9914" spans="3:4" x14ac:dyDescent="0.25">
      <c r="C9914" s="12"/>
      <c r="D9914" s="12"/>
    </row>
    <row r="9915" spans="3:4" x14ac:dyDescent="0.25">
      <c r="C9915" s="12"/>
      <c r="D9915" s="12"/>
    </row>
    <row r="9916" spans="3:4" x14ac:dyDescent="0.25">
      <c r="C9916" s="12"/>
      <c r="D9916" s="12"/>
    </row>
    <row r="9917" spans="3:4" x14ac:dyDescent="0.25">
      <c r="C9917" s="12"/>
      <c r="D9917" s="12"/>
    </row>
    <row r="9918" spans="3:4" x14ac:dyDescent="0.25">
      <c r="C9918" s="12"/>
      <c r="D9918" s="12"/>
    </row>
    <row r="9919" spans="3:4" x14ac:dyDescent="0.25">
      <c r="C9919" s="12"/>
      <c r="D9919" s="12"/>
    </row>
    <row r="9920" spans="3:4" x14ac:dyDescent="0.25">
      <c r="C9920" s="12"/>
      <c r="D9920" s="12"/>
    </row>
    <row r="9921" spans="3:4" x14ac:dyDescent="0.25">
      <c r="C9921" s="12"/>
      <c r="D9921" s="12"/>
    </row>
    <row r="9922" spans="3:4" x14ac:dyDescent="0.25">
      <c r="C9922" s="12"/>
      <c r="D9922" s="12"/>
    </row>
    <row r="9923" spans="3:4" x14ac:dyDescent="0.25">
      <c r="C9923" s="12"/>
      <c r="D9923" s="12"/>
    </row>
    <row r="9924" spans="3:4" x14ac:dyDescent="0.25">
      <c r="C9924" s="12"/>
      <c r="D9924" s="12"/>
    </row>
    <row r="9925" spans="3:4" x14ac:dyDescent="0.25">
      <c r="C9925" s="12"/>
      <c r="D9925" s="12"/>
    </row>
    <row r="9926" spans="3:4" x14ac:dyDescent="0.25">
      <c r="C9926" s="12"/>
      <c r="D9926" s="12"/>
    </row>
    <row r="9927" spans="3:4" x14ac:dyDescent="0.25">
      <c r="C9927" s="12"/>
      <c r="D9927" s="12"/>
    </row>
    <row r="9928" spans="3:4" x14ac:dyDescent="0.25">
      <c r="C9928" s="12"/>
      <c r="D9928" s="12"/>
    </row>
    <row r="9929" spans="3:4" x14ac:dyDescent="0.25">
      <c r="C9929" s="12"/>
      <c r="D9929" s="12"/>
    </row>
    <row r="9930" spans="3:4" x14ac:dyDescent="0.25">
      <c r="C9930" s="12"/>
      <c r="D9930" s="12"/>
    </row>
    <row r="9931" spans="3:4" x14ac:dyDescent="0.25">
      <c r="C9931" s="12"/>
      <c r="D9931" s="12"/>
    </row>
    <row r="9932" spans="3:4" x14ac:dyDescent="0.25">
      <c r="C9932" s="12"/>
      <c r="D9932" s="12"/>
    </row>
    <row r="9933" spans="3:4" x14ac:dyDescent="0.25">
      <c r="C9933" s="12"/>
      <c r="D9933" s="12"/>
    </row>
    <row r="9934" spans="3:4" x14ac:dyDescent="0.25">
      <c r="C9934" s="12"/>
      <c r="D9934" s="12"/>
    </row>
    <row r="9935" spans="3:4" x14ac:dyDescent="0.25">
      <c r="C9935" s="12"/>
      <c r="D9935" s="12"/>
    </row>
    <row r="9936" spans="3:4" x14ac:dyDescent="0.25">
      <c r="C9936" s="12"/>
      <c r="D9936" s="12"/>
    </row>
    <row r="9937" spans="3:4" x14ac:dyDescent="0.25">
      <c r="C9937" s="12"/>
      <c r="D9937" s="12"/>
    </row>
    <row r="9938" spans="3:4" x14ac:dyDescent="0.25">
      <c r="C9938" s="12"/>
      <c r="D9938" s="12"/>
    </row>
    <row r="9939" spans="3:4" x14ac:dyDescent="0.25">
      <c r="C9939" s="12"/>
      <c r="D9939" s="12"/>
    </row>
    <row r="9940" spans="3:4" x14ac:dyDescent="0.25">
      <c r="C9940" s="12"/>
      <c r="D9940" s="12"/>
    </row>
    <row r="9941" spans="3:4" x14ac:dyDescent="0.25">
      <c r="C9941" s="12"/>
      <c r="D9941" s="12"/>
    </row>
    <row r="9942" spans="3:4" x14ac:dyDescent="0.25">
      <c r="C9942" s="12"/>
      <c r="D9942" s="12"/>
    </row>
    <row r="9943" spans="3:4" x14ac:dyDescent="0.25">
      <c r="C9943" s="12"/>
      <c r="D9943" s="12"/>
    </row>
    <row r="9944" spans="3:4" x14ac:dyDescent="0.25">
      <c r="C9944" s="12"/>
      <c r="D9944" s="12"/>
    </row>
    <row r="9945" spans="3:4" x14ac:dyDescent="0.25">
      <c r="C9945" s="12"/>
      <c r="D9945" s="12"/>
    </row>
    <row r="9946" spans="3:4" x14ac:dyDescent="0.25">
      <c r="C9946" s="12"/>
      <c r="D9946" s="12"/>
    </row>
    <row r="9947" spans="3:4" x14ac:dyDescent="0.25">
      <c r="C9947" s="12"/>
      <c r="D9947" s="12"/>
    </row>
    <row r="9948" spans="3:4" x14ac:dyDescent="0.25">
      <c r="C9948" s="12"/>
      <c r="D9948" s="12"/>
    </row>
    <row r="9949" spans="3:4" x14ac:dyDescent="0.25">
      <c r="C9949" s="12"/>
      <c r="D9949" s="12"/>
    </row>
    <row r="9950" spans="3:4" x14ac:dyDescent="0.25">
      <c r="C9950" s="12"/>
      <c r="D9950" s="12"/>
    </row>
    <row r="9951" spans="3:4" x14ac:dyDescent="0.25">
      <c r="C9951" s="12"/>
      <c r="D9951" s="12"/>
    </row>
    <row r="9952" spans="3:4" x14ac:dyDescent="0.25">
      <c r="C9952" s="12"/>
      <c r="D9952" s="12"/>
    </row>
    <row r="9953" spans="3:4" x14ac:dyDescent="0.25">
      <c r="C9953" s="12"/>
      <c r="D9953" s="12"/>
    </row>
    <row r="9954" spans="3:4" x14ac:dyDescent="0.25">
      <c r="C9954" s="12"/>
      <c r="D9954" s="12"/>
    </row>
    <row r="9955" spans="3:4" x14ac:dyDescent="0.25">
      <c r="C9955" s="12"/>
      <c r="D9955" s="12"/>
    </row>
    <row r="9956" spans="3:4" x14ac:dyDescent="0.25">
      <c r="C9956" s="12"/>
      <c r="D9956" s="12"/>
    </row>
    <row r="9957" spans="3:4" x14ac:dyDescent="0.25">
      <c r="C9957" s="12"/>
      <c r="D9957" s="12"/>
    </row>
    <row r="9958" spans="3:4" x14ac:dyDescent="0.25">
      <c r="C9958" s="12"/>
      <c r="D9958" s="12"/>
    </row>
    <row r="9959" spans="3:4" x14ac:dyDescent="0.25">
      <c r="C9959" s="12"/>
      <c r="D9959" s="12"/>
    </row>
    <row r="9960" spans="3:4" x14ac:dyDescent="0.25">
      <c r="C9960" s="12"/>
      <c r="D9960" s="12"/>
    </row>
    <row r="9961" spans="3:4" x14ac:dyDescent="0.25">
      <c r="C9961" s="12"/>
      <c r="D9961" s="12"/>
    </row>
    <row r="9962" spans="3:4" x14ac:dyDescent="0.25">
      <c r="C9962" s="12"/>
      <c r="D9962" s="12"/>
    </row>
    <row r="9963" spans="3:4" x14ac:dyDescent="0.25">
      <c r="C9963" s="12"/>
      <c r="D9963" s="12"/>
    </row>
    <row r="9964" spans="3:4" x14ac:dyDescent="0.25">
      <c r="C9964" s="12"/>
      <c r="D9964" s="12"/>
    </row>
    <row r="9965" spans="3:4" x14ac:dyDescent="0.25">
      <c r="C9965" s="12"/>
      <c r="D9965" s="12"/>
    </row>
    <row r="9966" spans="3:4" x14ac:dyDescent="0.25">
      <c r="C9966" s="12"/>
      <c r="D9966" s="12"/>
    </row>
    <row r="9967" spans="3:4" x14ac:dyDescent="0.25">
      <c r="C9967" s="12"/>
      <c r="D9967" s="12"/>
    </row>
    <row r="9968" spans="3:4" x14ac:dyDescent="0.25">
      <c r="C9968" s="12"/>
      <c r="D9968" s="12"/>
    </row>
    <row r="9969" spans="3:4" x14ac:dyDescent="0.25">
      <c r="C9969" s="12"/>
      <c r="D9969" s="12"/>
    </row>
    <row r="9970" spans="3:4" x14ac:dyDescent="0.25">
      <c r="C9970" s="12"/>
      <c r="D9970" s="12"/>
    </row>
    <row r="9971" spans="3:4" x14ac:dyDescent="0.25">
      <c r="C9971" s="12"/>
      <c r="D9971" s="12"/>
    </row>
    <row r="9972" spans="3:4" x14ac:dyDescent="0.25">
      <c r="C9972" s="12"/>
      <c r="D9972" s="12"/>
    </row>
    <row r="9973" spans="3:4" x14ac:dyDescent="0.25">
      <c r="C9973" s="12"/>
      <c r="D9973" s="12"/>
    </row>
    <row r="9974" spans="3:4" x14ac:dyDescent="0.25">
      <c r="C9974" s="12"/>
      <c r="D9974" s="12"/>
    </row>
    <row r="9975" spans="3:4" x14ac:dyDescent="0.25">
      <c r="C9975" s="12"/>
      <c r="D9975" s="12"/>
    </row>
    <row r="9976" spans="3:4" x14ac:dyDescent="0.25">
      <c r="C9976" s="12"/>
      <c r="D9976" s="12"/>
    </row>
    <row r="9977" spans="3:4" x14ac:dyDescent="0.25">
      <c r="C9977" s="12"/>
      <c r="D9977" s="12"/>
    </row>
    <row r="9978" spans="3:4" x14ac:dyDescent="0.25">
      <c r="C9978" s="12"/>
      <c r="D9978" s="12"/>
    </row>
    <row r="9979" spans="3:4" x14ac:dyDescent="0.25">
      <c r="C9979" s="12"/>
      <c r="D9979" s="12"/>
    </row>
    <row r="9980" spans="3:4" x14ac:dyDescent="0.25">
      <c r="C9980" s="12"/>
      <c r="D9980" s="12"/>
    </row>
    <row r="9981" spans="3:4" x14ac:dyDescent="0.25">
      <c r="C9981" s="12"/>
      <c r="D9981" s="12"/>
    </row>
    <row r="9982" spans="3:4" x14ac:dyDescent="0.25">
      <c r="C9982" s="12"/>
      <c r="D9982" s="12"/>
    </row>
    <row r="9983" spans="3:4" x14ac:dyDescent="0.25">
      <c r="C9983" s="12"/>
      <c r="D9983" s="12"/>
    </row>
    <row r="9984" spans="3:4" x14ac:dyDescent="0.25">
      <c r="C9984" s="12"/>
      <c r="D9984" s="12"/>
    </row>
    <row r="9985" spans="3:4" x14ac:dyDescent="0.25">
      <c r="C9985" s="12"/>
      <c r="D9985" s="12"/>
    </row>
    <row r="9986" spans="3:4" x14ac:dyDescent="0.25">
      <c r="C9986" s="12"/>
      <c r="D9986" s="12"/>
    </row>
    <row r="9987" spans="3:4" x14ac:dyDescent="0.25">
      <c r="C9987" s="12"/>
      <c r="D9987" s="12"/>
    </row>
    <row r="9988" spans="3:4" x14ac:dyDescent="0.25">
      <c r="C9988" s="12"/>
      <c r="D9988" s="12"/>
    </row>
    <row r="9989" spans="3:4" x14ac:dyDescent="0.25">
      <c r="C9989" s="12"/>
      <c r="D9989" s="12"/>
    </row>
    <row r="9990" spans="3:4" x14ac:dyDescent="0.25">
      <c r="C9990" s="12"/>
      <c r="D9990" s="12"/>
    </row>
    <row r="9991" spans="3:4" x14ac:dyDescent="0.25">
      <c r="C9991" s="12"/>
      <c r="D9991" s="12"/>
    </row>
    <row r="9992" spans="3:4" x14ac:dyDescent="0.25">
      <c r="C9992" s="12"/>
      <c r="D9992" s="12"/>
    </row>
    <row r="9993" spans="3:4" x14ac:dyDescent="0.25">
      <c r="C9993" s="12"/>
      <c r="D9993" s="12"/>
    </row>
    <row r="9994" spans="3:4" x14ac:dyDescent="0.25">
      <c r="C9994" s="12"/>
      <c r="D9994" s="12"/>
    </row>
    <row r="9995" spans="3:4" x14ac:dyDescent="0.25">
      <c r="C9995" s="12"/>
      <c r="D9995" s="12"/>
    </row>
    <row r="9996" spans="3:4" x14ac:dyDescent="0.25">
      <c r="C9996" s="12"/>
      <c r="D9996" s="12"/>
    </row>
    <row r="9997" spans="3:4" x14ac:dyDescent="0.25">
      <c r="C9997" s="12"/>
      <c r="D9997" s="12"/>
    </row>
    <row r="9998" spans="3:4" x14ac:dyDescent="0.25">
      <c r="C9998" s="12"/>
      <c r="D9998" s="12"/>
    </row>
    <row r="9999" spans="3:4" x14ac:dyDescent="0.25">
      <c r="C9999" s="12"/>
      <c r="D9999" s="12"/>
    </row>
    <row r="10000" spans="3:4" x14ac:dyDescent="0.25">
      <c r="C10000" s="12"/>
      <c r="D10000" s="12"/>
    </row>
    <row r="10001" spans="3:4" x14ac:dyDescent="0.25">
      <c r="C10001" s="12"/>
      <c r="D10001" s="12"/>
    </row>
    <row r="10002" spans="3:4" x14ac:dyDescent="0.25">
      <c r="C10002" s="12"/>
      <c r="D10002" s="12"/>
    </row>
    <row r="10003" spans="3:4" x14ac:dyDescent="0.25">
      <c r="C10003" s="12"/>
      <c r="D10003" s="12"/>
    </row>
    <row r="10004" spans="3:4" x14ac:dyDescent="0.25">
      <c r="C10004" s="12"/>
      <c r="D10004" s="12"/>
    </row>
    <row r="10005" spans="3:4" x14ac:dyDescent="0.25">
      <c r="C10005" s="12"/>
      <c r="D10005" s="12"/>
    </row>
    <row r="10006" spans="3:4" x14ac:dyDescent="0.25">
      <c r="C10006" s="12"/>
      <c r="D10006" s="12"/>
    </row>
    <row r="10007" spans="3:4" x14ac:dyDescent="0.25">
      <c r="C10007" s="12"/>
      <c r="D10007" s="12"/>
    </row>
    <row r="10008" spans="3:4" x14ac:dyDescent="0.25">
      <c r="C10008" s="12"/>
      <c r="D10008" s="12"/>
    </row>
    <row r="10009" spans="3:4" x14ac:dyDescent="0.25">
      <c r="C10009" s="12"/>
      <c r="D10009" s="12"/>
    </row>
    <row r="10010" spans="3:4" x14ac:dyDescent="0.25">
      <c r="C10010" s="12"/>
      <c r="D10010" s="12"/>
    </row>
    <row r="10011" spans="3:4" x14ac:dyDescent="0.25">
      <c r="C10011" s="12"/>
      <c r="D10011" s="12"/>
    </row>
    <row r="10012" spans="3:4" x14ac:dyDescent="0.25">
      <c r="C10012" s="12"/>
      <c r="D10012" s="12"/>
    </row>
    <row r="10013" spans="3:4" x14ac:dyDescent="0.25">
      <c r="C10013" s="12"/>
      <c r="D10013" s="12"/>
    </row>
    <row r="10014" spans="3:4" x14ac:dyDescent="0.25">
      <c r="C10014" s="12"/>
      <c r="D10014" s="12"/>
    </row>
    <row r="10015" spans="3:4" x14ac:dyDescent="0.25">
      <c r="C10015" s="12"/>
      <c r="D10015" s="12"/>
    </row>
    <row r="10016" spans="3:4" x14ac:dyDescent="0.25">
      <c r="C10016" s="12"/>
      <c r="D10016" s="12"/>
    </row>
    <row r="10017" spans="3:4" x14ac:dyDescent="0.25">
      <c r="C10017" s="12"/>
      <c r="D10017" s="12"/>
    </row>
    <row r="10018" spans="3:4" x14ac:dyDescent="0.25">
      <c r="C10018" s="12"/>
      <c r="D10018" s="12"/>
    </row>
    <row r="10019" spans="3:4" x14ac:dyDescent="0.25">
      <c r="C10019" s="12"/>
      <c r="D10019" s="12"/>
    </row>
    <row r="10020" spans="3:4" x14ac:dyDescent="0.25">
      <c r="C10020" s="12"/>
      <c r="D10020" s="12"/>
    </row>
    <row r="10021" spans="3:4" x14ac:dyDescent="0.25">
      <c r="C10021" s="12"/>
      <c r="D10021" s="12"/>
    </row>
    <row r="10022" spans="3:4" x14ac:dyDescent="0.25">
      <c r="C10022" s="12"/>
      <c r="D10022" s="12"/>
    </row>
    <row r="10023" spans="3:4" x14ac:dyDescent="0.25">
      <c r="C10023" s="12"/>
      <c r="D10023" s="12"/>
    </row>
    <row r="10024" spans="3:4" x14ac:dyDescent="0.25">
      <c r="C10024" s="12"/>
      <c r="D10024" s="12"/>
    </row>
    <row r="10025" spans="3:4" x14ac:dyDescent="0.25">
      <c r="C10025" s="12"/>
      <c r="D10025" s="12"/>
    </row>
    <row r="10026" spans="3:4" x14ac:dyDescent="0.25">
      <c r="C10026" s="12"/>
      <c r="D10026" s="12"/>
    </row>
    <row r="10027" spans="3:4" x14ac:dyDescent="0.25">
      <c r="C10027" s="12"/>
      <c r="D10027" s="12"/>
    </row>
    <row r="10028" spans="3:4" x14ac:dyDescent="0.25">
      <c r="C10028" s="12"/>
      <c r="D10028" s="12"/>
    </row>
    <row r="10029" spans="3:4" x14ac:dyDescent="0.25">
      <c r="C10029" s="12"/>
      <c r="D10029" s="12"/>
    </row>
    <row r="10030" spans="3:4" x14ac:dyDescent="0.25">
      <c r="C10030" s="12"/>
      <c r="D10030" s="12"/>
    </row>
    <row r="10031" spans="3:4" x14ac:dyDescent="0.25">
      <c r="C10031" s="12"/>
      <c r="D10031" s="12"/>
    </row>
    <row r="10032" spans="3:4" x14ac:dyDescent="0.25">
      <c r="C10032" s="12"/>
      <c r="D10032" s="12"/>
    </row>
    <row r="10033" spans="3:4" x14ac:dyDescent="0.25">
      <c r="C10033" s="12"/>
      <c r="D10033" s="12"/>
    </row>
    <row r="10034" spans="3:4" x14ac:dyDescent="0.25">
      <c r="C10034" s="12"/>
      <c r="D10034" s="12"/>
    </row>
    <row r="10035" spans="3:4" x14ac:dyDescent="0.25">
      <c r="C10035" s="12"/>
      <c r="D10035" s="12"/>
    </row>
    <row r="10036" spans="3:4" x14ac:dyDescent="0.25">
      <c r="C10036" s="12"/>
      <c r="D10036" s="12"/>
    </row>
    <row r="10037" spans="3:4" x14ac:dyDescent="0.25">
      <c r="C10037" s="12"/>
      <c r="D10037" s="12"/>
    </row>
    <row r="10038" spans="3:4" x14ac:dyDescent="0.25">
      <c r="C10038" s="12"/>
      <c r="D10038" s="12"/>
    </row>
    <row r="10039" spans="3:4" x14ac:dyDescent="0.25">
      <c r="C10039" s="12"/>
      <c r="D10039" s="12"/>
    </row>
    <row r="10040" spans="3:4" x14ac:dyDescent="0.25">
      <c r="C10040" s="12"/>
      <c r="D10040" s="12"/>
    </row>
    <row r="10041" spans="3:4" x14ac:dyDescent="0.25">
      <c r="C10041" s="12"/>
      <c r="D10041" s="12"/>
    </row>
    <row r="10042" spans="3:4" x14ac:dyDescent="0.25">
      <c r="C10042" s="12"/>
      <c r="D10042" s="12"/>
    </row>
    <row r="10043" spans="3:4" x14ac:dyDescent="0.25">
      <c r="C10043" s="12"/>
      <c r="D10043" s="12"/>
    </row>
    <row r="10044" spans="3:4" x14ac:dyDescent="0.25">
      <c r="C10044" s="12"/>
      <c r="D10044" s="12"/>
    </row>
    <row r="10045" spans="3:4" x14ac:dyDescent="0.25">
      <c r="C10045" s="12"/>
      <c r="D10045" s="12"/>
    </row>
    <row r="10046" spans="3:4" x14ac:dyDescent="0.25">
      <c r="C10046" s="12"/>
      <c r="D10046" s="12"/>
    </row>
    <row r="10047" spans="3:4" x14ac:dyDescent="0.25">
      <c r="C10047" s="12"/>
      <c r="D10047" s="12"/>
    </row>
    <row r="10048" spans="3:4" x14ac:dyDescent="0.25">
      <c r="C10048" s="12"/>
      <c r="D10048" s="12"/>
    </row>
    <row r="10049" spans="3:4" x14ac:dyDescent="0.25">
      <c r="C10049" s="12"/>
      <c r="D10049" s="12"/>
    </row>
    <row r="10050" spans="3:4" x14ac:dyDescent="0.25">
      <c r="C10050" s="12"/>
      <c r="D10050" s="12"/>
    </row>
    <row r="10051" spans="3:4" x14ac:dyDescent="0.25">
      <c r="C10051" s="12"/>
      <c r="D10051" s="12"/>
    </row>
    <row r="10052" spans="3:4" x14ac:dyDescent="0.25">
      <c r="C10052" s="12"/>
      <c r="D10052" s="12"/>
    </row>
    <row r="10053" spans="3:4" x14ac:dyDescent="0.25">
      <c r="C10053" s="12"/>
      <c r="D10053" s="12"/>
    </row>
    <row r="10054" spans="3:4" x14ac:dyDescent="0.25">
      <c r="C10054" s="12"/>
      <c r="D10054" s="12"/>
    </row>
    <row r="10055" spans="3:4" x14ac:dyDescent="0.25">
      <c r="C10055" s="12"/>
      <c r="D10055" s="12"/>
    </row>
    <row r="10056" spans="3:4" x14ac:dyDescent="0.25">
      <c r="C10056" s="12"/>
      <c r="D10056" s="12"/>
    </row>
    <row r="10057" spans="3:4" x14ac:dyDescent="0.25">
      <c r="C10057" s="12"/>
      <c r="D10057" s="12"/>
    </row>
    <row r="10058" spans="3:4" x14ac:dyDescent="0.25">
      <c r="C10058" s="12"/>
      <c r="D10058" s="12"/>
    </row>
    <row r="10059" spans="3:4" x14ac:dyDescent="0.25">
      <c r="C10059" s="12"/>
      <c r="D10059" s="12"/>
    </row>
    <row r="10060" spans="3:4" x14ac:dyDescent="0.25">
      <c r="C10060" s="12"/>
      <c r="D10060" s="12"/>
    </row>
    <row r="10061" spans="3:4" x14ac:dyDescent="0.25">
      <c r="C10061" s="12"/>
      <c r="D10061" s="12"/>
    </row>
    <row r="10062" spans="3:4" x14ac:dyDescent="0.25">
      <c r="C10062" s="12"/>
      <c r="D10062" s="12"/>
    </row>
    <row r="10063" spans="3:4" x14ac:dyDescent="0.25">
      <c r="C10063" s="12"/>
      <c r="D10063" s="12"/>
    </row>
    <row r="10064" spans="3:4" x14ac:dyDescent="0.25">
      <c r="C10064" s="12"/>
      <c r="D10064" s="12"/>
    </row>
    <row r="10065" spans="3:4" x14ac:dyDescent="0.25">
      <c r="C10065" s="12"/>
      <c r="D10065" s="12"/>
    </row>
    <row r="10066" spans="3:4" x14ac:dyDescent="0.25">
      <c r="C10066" s="12"/>
      <c r="D10066" s="12"/>
    </row>
    <row r="10067" spans="3:4" x14ac:dyDescent="0.25">
      <c r="C10067" s="12"/>
      <c r="D10067" s="12"/>
    </row>
    <row r="10068" spans="3:4" x14ac:dyDescent="0.25">
      <c r="C10068" s="12"/>
      <c r="D10068" s="12"/>
    </row>
    <row r="10069" spans="3:4" x14ac:dyDescent="0.25">
      <c r="C10069" s="12"/>
      <c r="D10069" s="12"/>
    </row>
    <row r="10070" spans="3:4" x14ac:dyDescent="0.25">
      <c r="C10070" s="12"/>
      <c r="D10070" s="12"/>
    </row>
    <row r="10071" spans="3:4" x14ac:dyDescent="0.25">
      <c r="C10071" s="12"/>
      <c r="D10071" s="12"/>
    </row>
    <row r="10072" spans="3:4" x14ac:dyDescent="0.25">
      <c r="C10072" s="12"/>
      <c r="D10072" s="12"/>
    </row>
    <row r="10073" spans="3:4" x14ac:dyDescent="0.25">
      <c r="C10073" s="12"/>
      <c r="D10073" s="12"/>
    </row>
    <row r="10074" spans="3:4" x14ac:dyDescent="0.25">
      <c r="C10074" s="12"/>
      <c r="D10074" s="12"/>
    </row>
    <row r="10075" spans="3:4" x14ac:dyDescent="0.25">
      <c r="C10075" s="12"/>
      <c r="D10075" s="12"/>
    </row>
    <row r="10076" spans="3:4" x14ac:dyDescent="0.25">
      <c r="C10076" s="12"/>
      <c r="D10076" s="12"/>
    </row>
    <row r="10077" spans="3:4" x14ac:dyDescent="0.25">
      <c r="C10077" s="12"/>
      <c r="D10077" s="12"/>
    </row>
    <row r="10078" spans="3:4" x14ac:dyDescent="0.25">
      <c r="C10078" s="12"/>
      <c r="D10078" s="12"/>
    </row>
    <row r="10079" spans="3:4" x14ac:dyDescent="0.25">
      <c r="C10079" s="12"/>
      <c r="D10079" s="12"/>
    </row>
    <row r="10080" spans="3:4" x14ac:dyDescent="0.25">
      <c r="C10080" s="12"/>
      <c r="D10080" s="12"/>
    </row>
    <row r="10081" spans="3:4" x14ac:dyDescent="0.25">
      <c r="C10081" s="12"/>
      <c r="D10081" s="12"/>
    </row>
    <row r="10082" spans="3:4" x14ac:dyDescent="0.25">
      <c r="C10082" s="12"/>
      <c r="D10082" s="12"/>
    </row>
    <row r="10083" spans="3:4" x14ac:dyDescent="0.25">
      <c r="C10083" s="12"/>
      <c r="D10083" s="12"/>
    </row>
    <row r="10084" spans="3:4" x14ac:dyDescent="0.25">
      <c r="C10084" s="12"/>
      <c r="D10084" s="12"/>
    </row>
    <row r="10085" spans="3:4" x14ac:dyDescent="0.25">
      <c r="C10085" s="12"/>
      <c r="D10085" s="12"/>
    </row>
    <row r="10086" spans="3:4" x14ac:dyDescent="0.25">
      <c r="C10086" s="12"/>
      <c r="D10086" s="12"/>
    </row>
    <row r="10087" spans="3:4" x14ac:dyDescent="0.25">
      <c r="C10087" s="12"/>
      <c r="D10087" s="12"/>
    </row>
    <row r="10088" spans="3:4" x14ac:dyDescent="0.25">
      <c r="C10088" s="12"/>
      <c r="D10088" s="12"/>
    </row>
    <row r="10089" spans="3:4" x14ac:dyDescent="0.25">
      <c r="C10089" s="12"/>
      <c r="D10089" s="12"/>
    </row>
    <row r="10090" spans="3:4" x14ac:dyDescent="0.25">
      <c r="C10090" s="12"/>
      <c r="D10090" s="12"/>
    </row>
    <row r="10091" spans="3:4" x14ac:dyDescent="0.25">
      <c r="C10091" s="12"/>
      <c r="D10091" s="12"/>
    </row>
    <row r="10092" spans="3:4" x14ac:dyDescent="0.25">
      <c r="C10092" s="12"/>
      <c r="D10092" s="12"/>
    </row>
    <row r="10093" spans="3:4" x14ac:dyDescent="0.25">
      <c r="C10093" s="12"/>
      <c r="D10093" s="12"/>
    </row>
    <row r="10094" spans="3:4" x14ac:dyDescent="0.25">
      <c r="C10094" s="12"/>
      <c r="D10094" s="12"/>
    </row>
    <row r="10095" spans="3:4" x14ac:dyDescent="0.25">
      <c r="C10095" s="12"/>
      <c r="D10095" s="12"/>
    </row>
    <row r="10096" spans="3:4" x14ac:dyDescent="0.25">
      <c r="C10096" s="12"/>
      <c r="D10096" s="12"/>
    </row>
    <row r="10097" spans="3:4" x14ac:dyDescent="0.25">
      <c r="C10097" s="12"/>
      <c r="D10097" s="12"/>
    </row>
    <row r="10098" spans="3:4" x14ac:dyDescent="0.25">
      <c r="C10098" s="12"/>
      <c r="D10098" s="12"/>
    </row>
    <row r="10099" spans="3:4" x14ac:dyDescent="0.25">
      <c r="C10099" s="12"/>
      <c r="D10099" s="12"/>
    </row>
    <row r="10100" spans="3:4" x14ac:dyDescent="0.25">
      <c r="C10100" s="12"/>
      <c r="D10100" s="12"/>
    </row>
    <row r="10101" spans="3:4" x14ac:dyDescent="0.25">
      <c r="C10101" s="12"/>
      <c r="D10101" s="12"/>
    </row>
    <row r="10102" spans="3:4" x14ac:dyDescent="0.25">
      <c r="C10102" s="12"/>
      <c r="D10102" s="12"/>
    </row>
    <row r="10103" spans="3:4" x14ac:dyDescent="0.25">
      <c r="C10103" s="12"/>
      <c r="D10103" s="12"/>
    </row>
    <row r="10104" spans="3:4" x14ac:dyDescent="0.25">
      <c r="C10104" s="12"/>
      <c r="D10104" s="12"/>
    </row>
    <row r="10105" spans="3:4" x14ac:dyDescent="0.25">
      <c r="C10105" s="12"/>
      <c r="D10105" s="12"/>
    </row>
    <row r="10106" spans="3:4" x14ac:dyDescent="0.25">
      <c r="C10106" s="12"/>
      <c r="D10106" s="12"/>
    </row>
    <row r="10107" spans="3:4" x14ac:dyDescent="0.25">
      <c r="C10107" s="12"/>
      <c r="D10107" s="12"/>
    </row>
    <row r="10108" spans="3:4" x14ac:dyDescent="0.25">
      <c r="C10108" s="12"/>
      <c r="D10108" s="12"/>
    </row>
    <row r="10109" spans="3:4" x14ac:dyDescent="0.25">
      <c r="C10109" s="12"/>
      <c r="D10109" s="12"/>
    </row>
    <row r="10110" spans="3:4" x14ac:dyDescent="0.25">
      <c r="C10110" s="12"/>
      <c r="D10110" s="12"/>
    </row>
    <row r="10111" spans="3:4" x14ac:dyDescent="0.25">
      <c r="C10111" s="12"/>
      <c r="D10111" s="12"/>
    </row>
    <row r="10112" spans="3:4" x14ac:dyDescent="0.25">
      <c r="C10112" s="12"/>
      <c r="D10112" s="12"/>
    </row>
    <row r="10113" spans="3:4" x14ac:dyDescent="0.25">
      <c r="C10113" s="12"/>
      <c r="D10113" s="12"/>
    </row>
    <row r="10114" spans="3:4" x14ac:dyDescent="0.25">
      <c r="C10114" s="12"/>
      <c r="D10114" s="12"/>
    </row>
    <row r="10115" spans="3:4" x14ac:dyDescent="0.25">
      <c r="C10115" s="12"/>
      <c r="D10115" s="12"/>
    </row>
    <row r="10116" spans="3:4" x14ac:dyDescent="0.25">
      <c r="C10116" s="12"/>
      <c r="D10116" s="12"/>
    </row>
    <row r="10117" spans="3:4" x14ac:dyDescent="0.25">
      <c r="C10117" s="12"/>
      <c r="D10117" s="12"/>
    </row>
    <row r="10118" spans="3:4" x14ac:dyDescent="0.25">
      <c r="C10118" s="12"/>
      <c r="D10118" s="12"/>
    </row>
    <row r="10119" spans="3:4" x14ac:dyDescent="0.25">
      <c r="C10119" s="12"/>
      <c r="D10119" s="12"/>
    </row>
    <row r="10120" spans="3:4" x14ac:dyDescent="0.25">
      <c r="C10120" s="12"/>
      <c r="D10120" s="12"/>
    </row>
    <row r="10121" spans="3:4" x14ac:dyDescent="0.25">
      <c r="C10121" s="12"/>
      <c r="D10121" s="12"/>
    </row>
    <row r="10122" spans="3:4" x14ac:dyDescent="0.25">
      <c r="C10122" s="12"/>
      <c r="D10122" s="12"/>
    </row>
    <row r="10123" spans="3:4" x14ac:dyDescent="0.25">
      <c r="C10123" s="12"/>
      <c r="D10123" s="12"/>
    </row>
    <row r="10124" spans="3:4" x14ac:dyDescent="0.25">
      <c r="C10124" s="12"/>
      <c r="D10124" s="12"/>
    </row>
    <row r="10125" spans="3:4" x14ac:dyDescent="0.25">
      <c r="C10125" s="12"/>
      <c r="D10125" s="12"/>
    </row>
    <row r="10126" spans="3:4" x14ac:dyDescent="0.25">
      <c r="C10126" s="12"/>
      <c r="D10126" s="12"/>
    </row>
    <row r="10127" spans="3:4" x14ac:dyDescent="0.25">
      <c r="C10127" s="12"/>
      <c r="D10127" s="12"/>
    </row>
    <row r="10128" spans="3:4" x14ac:dyDescent="0.25">
      <c r="C10128" s="12"/>
      <c r="D10128" s="12"/>
    </row>
    <row r="10129" spans="3:4" x14ac:dyDescent="0.25">
      <c r="C10129" s="12"/>
      <c r="D10129" s="12"/>
    </row>
    <row r="10130" spans="3:4" x14ac:dyDescent="0.25">
      <c r="C10130" s="12"/>
      <c r="D10130" s="12"/>
    </row>
    <row r="10131" spans="3:4" x14ac:dyDescent="0.25">
      <c r="C10131" s="12"/>
      <c r="D10131" s="12"/>
    </row>
    <row r="10132" spans="3:4" x14ac:dyDescent="0.25">
      <c r="C10132" s="12"/>
      <c r="D10132" s="12"/>
    </row>
    <row r="10133" spans="3:4" x14ac:dyDescent="0.25">
      <c r="C10133" s="12"/>
      <c r="D10133" s="12"/>
    </row>
    <row r="10134" spans="3:4" x14ac:dyDescent="0.25">
      <c r="C10134" s="12"/>
      <c r="D10134" s="12"/>
    </row>
    <row r="10135" spans="3:4" x14ac:dyDescent="0.25">
      <c r="C10135" s="12"/>
      <c r="D10135" s="12"/>
    </row>
    <row r="10136" spans="3:4" x14ac:dyDescent="0.25">
      <c r="C10136" s="12"/>
      <c r="D10136" s="12"/>
    </row>
    <row r="10137" spans="3:4" x14ac:dyDescent="0.25">
      <c r="C10137" s="12"/>
      <c r="D10137" s="12"/>
    </row>
    <row r="10138" spans="3:4" x14ac:dyDescent="0.25">
      <c r="C10138" s="12"/>
      <c r="D10138" s="12"/>
    </row>
    <row r="10139" spans="3:4" x14ac:dyDescent="0.25">
      <c r="C10139" s="12"/>
      <c r="D10139" s="12"/>
    </row>
    <row r="10140" spans="3:4" x14ac:dyDescent="0.25">
      <c r="C10140" s="12"/>
      <c r="D10140" s="12"/>
    </row>
    <row r="10141" spans="3:4" x14ac:dyDescent="0.25">
      <c r="C10141" s="12"/>
      <c r="D10141" s="12"/>
    </row>
    <row r="10142" spans="3:4" x14ac:dyDescent="0.25">
      <c r="C10142" s="12"/>
      <c r="D10142" s="12"/>
    </row>
    <row r="10143" spans="3:4" x14ac:dyDescent="0.25">
      <c r="C10143" s="12"/>
      <c r="D10143" s="12"/>
    </row>
    <row r="10144" spans="3:4" x14ac:dyDescent="0.25">
      <c r="C10144" s="12"/>
      <c r="D10144" s="12"/>
    </row>
    <row r="10145" spans="3:4" x14ac:dyDescent="0.25">
      <c r="C10145" s="12"/>
      <c r="D10145" s="12"/>
    </row>
    <row r="10146" spans="3:4" x14ac:dyDescent="0.25">
      <c r="C10146" s="12"/>
      <c r="D10146" s="12"/>
    </row>
    <row r="10147" spans="3:4" x14ac:dyDescent="0.25">
      <c r="C10147" s="12"/>
      <c r="D10147" s="12"/>
    </row>
    <row r="10148" spans="3:4" x14ac:dyDescent="0.25">
      <c r="C10148" s="12"/>
      <c r="D10148" s="12"/>
    </row>
    <row r="10149" spans="3:4" x14ac:dyDescent="0.25">
      <c r="C10149" s="12"/>
      <c r="D10149" s="12"/>
    </row>
    <row r="10150" spans="3:4" x14ac:dyDescent="0.25">
      <c r="C10150" s="12"/>
      <c r="D10150" s="12"/>
    </row>
    <row r="10151" spans="3:4" x14ac:dyDescent="0.25">
      <c r="C10151" s="12"/>
      <c r="D10151" s="12"/>
    </row>
    <row r="10152" spans="3:4" x14ac:dyDescent="0.25">
      <c r="C10152" s="12"/>
      <c r="D10152" s="12"/>
    </row>
    <row r="10153" spans="3:4" x14ac:dyDescent="0.25">
      <c r="C10153" s="12"/>
      <c r="D10153" s="12"/>
    </row>
    <row r="10154" spans="3:4" x14ac:dyDescent="0.25">
      <c r="C10154" s="12"/>
      <c r="D10154" s="12"/>
    </row>
    <row r="10155" spans="3:4" x14ac:dyDescent="0.25">
      <c r="C10155" s="12"/>
      <c r="D10155" s="12"/>
    </row>
    <row r="10156" spans="3:4" x14ac:dyDescent="0.25">
      <c r="C10156" s="12"/>
      <c r="D10156" s="12"/>
    </row>
    <row r="10157" spans="3:4" x14ac:dyDescent="0.25">
      <c r="C10157" s="12"/>
      <c r="D10157" s="12"/>
    </row>
    <row r="10158" spans="3:4" x14ac:dyDescent="0.25">
      <c r="C10158" s="12"/>
      <c r="D10158" s="12"/>
    </row>
    <row r="10159" spans="3:4" x14ac:dyDescent="0.25">
      <c r="C10159" s="12"/>
      <c r="D10159" s="12"/>
    </row>
    <row r="10160" spans="3:4" x14ac:dyDescent="0.25">
      <c r="C10160" s="12"/>
      <c r="D10160" s="12"/>
    </row>
    <row r="10161" spans="3:4" x14ac:dyDescent="0.25">
      <c r="C10161" s="12"/>
      <c r="D10161" s="12"/>
    </row>
    <row r="10162" spans="3:4" x14ac:dyDescent="0.25">
      <c r="C10162" s="12"/>
      <c r="D10162" s="12"/>
    </row>
    <row r="10163" spans="3:4" x14ac:dyDescent="0.25">
      <c r="C10163" s="12"/>
      <c r="D10163" s="12"/>
    </row>
    <row r="10164" spans="3:4" x14ac:dyDescent="0.25">
      <c r="C10164" s="12"/>
      <c r="D10164" s="12"/>
    </row>
    <row r="10165" spans="3:4" x14ac:dyDescent="0.25">
      <c r="C10165" s="12"/>
      <c r="D10165" s="12"/>
    </row>
    <row r="10166" spans="3:4" x14ac:dyDescent="0.25">
      <c r="C10166" s="12"/>
      <c r="D10166" s="12"/>
    </row>
    <row r="10167" spans="3:4" x14ac:dyDescent="0.25">
      <c r="C10167" s="12"/>
      <c r="D10167" s="12"/>
    </row>
    <row r="10168" spans="3:4" x14ac:dyDescent="0.25">
      <c r="C10168" s="12"/>
      <c r="D10168" s="12"/>
    </row>
    <row r="10169" spans="3:4" x14ac:dyDescent="0.25">
      <c r="C10169" s="12"/>
      <c r="D10169" s="12"/>
    </row>
    <row r="10170" spans="3:4" x14ac:dyDescent="0.25">
      <c r="C10170" s="12"/>
      <c r="D10170" s="12"/>
    </row>
    <row r="10171" spans="3:4" x14ac:dyDescent="0.25">
      <c r="C10171" s="12"/>
      <c r="D10171" s="12"/>
    </row>
    <row r="10172" spans="3:4" x14ac:dyDescent="0.25">
      <c r="C10172" s="12"/>
      <c r="D10172" s="12"/>
    </row>
    <row r="10173" spans="3:4" x14ac:dyDescent="0.25">
      <c r="C10173" s="12"/>
      <c r="D10173" s="12"/>
    </row>
    <row r="10174" spans="3:4" x14ac:dyDescent="0.25">
      <c r="C10174" s="12"/>
      <c r="D10174" s="12"/>
    </row>
    <row r="10175" spans="3:4" x14ac:dyDescent="0.25">
      <c r="C10175" s="12"/>
      <c r="D10175" s="12"/>
    </row>
    <row r="10176" spans="3:4" x14ac:dyDescent="0.25">
      <c r="C10176" s="12"/>
      <c r="D10176" s="12"/>
    </row>
    <row r="10177" spans="3:4" x14ac:dyDescent="0.25">
      <c r="C10177" s="12"/>
      <c r="D10177" s="12"/>
    </row>
    <row r="10178" spans="3:4" x14ac:dyDescent="0.25">
      <c r="C10178" s="12"/>
      <c r="D10178" s="12"/>
    </row>
    <row r="10179" spans="3:4" x14ac:dyDescent="0.25">
      <c r="C10179" s="12"/>
      <c r="D10179" s="12"/>
    </row>
    <row r="10180" spans="3:4" x14ac:dyDescent="0.25">
      <c r="C10180" s="12"/>
      <c r="D10180" s="12"/>
    </row>
    <row r="10181" spans="3:4" x14ac:dyDescent="0.25">
      <c r="C10181" s="12"/>
      <c r="D10181" s="12"/>
    </row>
    <row r="10182" spans="3:4" x14ac:dyDescent="0.25">
      <c r="C10182" s="12"/>
      <c r="D10182" s="12"/>
    </row>
    <row r="10183" spans="3:4" x14ac:dyDescent="0.25">
      <c r="C10183" s="12"/>
      <c r="D10183" s="12"/>
    </row>
    <row r="10184" spans="3:4" x14ac:dyDescent="0.25">
      <c r="C10184" s="12"/>
      <c r="D10184" s="12"/>
    </row>
    <row r="10185" spans="3:4" x14ac:dyDescent="0.25">
      <c r="C10185" s="12"/>
      <c r="D10185" s="12"/>
    </row>
    <row r="10186" spans="3:4" x14ac:dyDescent="0.25">
      <c r="C10186" s="12"/>
      <c r="D10186" s="12"/>
    </row>
    <row r="10187" spans="3:4" x14ac:dyDescent="0.25">
      <c r="C10187" s="12"/>
      <c r="D10187" s="12"/>
    </row>
    <row r="10188" spans="3:4" x14ac:dyDescent="0.25">
      <c r="C10188" s="12"/>
      <c r="D10188" s="12"/>
    </row>
    <row r="10189" spans="3:4" x14ac:dyDescent="0.25">
      <c r="C10189" s="12"/>
      <c r="D10189" s="12"/>
    </row>
    <row r="10190" spans="3:4" x14ac:dyDescent="0.25">
      <c r="C10190" s="12"/>
      <c r="D10190" s="12"/>
    </row>
    <row r="10191" spans="3:4" x14ac:dyDescent="0.25">
      <c r="C10191" s="12"/>
      <c r="D10191" s="12"/>
    </row>
    <row r="10192" spans="3:4" x14ac:dyDescent="0.25">
      <c r="C10192" s="12"/>
      <c r="D10192" s="12"/>
    </row>
    <row r="10193" spans="3:4" x14ac:dyDescent="0.25">
      <c r="C10193" s="12"/>
      <c r="D10193" s="12"/>
    </row>
    <row r="10194" spans="3:4" x14ac:dyDescent="0.25">
      <c r="C10194" s="12"/>
      <c r="D10194" s="12"/>
    </row>
    <row r="10195" spans="3:4" x14ac:dyDescent="0.25">
      <c r="C10195" s="12"/>
      <c r="D10195" s="12"/>
    </row>
    <row r="10196" spans="3:4" x14ac:dyDescent="0.25">
      <c r="C10196" s="12"/>
      <c r="D10196" s="12"/>
    </row>
    <row r="10197" spans="3:4" x14ac:dyDescent="0.25">
      <c r="C10197" s="12"/>
      <c r="D10197" s="12"/>
    </row>
    <row r="10198" spans="3:4" x14ac:dyDescent="0.25">
      <c r="C10198" s="12"/>
      <c r="D10198" s="12"/>
    </row>
    <row r="10199" spans="3:4" x14ac:dyDescent="0.25">
      <c r="C10199" s="12"/>
      <c r="D10199" s="12"/>
    </row>
    <row r="10200" spans="3:4" x14ac:dyDescent="0.25">
      <c r="C10200" s="12"/>
      <c r="D10200" s="12"/>
    </row>
    <row r="10201" spans="3:4" x14ac:dyDescent="0.25">
      <c r="C10201" s="12"/>
      <c r="D10201" s="12"/>
    </row>
    <row r="10202" spans="3:4" x14ac:dyDescent="0.25">
      <c r="C10202" s="12"/>
      <c r="D10202" s="12"/>
    </row>
    <row r="10203" spans="3:4" x14ac:dyDescent="0.25">
      <c r="C10203" s="12"/>
      <c r="D10203" s="12"/>
    </row>
    <row r="10204" spans="3:4" x14ac:dyDescent="0.25">
      <c r="C10204" s="12"/>
      <c r="D10204" s="12"/>
    </row>
    <row r="10205" spans="3:4" x14ac:dyDescent="0.25">
      <c r="C10205" s="12"/>
      <c r="D10205" s="12"/>
    </row>
    <row r="10206" spans="3:4" x14ac:dyDescent="0.25">
      <c r="C10206" s="12"/>
      <c r="D10206" s="12"/>
    </row>
    <row r="10207" spans="3:4" x14ac:dyDescent="0.25">
      <c r="C10207" s="12"/>
      <c r="D10207" s="12"/>
    </row>
    <row r="10208" spans="3:4" x14ac:dyDescent="0.25">
      <c r="C10208" s="12"/>
      <c r="D10208" s="12"/>
    </row>
    <row r="10209" spans="3:4" x14ac:dyDescent="0.25">
      <c r="C10209" s="12"/>
      <c r="D10209" s="12"/>
    </row>
    <row r="10210" spans="3:4" x14ac:dyDescent="0.25">
      <c r="C10210" s="12"/>
      <c r="D10210" s="12"/>
    </row>
    <row r="10211" spans="3:4" x14ac:dyDescent="0.25">
      <c r="C10211" s="12"/>
      <c r="D10211" s="12"/>
    </row>
    <row r="10212" spans="3:4" x14ac:dyDescent="0.25">
      <c r="C10212" s="12"/>
      <c r="D10212" s="12"/>
    </row>
    <row r="10213" spans="3:4" x14ac:dyDescent="0.25">
      <c r="C10213" s="12"/>
      <c r="D10213" s="12"/>
    </row>
    <row r="10214" spans="3:4" x14ac:dyDescent="0.25">
      <c r="C10214" s="12"/>
      <c r="D10214" s="12"/>
    </row>
    <row r="10215" spans="3:4" x14ac:dyDescent="0.25">
      <c r="C10215" s="12"/>
      <c r="D10215" s="12"/>
    </row>
    <row r="10216" spans="3:4" x14ac:dyDescent="0.25">
      <c r="C10216" s="12"/>
      <c r="D10216" s="12"/>
    </row>
    <row r="10217" spans="3:4" x14ac:dyDescent="0.25">
      <c r="C10217" s="12"/>
      <c r="D10217" s="12"/>
    </row>
    <row r="10218" spans="3:4" x14ac:dyDescent="0.25">
      <c r="C10218" s="12"/>
      <c r="D10218" s="12"/>
    </row>
    <row r="10219" spans="3:4" x14ac:dyDescent="0.25">
      <c r="C10219" s="12"/>
      <c r="D10219" s="12"/>
    </row>
    <row r="10220" spans="3:4" x14ac:dyDescent="0.25">
      <c r="C10220" s="12"/>
      <c r="D10220" s="12"/>
    </row>
    <row r="10221" spans="3:4" x14ac:dyDescent="0.25">
      <c r="C10221" s="12"/>
      <c r="D10221" s="12"/>
    </row>
    <row r="10222" spans="3:4" x14ac:dyDescent="0.25">
      <c r="C10222" s="12"/>
      <c r="D10222" s="12"/>
    </row>
    <row r="10223" spans="3:4" x14ac:dyDescent="0.25">
      <c r="C10223" s="12"/>
      <c r="D10223" s="12"/>
    </row>
    <row r="10224" spans="3:4" x14ac:dyDescent="0.25">
      <c r="C10224" s="12"/>
      <c r="D10224" s="12"/>
    </row>
    <row r="10225" spans="3:4" x14ac:dyDescent="0.25">
      <c r="C10225" s="12"/>
      <c r="D10225" s="12"/>
    </row>
    <row r="10226" spans="3:4" x14ac:dyDescent="0.25">
      <c r="C10226" s="12"/>
      <c r="D10226" s="12"/>
    </row>
    <row r="10227" spans="3:4" x14ac:dyDescent="0.25">
      <c r="C10227" s="12"/>
      <c r="D10227" s="12"/>
    </row>
    <row r="10228" spans="3:4" x14ac:dyDescent="0.25">
      <c r="C10228" s="12"/>
      <c r="D10228" s="12"/>
    </row>
    <row r="10229" spans="3:4" x14ac:dyDescent="0.25">
      <c r="C10229" s="12"/>
      <c r="D10229" s="12"/>
    </row>
    <row r="10230" spans="3:4" x14ac:dyDescent="0.25">
      <c r="C10230" s="12"/>
      <c r="D10230" s="12"/>
    </row>
    <row r="10231" spans="3:4" x14ac:dyDescent="0.25">
      <c r="C10231" s="12"/>
      <c r="D10231" s="12"/>
    </row>
    <row r="10232" spans="3:4" x14ac:dyDescent="0.25">
      <c r="C10232" s="12"/>
      <c r="D10232" s="12"/>
    </row>
    <row r="10233" spans="3:4" x14ac:dyDescent="0.25">
      <c r="C10233" s="12"/>
      <c r="D10233" s="12"/>
    </row>
    <row r="10234" spans="3:4" x14ac:dyDescent="0.25">
      <c r="C10234" s="12"/>
      <c r="D10234" s="12"/>
    </row>
    <row r="10235" spans="3:4" x14ac:dyDescent="0.25">
      <c r="C10235" s="12"/>
      <c r="D10235" s="12"/>
    </row>
    <row r="10236" spans="3:4" x14ac:dyDescent="0.25">
      <c r="C10236" s="12"/>
      <c r="D10236" s="12"/>
    </row>
    <row r="10237" spans="3:4" x14ac:dyDescent="0.25">
      <c r="C10237" s="12"/>
      <c r="D10237" s="12"/>
    </row>
    <row r="10238" spans="3:4" x14ac:dyDescent="0.25">
      <c r="C10238" s="12"/>
      <c r="D10238" s="12"/>
    </row>
    <row r="10239" spans="3:4" x14ac:dyDescent="0.25">
      <c r="C10239" s="12"/>
      <c r="D10239" s="12"/>
    </row>
    <row r="10240" spans="3:4" x14ac:dyDescent="0.25">
      <c r="C10240" s="12"/>
      <c r="D10240" s="12"/>
    </row>
    <row r="10241" spans="3:4" x14ac:dyDescent="0.25">
      <c r="C10241" s="12"/>
      <c r="D10241" s="12"/>
    </row>
    <row r="10242" spans="3:4" x14ac:dyDescent="0.25">
      <c r="C10242" s="12"/>
      <c r="D10242" s="12"/>
    </row>
    <row r="10243" spans="3:4" x14ac:dyDescent="0.25">
      <c r="C10243" s="12"/>
      <c r="D10243" s="12"/>
    </row>
    <row r="10244" spans="3:4" x14ac:dyDescent="0.25">
      <c r="C10244" s="12"/>
      <c r="D10244" s="12"/>
    </row>
    <row r="10245" spans="3:4" x14ac:dyDescent="0.25">
      <c r="C10245" s="12"/>
      <c r="D10245" s="12"/>
    </row>
    <row r="10246" spans="3:4" x14ac:dyDescent="0.25">
      <c r="C10246" s="12"/>
      <c r="D10246" s="12"/>
    </row>
    <row r="10247" spans="3:4" x14ac:dyDescent="0.25">
      <c r="C10247" s="12"/>
      <c r="D10247" s="12"/>
    </row>
    <row r="10248" spans="3:4" x14ac:dyDescent="0.25">
      <c r="C10248" s="12"/>
      <c r="D10248" s="12"/>
    </row>
    <row r="10249" spans="3:4" x14ac:dyDescent="0.25">
      <c r="C10249" s="12"/>
      <c r="D10249" s="12"/>
    </row>
    <row r="10250" spans="3:4" x14ac:dyDescent="0.25">
      <c r="C10250" s="12"/>
      <c r="D10250" s="12"/>
    </row>
    <row r="10251" spans="3:4" x14ac:dyDescent="0.25">
      <c r="C10251" s="12"/>
      <c r="D10251" s="12"/>
    </row>
    <row r="10252" spans="3:4" x14ac:dyDescent="0.25">
      <c r="C10252" s="12"/>
      <c r="D10252" s="12"/>
    </row>
    <row r="10253" spans="3:4" x14ac:dyDescent="0.25">
      <c r="C10253" s="12"/>
      <c r="D10253" s="12"/>
    </row>
    <row r="10254" spans="3:4" x14ac:dyDescent="0.25">
      <c r="C10254" s="12"/>
      <c r="D10254" s="12"/>
    </row>
    <row r="10255" spans="3:4" x14ac:dyDescent="0.25">
      <c r="C10255" s="12"/>
      <c r="D10255" s="12"/>
    </row>
    <row r="10256" spans="3:4" x14ac:dyDescent="0.25">
      <c r="C10256" s="12"/>
      <c r="D10256" s="12"/>
    </row>
    <row r="10257" spans="3:4" x14ac:dyDescent="0.25">
      <c r="C10257" s="12"/>
      <c r="D10257" s="12"/>
    </row>
    <row r="10258" spans="3:4" x14ac:dyDescent="0.25">
      <c r="C10258" s="12"/>
      <c r="D10258" s="12"/>
    </row>
    <row r="10259" spans="3:4" x14ac:dyDescent="0.25">
      <c r="C10259" s="12"/>
      <c r="D10259" s="12"/>
    </row>
    <row r="10260" spans="3:4" x14ac:dyDescent="0.25">
      <c r="C10260" s="12"/>
      <c r="D10260" s="12"/>
    </row>
    <row r="10261" spans="3:4" x14ac:dyDescent="0.25">
      <c r="C10261" s="12"/>
      <c r="D10261" s="12"/>
    </row>
    <row r="10262" spans="3:4" x14ac:dyDescent="0.25">
      <c r="C10262" s="12"/>
      <c r="D10262" s="12"/>
    </row>
    <row r="10263" spans="3:4" x14ac:dyDescent="0.25">
      <c r="C10263" s="12"/>
      <c r="D10263" s="12"/>
    </row>
    <row r="10264" spans="3:4" x14ac:dyDescent="0.25">
      <c r="C10264" s="12"/>
      <c r="D10264" s="12"/>
    </row>
    <row r="10265" spans="3:4" x14ac:dyDescent="0.25">
      <c r="C10265" s="12"/>
      <c r="D10265" s="12"/>
    </row>
    <row r="10266" spans="3:4" x14ac:dyDescent="0.25">
      <c r="C10266" s="12"/>
      <c r="D10266" s="12"/>
    </row>
    <row r="10267" spans="3:4" x14ac:dyDescent="0.25">
      <c r="C10267" s="12"/>
      <c r="D10267" s="12"/>
    </row>
    <row r="10268" spans="3:4" x14ac:dyDescent="0.25">
      <c r="C10268" s="12"/>
      <c r="D10268" s="12"/>
    </row>
    <row r="10269" spans="3:4" x14ac:dyDescent="0.25">
      <c r="C10269" s="12"/>
      <c r="D10269" s="12"/>
    </row>
    <row r="10270" spans="3:4" x14ac:dyDescent="0.25">
      <c r="C10270" s="12"/>
      <c r="D10270" s="12"/>
    </row>
    <row r="10271" spans="3:4" x14ac:dyDescent="0.25">
      <c r="C10271" s="12"/>
      <c r="D10271" s="12"/>
    </row>
    <row r="10272" spans="3:4" x14ac:dyDescent="0.25">
      <c r="C10272" s="12"/>
      <c r="D10272" s="12"/>
    </row>
    <row r="10273" spans="3:4" x14ac:dyDescent="0.25">
      <c r="C10273" s="12"/>
      <c r="D10273" s="12"/>
    </row>
    <row r="10274" spans="3:4" x14ac:dyDescent="0.25">
      <c r="C10274" s="12"/>
      <c r="D10274" s="12"/>
    </row>
    <row r="10275" spans="3:4" x14ac:dyDescent="0.25">
      <c r="C10275" s="12"/>
      <c r="D10275" s="12"/>
    </row>
    <row r="10276" spans="3:4" x14ac:dyDescent="0.25">
      <c r="C10276" s="12"/>
      <c r="D10276" s="12"/>
    </row>
    <row r="10277" spans="3:4" x14ac:dyDescent="0.25">
      <c r="C10277" s="12"/>
      <c r="D10277" s="12"/>
    </row>
    <row r="10278" spans="3:4" x14ac:dyDescent="0.25">
      <c r="C10278" s="12"/>
      <c r="D10278" s="12"/>
    </row>
    <row r="10279" spans="3:4" x14ac:dyDescent="0.25">
      <c r="C10279" s="12"/>
      <c r="D10279" s="12"/>
    </row>
    <row r="10280" spans="3:4" x14ac:dyDescent="0.25">
      <c r="C10280" s="12"/>
      <c r="D10280" s="12"/>
    </row>
    <row r="10281" spans="3:4" x14ac:dyDescent="0.25">
      <c r="C10281" s="12"/>
      <c r="D10281" s="12"/>
    </row>
    <row r="10282" spans="3:4" x14ac:dyDescent="0.25">
      <c r="C10282" s="12"/>
      <c r="D10282" s="12"/>
    </row>
    <row r="10283" spans="3:4" x14ac:dyDescent="0.25">
      <c r="C10283" s="12"/>
      <c r="D10283" s="12"/>
    </row>
    <row r="10284" spans="3:4" x14ac:dyDescent="0.25">
      <c r="C10284" s="12"/>
      <c r="D10284" s="12"/>
    </row>
    <row r="10285" spans="3:4" x14ac:dyDescent="0.25">
      <c r="C10285" s="12"/>
      <c r="D10285" s="12"/>
    </row>
    <row r="10286" spans="3:4" x14ac:dyDescent="0.25">
      <c r="C10286" s="12"/>
      <c r="D10286" s="12"/>
    </row>
    <row r="10287" spans="3:4" x14ac:dyDescent="0.25">
      <c r="C10287" s="12"/>
      <c r="D10287" s="12"/>
    </row>
    <row r="10288" spans="3:4" x14ac:dyDescent="0.25">
      <c r="C10288" s="12"/>
      <c r="D10288" s="12"/>
    </row>
    <row r="10289" spans="3:4" x14ac:dyDescent="0.25">
      <c r="C10289" s="12"/>
      <c r="D10289" s="12"/>
    </row>
    <row r="10290" spans="3:4" x14ac:dyDescent="0.25">
      <c r="C10290" s="12"/>
      <c r="D10290" s="12"/>
    </row>
    <row r="10291" spans="3:4" x14ac:dyDescent="0.25">
      <c r="C10291" s="12"/>
      <c r="D10291" s="12"/>
    </row>
    <row r="10292" spans="3:4" x14ac:dyDescent="0.25">
      <c r="C10292" s="12"/>
      <c r="D10292" s="12"/>
    </row>
    <row r="10293" spans="3:4" x14ac:dyDescent="0.25">
      <c r="C10293" s="12"/>
      <c r="D10293" s="12"/>
    </row>
    <row r="10294" spans="3:4" x14ac:dyDescent="0.25">
      <c r="C10294" s="12"/>
      <c r="D10294" s="12"/>
    </row>
    <row r="10295" spans="3:4" x14ac:dyDescent="0.25">
      <c r="C10295" s="12"/>
      <c r="D10295" s="12"/>
    </row>
    <row r="10296" spans="3:4" x14ac:dyDescent="0.25">
      <c r="C10296" s="12"/>
      <c r="D10296" s="12"/>
    </row>
    <row r="10297" spans="3:4" x14ac:dyDescent="0.25">
      <c r="C10297" s="12"/>
      <c r="D10297" s="12"/>
    </row>
    <row r="10298" spans="3:4" x14ac:dyDescent="0.25">
      <c r="C10298" s="12"/>
      <c r="D10298" s="12"/>
    </row>
    <row r="10299" spans="3:4" x14ac:dyDescent="0.25">
      <c r="C10299" s="12"/>
      <c r="D10299" s="12"/>
    </row>
    <row r="10300" spans="3:4" x14ac:dyDescent="0.25">
      <c r="C10300" s="12"/>
      <c r="D10300" s="12"/>
    </row>
    <row r="10301" spans="3:4" x14ac:dyDescent="0.25">
      <c r="C10301" s="12"/>
      <c r="D10301" s="12"/>
    </row>
    <row r="10302" spans="3:4" x14ac:dyDescent="0.25">
      <c r="C10302" s="12"/>
      <c r="D10302" s="12"/>
    </row>
    <row r="10303" spans="3:4" x14ac:dyDescent="0.25">
      <c r="C10303" s="12"/>
      <c r="D10303" s="12"/>
    </row>
    <row r="10304" spans="3:4" x14ac:dyDescent="0.25">
      <c r="C10304" s="12"/>
      <c r="D10304" s="12"/>
    </row>
    <row r="10305" spans="3:4" x14ac:dyDescent="0.25">
      <c r="C10305" s="12"/>
      <c r="D10305" s="12"/>
    </row>
    <row r="10306" spans="3:4" x14ac:dyDescent="0.25">
      <c r="C10306" s="12"/>
      <c r="D10306" s="12"/>
    </row>
    <row r="10307" spans="3:4" x14ac:dyDescent="0.25">
      <c r="C10307" s="12"/>
      <c r="D10307" s="12"/>
    </row>
    <row r="10308" spans="3:4" x14ac:dyDescent="0.25">
      <c r="C10308" s="12"/>
      <c r="D10308" s="12"/>
    </row>
    <row r="10309" spans="3:4" x14ac:dyDescent="0.25">
      <c r="C10309" s="12"/>
      <c r="D10309" s="12"/>
    </row>
    <row r="10310" spans="3:4" x14ac:dyDescent="0.25">
      <c r="C10310" s="12"/>
      <c r="D10310" s="12"/>
    </row>
    <row r="10311" spans="3:4" x14ac:dyDescent="0.25">
      <c r="C10311" s="12"/>
      <c r="D10311" s="12"/>
    </row>
    <row r="10312" spans="3:4" x14ac:dyDescent="0.25">
      <c r="C10312" s="12"/>
      <c r="D10312" s="12"/>
    </row>
    <row r="10313" spans="3:4" x14ac:dyDescent="0.25">
      <c r="C10313" s="12"/>
      <c r="D10313" s="12"/>
    </row>
    <row r="10314" spans="3:4" x14ac:dyDescent="0.25">
      <c r="C10314" s="12"/>
      <c r="D10314" s="12"/>
    </row>
    <row r="10315" spans="3:4" x14ac:dyDescent="0.25">
      <c r="C10315" s="12"/>
      <c r="D10315" s="12"/>
    </row>
    <row r="10316" spans="3:4" x14ac:dyDescent="0.25">
      <c r="C10316" s="12"/>
      <c r="D10316" s="12"/>
    </row>
    <row r="10317" spans="3:4" x14ac:dyDescent="0.25">
      <c r="C10317" s="12"/>
      <c r="D10317" s="12"/>
    </row>
    <row r="10318" spans="3:4" x14ac:dyDescent="0.25">
      <c r="C10318" s="12"/>
      <c r="D10318" s="12"/>
    </row>
    <row r="10319" spans="3:4" x14ac:dyDescent="0.25">
      <c r="C10319" s="12"/>
      <c r="D10319" s="12"/>
    </row>
    <row r="10320" spans="3:4" x14ac:dyDescent="0.25">
      <c r="C10320" s="12"/>
      <c r="D10320" s="12"/>
    </row>
    <row r="10321" spans="3:4" x14ac:dyDescent="0.25">
      <c r="C10321" s="12"/>
      <c r="D10321" s="12"/>
    </row>
    <row r="10322" spans="3:4" x14ac:dyDescent="0.25">
      <c r="C10322" s="12"/>
      <c r="D10322" s="12"/>
    </row>
    <row r="10323" spans="3:4" x14ac:dyDescent="0.25">
      <c r="C10323" s="12"/>
      <c r="D10323" s="12"/>
    </row>
    <row r="10324" spans="3:4" x14ac:dyDescent="0.25">
      <c r="C10324" s="12"/>
      <c r="D10324" s="12"/>
    </row>
    <row r="10325" spans="3:4" x14ac:dyDescent="0.25">
      <c r="C10325" s="12"/>
      <c r="D10325" s="12"/>
    </row>
    <row r="10326" spans="3:4" x14ac:dyDescent="0.25">
      <c r="C10326" s="12"/>
      <c r="D10326" s="12"/>
    </row>
    <row r="10327" spans="3:4" x14ac:dyDescent="0.25">
      <c r="C10327" s="12"/>
      <c r="D10327" s="12"/>
    </row>
    <row r="10328" spans="3:4" x14ac:dyDescent="0.25">
      <c r="C10328" s="12"/>
      <c r="D10328" s="12"/>
    </row>
    <row r="10329" spans="3:4" x14ac:dyDescent="0.25">
      <c r="C10329" s="12"/>
      <c r="D10329" s="12"/>
    </row>
    <row r="10330" spans="3:4" x14ac:dyDescent="0.25">
      <c r="C10330" s="12"/>
      <c r="D10330" s="12"/>
    </row>
    <row r="10331" spans="3:4" x14ac:dyDescent="0.25">
      <c r="C10331" s="12"/>
      <c r="D10331" s="12"/>
    </row>
    <row r="10332" spans="3:4" x14ac:dyDescent="0.25">
      <c r="C10332" s="12"/>
      <c r="D10332" s="12"/>
    </row>
    <row r="10333" spans="3:4" x14ac:dyDescent="0.25">
      <c r="C10333" s="12"/>
      <c r="D10333" s="12"/>
    </row>
    <row r="10334" spans="3:4" x14ac:dyDescent="0.25">
      <c r="C10334" s="12"/>
      <c r="D10334" s="12"/>
    </row>
    <row r="10335" spans="3:4" x14ac:dyDescent="0.25">
      <c r="C10335" s="12"/>
      <c r="D10335" s="12"/>
    </row>
    <row r="10336" spans="3:4" x14ac:dyDescent="0.25">
      <c r="C10336" s="12"/>
      <c r="D10336" s="12"/>
    </row>
    <row r="10337" spans="3:4" x14ac:dyDescent="0.25">
      <c r="C10337" s="12"/>
      <c r="D10337" s="12"/>
    </row>
    <row r="10338" spans="3:4" x14ac:dyDescent="0.25">
      <c r="C10338" s="12"/>
      <c r="D10338" s="12"/>
    </row>
    <row r="10339" spans="3:4" x14ac:dyDescent="0.25">
      <c r="C10339" s="12"/>
      <c r="D10339" s="12"/>
    </row>
    <row r="10340" spans="3:4" x14ac:dyDescent="0.25">
      <c r="C10340" s="12"/>
      <c r="D10340" s="12"/>
    </row>
    <row r="10341" spans="3:4" x14ac:dyDescent="0.25">
      <c r="C10341" s="12"/>
      <c r="D10341" s="12"/>
    </row>
    <row r="10342" spans="3:4" x14ac:dyDescent="0.25">
      <c r="C10342" s="12"/>
      <c r="D10342" s="12"/>
    </row>
    <row r="10343" spans="3:4" x14ac:dyDescent="0.25">
      <c r="C10343" s="12"/>
      <c r="D10343" s="12"/>
    </row>
    <row r="10344" spans="3:4" x14ac:dyDescent="0.25">
      <c r="C10344" s="12"/>
      <c r="D10344" s="12"/>
    </row>
    <row r="10345" spans="3:4" x14ac:dyDescent="0.25">
      <c r="C10345" s="12"/>
      <c r="D10345" s="12"/>
    </row>
    <row r="10346" spans="3:4" x14ac:dyDescent="0.25">
      <c r="C10346" s="12"/>
      <c r="D10346" s="12"/>
    </row>
    <row r="10347" spans="3:4" x14ac:dyDescent="0.25">
      <c r="C10347" s="12"/>
      <c r="D10347" s="12"/>
    </row>
    <row r="10348" spans="3:4" x14ac:dyDescent="0.25">
      <c r="C10348" s="12"/>
      <c r="D10348" s="12"/>
    </row>
    <row r="10349" spans="3:4" x14ac:dyDescent="0.25">
      <c r="C10349" s="12"/>
      <c r="D10349" s="12"/>
    </row>
    <row r="10350" spans="3:4" x14ac:dyDescent="0.25">
      <c r="C10350" s="12"/>
      <c r="D10350" s="12"/>
    </row>
    <row r="10351" spans="3:4" x14ac:dyDescent="0.25">
      <c r="C10351" s="12"/>
      <c r="D10351" s="12"/>
    </row>
    <row r="10352" spans="3:4" x14ac:dyDescent="0.25">
      <c r="C10352" s="12"/>
      <c r="D10352" s="12"/>
    </row>
    <row r="10353" spans="3:4" x14ac:dyDescent="0.25">
      <c r="C10353" s="12"/>
      <c r="D10353" s="12"/>
    </row>
    <row r="10354" spans="3:4" x14ac:dyDescent="0.25">
      <c r="C10354" s="12"/>
      <c r="D10354" s="12"/>
    </row>
    <row r="10355" spans="3:4" x14ac:dyDescent="0.25">
      <c r="C10355" s="12"/>
      <c r="D10355" s="12"/>
    </row>
    <row r="10356" spans="3:4" x14ac:dyDescent="0.25">
      <c r="C10356" s="12"/>
      <c r="D10356" s="12"/>
    </row>
    <row r="10357" spans="3:4" x14ac:dyDescent="0.25">
      <c r="C10357" s="12"/>
      <c r="D10357" s="12"/>
    </row>
    <row r="10358" spans="3:4" x14ac:dyDescent="0.25">
      <c r="C10358" s="12"/>
      <c r="D10358" s="12"/>
    </row>
    <row r="10359" spans="3:4" x14ac:dyDescent="0.25">
      <c r="C10359" s="12"/>
      <c r="D10359" s="12"/>
    </row>
    <row r="10360" spans="3:4" x14ac:dyDescent="0.25">
      <c r="C10360" s="12"/>
      <c r="D10360" s="12"/>
    </row>
    <row r="10361" spans="3:4" x14ac:dyDescent="0.25">
      <c r="C10361" s="12"/>
      <c r="D10361" s="12"/>
    </row>
    <row r="10362" spans="3:4" x14ac:dyDescent="0.25">
      <c r="C10362" s="12"/>
      <c r="D10362" s="12"/>
    </row>
    <row r="10363" spans="3:4" x14ac:dyDescent="0.25">
      <c r="C10363" s="12"/>
      <c r="D10363" s="12"/>
    </row>
    <row r="10364" spans="3:4" x14ac:dyDescent="0.25">
      <c r="C10364" s="12"/>
      <c r="D10364" s="12"/>
    </row>
    <row r="10365" spans="3:4" x14ac:dyDescent="0.25">
      <c r="C10365" s="12"/>
      <c r="D10365" s="12"/>
    </row>
    <row r="10366" spans="3:4" x14ac:dyDescent="0.25">
      <c r="C10366" s="12"/>
      <c r="D10366" s="12"/>
    </row>
    <row r="10367" spans="3:4" x14ac:dyDescent="0.25">
      <c r="C10367" s="12"/>
      <c r="D10367" s="12"/>
    </row>
    <row r="10368" spans="3:4" x14ac:dyDescent="0.25">
      <c r="C10368" s="12"/>
      <c r="D10368" s="12"/>
    </row>
    <row r="10369" spans="3:4" x14ac:dyDescent="0.25">
      <c r="C10369" s="12"/>
      <c r="D10369" s="12"/>
    </row>
    <row r="10370" spans="3:4" x14ac:dyDescent="0.25">
      <c r="C10370" s="12"/>
      <c r="D10370" s="12"/>
    </row>
    <row r="10371" spans="3:4" x14ac:dyDescent="0.25">
      <c r="C10371" s="12"/>
      <c r="D10371" s="12"/>
    </row>
    <row r="10372" spans="3:4" x14ac:dyDescent="0.25">
      <c r="C10372" s="12"/>
      <c r="D10372" s="12"/>
    </row>
    <row r="10373" spans="3:4" x14ac:dyDescent="0.25">
      <c r="C10373" s="12"/>
      <c r="D10373" s="12"/>
    </row>
    <row r="10374" spans="3:4" x14ac:dyDescent="0.25">
      <c r="C10374" s="12"/>
      <c r="D10374" s="12"/>
    </row>
    <row r="10375" spans="3:4" x14ac:dyDescent="0.25">
      <c r="C10375" s="12"/>
      <c r="D10375" s="12"/>
    </row>
    <row r="10376" spans="3:4" x14ac:dyDescent="0.25">
      <c r="C10376" s="12"/>
      <c r="D10376" s="12"/>
    </row>
    <row r="10377" spans="3:4" x14ac:dyDescent="0.25">
      <c r="C10377" s="12"/>
      <c r="D10377" s="12"/>
    </row>
    <row r="10378" spans="3:4" x14ac:dyDescent="0.25">
      <c r="C10378" s="12"/>
      <c r="D10378" s="12"/>
    </row>
    <row r="10379" spans="3:4" x14ac:dyDescent="0.25">
      <c r="C10379" s="12"/>
      <c r="D10379" s="12"/>
    </row>
    <row r="10380" spans="3:4" x14ac:dyDescent="0.25">
      <c r="C10380" s="12"/>
      <c r="D10380" s="12"/>
    </row>
    <row r="10381" spans="3:4" x14ac:dyDescent="0.25">
      <c r="C10381" s="12"/>
      <c r="D10381" s="12"/>
    </row>
    <row r="10382" spans="3:4" x14ac:dyDescent="0.25">
      <c r="C10382" s="12"/>
      <c r="D10382" s="12"/>
    </row>
    <row r="10383" spans="3:4" x14ac:dyDescent="0.25">
      <c r="C10383" s="12"/>
      <c r="D10383" s="12"/>
    </row>
    <row r="10384" spans="3:4" x14ac:dyDescent="0.25">
      <c r="C10384" s="12"/>
      <c r="D10384" s="12"/>
    </row>
    <row r="10385" spans="3:4" x14ac:dyDescent="0.25">
      <c r="C10385" s="12"/>
      <c r="D10385" s="12"/>
    </row>
    <row r="10386" spans="3:4" x14ac:dyDescent="0.25">
      <c r="C10386" s="12"/>
      <c r="D10386" s="12"/>
    </row>
    <row r="10387" spans="3:4" x14ac:dyDescent="0.25">
      <c r="C10387" s="12"/>
      <c r="D10387" s="12"/>
    </row>
    <row r="10388" spans="3:4" x14ac:dyDescent="0.25">
      <c r="C10388" s="12"/>
      <c r="D10388" s="12"/>
    </row>
    <row r="10389" spans="3:4" x14ac:dyDescent="0.25">
      <c r="C10389" s="12"/>
      <c r="D10389" s="12"/>
    </row>
    <row r="10390" spans="3:4" x14ac:dyDescent="0.25">
      <c r="C10390" s="12"/>
      <c r="D10390" s="12"/>
    </row>
    <row r="10391" spans="3:4" x14ac:dyDescent="0.25">
      <c r="C10391" s="12"/>
      <c r="D10391" s="12"/>
    </row>
    <row r="10392" spans="3:4" x14ac:dyDescent="0.25">
      <c r="C10392" s="12"/>
      <c r="D10392" s="12"/>
    </row>
    <row r="10393" spans="3:4" x14ac:dyDescent="0.25">
      <c r="C10393" s="12"/>
      <c r="D10393" s="12"/>
    </row>
    <row r="10394" spans="3:4" x14ac:dyDescent="0.25">
      <c r="C10394" s="12"/>
      <c r="D10394" s="12"/>
    </row>
    <row r="10395" spans="3:4" x14ac:dyDescent="0.25">
      <c r="C10395" s="12"/>
      <c r="D10395" s="12"/>
    </row>
    <row r="10396" spans="3:4" x14ac:dyDescent="0.25">
      <c r="C10396" s="12"/>
      <c r="D10396" s="12"/>
    </row>
    <row r="10397" spans="3:4" x14ac:dyDescent="0.25">
      <c r="C10397" s="12"/>
      <c r="D10397" s="12"/>
    </row>
    <row r="10398" spans="3:4" x14ac:dyDescent="0.25">
      <c r="C10398" s="12"/>
      <c r="D10398" s="12"/>
    </row>
    <row r="10399" spans="3:4" x14ac:dyDescent="0.25">
      <c r="C10399" s="12"/>
      <c r="D10399" s="12"/>
    </row>
    <row r="10400" spans="3:4" x14ac:dyDescent="0.25">
      <c r="C10400" s="12"/>
      <c r="D10400" s="12"/>
    </row>
    <row r="10401" spans="3:4" x14ac:dyDescent="0.25">
      <c r="C10401" s="12"/>
      <c r="D10401" s="12"/>
    </row>
    <row r="10402" spans="3:4" x14ac:dyDescent="0.25">
      <c r="C10402" s="12"/>
      <c r="D10402" s="12"/>
    </row>
    <row r="10403" spans="3:4" x14ac:dyDescent="0.25">
      <c r="C10403" s="12"/>
      <c r="D10403" s="12"/>
    </row>
    <row r="10404" spans="3:4" x14ac:dyDescent="0.25">
      <c r="C10404" s="12"/>
      <c r="D10404" s="12"/>
    </row>
    <row r="10405" spans="3:4" x14ac:dyDescent="0.25">
      <c r="C10405" s="12"/>
      <c r="D10405" s="12"/>
    </row>
    <row r="10406" spans="3:4" x14ac:dyDescent="0.25">
      <c r="C10406" s="12"/>
      <c r="D10406" s="12"/>
    </row>
    <row r="10407" spans="3:4" x14ac:dyDescent="0.25">
      <c r="C10407" s="12"/>
      <c r="D10407" s="12"/>
    </row>
    <row r="10408" spans="3:4" x14ac:dyDescent="0.25">
      <c r="C10408" s="12"/>
      <c r="D10408" s="12"/>
    </row>
    <row r="10409" spans="3:4" x14ac:dyDescent="0.25">
      <c r="C10409" s="12"/>
      <c r="D10409" s="12"/>
    </row>
    <row r="10410" spans="3:4" x14ac:dyDescent="0.25">
      <c r="C10410" s="12"/>
      <c r="D10410" s="12"/>
    </row>
    <row r="10411" spans="3:4" x14ac:dyDescent="0.25">
      <c r="C10411" s="12"/>
      <c r="D10411" s="12"/>
    </row>
    <row r="10412" spans="3:4" x14ac:dyDescent="0.25">
      <c r="C10412" s="12"/>
      <c r="D10412" s="12"/>
    </row>
    <row r="10413" spans="3:4" x14ac:dyDescent="0.25">
      <c r="C10413" s="12"/>
      <c r="D10413" s="12"/>
    </row>
    <row r="10414" spans="3:4" x14ac:dyDescent="0.25">
      <c r="C10414" s="12"/>
      <c r="D10414" s="12"/>
    </row>
    <row r="10415" spans="3:4" x14ac:dyDescent="0.25">
      <c r="C10415" s="12"/>
      <c r="D10415" s="12"/>
    </row>
    <row r="10416" spans="3:4" x14ac:dyDescent="0.25">
      <c r="C10416" s="12"/>
      <c r="D10416" s="12"/>
    </row>
    <row r="10417" spans="3:4" x14ac:dyDescent="0.25">
      <c r="C10417" s="12"/>
      <c r="D10417" s="12"/>
    </row>
    <row r="10418" spans="3:4" x14ac:dyDescent="0.25">
      <c r="C10418" s="12"/>
      <c r="D10418" s="12"/>
    </row>
    <row r="10419" spans="3:4" x14ac:dyDescent="0.25">
      <c r="C10419" s="12"/>
      <c r="D10419" s="12"/>
    </row>
    <row r="10420" spans="3:4" x14ac:dyDescent="0.25">
      <c r="C10420" s="12"/>
      <c r="D10420" s="12"/>
    </row>
    <row r="10421" spans="3:4" x14ac:dyDescent="0.25">
      <c r="C10421" s="12"/>
      <c r="D10421" s="12"/>
    </row>
    <row r="10422" spans="3:4" x14ac:dyDescent="0.25">
      <c r="C10422" s="12"/>
      <c r="D10422" s="12"/>
    </row>
    <row r="10423" spans="3:4" x14ac:dyDescent="0.25">
      <c r="C10423" s="12"/>
      <c r="D10423" s="12"/>
    </row>
    <row r="10424" spans="3:4" x14ac:dyDescent="0.25">
      <c r="C10424" s="12"/>
      <c r="D10424" s="12"/>
    </row>
    <row r="10425" spans="3:4" x14ac:dyDescent="0.25">
      <c r="C10425" s="12"/>
      <c r="D10425" s="12"/>
    </row>
    <row r="10426" spans="3:4" x14ac:dyDescent="0.25">
      <c r="C10426" s="12"/>
      <c r="D10426" s="12"/>
    </row>
    <row r="10427" spans="3:4" x14ac:dyDescent="0.25">
      <c r="C10427" s="12"/>
      <c r="D10427" s="12"/>
    </row>
    <row r="10428" spans="3:4" x14ac:dyDescent="0.25">
      <c r="C10428" s="12"/>
      <c r="D10428" s="12"/>
    </row>
    <row r="10429" spans="3:4" x14ac:dyDescent="0.25">
      <c r="C10429" s="12"/>
      <c r="D10429" s="12"/>
    </row>
    <row r="10430" spans="3:4" x14ac:dyDescent="0.25">
      <c r="C10430" s="12"/>
      <c r="D10430" s="12"/>
    </row>
    <row r="10431" spans="3:4" x14ac:dyDescent="0.25">
      <c r="C10431" s="12"/>
      <c r="D10431" s="12"/>
    </row>
    <row r="10432" spans="3:4" x14ac:dyDescent="0.25">
      <c r="C10432" s="12"/>
      <c r="D10432" s="12"/>
    </row>
    <row r="10433" spans="3:4" x14ac:dyDescent="0.25">
      <c r="C10433" s="12"/>
      <c r="D10433" s="12"/>
    </row>
    <row r="10434" spans="3:4" x14ac:dyDescent="0.25">
      <c r="C10434" s="12"/>
      <c r="D10434" s="12"/>
    </row>
    <row r="10435" spans="3:4" x14ac:dyDescent="0.25">
      <c r="C10435" s="12"/>
      <c r="D10435" s="12"/>
    </row>
    <row r="10436" spans="3:4" x14ac:dyDescent="0.25">
      <c r="C10436" s="12"/>
      <c r="D10436" s="12"/>
    </row>
    <row r="10437" spans="3:4" x14ac:dyDescent="0.25">
      <c r="C10437" s="12"/>
      <c r="D10437" s="12"/>
    </row>
    <row r="10438" spans="3:4" x14ac:dyDescent="0.25">
      <c r="C10438" s="12"/>
      <c r="D10438" s="12"/>
    </row>
    <row r="10439" spans="3:4" x14ac:dyDescent="0.25">
      <c r="C10439" s="12"/>
      <c r="D10439" s="12"/>
    </row>
    <row r="10440" spans="3:4" x14ac:dyDescent="0.25">
      <c r="C10440" s="12"/>
      <c r="D10440" s="12"/>
    </row>
    <row r="10441" spans="3:4" x14ac:dyDescent="0.25">
      <c r="C10441" s="12"/>
      <c r="D10441" s="12"/>
    </row>
    <row r="10442" spans="3:4" x14ac:dyDescent="0.25">
      <c r="C10442" s="12"/>
      <c r="D10442" s="12"/>
    </row>
    <row r="10443" spans="3:4" x14ac:dyDescent="0.25">
      <c r="C10443" s="12"/>
      <c r="D10443" s="12"/>
    </row>
    <row r="10444" spans="3:4" x14ac:dyDescent="0.25">
      <c r="C10444" s="12"/>
      <c r="D10444" s="12"/>
    </row>
    <row r="10445" spans="3:4" x14ac:dyDescent="0.25">
      <c r="C10445" s="12"/>
      <c r="D10445" s="12"/>
    </row>
    <row r="10446" spans="3:4" x14ac:dyDescent="0.25">
      <c r="C10446" s="12"/>
      <c r="D10446" s="12"/>
    </row>
    <row r="10447" spans="3:4" x14ac:dyDescent="0.25">
      <c r="C10447" s="12"/>
      <c r="D10447" s="12"/>
    </row>
    <row r="10448" spans="3:4" x14ac:dyDescent="0.25">
      <c r="C10448" s="12"/>
      <c r="D10448" s="12"/>
    </row>
    <row r="10449" spans="3:4" x14ac:dyDescent="0.25">
      <c r="C10449" s="12"/>
      <c r="D10449" s="12"/>
    </row>
    <row r="10450" spans="3:4" x14ac:dyDescent="0.25">
      <c r="C10450" s="12"/>
      <c r="D10450" s="12"/>
    </row>
    <row r="10451" spans="3:4" x14ac:dyDescent="0.25">
      <c r="C10451" s="12"/>
      <c r="D10451" s="12"/>
    </row>
    <row r="10452" spans="3:4" x14ac:dyDescent="0.25">
      <c r="C10452" s="12"/>
      <c r="D10452" s="12"/>
    </row>
    <row r="10453" spans="3:4" x14ac:dyDescent="0.25">
      <c r="C10453" s="12"/>
      <c r="D10453" s="12"/>
    </row>
    <row r="10454" spans="3:4" x14ac:dyDescent="0.25">
      <c r="C10454" s="12"/>
      <c r="D10454" s="12"/>
    </row>
    <row r="10455" spans="3:4" x14ac:dyDescent="0.25">
      <c r="C10455" s="12"/>
      <c r="D10455" s="12"/>
    </row>
    <row r="10456" spans="3:4" x14ac:dyDescent="0.25">
      <c r="C10456" s="12"/>
      <c r="D10456" s="12"/>
    </row>
    <row r="10457" spans="3:4" x14ac:dyDescent="0.25">
      <c r="C10457" s="12"/>
      <c r="D10457" s="12"/>
    </row>
    <row r="10458" spans="3:4" x14ac:dyDescent="0.25">
      <c r="C10458" s="12"/>
      <c r="D10458" s="12"/>
    </row>
    <row r="10459" spans="3:4" x14ac:dyDescent="0.25">
      <c r="C10459" s="12"/>
      <c r="D10459" s="12"/>
    </row>
    <row r="10460" spans="3:4" x14ac:dyDescent="0.25">
      <c r="C10460" s="12"/>
      <c r="D10460" s="12"/>
    </row>
    <row r="10461" spans="3:4" x14ac:dyDescent="0.25">
      <c r="C10461" s="12"/>
      <c r="D10461" s="12"/>
    </row>
    <row r="10462" spans="3:4" x14ac:dyDescent="0.25">
      <c r="C10462" s="12"/>
      <c r="D10462" s="12"/>
    </row>
    <row r="10463" spans="3:4" x14ac:dyDescent="0.25">
      <c r="C10463" s="12"/>
      <c r="D10463" s="12"/>
    </row>
    <row r="10464" spans="3:4" x14ac:dyDescent="0.25">
      <c r="C10464" s="12"/>
      <c r="D10464" s="12"/>
    </row>
    <row r="10465" spans="3:4" x14ac:dyDescent="0.25">
      <c r="C10465" s="12"/>
      <c r="D10465" s="12"/>
    </row>
    <row r="10466" spans="3:4" x14ac:dyDescent="0.25">
      <c r="C10466" s="12"/>
      <c r="D10466" s="12"/>
    </row>
    <row r="10467" spans="3:4" x14ac:dyDescent="0.25">
      <c r="C10467" s="12"/>
      <c r="D10467" s="12"/>
    </row>
    <row r="10468" spans="3:4" x14ac:dyDescent="0.25">
      <c r="C10468" s="12"/>
      <c r="D10468" s="12"/>
    </row>
    <row r="10469" spans="3:4" x14ac:dyDescent="0.25">
      <c r="C10469" s="12"/>
      <c r="D10469" s="12"/>
    </row>
    <row r="10470" spans="3:4" x14ac:dyDescent="0.25">
      <c r="C10470" s="12"/>
      <c r="D10470" s="12"/>
    </row>
    <row r="10471" spans="3:4" x14ac:dyDescent="0.25">
      <c r="C10471" s="12"/>
      <c r="D10471" s="12"/>
    </row>
    <row r="10472" spans="3:4" x14ac:dyDescent="0.25">
      <c r="C10472" s="12"/>
      <c r="D10472" s="12"/>
    </row>
    <row r="10473" spans="3:4" x14ac:dyDescent="0.25">
      <c r="C10473" s="12"/>
      <c r="D10473" s="12"/>
    </row>
    <row r="10474" spans="3:4" x14ac:dyDescent="0.25">
      <c r="C10474" s="12"/>
      <c r="D10474" s="12"/>
    </row>
    <row r="10475" spans="3:4" x14ac:dyDescent="0.25">
      <c r="C10475" s="12"/>
      <c r="D10475" s="12"/>
    </row>
    <row r="10476" spans="3:4" x14ac:dyDescent="0.25">
      <c r="C10476" s="12"/>
      <c r="D10476" s="12"/>
    </row>
    <row r="10477" spans="3:4" x14ac:dyDescent="0.25">
      <c r="C10477" s="12"/>
      <c r="D10477" s="12"/>
    </row>
    <row r="10478" spans="3:4" x14ac:dyDescent="0.25">
      <c r="C10478" s="12"/>
      <c r="D10478" s="12"/>
    </row>
    <row r="10479" spans="3:4" x14ac:dyDescent="0.25">
      <c r="C10479" s="12"/>
      <c r="D10479" s="12"/>
    </row>
    <row r="10480" spans="3:4" x14ac:dyDescent="0.25">
      <c r="C10480" s="12"/>
      <c r="D10480" s="12"/>
    </row>
    <row r="10481" spans="3:4" x14ac:dyDescent="0.25">
      <c r="C10481" s="12"/>
      <c r="D10481" s="12"/>
    </row>
    <row r="10482" spans="3:4" x14ac:dyDescent="0.25">
      <c r="C10482" s="12"/>
      <c r="D10482" s="12"/>
    </row>
    <row r="10483" spans="3:4" x14ac:dyDescent="0.25">
      <c r="C10483" s="12"/>
      <c r="D10483" s="12"/>
    </row>
    <row r="10484" spans="3:4" x14ac:dyDescent="0.25">
      <c r="C10484" s="12"/>
      <c r="D10484" s="12"/>
    </row>
    <row r="10485" spans="3:4" x14ac:dyDescent="0.25">
      <c r="C10485" s="12"/>
      <c r="D10485" s="12"/>
    </row>
    <row r="10486" spans="3:4" x14ac:dyDescent="0.25">
      <c r="C10486" s="12"/>
      <c r="D10486" s="12"/>
    </row>
    <row r="10487" spans="3:4" x14ac:dyDescent="0.25">
      <c r="C10487" s="12"/>
      <c r="D10487" s="12"/>
    </row>
    <row r="10488" spans="3:4" x14ac:dyDescent="0.25">
      <c r="C10488" s="12"/>
      <c r="D10488" s="12"/>
    </row>
    <row r="10489" spans="3:4" x14ac:dyDescent="0.25">
      <c r="C10489" s="12"/>
      <c r="D10489" s="12"/>
    </row>
    <row r="10490" spans="3:4" x14ac:dyDescent="0.25">
      <c r="C10490" s="12"/>
      <c r="D10490" s="12"/>
    </row>
    <row r="10491" spans="3:4" x14ac:dyDescent="0.25">
      <c r="C10491" s="12"/>
      <c r="D10491" s="12"/>
    </row>
    <row r="10492" spans="3:4" x14ac:dyDescent="0.25">
      <c r="C10492" s="12"/>
      <c r="D10492" s="12"/>
    </row>
    <row r="10493" spans="3:4" x14ac:dyDescent="0.25">
      <c r="C10493" s="12"/>
      <c r="D10493" s="12"/>
    </row>
    <row r="10494" spans="3:4" x14ac:dyDescent="0.25">
      <c r="C10494" s="12"/>
      <c r="D10494" s="12"/>
    </row>
    <row r="10495" spans="3:4" x14ac:dyDescent="0.25">
      <c r="C10495" s="12"/>
      <c r="D10495" s="12"/>
    </row>
    <row r="10496" spans="3:4" x14ac:dyDescent="0.25">
      <c r="C10496" s="12"/>
      <c r="D10496" s="12"/>
    </row>
    <row r="10497" spans="3:4" x14ac:dyDescent="0.25">
      <c r="C10497" s="12"/>
      <c r="D10497" s="12"/>
    </row>
    <row r="10498" spans="3:4" x14ac:dyDescent="0.25">
      <c r="C10498" s="12"/>
      <c r="D10498" s="12"/>
    </row>
    <row r="10499" spans="3:4" x14ac:dyDescent="0.25">
      <c r="C10499" s="12"/>
      <c r="D10499" s="12"/>
    </row>
    <row r="10500" spans="3:4" x14ac:dyDescent="0.25">
      <c r="C10500" s="12"/>
      <c r="D10500" s="12"/>
    </row>
    <row r="10501" spans="3:4" x14ac:dyDescent="0.25">
      <c r="C10501" s="12"/>
      <c r="D10501" s="12"/>
    </row>
    <row r="10502" spans="3:4" x14ac:dyDescent="0.25">
      <c r="C10502" s="12"/>
      <c r="D10502" s="12"/>
    </row>
    <row r="10503" spans="3:4" x14ac:dyDescent="0.25">
      <c r="C10503" s="12"/>
      <c r="D10503" s="12"/>
    </row>
    <row r="10504" spans="3:4" x14ac:dyDescent="0.25">
      <c r="C10504" s="12"/>
      <c r="D10504" s="12"/>
    </row>
    <row r="10505" spans="3:4" x14ac:dyDescent="0.25">
      <c r="C10505" s="12"/>
      <c r="D10505" s="12"/>
    </row>
    <row r="10506" spans="3:4" x14ac:dyDescent="0.25">
      <c r="C10506" s="12"/>
      <c r="D10506" s="12"/>
    </row>
    <row r="10507" spans="3:4" x14ac:dyDescent="0.25">
      <c r="C10507" s="12"/>
      <c r="D10507" s="12"/>
    </row>
    <row r="10508" spans="3:4" x14ac:dyDescent="0.25">
      <c r="C10508" s="12"/>
      <c r="D10508" s="12"/>
    </row>
    <row r="10509" spans="3:4" x14ac:dyDescent="0.25">
      <c r="C10509" s="12"/>
      <c r="D10509" s="12"/>
    </row>
    <row r="10510" spans="3:4" x14ac:dyDescent="0.25">
      <c r="C10510" s="12"/>
      <c r="D10510" s="12"/>
    </row>
    <row r="10511" spans="3:4" x14ac:dyDescent="0.25">
      <c r="C10511" s="12"/>
      <c r="D10511" s="12"/>
    </row>
    <row r="10512" spans="3:4" x14ac:dyDescent="0.25">
      <c r="C10512" s="12"/>
      <c r="D10512" s="12"/>
    </row>
    <row r="10513" spans="3:4" x14ac:dyDescent="0.25">
      <c r="C10513" s="12"/>
      <c r="D10513" s="12"/>
    </row>
    <row r="10514" spans="3:4" x14ac:dyDescent="0.25">
      <c r="C10514" s="12"/>
      <c r="D10514" s="12"/>
    </row>
    <row r="10515" spans="3:4" x14ac:dyDescent="0.25">
      <c r="C10515" s="12"/>
      <c r="D10515" s="12"/>
    </row>
    <row r="10516" spans="3:4" x14ac:dyDescent="0.25">
      <c r="C10516" s="12"/>
      <c r="D10516" s="12"/>
    </row>
    <row r="10517" spans="3:4" x14ac:dyDescent="0.25">
      <c r="C10517" s="12"/>
      <c r="D10517" s="12"/>
    </row>
    <row r="10518" spans="3:4" x14ac:dyDescent="0.25">
      <c r="C10518" s="12"/>
      <c r="D10518" s="12"/>
    </row>
    <row r="10519" spans="3:4" x14ac:dyDescent="0.25">
      <c r="C10519" s="12"/>
      <c r="D10519" s="12"/>
    </row>
    <row r="10520" spans="3:4" x14ac:dyDescent="0.25">
      <c r="C10520" s="12"/>
      <c r="D10520" s="12"/>
    </row>
    <row r="10521" spans="3:4" x14ac:dyDescent="0.25">
      <c r="C10521" s="12"/>
      <c r="D10521" s="12"/>
    </row>
    <row r="10522" spans="3:4" x14ac:dyDescent="0.25">
      <c r="C10522" s="12"/>
      <c r="D10522" s="12"/>
    </row>
    <row r="10523" spans="3:4" x14ac:dyDescent="0.25">
      <c r="C10523" s="12"/>
      <c r="D10523" s="12"/>
    </row>
    <row r="10524" spans="3:4" x14ac:dyDescent="0.25">
      <c r="C10524" s="12"/>
      <c r="D10524" s="12"/>
    </row>
    <row r="10525" spans="3:4" x14ac:dyDescent="0.25">
      <c r="C10525" s="12"/>
      <c r="D10525" s="12"/>
    </row>
    <row r="10526" spans="3:4" x14ac:dyDescent="0.25">
      <c r="C10526" s="12"/>
      <c r="D10526" s="12"/>
    </row>
    <row r="10527" spans="3:4" x14ac:dyDescent="0.25">
      <c r="C10527" s="12"/>
      <c r="D10527" s="12"/>
    </row>
    <row r="10528" spans="3:4" x14ac:dyDescent="0.25">
      <c r="C10528" s="12"/>
      <c r="D10528" s="12"/>
    </row>
    <row r="10529" spans="3:4" x14ac:dyDescent="0.25">
      <c r="C10529" s="12"/>
      <c r="D10529" s="12"/>
    </row>
    <row r="10530" spans="3:4" x14ac:dyDescent="0.25">
      <c r="C10530" s="12"/>
      <c r="D10530" s="12"/>
    </row>
    <row r="10531" spans="3:4" x14ac:dyDescent="0.25">
      <c r="C10531" s="12"/>
      <c r="D10531" s="12"/>
    </row>
    <row r="10532" spans="3:4" x14ac:dyDescent="0.25">
      <c r="C10532" s="12"/>
      <c r="D10532" s="12"/>
    </row>
    <row r="10533" spans="3:4" x14ac:dyDescent="0.25">
      <c r="C10533" s="12"/>
      <c r="D10533" s="12"/>
    </row>
    <row r="10534" spans="3:4" x14ac:dyDescent="0.25">
      <c r="C10534" s="12"/>
      <c r="D10534" s="12"/>
    </row>
    <row r="10535" spans="3:4" x14ac:dyDescent="0.25">
      <c r="C10535" s="12"/>
      <c r="D10535" s="12"/>
    </row>
    <row r="10536" spans="3:4" x14ac:dyDescent="0.25">
      <c r="C10536" s="12"/>
      <c r="D10536" s="12"/>
    </row>
    <row r="10537" spans="3:4" x14ac:dyDescent="0.25">
      <c r="C10537" s="12"/>
      <c r="D10537" s="12"/>
    </row>
    <row r="10538" spans="3:4" x14ac:dyDescent="0.25">
      <c r="C10538" s="12"/>
      <c r="D10538" s="12"/>
    </row>
    <row r="10539" spans="3:4" x14ac:dyDescent="0.25">
      <c r="C10539" s="12"/>
      <c r="D10539" s="12"/>
    </row>
    <row r="10540" spans="3:4" x14ac:dyDescent="0.25">
      <c r="C10540" s="12"/>
      <c r="D10540" s="12"/>
    </row>
    <row r="10541" spans="3:4" x14ac:dyDescent="0.25">
      <c r="C10541" s="12"/>
      <c r="D10541" s="12"/>
    </row>
    <row r="10542" spans="3:4" x14ac:dyDescent="0.25">
      <c r="C10542" s="12"/>
      <c r="D10542" s="12"/>
    </row>
    <row r="10543" spans="3:4" x14ac:dyDescent="0.25">
      <c r="C10543" s="12"/>
      <c r="D10543" s="12"/>
    </row>
    <row r="10544" spans="3:4" x14ac:dyDescent="0.25">
      <c r="C10544" s="12"/>
      <c r="D10544" s="12"/>
    </row>
    <row r="10545" spans="3:4" x14ac:dyDescent="0.25">
      <c r="C10545" s="12"/>
      <c r="D10545" s="12"/>
    </row>
    <row r="10546" spans="3:4" x14ac:dyDescent="0.25">
      <c r="C10546" s="12"/>
      <c r="D10546" s="12"/>
    </row>
    <row r="10547" spans="3:4" x14ac:dyDescent="0.25">
      <c r="C10547" s="12"/>
      <c r="D10547" s="12"/>
    </row>
    <row r="10548" spans="3:4" x14ac:dyDescent="0.25">
      <c r="C10548" s="12"/>
      <c r="D10548" s="12"/>
    </row>
    <row r="10549" spans="3:4" x14ac:dyDescent="0.25">
      <c r="C10549" s="12"/>
      <c r="D10549" s="12"/>
    </row>
    <row r="10550" spans="3:4" x14ac:dyDescent="0.25">
      <c r="C10550" s="12"/>
      <c r="D10550" s="12"/>
    </row>
    <row r="10551" spans="3:4" x14ac:dyDescent="0.25">
      <c r="C10551" s="12"/>
      <c r="D10551" s="12"/>
    </row>
    <row r="10552" spans="3:4" x14ac:dyDescent="0.25">
      <c r="C10552" s="12"/>
      <c r="D10552" s="12"/>
    </row>
    <row r="10553" spans="3:4" x14ac:dyDescent="0.25">
      <c r="C10553" s="12"/>
      <c r="D10553" s="12"/>
    </row>
    <row r="10554" spans="3:4" x14ac:dyDescent="0.25">
      <c r="C10554" s="12"/>
      <c r="D10554" s="12"/>
    </row>
    <row r="10555" spans="3:4" x14ac:dyDescent="0.25">
      <c r="C10555" s="12"/>
      <c r="D10555" s="12"/>
    </row>
    <row r="10556" spans="3:4" x14ac:dyDescent="0.25">
      <c r="C10556" s="12"/>
      <c r="D10556" s="12"/>
    </row>
    <row r="10557" spans="3:4" x14ac:dyDescent="0.25">
      <c r="C10557" s="12"/>
      <c r="D10557" s="12"/>
    </row>
    <row r="10558" spans="3:4" x14ac:dyDescent="0.25">
      <c r="C10558" s="12"/>
      <c r="D10558" s="12"/>
    </row>
    <row r="10559" spans="3:4" x14ac:dyDescent="0.25">
      <c r="C10559" s="12"/>
      <c r="D10559" s="12"/>
    </row>
    <row r="10560" spans="3:4" x14ac:dyDescent="0.25">
      <c r="C10560" s="12"/>
      <c r="D10560" s="12"/>
    </row>
    <row r="10561" spans="3:4" x14ac:dyDescent="0.25">
      <c r="C10561" s="12"/>
      <c r="D10561" s="12"/>
    </row>
    <row r="10562" spans="3:4" x14ac:dyDescent="0.25">
      <c r="C10562" s="12"/>
      <c r="D10562" s="12"/>
    </row>
    <row r="10563" spans="3:4" x14ac:dyDescent="0.25">
      <c r="C10563" s="12"/>
      <c r="D10563" s="12"/>
    </row>
    <row r="10564" spans="3:4" x14ac:dyDescent="0.25">
      <c r="C10564" s="12"/>
      <c r="D10564" s="12"/>
    </row>
    <row r="10565" spans="3:4" x14ac:dyDescent="0.25">
      <c r="C10565" s="12"/>
      <c r="D10565" s="12"/>
    </row>
    <row r="10566" spans="3:4" x14ac:dyDescent="0.25">
      <c r="C10566" s="12"/>
      <c r="D10566" s="12"/>
    </row>
    <row r="10567" spans="3:4" x14ac:dyDescent="0.25">
      <c r="C10567" s="12"/>
      <c r="D10567" s="12"/>
    </row>
    <row r="10568" spans="3:4" x14ac:dyDescent="0.25">
      <c r="C10568" s="12"/>
      <c r="D10568" s="12"/>
    </row>
    <row r="10569" spans="3:4" x14ac:dyDescent="0.25">
      <c r="C10569" s="12"/>
      <c r="D10569" s="12"/>
    </row>
    <row r="10570" spans="3:4" x14ac:dyDescent="0.25">
      <c r="C10570" s="12"/>
      <c r="D10570" s="12"/>
    </row>
    <row r="10571" spans="3:4" x14ac:dyDescent="0.25">
      <c r="C10571" s="12"/>
      <c r="D10571" s="12"/>
    </row>
    <row r="10572" spans="3:4" x14ac:dyDescent="0.25">
      <c r="C10572" s="12"/>
      <c r="D10572" s="12"/>
    </row>
    <row r="10573" spans="3:4" x14ac:dyDescent="0.25">
      <c r="C10573" s="12"/>
      <c r="D10573" s="12"/>
    </row>
    <row r="10574" spans="3:4" x14ac:dyDescent="0.25">
      <c r="C10574" s="12"/>
      <c r="D10574" s="12"/>
    </row>
    <row r="10575" spans="3:4" x14ac:dyDescent="0.25">
      <c r="C10575" s="12"/>
      <c r="D10575" s="12"/>
    </row>
    <row r="10576" spans="3:4" x14ac:dyDescent="0.25">
      <c r="C10576" s="12"/>
      <c r="D10576" s="12"/>
    </row>
    <row r="10577" spans="3:4" x14ac:dyDescent="0.25">
      <c r="C10577" s="12"/>
      <c r="D10577" s="12"/>
    </row>
    <row r="10578" spans="3:4" x14ac:dyDescent="0.25">
      <c r="C10578" s="12"/>
      <c r="D10578" s="12"/>
    </row>
    <row r="10579" spans="3:4" x14ac:dyDescent="0.25">
      <c r="C10579" s="12"/>
      <c r="D10579" s="12"/>
    </row>
    <row r="10580" spans="3:4" x14ac:dyDescent="0.25">
      <c r="C10580" s="12"/>
      <c r="D10580" s="12"/>
    </row>
    <row r="10581" spans="3:4" x14ac:dyDescent="0.25">
      <c r="C10581" s="12"/>
      <c r="D10581" s="12"/>
    </row>
    <row r="10582" spans="3:4" x14ac:dyDescent="0.25">
      <c r="C10582" s="12"/>
      <c r="D10582" s="12"/>
    </row>
    <row r="10583" spans="3:4" x14ac:dyDescent="0.25">
      <c r="C10583" s="12"/>
      <c r="D10583" s="12"/>
    </row>
    <row r="10584" spans="3:4" x14ac:dyDescent="0.25">
      <c r="C10584" s="12"/>
      <c r="D10584" s="12"/>
    </row>
    <row r="10585" spans="3:4" x14ac:dyDescent="0.25">
      <c r="C10585" s="12"/>
      <c r="D10585" s="12"/>
    </row>
    <row r="10586" spans="3:4" x14ac:dyDescent="0.25">
      <c r="C10586" s="12"/>
      <c r="D10586" s="12"/>
    </row>
    <row r="10587" spans="3:4" x14ac:dyDescent="0.25">
      <c r="C10587" s="12"/>
      <c r="D10587" s="12"/>
    </row>
    <row r="10588" spans="3:4" x14ac:dyDescent="0.25">
      <c r="C10588" s="12"/>
      <c r="D10588" s="12"/>
    </row>
    <row r="10589" spans="3:4" x14ac:dyDescent="0.25">
      <c r="C10589" s="12"/>
      <c r="D10589" s="12"/>
    </row>
    <row r="10590" spans="3:4" x14ac:dyDescent="0.25">
      <c r="C10590" s="12"/>
      <c r="D10590" s="12"/>
    </row>
    <row r="10591" spans="3:4" x14ac:dyDescent="0.25">
      <c r="C10591" s="12"/>
      <c r="D10591" s="12"/>
    </row>
    <row r="10592" spans="3:4" x14ac:dyDescent="0.25">
      <c r="C10592" s="12"/>
      <c r="D10592" s="12"/>
    </row>
    <row r="10593" spans="3:4" x14ac:dyDescent="0.25">
      <c r="C10593" s="12"/>
      <c r="D10593" s="12"/>
    </row>
    <row r="10594" spans="3:4" x14ac:dyDescent="0.25">
      <c r="C10594" s="12"/>
      <c r="D10594" s="12"/>
    </row>
    <row r="10595" spans="3:4" x14ac:dyDescent="0.25">
      <c r="C10595" s="12"/>
      <c r="D10595" s="12"/>
    </row>
    <row r="10596" spans="3:4" x14ac:dyDescent="0.25">
      <c r="C10596" s="12"/>
      <c r="D10596" s="12"/>
    </row>
    <row r="10597" spans="3:4" x14ac:dyDescent="0.25">
      <c r="C10597" s="12"/>
      <c r="D10597" s="12"/>
    </row>
    <row r="10598" spans="3:4" x14ac:dyDescent="0.25">
      <c r="C10598" s="12"/>
      <c r="D10598" s="12"/>
    </row>
    <row r="10599" spans="3:4" x14ac:dyDescent="0.25">
      <c r="C10599" s="12"/>
      <c r="D10599" s="12"/>
    </row>
    <row r="10600" spans="3:4" x14ac:dyDescent="0.25">
      <c r="C10600" s="12"/>
      <c r="D10600" s="12"/>
    </row>
    <row r="10601" spans="3:4" x14ac:dyDescent="0.25">
      <c r="C10601" s="12"/>
      <c r="D10601" s="12"/>
    </row>
    <row r="10602" spans="3:4" x14ac:dyDescent="0.25">
      <c r="C10602" s="12"/>
      <c r="D10602" s="12"/>
    </row>
    <row r="10603" spans="3:4" x14ac:dyDescent="0.25">
      <c r="C10603" s="12"/>
      <c r="D10603" s="12"/>
    </row>
    <row r="10604" spans="3:4" x14ac:dyDescent="0.25">
      <c r="C10604" s="12"/>
      <c r="D10604" s="12"/>
    </row>
    <row r="10605" spans="3:4" x14ac:dyDescent="0.25">
      <c r="C10605" s="12"/>
      <c r="D10605" s="12"/>
    </row>
    <row r="10606" spans="3:4" x14ac:dyDescent="0.25">
      <c r="C10606" s="12"/>
      <c r="D10606" s="12"/>
    </row>
    <row r="10607" spans="3:4" x14ac:dyDescent="0.25">
      <c r="C10607" s="12"/>
      <c r="D10607" s="12"/>
    </row>
    <row r="10608" spans="3:4" x14ac:dyDescent="0.25">
      <c r="C10608" s="12"/>
      <c r="D10608" s="12"/>
    </row>
    <row r="10609" spans="3:4" x14ac:dyDescent="0.25">
      <c r="C10609" s="12"/>
      <c r="D10609" s="12"/>
    </row>
    <row r="10610" spans="3:4" x14ac:dyDescent="0.25">
      <c r="C10610" s="12"/>
      <c r="D10610" s="12"/>
    </row>
    <row r="10611" spans="3:4" x14ac:dyDescent="0.25">
      <c r="C10611" s="12"/>
      <c r="D10611" s="12"/>
    </row>
    <row r="10612" spans="3:4" x14ac:dyDescent="0.25">
      <c r="C10612" s="12"/>
      <c r="D10612" s="12"/>
    </row>
    <row r="10613" spans="3:4" x14ac:dyDescent="0.25">
      <c r="C10613" s="12"/>
      <c r="D10613" s="12"/>
    </row>
    <row r="10614" spans="3:4" x14ac:dyDescent="0.25">
      <c r="C10614" s="12"/>
      <c r="D10614" s="12"/>
    </row>
    <row r="10615" spans="3:4" x14ac:dyDescent="0.25">
      <c r="C10615" s="12"/>
      <c r="D10615" s="12"/>
    </row>
    <row r="10616" spans="3:4" x14ac:dyDescent="0.25">
      <c r="C10616" s="12"/>
      <c r="D10616" s="12"/>
    </row>
    <row r="10617" spans="3:4" x14ac:dyDescent="0.25">
      <c r="C10617" s="12"/>
      <c r="D10617" s="12"/>
    </row>
    <row r="10618" spans="3:4" x14ac:dyDescent="0.25">
      <c r="C10618" s="12"/>
      <c r="D10618" s="12"/>
    </row>
    <row r="10619" spans="3:4" x14ac:dyDescent="0.25">
      <c r="C10619" s="12"/>
      <c r="D10619" s="12"/>
    </row>
    <row r="10620" spans="3:4" x14ac:dyDescent="0.25">
      <c r="C10620" s="12"/>
      <c r="D10620" s="12"/>
    </row>
    <row r="10621" spans="3:4" x14ac:dyDescent="0.25">
      <c r="C10621" s="12"/>
      <c r="D10621" s="12"/>
    </row>
    <row r="10622" spans="3:4" x14ac:dyDescent="0.25">
      <c r="C10622" s="12"/>
      <c r="D10622" s="12"/>
    </row>
    <row r="10623" spans="3:4" x14ac:dyDescent="0.25">
      <c r="C10623" s="12"/>
      <c r="D10623" s="12"/>
    </row>
    <row r="10624" spans="3:4" x14ac:dyDescent="0.25">
      <c r="C10624" s="12"/>
      <c r="D10624" s="12"/>
    </row>
    <row r="10625" spans="3:4" x14ac:dyDescent="0.25">
      <c r="C10625" s="12"/>
      <c r="D10625" s="12"/>
    </row>
    <row r="10626" spans="3:4" x14ac:dyDescent="0.25">
      <c r="C10626" s="12"/>
      <c r="D10626" s="12"/>
    </row>
    <row r="10627" spans="3:4" x14ac:dyDescent="0.25">
      <c r="C10627" s="12"/>
      <c r="D10627" s="12"/>
    </row>
    <row r="10628" spans="3:4" x14ac:dyDescent="0.25">
      <c r="C10628" s="12"/>
      <c r="D10628" s="12"/>
    </row>
    <row r="10629" spans="3:4" x14ac:dyDescent="0.25">
      <c r="C10629" s="12"/>
      <c r="D10629" s="12"/>
    </row>
    <row r="10630" spans="3:4" x14ac:dyDescent="0.25">
      <c r="C10630" s="12"/>
      <c r="D10630" s="12"/>
    </row>
    <row r="10631" spans="3:4" x14ac:dyDescent="0.25">
      <c r="C10631" s="12"/>
      <c r="D10631" s="12"/>
    </row>
    <row r="10632" spans="3:4" x14ac:dyDescent="0.25">
      <c r="C10632" s="12"/>
      <c r="D10632" s="12"/>
    </row>
    <row r="10633" spans="3:4" x14ac:dyDescent="0.25">
      <c r="C10633" s="12"/>
      <c r="D10633" s="12"/>
    </row>
    <row r="10634" spans="3:4" x14ac:dyDescent="0.25">
      <c r="C10634" s="12"/>
      <c r="D10634" s="12"/>
    </row>
    <row r="10635" spans="3:4" x14ac:dyDescent="0.25">
      <c r="C10635" s="12"/>
      <c r="D10635" s="12"/>
    </row>
    <row r="10636" spans="3:4" x14ac:dyDescent="0.25">
      <c r="C10636" s="12"/>
      <c r="D10636" s="12"/>
    </row>
    <row r="10637" spans="3:4" x14ac:dyDescent="0.25">
      <c r="C10637" s="12"/>
      <c r="D10637" s="12"/>
    </row>
    <row r="10638" spans="3:4" x14ac:dyDescent="0.25">
      <c r="C10638" s="12"/>
      <c r="D10638" s="12"/>
    </row>
    <row r="10639" spans="3:4" x14ac:dyDescent="0.25">
      <c r="C10639" s="12"/>
      <c r="D10639" s="12"/>
    </row>
    <row r="10640" spans="3:4" x14ac:dyDescent="0.25">
      <c r="C10640" s="12"/>
      <c r="D10640" s="12"/>
    </row>
    <row r="10641" spans="3:4" x14ac:dyDescent="0.25">
      <c r="C10641" s="12"/>
      <c r="D10641" s="12"/>
    </row>
    <row r="10642" spans="3:4" x14ac:dyDescent="0.25">
      <c r="C10642" s="12"/>
      <c r="D10642" s="12"/>
    </row>
    <row r="10643" spans="3:4" x14ac:dyDescent="0.25">
      <c r="C10643" s="12"/>
      <c r="D10643" s="12"/>
    </row>
    <row r="10644" spans="3:4" x14ac:dyDescent="0.25">
      <c r="C10644" s="12"/>
      <c r="D10644" s="12"/>
    </row>
    <row r="10645" spans="3:4" x14ac:dyDescent="0.25">
      <c r="C10645" s="12"/>
      <c r="D10645" s="12"/>
    </row>
    <row r="10646" spans="3:4" x14ac:dyDescent="0.25">
      <c r="C10646" s="12"/>
      <c r="D10646" s="12"/>
    </row>
    <row r="10647" spans="3:4" x14ac:dyDescent="0.25">
      <c r="C10647" s="12"/>
      <c r="D10647" s="12"/>
    </row>
    <row r="10648" spans="3:4" x14ac:dyDescent="0.25">
      <c r="C10648" s="12"/>
      <c r="D10648" s="12"/>
    </row>
    <row r="10649" spans="3:4" x14ac:dyDescent="0.25">
      <c r="C10649" s="12"/>
      <c r="D10649" s="12"/>
    </row>
    <row r="10650" spans="3:4" x14ac:dyDescent="0.25">
      <c r="C10650" s="12"/>
      <c r="D10650" s="12"/>
    </row>
    <row r="10651" spans="3:4" x14ac:dyDescent="0.25">
      <c r="C10651" s="12"/>
      <c r="D10651" s="12"/>
    </row>
    <row r="10652" spans="3:4" x14ac:dyDescent="0.25">
      <c r="C10652" s="12"/>
      <c r="D10652" s="12"/>
    </row>
    <row r="10653" spans="3:4" x14ac:dyDescent="0.25">
      <c r="C10653" s="12"/>
      <c r="D10653" s="12"/>
    </row>
    <row r="10654" spans="3:4" x14ac:dyDescent="0.25">
      <c r="C10654" s="12"/>
      <c r="D10654" s="12"/>
    </row>
    <row r="10655" spans="3:4" x14ac:dyDescent="0.25">
      <c r="C10655" s="12"/>
      <c r="D10655" s="12"/>
    </row>
    <row r="10656" spans="3:4" x14ac:dyDescent="0.25">
      <c r="C10656" s="12"/>
      <c r="D10656" s="12"/>
    </row>
    <row r="10657" spans="3:4" x14ac:dyDescent="0.25">
      <c r="C10657" s="12"/>
      <c r="D10657" s="12"/>
    </row>
    <row r="10658" spans="3:4" x14ac:dyDescent="0.25">
      <c r="C10658" s="12"/>
      <c r="D10658" s="12"/>
    </row>
    <row r="10659" spans="3:4" x14ac:dyDescent="0.25">
      <c r="C10659" s="12"/>
      <c r="D10659" s="12"/>
    </row>
    <row r="10660" spans="3:4" x14ac:dyDescent="0.25">
      <c r="C10660" s="12"/>
      <c r="D10660" s="12"/>
    </row>
    <row r="10661" spans="3:4" x14ac:dyDescent="0.25">
      <c r="C10661" s="12"/>
      <c r="D10661" s="12"/>
    </row>
    <row r="10662" spans="3:4" x14ac:dyDescent="0.25">
      <c r="C10662" s="12"/>
      <c r="D10662" s="12"/>
    </row>
    <row r="10663" spans="3:4" x14ac:dyDescent="0.25">
      <c r="C10663" s="12"/>
      <c r="D10663" s="12"/>
    </row>
    <row r="10664" spans="3:4" x14ac:dyDescent="0.25">
      <c r="C10664" s="12"/>
      <c r="D10664" s="12"/>
    </row>
    <row r="10665" spans="3:4" x14ac:dyDescent="0.25">
      <c r="C10665" s="12"/>
      <c r="D10665" s="12"/>
    </row>
    <row r="10666" spans="3:4" x14ac:dyDescent="0.25">
      <c r="C10666" s="12"/>
      <c r="D10666" s="12"/>
    </row>
    <row r="10667" spans="3:4" x14ac:dyDescent="0.25">
      <c r="C10667" s="12"/>
      <c r="D10667" s="12"/>
    </row>
    <row r="10668" spans="3:4" x14ac:dyDescent="0.25">
      <c r="C10668" s="12"/>
      <c r="D10668" s="12"/>
    </row>
    <row r="10669" spans="3:4" x14ac:dyDescent="0.25">
      <c r="C10669" s="12"/>
      <c r="D10669" s="12"/>
    </row>
    <row r="10670" spans="3:4" x14ac:dyDescent="0.25">
      <c r="C10670" s="12"/>
      <c r="D10670" s="12"/>
    </row>
    <row r="10671" spans="3:4" x14ac:dyDescent="0.25">
      <c r="C10671" s="12"/>
      <c r="D10671" s="12"/>
    </row>
    <row r="10672" spans="3:4" x14ac:dyDescent="0.25">
      <c r="C10672" s="12"/>
      <c r="D10672" s="12"/>
    </row>
    <row r="10673" spans="3:4" x14ac:dyDescent="0.25">
      <c r="C10673" s="12"/>
      <c r="D10673" s="12"/>
    </row>
    <row r="10674" spans="3:4" x14ac:dyDescent="0.25">
      <c r="C10674" s="12"/>
      <c r="D10674" s="12"/>
    </row>
    <row r="10675" spans="3:4" x14ac:dyDescent="0.25">
      <c r="C10675" s="12"/>
      <c r="D10675" s="12"/>
    </row>
    <row r="10676" spans="3:4" x14ac:dyDescent="0.25">
      <c r="C10676" s="12"/>
      <c r="D10676" s="12"/>
    </row>
    <row r="10677" spans="3:4" x14ac:dyDescent="0.25">
      <c r="C10677" s="12"/>
      <c r="D10677" s="12"/>
    </row>
    <row r="10678" spans="3:4" x14ac:dyDescent="0.25">
      <c r="C10678" s="12"/>
      <c r="D10678" s="12"/>
    </row>
    <row r="10679" spans="3:4" x14ac:dyDescent="0.25">
      <c r="C10679" s="12"/>
      <c r="D10679" s="12"/>
    </row>
    <row r="10680" spans="3:4" x14ac:dyDescent="0.25">
      <c r="C10680" s="12"/>
      <c r="D10680" s="12"/>
    </row>
    <row r="10681" spans="3:4" x14ac:dyDescent="0.25">
      <c r="C10681" s="12"/>
      <c r="D10681" s="12"/>
    </row>
    <row r="10682" spans="3:4" x14ac:dyDescent="0.25">
      <c r="C10682" s="12"/>
      <c r="D10682" s="12"/>
    </row>
    <row r="10683" spans="3:4" x14ac:dyDescent="0.25">
      <c r="C10683" s="12"/>
      <c r="D10683" s="12"/>
    </row>
    <row r="10684" spans="3:4" x14ac:dyDescent="0.25">
      <c r="C10684" s="12"/>
      <c r="D10684" s="12"/>
    </row>
    <row r="10685" spans="3:4" x14ac:dyDescent="0.25">
      <c r="C10685" s="12"/>
      <c r="D10685" s="12"/>
    </row>
    <row r="10686" spans="3:4" x14ac:dyDescent="0.25">
      <c r="C10686" s="12"/>
      <c r="D10686" s="12"/>
    </row>
    <row r="10687" spans="3:4" x14ac:dyDescent="0.25">
      <c r="C10687" s="12"/>
      <c r="D10687" s="12"/>
    </row>
    <row r="10688" spans="3:4" x14ac:dyDescent="0.25">
      <c r="C10688" s="12"/>
      <c r="D10688" s="12"/>
    </row>
    <row r="10689" spans="3:4" x14ac:dyDescent="0.25">
      <c r="C10689" s="12"/>
      <c r="D10689" s="12"/>
    </row>
    <row r="10690" spans="3:4" x14ac:dyDescent="0.25">
      <c r="C10690" s="12"/>
      <c r="D10690" s="12"/>
    </row>
    <row r="10691" spans="3:4" x14ac:dyDescent="0.25">
      <c r="C10691" s="12"/>
      <c r="D10691" s="12"/>
    </row>
    <row r="10692" spans="3:4" x14ac:dyDescent="0.25">
      <c r="C10692" s="12"/>
      <c r="D10692" s="12"/>
    </row>
    <row r="10693" spans="3:4" x14ac:dyDescent="0.25">
      <c r="C10693" s="12"/>
      <c r="D10693" s="12"/>
    </row>
    <row r="10694" spans="3:4" x14ac:dyDescent="0.25">
      <c r="C10694" s="12"/>
      <c r="D10694" s="12"/>
    </row>
    <row r="10695" spans="3:4" x14ac:dyDescent="0.25">
      <c r="C10695" s="12"/>
      <c r="D10695" s="12"/>
    </row>
    <row r="10696" spans="3:4" x14ac:dyDescent="0.25">
      <c r="C10696" s="12"/>
      <c r="D10696" s="12"/>
    </row>
    <row r="10697" spans="3:4" x14ac:dyDescent="0.25">
      <c r="C10697" s="12"/>
      <c r="D10697" s="12"/>
    </row>
    <row r="10698" spans="3:4" x14ac:dyDescent="0.25">
      <c r="C10698" s="12"/>
      <c r="D10698" s="12"/>
    </row>
    <row r="10699" spans="3:4" x14ac:dyDescent="0.25">
      <c r="C10699" s="12"/>
      <c r="D10699" s="12"/>
    </row>
    <row r="10700" spans="3:4" x14ac:dyDescent="0.25">
      <c r="C10700" s="12"/>
      <c r="D10700" s="12"/>
    </row>
    <row r="10701" spans="3:4" x14ac:dyDescent="0.25">
      <c r="C10701" s="12"/>
      <c r="D10701" s="12"/>
    </row>
    <row r="10702" spans="3:4" x14ac:dyDescent="0.25">
      <c r="C10702" s="12"/>
      <c r="D10702" s="12"/>
    </row>
    <row r="10703" spans="3:4" x14ac:dyDescent="0.25">
      <c r="C10703" s="12"/>
      <c r="D10703" s="12"/>
    </row>
    <row r="10704" spans="3:4" x14ac:dyDescent="0.25">
      <c r="C10704" s="12"/>
      <c r="D10704" s="12"/>
    </row>
    <row r="10705" spans="3:4" x14ac:dyDescent="0.25">
      <c r="C10705" s="12"/>
      <c r="D10705" s="12"/>
    </row>
    <row r="10706" spans="3:4" x14ac:dyDescent="0.25">
      <c r="C10706" s="12"/>
      <c r="D10706" s="12"/>
    </row>
    <row r="10707" spans="3:4" x14ac:dyDescent="0.25">
      <c r="C10707" s="12"/>
      <c r="D10707" s="12"/>
    </row>
    <row r="10708" spans="3:4" x14ac:dyDescent="0.25">
      <c r="C10708" s="12"/>
      <c r="D10708" s="12"/>
    </row>
    <row r="10709" spans="3:4" x14ac:dyDescent="0.25">
      <c r="C10709" s="12"/>
      <c r="D10709" s="12"/>
    </row>
    <row r="10710" spans="3:4" x14ac:dyDescent="0.25">
      <c r="C10710" s="12"/>
      <c r="D10710" s="12"/>
    </row>
    <row r="10711" spans="3:4" x14ac:dyDescent="0.25">
      <c r="C10711" s="12"/>
      <c r="D10711" s="12"/>
    </row>
    <row r="10712" spans="3:4" x14ac:dyDescent="0.25">
      <c r="C10712" s="12"/>
      <c r="D10712" s="12"/>
    </row>
    <row r="10713" spans="3:4" x14ac:dyDescent="0.25">
      <c r="C10713" s="12"/>
      <c r="D10713" s="12"/>
    </row>
    <row r="10714" spans="3:4" x14ac:dyDescent="0.25">
      <c r="C10714" s="12"/>
      <c r="D10714" s="12"/>
    </row>
    <row r="10715" spans="3:4" x14ac:dyDescent="0.25">
      <c r="C10715" s="12"/>
      <c r="D10715" s="12"/>
    </row>
    <row r="10716" spans="3:4" x14ac:dyDescent="0.25">
      <c r="C10716" s="12"/>
      <c r="D10716" s="12"/>
    </row>
    <row r="10717" spans="3:4" x14ac:dyDescent="0.25">
      <c r="C10717" s="12"/>
      <c r="D10717" s="12"/>
    </row>
    <row r="10718" spans="3:4" x14ac:dyDescent="0.25">
      <c r="C10718" s="12"/>
      <c r="D10718" s="12"/>
    </row>
    <row r="10719" spans="3:4" x14ac:dyDescent="0.25">
      <c r="C10719" s="12"/>
      <c r="D10719" s="12"/>
    </row>
    <row r="10720" spans="3:4" x14ac:dyDescent="0.25">
      <c r="C10720" s="12"/>
      <c r="D10720" s="12"/>
    </row>
    <row r="10721" spans="3:4" x14ac:dyDescent="0.25">
      <c r="C10721" s="12"/>
      <c r="D10721" s="12"/>
    </row>
    <row r="10722" spans="3:4" x14ac:dyDescent="0.25">
      <c r="C10722" s="12"/>
      <c r="D10722" s="12"/>
    </row>
    <row r="10723" spans="3:4" x14ac:dyDescent="0.25">
      <c r="C10723" s="12"/>
      <c r="D10723" s="12"/>
    </row>
    <row r="10724" spans="3:4" x14ac:dyDescent="0.25">
      <c r="C10724" s="12"/>
      <c r="D10724" s="12"/>
    </row>
    <row r="10725" spans="3:4" x14ac:dyDescent="0.25">
      <c r="C10725" s="12"/>
      <c r="D10725" s="12"/>
    </row>
    <row r="10726" spans="3:4" x14ac:dyDescent="0.25">
      <c r="C10726" s="12"/>
      <c r="D10726" s="12"/>
    </row>
    <row r="10727" spans="3:4" x14ac:dyDescent="0.25">
      <c r="C10727" s="12"/>
      <c r="D10727" s="12"/>
    </row>
    <row r="10728" spans="3:4" x14ac:dyDescent="0.25">
      <c r="C10728" s="12"/>
      <c r="D10728" s="12"/>
    </row>
    <row r="10729" spans="3:4" x14ac:dyDescent="0.25">
      <c r="C10729" s="12"/>
      <c r="D10729" s="12"/>
    </row>
    <row r="10730" spans="3:4" x14ac:dyDescent="0.25">
      <c r="C10730" s="12"/>
      <c r="D10730" s="12"/>
    </row>
    <row r="10731" spans="3:4" x14ac:dyDescent="0.25">
      <c r="C10731" s="12"/>
      <c r="D10731" s="12"/>
    </row>
    <row r="10732" spans="3:4" x14ac:dyDescent="0.25">
      <c r="C10732" s="12"/>
      <c r="D10732" s="12"/>
    </row>
    <row r="10733" spans="3:4" x14ac:dyDescent="0.25">
      <c r="C10733" s="12"/>
      <c r="D10733" s="12"/>
    </row>
    <row r="10734" spans="3:4" x14ac:dyDescent="0.25">
      <c r="C10734" s="12"/>
      <c r="D10734" s="12"/>
    </row>
    <row r="10735" spans="3:4" x14ac:dyDescent="0.25">
      <c r="C10735" s="12"/>
      <c r="D10735" s="12"/>
    </row>
    <row r="10736" spans="3:4" x14ac:dyDescent="0.25">
      <c r="C10736" s="12"/>
      <c r="D10736" s="12"/>
    </row>
    <row r="10737" spans="3:4" x14ac:dyDescent="0.25">
      <c r="C10737" s="12"/>
      <c r="D10737" s="12"/>
    </row>
    <row r="10738" spans="3:4" x14ac:dyDescent="0.25">
      <c r="C10738" s="12"/>
      <c r="D10738" s="12"/>
    </row>
    <row r="10739" spans="3:4" x14ac:dyDescent="0.25">
      <c r="C10739" s="12"/>
      <c r="D10739" s="12"/>
    </row>
    <row r="10740" spans="3:4" x14ac:dyDescent="0.25">
      <c r="C10740" s="12"/>
      <c r="D10740" s="12"/>
    </row>
    <row r="10741" spans="3:4" x14ac:dyDescent="0.25">
      <c r="C10741" s="12"/>
      <c r="D10741" s="12"/>
    </row>
    <row r="10742" spans="3:4" x14ac:dyDescent="0.25">
      <c r="C10742" s="12"/>
      <c r="D10742" s="12"/>
    </row>
    <row r="10743" spans="3:4" x14ac:dyDescent="0.25">
      <c r="C10743" s="12"/>
      <c r="D10743" s="12"/>
    </row>
    <row r="10744" spans="3:4" x14ac:dyDescent="0.25">
      <c r="C10744" s="12"/>
      <c r="D10744" s="12"/>
    </row>
    <row r="10745" spans="3:4" x14ac:dyDescent="0.25">
      <c r="C10745" s="12"/>
      <c r="D10745" s="12"/>
    </row>
    <row r="10746" spans="3:4" x14ac:dyDescent="0.25">
      <c r="C10746" s="12"/>
      <c r="D10746" s="12"/>
    </row>
    <row r="10747" spans="3:4" x14ac:dyDescent="0.25">
      <c r="C10747" s="12"/>
      <c r="D10747" s="12"/>
    </row>
    <row r="10748" spans="3:4" x14ac:dyDescent="0.25">
      <c r="C10748" s="12"/>
      <c r="D10748" s="12"/>
    </row>
    <row r="10749" spans="3:4" x14ac:dyDescent="0.25">
      <c r="C10749" s="12"/>
      <c r="D10749" s="12"/>
    </row>
    <row r="10750" spans="3:4" x14ac:dyDescent="0.25">
      <c r="C10750" s="12"/>
      <c r="D10750" s="12"/>
    </row>
    <row r="10751" spans="3:4" x14ac:dyDescent="0.25">
      <c r="C10751" s="12"/>
      <c r="D10751" s="12"/>
    </row>
    <row r="10752" spans="3:4" x14ac:dyDescent="0.25">
      <c r="C10752" s="12"/>
      <c r="D10752" s="12"/>
    </row>
    <row r="10753" spans="3:4" x14ac:dyDescent="0.25">
      <c r="C10753" s="12"/>
      <c r="D10753" s="12"/>
    </row>
    <row r="10754" spans="3:4" x14ac:dyDescent="0.25">
      <c r="C10754" s="12"/>
      <c r="D10754" s="12"/>
    </row>
    <row r="10755" spans="3:4" x14ac:dyDescent="0.25">
      <c r="C10755" s="12"/>
      <c r="D10755" s="12"/>
    </row>
    <row r="10756" spans="3:4" x14ac:dyDescent="0.25">
      <c r="C10756" s="12"/>
      <c r="D10756" s="12"/>
    </row>
    <row r="10757" spans="3:4" x14ac:dyDescent="0.25">
      <c r="C10757" s="12"/>
      <c r="D10757" s="12"/>
    </row>
    <row r="10758" spans="3:4" x14ac:dyDescent="0.25">
      <c r="C10758" s="12"/>
      <c r="D10758" s="12"/>
    </row>
    <row r="10759" spans="3:4" x14ac:dyDescent="0.25">
      <c r="C10759" s="12"/>
      <c r="D10759" s="12"/>
    </row>
    <row r="10760" spans="3:4" x14ac:dyDescent="0.25">
      <c r="C10760" s="12"/>
      <c r="D10760" s="12"/>
    </row>
    <row r="10761" spans="3:4" x14ac:dyDescent="0.25">
      <c r="C10761" s="12"/>
      <c r="D10761" s="12"/>
    </row>
    <row r="10762" spans="3:4" x14ac:dyDescent="0.25">
      <c r="C10762" s="12"/>
      <c r="D10762" s="12"/>
    </row>
    <row r="10763" spans="3:4" x14ac:dyDescent="0.25">
      <c r="C10763" s="12"/>
      <c r="D10763" s="12"/>
    </row>
    <row r="10764" spans="3:4" x14ac:dyDescent="0.25">
      <c r="C10764" s="12"/>
      <c r="D10764" s="12"/>
    </row>
    <row r="10765" spans="3:4" x14ac:dyDescent="0.25">
      <c r="C10765" s="12"/>
      <c r="D10765" s="12"/>
    </row>
    <row r="10766" spans="3:4" x14ac:dyDescent="0.25">
      <c r="C10766" s="12"/>
      <c r="D10766" s="12"/>
    </row>
    <row r="10767" spans="3:4" x14ac:dyDescent="0.25">
      <c r="C10767" s="12"/>
      <c r="D10767" s="12"/>
    </row>
    <row r="10768" spans="3:4" x14ac:dyDescent="0.25">
      <c r="C10768" s="12"/>
      <c r="D10768" s="12"/>
    </row>
    <row r="10769" spans="3:4" x14ac:dyDescent="0.25">
      <c r="C10769" s="12"/>
      <c r="D10769" s="12"/>
    </row>
    <row r="10770" spans="3:4" x14ac:dyDescent="0.25">
      <c r="C10770" s="12"/>
      <c r="D10770" s="12"/>
    </row>
    <row r="10771" spans="3:4" x14ac:dyDescent="0.25">
      <c r="C10771" s="12"/>
      <c r="D10771" s="12"/>
    </row>
    <row r="10772" spans="3:4" x14ac:dyDescent="0.25">
      <c r="C10772" s="12"/>
      <c r="D10772" s="12"/>
    </row>
    <row r="10773" spans="3:4" x14ac:dyDescent="0.25">
      <c r="C10773" s="12"/>
      <c r="D10773" s="12"/>
    </row>
    <row r="10774" spans="3:4" x14ac:dyDescent="0.25">
      <c r="C10774" s="12"/>
      <c r="D10774" s="12"/>
    </row>
    <row r="10775" spans="3:4" x14ac:dyDescent="0.25">
      <c r="C10775" s="12"/>
      <c r="D10775" s="12"/>
    </row>
    <row r="10776" spans="3:4" x14ac:dyDescent="0.25">
      <c r="C10776" s="12"/>
      <c r="D10776" s="12"/>
    </row>
    <row r="10777" spans="3:4" x14ac:dyDescent="0.25">
      <c r="C10777" s="12"/>
      <c r="D10777" s="12"/>
    </row>
    <row r="10778" spans="3:4" x14ac:dyDescent="0.25">
      <c r="C10778" s="12"/>
      <c r="D10778" s="12"/>
    </row>
    <row r="10779" spans="3:4" x14ac:dyDescent="0.25">
      <c r="C10779" s="12"/>
      <c r="D10779" s="12"/>
    </row>
    <row r="10780" spans="3:4" x14ac:dyDescent="0.25">
      <c r="C10780" s="12"/>
      <c r="D10780" s="12"/>
    </row>
    <row r="10781" spans="3:4" x14ac:dyDescent="0.25">
      <c r="C10781" s="12"/>
      <c r="D10781" s="12"/>
    </row>
    <row r="10782" spans="3:4" x14ac:dyDescent="0.25">
      <c r="C10782" s="12"/>
      <c r="D10782" s="12"/>
    </row>
    <row r="10783" spans="3:4" x14ac:dyDescent="0.25">
      <c r="C10783" s="12"/>
      <c r="D10783" s="12"/>
    </row>
    <row r="10784" spans="3:4" x14ac:dyDescent="0.25">
      <c r="C10784" s="12"/>
      <c r="D10784" s="12"/>
    </row>
    <row r="10785" spans="3:4" x14ac:dyDescent="0.25">
      <c r="C10785" s="12"/>
      <c r="D10785" s="12"/>
    </row>
    <row r="10786" spans="3:4" x14ac:dyDescent="0.25">
      <c r="C10786" s="12"/>
      <c r="D10786" s="12"/>
    </row>
    <row r="10787" spans="3:4" x14ac:dyDescent="0.25">
      <c r="C10787" s="12"/>
      <c r="D10787" s="12"/>
    </row>
    <row r="10788" spans="3:4" x14ac:dyDescent="0.25">
      <c r="C10788" s="12"/>
      <c r="D10788" s="12"/>
    </row>
    <row r="10789" spans="3:4" x14ac:dyDescent="0.25">
      <c r="C10789" s="12"/>
      <c r="D10789" s="12"/>
    </row>
    <row r="10790" spans="3:4" x14ac:dyDescent="0.25">
      <c r="C10790" s="12"/>
      <c r="D10790" s="12"/>
    </row>
    <row r="10791" spans="3:4" x14ac:dyDescent="0.25">
      <c r="C10791" s="12"/>
      <c r="D10791" s="12"/>
    </row>
    <row r="10792" spans="3:4" x14ac:dyDescent="0.25">
      <c r="C10792" s="12"/>
      <c r="D10792" s="12"/>
    </row>
    <row r="10793" spans="3:4" x14ac:dyDescent="0.25">
      <c r="C10793" s="12"/>
      <c r="D10793" s="12"/>
    </row>
    <row r="10794" spans="3:4" x14ac:dyDescent="0.25">
      <c r="C10794" s="12"/>
      <c r="D10794" s="12"/>
    </row>
    <row r="10795" spans="3:4" x14ac:dyDescent="0.25">
      <c r="C10795" s="12"/>
      <c r="D10795" s="12"/>
    </row>
    <row r="10796" spans="3:4" x14ac:dyDescent="0.25">
      <c r="C10796" s="12"/>
      <c r="D10796" s="12"/>
    </row>
    <row r="10797" spans="3:4" x14ac:dyDescent="0.25">
      <c r="C10797" s="12"/>
      <c r="D10797" s="12"/>
    </row>
    <row r="10798" spans="3:4" x14ac:dyDescent="0.25">
      <c r="C10798" s="12"/>
      <c r="D10798" s="12"/>
    </row>
    <row r="10799" spans="3:4" x14ac:dyDescent="0.25">
      <c r="C10799" s="12"/>
      <c r="D10799" s="12"/>
    </row>
    <row r="10800" spans="3:4" x14ac:dyDescent="0.25">
      <c r="C10800" s="12"/>
      <c r="D10800" s="12"/>
    </row>
    <row r="10801" spans="3:4" x14ac:dyDescent="0.25">
      <c r="C10801" s="12"/>
      <c r="D10801" s="12"/>
    </row>
    <row r="10802" spans="3:4" x14ac:dyDescent="0.25">
      <c r="C10802" s="12"/>
      <c r="D10802" s="12"/>
    </row>
    <row r="10803" spans="3:4" x14ac:dyDescent="0.25">
      <c r="C10803" s="12"/>
      <c r="D10803" s="12"/>
    </row>
    <row r="10804" spans="3:4" x14ac:dyDescent="0.25">
      <c r="C10804" s="12"/>
      <c r="D10804" s="12"/>
    </row>
    <row r="10805" spans="3:4" x14ac:dyDescent="0.25">
      <c r="C10805" s="12"/>
      <c r="D10805" s="12"/>
    </row>
    <row r="10806" spans="3:4" x14ac:dyDescent="0.25">
      <c r="C10806" s="12"/>
      <c r="D10806" s="12"/>
    </row>
    <row r="10807" spans="3:4" x14ac:dyDescent="0.25">
      <c r="C10807" s="12"/>
      <c r="D10807" s="12"/>
    </row>
    <row r="10808" spans="3:4" x14ac:dyDescent="0.25">
      <c r="C10808" s="12"/>
      <c r="D10808" s="12"/>
    </row>
    <row r="10809" spans="3:4" x14ac:dyDescent="0.25">
      <c r="C10809" s="12"/>
      <c r="D10809" s="12"/>
    </row>
    <row r="10810" spans="3:4" x14ac:dyDescent="0.25">
      <c r="C10810" s="12"/>
      <c r="D10810" s="12"/>
    </row>
    <row r="10811" spans="3:4" x14ac:dyDescent="0.25">
      <c r="C10811" s="12"/>
      <c r="D10811" s="12"/>
    </row>
    <row r="10812" spans="3:4" x14ac:dyDescent="0.25">
      <c r="C10812" s="12"/>
      <c r="D10812" s="12"/>
    </row>
    <row r="10813" spans="3:4" x14ac:dyDescent="0.25">
      <c r="C10813" s="12"/>
      <c r="D10813" s="12"/>
    </row>
    <row r="10814" spans="3:4" x14ac:dyDescent="0.25">
      <c r="C10814" s="12"/>
      <c r="D10814" s="12"/>
    </row>
    <row r="10815" spans="3:4" x14ac:dyDescent="0.25">
      <c r="C10815" s="12"/>
      <c r="D10815" s="12"/>
    </row>
    <row r="10816" spans="3:4" x14ac:dyDescent="0.25">
      <c r="C10816" s="12"/>
      <c r="D10816" s="12"/>
    </row>
    <row r="10817" spans="3:4" x14ac:dyDescent="0.25">
      <c r="C10817" s="12"/>
      <c r="D10817" s="12"/>
    </row>
    <row r="10818" spans="3:4" x14ac:dyDescent="0.25">
      <c r="C10818" s="12"/>
      <c r="D10818" s="12"/>
    </row>
    <row r="10819" spans="3:4" x14ac:dyDescent="0.25">
      <c r="C10819" s="12"/>
      <c r="D10819" s="12"/>
    </row>
    <row r="10820" spans="3:4" x14ac:dyDescent="0.25">
      <c r="C10820" s="12"/>
      <c r="D10820" s="12"/>
    </row>
    <row r="10821" spans="3:4" x14ac:dyDescent="0.25">
      <c r="C10821" s="12"/>
      <c r="D10821" s="12"/>
    </row>
    <row r="10822" spans="3:4" x14ac:dyDescent="0.25">
      <c r="C10822" s="12"/>
      <c r="D10822" s="12"/>
    </row>
    <row r="10823" spans="3:4" x14ac:dyDescent="0.25">
      <c r="C10823" s="12"/>
      <c r="D10823" s="12"/>
    </row>
    <row r="10824" spans="3:4" x14ac:dyDescent="0.25">
      <c r="C10824" s="12"/>
      <c r="D10824" s="12"/>
    </row>
    <row r="10825" spans="3:4" x14ac:dyDescent="0.25">
      <c r="C10825" s="12"/>
      <c r="D10825" s="12"/>
    </row>
    <row r="10826" spans="3:4" x14ac:dyDescent="0.25">
      <c r="C10826" s="12"/>
      <c r="D10826" s="12"/>
    </row>
    <row r="10827" spans="3:4" x14ac:dyDescent="0.25">
      <c r="C10827" s="12"/>
      <c r="D10827" s="12"/>
    </row>
    <row r="10828" spans="3:4" x14ac:dyDescent="0.25">
      <c r="C10828" s="12"/>
      <c r="D10828" s="12"/>
    </row>
    <row r="10829" spans="3:4" x14ac:dyDescent="0.25">
      <c r="C10829" s="12"/>
      <c r="D10829" s="12"/>
    </row>
    <row r="10830" spans="3:4" x14ac:dyDescent="0.25">
      <c r="C10830" s="12"/>
      <c r="D10830" s="12"/>
    </row>
    <row r="10831" spans="3:4" x14ac:dyDescent="0.25">
      <c r="C10831" s="12"/>
      <c r="D10831" s="12"/>
    </row>
    <row r="10832" spans="3:4" x14ac:dyDescent="0.25">
      <c r="C10832" s="12"/>
      <c r="D10832" s="12"/>
    </row>
    <row r="10833" spans="3:4" x14ac:dyDescent="0.25">
      <c r="C10833" s="12"/>
      <c r="D10833" s="12"/>
    </row>
    <row r="10834" spans="3:4" x14ac:dyDescent="0.25">
      <c r="C10834" s="12"/>
      <c r="D10834" s="12"/>
    </row>
    <row r="10835" spans="3:4" x14ac:dyDescent="0.25">
      <c r="C10835" s="12"/>
      <c r="D10835" s="12"/>
    </row>
    <row r="10836" spans="3:4" x14ac:dyDescent="0.25">
      <c r="C10836" s="12"/>
      <c r="D10836" s="12"/>
    </row>
    <row r="10837" spans="3:4" x14ac:dyDescent="0.25">
      <c r="C10837" s="12"/>
      <c r="D10837" s="12"/>
    </row>
    <row r="10838" spans="3:4" x14ac:dyDescent="0.25">
      <c r="C10838" s="12"/>
      <c r="D10838" s="12"/>
    </row>
    <row r="10839" spans="3:4" x14ac:dyDescent="0.25">
      <c r="C10839" s="12"/>
      <c r="D10839" s="12"/>
    </row>
    <row r="10840" spans="3:4" x14ac:dyDescent="0.25">
      <c r="C10840" s="12"/>
      <c r="D10840" s="12"/>
    </row>
    <row r="10841" spans="3:4" x14ac:dyDescent="0.25">
      <c r="C10841" s="12"/>
      <c r="D10841" s="12"/>
    </row>
    <row r="10842" spans="3:4" x14ac:dyDescent="0.25">
      <c r="C10842" s="12"/>
      <c r="D10842" s="12"/>
    </row>
    <row r="10843" spans="3:4" x14ac:dyDescent="0.25">
      <c r="C10843" s="12"/>
      <c r="D10843" s="12"/>
    </row>
    <row r="10844" spans="3:4" x14ac:dyDescent="0.25">
      <c r="C10844" s="12"/>
      <c r="D10844" s="12"/>
    </row>
    <row r="10845" spans="3:4" x14ac:dyDescent="0.25">
      <c r="C10845" s="12"/>
      <c r="D10845" s="12"/>
    </row>
    <row r="10846" spans="3:4" x14ac:dyDescent="0.25">
      <c r="C10846" s="12"/>
      <c r="D10846" s="12"/>
    </row>
    <row r="10847" spans="3:4" x14ac:dyDescent="0.25">
      <c r="C10847" s="12"/>
      <c r="D10847" s="12"/>
    </row>
    <row r="10848" spans="3:4" x14ac:dyDescent="0.25">
      <c r="C10848" s="12"/>
      <c r="D10848" s="12"/>
    </row>
    <row r="10849" spans="3:4" x14ac:dyDescent="0.25">
      <c r="C10849" s="12"/>
      <c r="D10849" s="12"/>
    </row>
    <row r="10850" spans="3:4" x14ac:dyDescent="0.25">
      <c r="C10850" s="12"/>
      <c r="D10850" s="12"/>
    </row>
    <row r="10851" spans="3:4" x14ac:dyDescent="0.25">
      <c r="C10851" s="12"/>
      <c r="D10851" s="12"/>
    </row>
    <row r="10852" spans="3:4" x14ac:dyDescent="0.25">
      <c r="C10852" s="12"/>
      <c r="D10852" s="12"/>
    </row>
    <row r="10853" spans="3:4" x14ac:dyDescent="0.25">
      <c r="C10853" s="12"/>
      <c r="D10853" s="12"/>
    </row>
    <row r="10854" spans="3:4" x14ac:dyDescent="0.25">
      <c r="C10854" s="12"/>
      <c r="D10854" s="12"/>
    </row>
    <row r="10855" spans="3:4" x14ac:dyDescent="0.25">
      <c r="C10855" s="12"/>
      <c r="D10855" s="12"/>
    </row>
    <row r="10856" spans="3:4" x14ac:dyDescent="0.25">
      <c r="C10856" s="12"/>
      <c r="D10856" s="12"/>
    </row>
    <row r="10857" spans="3:4" x14ac:dyDescent="0.25">
      <c r="C10857" s="12"/>
      <c r="D10857" s="12"/>
    </row>
    <row r="10858" spans="3:4" x14ac:dyDescent="0.25">
      <c r="C10858" s="12"/>
      <c r="D10858" s="12"/>
    </row>
    <row r="10859" spans="3:4" x14ac:dyDescent="0.25">
      <c r="C10859" s="12"/>
      <c r="D10859" s="12"/>
    </row>
    <row r="10860" spans="3:4" x14ac:dyDescent="0.25">
      <c r="C10860" s="12"/>
      <c r="D10860" s="12"/>
    </row>
    <row r="10861" spans="3:4" x14ac:dyDescent="0.25">
      <c r="C10861" s="12"/>
      <c r="D10861" s="12"/>
    </row>
    <row r="10862" spans="3:4" x14ac:dyDescent="0.25">
      <c r="C10862" s="12"/>
      <c r="D10862" s="12"/>
    </row>
    <row r="10863" spans="3:4" x14ac:dyDescent="0.25">
      <c r="C10863" s="12"/>
      <c r="D10863" s="12"/>
    </row>
    <row r="10864" spans="3:4" x14ac:dyDescent="0.25">
      <c r="C10864" s="12"/>
      <c r="D10864" s="12"/>
    </row>
    <row r="10865" spans="3:4" x14ac:dyDescent="0.25">
      <c r="C10865" s="12"/>
      <c r="D10865" s="12"/>
    </row>
    <row r="10866" spans="3:4" x14ac:dyDescent="0.25">
      <c r="C10866" s="12"/>
      <c r="D10866" s="12"/>
    </row>
    <row r="10867" spans="3:4" x14ac:dyDescent="0.25">
      <c r="C10867" s="12"/>
      <c r="D10867" s="12"/>
    </row>
    <row r="10868" spans="3:4" x14ac:dyDescent="0.25">
      <c r="C10868" s="12"/>
      <c r="D10868" s="12"/>
    </row>
    <row r="10869" spans="3:4" x14ac:dyDescent="0.25">
      <c r="C10869" s="12"/>
      <c r="D10869" s="12"/>
    </row>
    <row r="10870" spans="3:4" x14ac:dyDescent="0.25">
      <c r="C10870" s="12"/>
      <c r="D10870" s="12"/>
    </row>
    <row r="10871" spans="3:4" x14ac:dyDescent="0.25">
      <c r="C10871" s="12"/>
      <c r="D10871" s="12"/>
    </row>
    <row r="10872" spans="3:4" x14ac:dyDescent="0.25">
      <c r="C10872" s="12"/>
      <c r="D10872" s="12"/>
    </row>
    <row r="10873" spans="3:4" x14ac:dyDescent="0.25">
      <c r="C10873" s="12"/>
      <c r="D10873" s="12"/>
    </row>
    <row r="10874" spans="3:4" x14ac:dyDescent="0.25">
      <c r="C10874" s="12"/>
      <c r="D10874" s="12"/>
    </row>
    <row r="10875" spans="3:4" x14ac:dyDescent="0.25">
      <c r="C10875" s="12"/>
      <c r="D10875" s="12"/>
    </row>
    <row r="10876" spans="3:4" x14ac:dyDescent="0.25">
      <c r="C10876" s="12"/>
      <c r="D10876" s="12"/>
    </row>
    <row r="10877" spans="3:4" x14ac:dyDescent="0.25">
      <c r="C10877" s="12"/>
      <c r="D10877" s="12"/>
    </row>
    <row r="10878" spans="3:4" x14ac:dyDescent="0.25">
      <c r="C10878" s="12"/>
      <c r="D10878" s="12"/>
    </row>
    <row r="10879" spans="3:4" x14ac:dyDescent="0.25">
      <c r="C10879" s="12"/>
      <c r="D10879" s="12"/>
    </row>
    <row r="10880" spans="3:4" x14ac:dyDescent="0.25">
      <c r="C10880" s="12"/>
      <c r="D10880" s="12"/>
    </row>
    <row r="10881" spans="3:4" x14ac:dyDescent="0.25">
      <c r="C10881" s="12"/>
      <c r="D10881" s="12"/>
    </row>
    <row r="10882" spans="3:4" x14ac:dyDescent="0.25">
      <c r="C10882" s="12"/>
      <c r="D10882" s="12"/>
    </row>
    <row r="10883" spans="3:4" x14ac:dyDescent="0.25">
      <c r="C10883" s="12"/>
      <c r="D10883" s="12"/>
    </row>
    <row r="10884" spans="3:4" x14ac:dyDescent="0.25">
      <c r="C10884" s="12"/>
      <c r="D10884" s="12"/>
    </row>
    <row r="10885" spans="3:4" x14ac:dyDescent="0.25">
      <c r="C10885" s="12"/>
      <c r="D10885" s="12"/>
    </row>
    <row r="10886" spans="3:4" x14ac:dyDescent="0.25">
      <c r="C10886" s="12"/>
      <c r="D10886" s="12"/>
    </row>
    <row r="10887" spans="3:4" x14ac:dyDescent="0.25">
      <c r="C10887" s="12"/>
      <c r="D10887" s="12"/>
    </row>
    <row r="10888" spans="3:4" x14ac:dyDescent="0.25">
      <c r="C10888" s="12"/>
      <c r="D10888" s="12"/>
    </row>
    <row r="10889" spans="3:4" x14ac:dyDescent="0.25">
      <c r="C10889" s="12"/>
      <c r="D10889" s="12"/>
    </row>
    <row r="10890" spans="3:4" x14ac:dyDescent="0.25">
      <c r="C10890" s="12"/>
      <c r="D10890" s="12"/>
    </row>
    <row r="10891" spans="3:4" x14ac:dyDescent="0.25">
      <c r="C10891" s="12"/>
      <c r="D10891" s="12"/>
    </row>
    <row r="10892" spans="3:4" x14ac:dyDescent="0.25">
      <c r="C10892" s="12"/>
      <c r="D10892" s="12"/>
    </row>
    <row r="10893" spans="3:4" x14ac:dyDescent="0.25">
      <c r="C10893" s="12"/>
      <c r="D10893" s="12"/>
    </row>
    <row r="10894" spans="3:4" x14ac:dyDescent="0.25">
      <c r="C10894" s="12"/>
      <c r="D10894" s="12"/>
    </row>
    <row r="10895" spans="3:4" x14ac:dyDescent="0.25">
      <c r="C10895" s="12"/>
      <c r="D10895" s="12"/>
    </row>
    <row r="10896" spans="3:4" x14ac:dyDescent="0.25">
      <c r="C10896" s="12"/>
      <c r="D10896" s="12"/>
    </row>
    <row r="10897" spans="3:4" x14ac:dyDescent="0.25">
      <c r="C10897" s="12"/>
      <c r="D10897" s="12"/>
    </row>
    <row r="10898" spans="3:4" x14ac:dyDescent="0.25">
      <c r="C10898" s="12"/>
      <c r="D10898" s="12"/>
    </row>
    <row r="10899" spans="3:4" x14ac:dyDescent="0.25">
      <c r="C10899" s="12"/>
      <c r="D10899" s="12"/>
    </row>
    <row r="10900" spans="3:4" x14ac:dyDescent="0.25">
      <c r="C10900" s="12"/>
      <c r="D10900" s="12"/>
    </row>
    <row r="10901" spans="3:4" x14ac:dyDescent="0.25">
      <c r="C10901" s="12"/>
      <c r="D10901" s="12"/>
    </row>
    <row r="10902" spans="3:4" x14ac:dyDescent="0.25">
      <c r="C10902" s="12"/>
      <c r="D10902" s="12"/>
    </row>
    <row r="10903" spans="3:4" x14ac:dyDescent="0.25">
      <c r="C10903" s="12"/>
      <c r="D10903" s="12"/>
    </row>
    <row r="10904" spans="3:4" x14ac:dyDescent="0.25">
      <c r="C10904" s="12"/>
      <c r="D10904" s="12"/>
    </row>
    <row r="10905" spans="3:4" x14ac:dyDescent="0.25">
      <c r="C10905" s="12"/>
      <c r="D10905" s="12"/>
    </row>
    <row r="10906" spans="3:4" x14ac:dyDescent="0.25">
      <c r="C10906" s="12"/>
      <c r="D10906" s="12"/>
    </row>
    <row r="10907" spans="3:4" x14ac:dyDescent="0.25">
      <c r="C10907" s="12"/>
      <c r="D10907" s="12"/>
    </row>
    <row r="10908" spans="3:4" x14ac:dyDescent="0.25">
      <c r="C10908" s="12"/>
      <c r="D10908" s="12"/>
    </row>
    <row r="10909" spans="3:4" x14ac:dyDescent="0.25">
      <c r="C10909" s="12"/>
      <c r="D10909" s="12"/>
    </row>
    <row r="10910" spans="3:4" x14ac:dyDescent="0.25">
      <c r="C10910" s="12"/>
      <c r="D10910" s="12"/>
    </row>
    <row r="10911" spans="3:4" x14ac:dyDescent="0.25">
      <c r="C10911" s="12"/>
      <c r="D10911" s="12"/>
    </row>
    <row r="10912" spans="3:4" x14ac:dyDescent="0.25">
      <c r="C10912" s="12"/>
      <c r="D10912" s="12"/>
    </row>
    <row r="10913" spans="3:4" x14ac:dyDescent="0.25">
      <c r="C10913" s="12"/>
      <c r="D10913" s="12"/>
    </row>
    <row r="10914" spans="3:4" x14ac:dyDescent="0.25">
      <c r="C10914" s="12"/>
      <c r="D10914" s="12"/>
    </row>
    <row r="10915" spans="3:4" x14ac:dyDescent="0.25">
      <c r="C10915" s="12"/>
      <c r="D10915" s="12"/>
    </row>
    <row r="10916" spans="3:4" x14ac:dyDescent="0.25">
      <c r="C10916" s="12"/>
      <c r="D10916" s="12"/>
    </row>
    <row r="10917" spans="3:4" x14ac:dyDescent="0.25">
      <c r="C10917" s="12"/>
      <c r="D10917" s="12"/>
    </row>
    <row r="10918" spans="3:4" x14ac:dyDescent="0.25">
      <c r="C10918" s="12"/>
      <c r="D10918" s="12"/>
    </row>
    <row r="10919" spans="3:4" x14ac:dyDescent="0.25">
      <c r="C10919" s="12"/>
      <c r="D10919" s="12"/>
    </row>
    <row r="10920" spans="3:4" x14ac:dyDescent="0.25">
      <c r="C10920" s="12"/>
      <c r="D10920" s="12"/>
    </row>
    <row r="10921" spans="3:4" x14ac:dyDescent="0.25">
      <c r="C10921" s="12"/>
      <c r="D10921" s="12"/>
    </row>
    <row r="10922" spans="3:4" x14ac:dyDescent="0.25">
      <c r="C10922" s="12"/>
      <c r="D10922" s="12"/>
    </row>
    <row r="10923" spans="3:4" x14ac:dyDescent="0.25">
      <c r="C10923" s="12"/>
      <c r="D10923" s="12"/>
    </row>
    <row r="10924" spans="3:4" x14ac:dyDescent="0.25">
      <c r="C10924" s="12"/>
      <c r="D10924" s="12"/>
    </row>
    <row r="10925" spans="3:4" x14ac:dyDescent="0.25">
      <c r="C10925" s="12"/>
      <c r="D10925" s="12"/>
    </row>
    <row r="10926" spans="3:4" x14ac:dyDescent="0.25">
      <c r="C10926" s="12"/>
      <c r="D10926" s="12"/>
    </row>
    <row r="10927" spans="3:4" x14ac:dyDescent="0.25">
      <c r="C10927" s="12"/>
      <c r="D10927" s="12"/>
    </row>
    <row r="10928" spans="3:4" x14ac:dyDescent="0.25">
      <c r="C10928" s="12"/>
      <c r="D10928" s="12"/>
    </row>
    <row r="10929" spans="3:4" x14ac:dyDescent="0.25">
      <c r="C10929" s="12"/>
      <c r="D10929" s="12"/>
    </row>
    <row r="10930" spans="3:4" x14ac:dyDescent="0.25">
      <c r="C10930" s="12"/>
      <c r="D10930" s="12"/>
    </row>
    <row r="10931" spans="3:4" x14ac:dyDescent="0.25">
      <c r="C10931" s="12"/>
      <c r="D10931" s="12"/>
    </row>
    <row r="10932" spans="3:4" x14ac:dyDescent="0.25">
      <c r="C10932" s="12"/>
      <c r="D10932" s="12"/>
    </row>
    <row r="10933" spans="3:4" x14ac:dyDescent="0.25">
      <c r="C10933" s="12"/>
      <c r="D10933" s="12"/>
    </row>
    <row r="10934" spans="3:4" x14ac:dyDescent="0.25">
      <c r="C10934" s="12"/>
      <c r="D10934" s="12"/>
    </row>
    <row r="10935" spans="3:4" x14ac:dyDescent="0.25">
      <c r="C10935" s="12"/>
      <c r="D10935" s="12"/>
    </row>
    <row r="10936" spans="3:4" x14ac:dyDescent="0.25">
      <c r="C10936" s="12"/>
      <c r="D10936" s="12"/>
    </row>
    <row r="10937" spans="3:4" x14ac:dyDescent="0.25">
      <c r="C10937" s="12"/>
      <c r="D10937" s="12"/>
    </row>
    <row r="10938" spans="3:4" x14ac:dyDescent="0.25">
      <c r="C10938" s="12"/>
      <c r="D10938" s="12"/>
    </row>
    <row r="10939" spans="3:4" x14ac:dyDescent="0.25">
      <c r="C10939" s="12"/>
      <c r="D10939" s="12"/>
    </row>
    <row r="10940" spans="3:4" x14ac:dyDescent="0.25">
      <c r="C10940" s="12"/>
      <c r="D10940" s="12"/>
    </row>
    <row r="10941" spans="3:4" x14ac:dyDescent="0.25">
      <c r="C10941" s="12"/>
      <c r="D10941" s="12"/>
    </row>
    <row r="10942" spans="3:4" x14ac:dyDescent="0.25">
      <c r="C10942" s="12"/>
      <c r="D10942" s="12"/>
    </row>
    <row r="10943" spans="3:4" x14ac:dyDescent="0.25">
      <c r="C10943" s="12"/>
      <c r="D10943" s="12"/>
    </row>
    <row r="10944" spans="3:4" x14ac:dyDescent="0.25">
      <c r="C10944" s="12"/>
      <c r="D10944" s="12"/>
    </row>
    <row r="10945" spans="3:4" x14ac:dyDescent="0.25">
      <c r="C10945" s="12"/>
      <c r="D10945" s="12"/>
    </row>
    <row r="10946" spans="3:4" x14ac:dyDescent="0.25">
      <c r="C10946" s="12"/>
      <c r="D10946" s="12"/>
    </row>
    <row r="10947" spans="3:4" x14ac:dyDescent="0.25">
      <c r="C10947" s="12"/>
      <c r="D10947" s="12"/>
    </row>
    <row r="10948" spans="3:4" x14ac:dyDescent="0.25">
      <c r="C10948" s="12"/>
      <c r="D10948" s="12"/>
    </row>
    <row r="10949" spans="3:4" x14ac:dyDescent="0.25">
      <c r="C10949" s="12"/>
      <c r="D10949" s="12"/>
    </row>
    <row r="10950" spans="3:4" x14ac:dyDescent="0.25">
      <c r="C10950" s="12"/>
      <c r="D10950" s="12"/>
    </row>
    <row r="10951" spans="3:4" x14ac:dyDescent="0.25">
      <c r="C10951" s="12"/>
      <c r="D10951" s="12"/>
    </row>
    <row r="10952" spans="3:4" x14ac:dyDescent="0.25">
      <c r="C10952" s="12"/>
      <c r="D10952" s="12"/>
    </row>
    <row r="10953" spans="3:4" x14ac:dyDescent="0.25">
      <c r="C10953" s="12"/>
      <c r="D10953" s="12"/>
    </row>
    <row r="10954" spans="3:4" x14ac:dyDescent="0.25">
      <c r="C10954" s="12"/>
      <c r="D10954" s="12"/>
    </row>
    <row r="10955" spans="3:4" x14ac:dyDescent="0.25">
      <c r="C10955" s="12"/>
      <c r="D10955" s="12"/>
    </row>
    <row r="10956" spans="3:4" x14ac:dyDescent="0.25">
      <c r="C10956" s="12"/>
      <c r="D10956" s="12"/>
    </row>
    <row r="10957" spans="3:4" x14ac:dyDescent="0.25">
      <c r="C10957" s="12"/>
      <c r="D10957" s="12"/>
    </row>
    <row r="10958" spans="3:4" x14ac:dyDescent="0.25">
      <c r="C10958" s="12"/>
      <c r="D10958" s="12"/>
    </row>
    <row r="10959" spans="3:4" x14ac:dyDescent="0.25">
      <c r="C10959" s="12"/>
      <c r="D10959" s="12"/>
    </row>
    <row r="10960" spans="3:4" x14ac:dyDescent="0.25">
      <c r="C10960" s="12"/>
      <c r="D10960" s="12"/>
    </row>
    <row r="10961" spans="3:4" x14ac:dyDescent="0.25">
      <c r="C10961" s="12"/>
      <c r="D10961" s="12"/>
    </row>
    <row r="10962" spans="3:4" x14ac:dyDescent="0.25">
      <c r="C10962" s="12"/>
      <c r="D10962" s="12"/>
    </row>
    <row r="10963" spans="3:4" x14ac:dyDescent="0.25">
      <c r="C10963" s="12"/>
      <c r="D10963" s="12"/>
    </row>
    <row r="10964" spans="3:4" x14ac:dyDescent="0.25">
      <c r="C10964" s="12"/>
      <c r="D10964" s="12"/>
    </row>
    <row r="10965" spans="3:4" x14ac:dyDescent="0.25">
      <c r="C10965" s="12"/>
      <c r="D10965" s="12"/>
    </row>
    <row r="10966" spans="3:4" x14ac:dyDescent="0.25">
      <c r="C10966" s="12"/>
      <c r="D10966" s="12"/>
    </row>
    <row r="10967" spans="3:4" x14ac:dyDescent="0.25">
      <c r="C10967" s="12"/>
      <c r="D10967" s="12"/>
    </row>
    <row r="10968" spans="3:4" x14ac:dyDescent="0.25">
      <c r="C10968" s="12"/>
      <c r="D10968" s="12"/>
    </row>
    <row r="10969" spans="3:4" x14ac:dyDescent="0.25">
      <c r="C10969" s="12"/>
      <c r="D10969" s="12"/>
    </row>
    <row r="10970" spans="3:4" x14ac:dyDescent="0.25">
      <c r="C10970" s="12"/>
      <c r="D10970" s="12"/>
    </row>
    <row r="10971" spans="3:4" x14ac:dyDescent="0.25">
      <c r="C10971" s="12"/>
      <c r="D10971" s="12"/>
    </row>
    <row r="10972" spans="3:4" x14ac:dyDescent="0.25">
      <c r="C10972" s="12"/>
      <c r="D10972" s="12"/>
    </row>
    <row r="10973" spans="3:4" x14ac:dyDescent="0.25">
      <c r="C10973" s="12"/>
      <c r="D10973" s="12"/>
    </row>
    <row r="10974" spans="3:4" x14ac:dyDescent="0.25">
      <c r="C10974" s="12"/>
      <c r="D10974" s="12"/>
    </row>
    <row r="10975" spans="3:4" x14ac:dyDescent="0.25">
      <c r="C10975" s="12"/>
      <c r="D10975" s="12"/>
    </row>
    <row r="10976" spans="3:4" x14ac:dyDescent="0.25">
      <c r="C10976" s="12"/>
      <c r="D10976" s="12"/>
    </row>
    <row r="10977" spans="3:4" x14ac:dyDescent="0.25">
      <c r="C10977" s="12"/>
      <c r="D10977" s="12"/>
    </row>
    <row r="10978" spans="3:4" x14ac:dyDescent="0.25">
      <c r="C10978" s="12"/>
      <c r="D10978" s="12"/>
    </row>
    <row r="10979" spans="3:4" x14ac:dyDescent="0.25">
      <c r="C10979" s="12"/>
      <c r="D10979" s="12"/>
    </row>
    <row r="10980" spans="3:4" x14ac:dyDescent="0.25">
      <c r="C10980" s="12"/>
      <c r="D10980" s="12"/>
    </row>
    <row r="10981" spans="3:4" x14ac:dyDescent="0.25">
      <c r="C10981" s="12"/>
      <c r="D10981" s="12"/>
    </row>
    <row r="10982" spans="3:4" x14ac:dyDescent="0.25">
      <c r="C10982" s="12"/>
      <c r="D10982" s="12"/>
    </row>
    <row r="10983" spans="3:4" x14ac:dyDescent="0.25">
      <c r="C10983" s="12"/>
      <c r="D10983" s="12"/>
    </row>
    <row r="10984" spans="3:4" x14ac:dyDescent="0.25">
      <c r="C10984" s="12"/>
      <c r="D10984" s="12"/>
    </row>
    <row r="10985" spans="3:4" x14ac:dyDescent="0.25">
      <c r="C10985" s="12"/>
      <c r="D10985" s="12"/>
    </row>
    <row r="10986" spans="3:4" x14ac:dyDescent="0.25">
      <c r="C10986" s="12"/>
      <c r="D10986" s="12"/>
    </row>
    <row r="10987" spans="3:4" x14ac:dyDescent="0.25">
      <c r="C10987" s="12"/>
      <c r="D10987" s="12"/>
    </row>
    <row r="10988" spans="3:4" x14ac:dyDescent="0.25">
      <c r="C10988" s="12"/>
      <c r="D10988" s="12"/>
    </row>
    <row r="10989" spans="3:4" x14ac:dyDescent="0.25">
      <c r="C10989" s="12"/>
      <c r="D10989" s="12"/>
    </row>
    <row r="10990" spans="3:4" x14ac:dyDescent="0.25">
      <c r="C10990" s="12"/>
      <c r="D10990" s="12"/>
    </row>
    <row r="10991" spans="3:4" x14ac:dyDescent="0.25">
      <c r="C10991" s="12"/>
      <c r="D10991" s="12"/>
    </row>
    <row r="10992" spans="3:4" x14ac:dyDescent="0.25">
      <c r="C10992" s="12"/>
      <c r="D10992" s="12"/>
    </row>
    <row r="10993" spans="3:4" x14ac:dyDescent="0.25">
      <c r="C10993" s="12"/>
      <c r="D10993" s="12"/>
    </row>
    <row r="10994" spans="3:4" x14ac:dyDescent="0.25">
      <c r="C10994" s="12"/>
      <c r="D10994" s="12"/>
    </row>
    <row r="10995" spans="3:4" x14ac:dyDescent="0.25">
      <c r="C10995" s="12"/>
      <c r="D10995" s="12"/>
    </row>
    <row r="10996" spans="3:4" x14ac:dyDescent="0.25">
      <c r="C10996" s="12"/>
      <c r="D10996" s="12"/>
    </row>
    <row r="10997" spans="3:4" x14ac:dyDescent="0.25">
      <c r="C10997" s="12"/>
      <c r="D10997" s="12"/>
    </row>
    <row r="10998" spans="3:4" x14ac:dyDescent="0.25">
      <c r="C10998" s="12"/>
      <c r="D10998" s="12"/>
    </row>
    <row r="10999" spans="3:4" x14ac:dyDescent="0.25">
      <c r="C10999" s="12"/>
      <c r="D10999" s="12"/>
    </row>
    <row r="11000" spans="3:4" x14ac:dyDescent="0.25">
      <c r="C11000" s="12"/>
      <c r="D11000" s="12"/>
    </row>
    <row r="11001" spans="3:4" x14ac:dyDescent="0.25">
      <c r="C11001" s="12"/>
      <c r="D11001" s="12"/>
    </row>
    <row r="11002" spans="3:4" x14ac:dyDescent="0.25">
      <c r="C11002" s="12"/>
      <c r="D11002" s="12"/>
    </row>
    <row r="11003" spans="3:4" x14ac:dyDescent="0.25">
      <c r="C11003" s="12"/>
      <c r="D11003" s="12"/>
    </row>
    <row r="11004" spans="3:4" x14ac:dyDescent="0.25">
      <c r="C11004" s="12"/>
      <c r="D11004" s="12"/>
    </row>
    <row r="11005" spans="3:4" x14ac:dyDescent="0.25">
      <c r="C11005" s="12"/>
      <c r="D11005" s="12"/>
    </row>
    <row r="11006" spans="3:4" x14ac:dyDescent="0.25">
      <c r="C11006" s="12"/>
      <c r="D11006" s="12"/>
    </row>
    <row r="11007" spans="3:4" x14ac:dyDescent="0.25">
      <c r="C11007" s="12"/>
      <c r="D11007" s="12"/>
    </row>
    <row r="11008" spans="3:4" x14ac:dyDescent="0.25">
      <c r="C11008" s="12"/>
      <c r="D11008" s="12"/>
    </row>
    <row r="11009" spans="3:4" x14ac:dyDescent="0.25">
      <c r="C11009" s="12"/>
      <c r="D11009" s="12"/>
    </row>
    <row r="11010" spans="3:4" x14ac:dyDescent="0.25">
      <c r="C11010" s="12"/>
      <c r="D11010" s="12"/>
    </row>
    <row r="11011" spans="3:4" x14ac:dyDescent="0.25">
      <c r="C11011" s="12"/>
      <c r="D11011" s="12"/>
    </row>
    <row r="11012" spans="3:4" x14ac:dyDescent="0.25">
      <c r="C11012" s="12"/>
      <c r="D11012" s="12"/>
    </row>
    <row r="11013" spans="3:4" x14ac:dyDescent="0.25">
      <c r="C11013" s="12"/>
      <c r="D11013" s="12"/>
    </row>
    <row r="11014" spans="3:4" x14ac:dyDescent="0.25">
      <c r="C11014" s="12"/>
      <c r="D11014" s="12"/>
    </row>
    <row r="11015" spans="3:4" x14ac:dyDescent="0.25">
      <c r="C11015" s="12"/>
      <c r="D11015" s="12"/>
    </row>
    <row r="11016" spans="3:4" x14ac:dyDescent="0.25">
      <c r="C11016" s="12"/>
      <c r="D11016" s="12"/>
    </row>
    <row r="11017" spans="3:4" x14ac:dyDescent="0.25">
      <c r="C11017" s="12"/>
      <c r="D11017" s="12"/>
    </row>
    <row r="11018" spans="3:4" x14ac:dyDescent="0.25">
      <c r="C11018" s="12"/>
      <c r="D11018" s="12"/>
    </row>
    <row r="11019" spans="3:4" x14ac:dyDescent="0.25">
      <c r="C11019" s="12"/>
      <c r="D11019" s="12"/>
    </row>
    <row r="11020" spans="3:4" x14ac:dyDescent="0.25">
      <c r="C11020" s="12"/>
      <c r="D11020" s="12"/>
    </row>
    <row r="11021" spans="3:4" x14ac:dyDescent="0.25">
      <c r="C11021" s="12"/>
      <c r="D11021" s="12"/>
    </row>
    <row r="11022" spans="3:4" x14ac:dyDescent="0.25">
      <c r="C11022" s="12"/>
      <c r="D11022" s="12"/>
    </row>
    <row r="11023" spans="3:4" x14ac:dyDescent="0.25">
      <c r="C11023" s="12"/>
      <c r="D11023" s="12"/>
    </row>
    <row r="11024" spans="3:4" x14ac:dyDescent="0.25">
      <c r="C11024" s="12"/>
      <c r="D11024" s="12"/>
    </row>
    <row r="11025" spans="3:4" x14ac:dyDescent="0.25">
      <c r="C11025" s="12"/>
      <c r="D11025" s="12"/>
    </row>
    <row r="11026" spans="3:4" x14ac:dyDescent="0.25">
      <c r="C11026" s="12"/>
      <c r="D11026" s="12"/>
    </row>
    <row r="11027" spans="3:4" x14ac:dyDescent="0.25">
      <c r="C11027" s="12"/>
      <c r="D11027" s="12"/>
    </row>
    <row r="11028" spans="3:4" x14ac:dyDescent="0.25">
      <c r="C11028" s="12"/>
      <c r="D11028" s="12"/>
    </row>
    <row r="11029" spans="3:4" x14ac:dyDescent="0.25">
      <c r="C11029" s="12"/>
      <c r="D11029" s="12"/>
    </row>
    <row r="11030" spans="3:4" x14ac:dyDescent="0.25">
      <c r="C11030" s="12"/>
      <c r="D11030" s="12"/>
    </row>
    <row r="11031" spans="3:4" x14ac:dyDescent="0.25">
      <c r="C11031" s="12"/>
      <c r="D11031" s="12"/>
    </row>
    <row r="11032" spans="3:4" x14ac:dyDescent="0.25">
      <c r="C11032" s="12"/>
      <c r="D11032" s="12"/>
    </row>
    <row r="11033" spans="3:4" x14ac:dyDescent="0.25">
      <c r="C11033" s="12"/>
      <c r="D11033" s="12"/>
    </row>
    <row r="11034" spans="3:4" x14ac:dyDescent="0.25">
      <c r="C11034" s="12"/>
      <c r="D11034" s="12"/>
    </row>
    <row r="11035" spans="3:4" x14ac:dyDescent="0.25">
      <c r="C11035" s="12"/>
      <c r="D11035" s="12"/>
    </row>
    <row r="11036" spans="3:4" x14ac:dyDescent="0.25">
      <c r="C11036" s="12"/>
      <c r="D11036" s="12"/>
    </row>
    <row r="11037" spans="3:4" x14ac:dyDescent="0.25">
      <c r="C11037" s="12"/>
      <c r="D11037" s="12"/>
    </row>
    <row r="11038" spans="3:4" x14ac:dyDescent="0.25">
      <c r="C11038" s="12"/>
      <c r="D11038" s="12"/>
    </row>
    <row r="11039" spans="3:4" x14ac:dyDescent="0.25">
      <c r="C11039" s="12"/>
      <c r="D11039" s="12"/>
    </row>
    <row r="11040" spans="3:4" x14ac:dyDescent="0.25">
      <c r="C11040" s="12"/>
      <c r="D11040" s="12"/>
    </row>
    <row r="11041" spans="3:4" x14ac:dyDescent="0.25">
      <c r="C11041" s="12"/>
      <c r="D11041" s="12"/>
    </row>
    <row r="11042" spans="3:4" x14ac:dyDescent="0.25">
      <c r="C11042" s="12"/>
      <c r="D11042" s="12"/>
    </row>
    <row r="11043" spans="3:4" x14ac:dyDescent="0.25">
      <c r="C11043" s="12"/>
      <c r="D11043" s="12"/>
    </row>
    <row r="11044" spans="3:4" x14ac:dyDescent="0.25">
      <c r="C11044" s="12"/>
      <c r="D11044" s="12"/>
    </row>
    <row r="11045" spans="3:4" x14ac:dyDescent="0.25">
      <c r="C11045" s="12"/>
      <c r="D11045" s="12"/>
    </row>
    <row r="11046" spans="3:4" x14ac:dyDescent="0.25">
      <c r="C11046" s="12"/>
      <c r="D11046" s="12"/>
    </row>
    <row r="11047" spans="3:4" x14ac:dyDescent="0.25">
      <c r="C11047" s="12"/>
      <c r="D11047" s="12"/>
    </row>
    <row r="11048" spans="3:4" x14ac:dyDescent="0.25">
      <c r="C11048" s="12"/>
      <c r="D11048" s="12"/>
    </row>
    <row r="11049" spans="3:4" x14ac:dyDescent="0.25">
      <c r="C11049" s="12"/>
      <c r="D11049" s="12"/>
    </row>
    <row r="11050" spans="3:4" x14ac:dyDescent="0.25">
      <c r="C11050" s="12"/>
      <c r="D11050" s="12"/>
    </row>
    <row r="11051" spans="3:4" x14ac:dyDescent="0.25">
      <c r="C11051" s="12"/>
      <c r="D11051" s="12"/>
    </row>
    <row r="11052" spans="3:4" x14ac:dyDescent="0.25">
      <c r="C11052" s="12"/>
      <c r="D11052" s="12"/>
    </row>
    <row r="11053" spans="3:4" x14ac:dyDescent="0.25">
      <c r="C11053" s="12"/>
      <c r="D11053" s="12"/>
    </row>
    <row r="11054" spans="3:4" x14ac:dyDescent="0.25">
      <c r="C11054" s="12"/>
      <c r="D11054" s="12"/>
    </row>
    <row r="11055" spans="3:4" x14ac:dyDescent="0.25">
      <c r="C11055" s="12"/>
      <c r="D11055" s="12"/>
    </row>
    <row r="11056" spans="3:4" x14ac:dyDescent="0.25">
      <c r="C11056" s="12"/>
      <c r="D11056" s="12"/>
    </row>
    <row r="11057" spans="3:4" x14ac:dyDescent="0.25">
      <c r="C11057" s="12"/>
      <c r="D11057" s="12"/>
    </row>
    <row r="11058" spans="3:4" x14ac:dyDescent="0.25">
      <c r="C11058" s="12"/>
      <c r="D11058" s="12"/>
    </row>
    <row r="11059" spans="3:4" x14ac:dyDescent="0.25">
      <c r="C11059" s="12"/>
      <c r="D11059" s="12"/>
    </row>
    <row r="11060" spans="3:4" x14ac:dyDescent="0.25">
      <c r="C11060" s="12"/>
      <c r="D11060" s="12"/>
    </row>
    <row r="11061" spans="3:4" x14ac:dyDescent="0.25">
      <c r="C11061" s="12"/>
      <c r="D11061" s="12"/>
    </row>
    <row r="11062" spans="3:4" x14ac:dyDescent="0.25">
      <c r="C11062" s="12"/>
      <c r="D11062" s="12"/>
    </row>
    <row r="11063" spans="3:4" x14ac:dyDescent="0.25">
      <c r="C11063" s="12"/>
      <c r="D11063" s="12"/>
    </row>
    <row r="11064" spans="3:4" x14ac:dyDescent="0.25">
      <c r="C11064" s="12"/>
      <c r="D11064" s="12"/>
    </row>
    <row r="11065" spans="3:4" x14ac:dyDescent="0.25">
      <c r="C11065" s="12"/>
      <c r="D11065" s="12"/>
    </row>
    <row r="11066" spans="3:4" x14ac:dyDescent="0.25">
      <c r="C11066" s="12"/>
      <c r="D11066" s="12"/>
    </row>
    <row r="11067" spans="3:4" x14ac:dyDescent="0.25">
      <c r="C11067" s="12"/>
      <c r="D11067" s="12"/>
    </row>
    <row r="11068" spans="3:4" x14ac:dyDescent="0.25">
      <c r="C11068" s="12"/>
      <c r="D11068" s="12"/>
    </row>
    <row r="11069" spans="3:4" x14ac:dyDescent="0.25">
      <c r="C11069" s="12"/>
      <c r="D11069" s="12"/>
    </row>
    <row r="11070" spans="3:4" x14ac:dyDescent="0.25">
      <c r="C11070" s="12"/>
      <c r="D11070" s="12"/>
    </row>
    <row r="11071" spans="3:4" x14ac:dyDescent="0.25">
      <c r="C11071" s="12"/>
      <c r="D11071" s="12"/>
    </row>
    <row r="11072" spans="3:4" x14ac:dyDescent="0.25">
      <c r="C11072" s="12"/>
      <c r="D11072" s="12"/>
    </row>
    <row r="11073" spans="3:4" x14ac:dyDescent="0.25">
      <c r="C11073" s="12"/>
      <c r="D11073" s="12"/>
    </row>
    <row r="11074" spans="3:4" x14ac:dyDescent="0.25">
      <c r="C11074" s="12"/>
      <c r="D11074" s="12"/>
    </row>
    <row r="11075" spans="3:4" x14ac:dyDescent="0.25">
      <c r="C11075" s="12"/>
      <c r="D11075" s="12"/>
    </row>
    <row r="11076" spans="3:4" x14ac:dyDescent="0.25">
      <c r="C11076" s="12"/>
      <c r="D11076" s="12"/>
    </row>
    <row r="11077" spans="3:4" x14ac:dyDescent="0.25">
      <c r="C11077" s="12"/>
      <c r="D11077" s="12"/>
    </row>
    <row r="11078" spans="3:4" x14ac:dyDescent="0.25">
      <c r="C11078" s="12"/>
      <c r="D11078" s="12"/>
    </row>
    <row r="11079" spans="3:4" x14ac:dyDescent="0.25">
      <c r="C11079" s="12"/>
      <c r="D11079" s="12"/>
    </row>
    <row r="11080" spans="3:4" x14ac:dyDescent="0.25">
      <c r="C11080" s="12"/>
      <c r="D11080" s="12"/>
    </row>
    <row r="11081" spans="3:4" x14ac:dyDescent="0.25">
      <c r="C11081" s="12"/>
      <c r="D11081" s="12"/>
    </row>
    <row r="11082" spans="3:4" x14ac:dyDescent="0.25">
      <c r="C11082" s="12"/>
      <c r="D11082" s="12"/>
    </row>
    <row r="11083" spans="3:4" x14ac:dyDescent="0.25">
      <c r="C11083" s="12"/>
      <c r="D11083" s="12"/>
    </row>
    <row r="11084" spans="3:4" x14ac:dyDescent="0.25">
      <c r="C11084" s="12"/>
      <c r="D11084" s="12"/>
    </row>
    <row r="11085" spans="3:4" x14ac:dyDescent="0.25">
      <c r="C11085" s="12"/>
      <c r="D11085" s="12"/>
    </row>
    <row r="11086" spans="3:4" x14ac:dyDescent="0.25">
      <c r="C11086" s="12"/>
      <c r="D11086" s="12"/>
    </row>
    <row r="11087" spans="3:4" x14ac:dyDescent="0.25">
      <c r="C11087" s="12"/>
      <c r="D11087" s="12"/>
    </row>
    <row r="11088" spans="3:4" x14ac:dyDescent="0.25">
      <c r="C11088" s="12"/>
      <c r="D11088" s="12"/>
    </row>
    <row r="11089" spans="3:4" x14ac:dyDescent="0.25">
      <c r="C11089" s="12"/>
      <c r="D11089" s="12"/>
    </row>
    <row r="11090" spans="3:4" x14ac:dyDescent="0.25">
      <c r="C11090" s="12"/>
      <c r="D11090" s="12"/>
    </row>
    <row r="11091" spans="3:4" x14ac:dyDescent="0.25">
      <c r="C11091" s="12"/>
      <c r="D11091" s="12"/>
    </row>
    <row r="11092" spans="3:4" x14ac:dyDescent="0.25">
      <c r="C11092" s="12"/>
      <c r="D11092" s="12"/>
    </row>
    <row r="11093" spans="3:4" x14ac:dyDescent="0.25">
      <c r="C11093" s="12"/>
      <c r="D11093" s="12"/>
    </row>
    <row r="11094" spans="3:4" x14ac:dyDescent="0.25">
      <c r="C11094" s="12"/>
      <c r="D11094" s="12"/>
    </row>
    <row r="11095" spans="3:4" x14ac:dyDescent="0.25">
      <c r="C11095" s="12"/>
      <c r="D11095" s="12"/>
    </row>
    <row r="11096" spans="3:4" x14ac:dyDescent="0.25">
      <c r="C11096" s="12"/>
      <c r="D11096" s="12"/>
    </row>
    <row r="11097" spans="3:4" x14ac:dyDescent="0.25">
      <c r="C11097" s="12"/>
      <c r="D11097" s="12"/>
    </row>
    <row r="11098" spans="3:4" x14ac:dyDescent="0.25">
      <c r="C11098" s="12"/>
      <c r="D11098" s="12"/>
    </row>
    <row r="11099" spans="3:4" x14ac:dyDescent="0.25">
      <c r="C11099" s="12"/>
      <c r="D11099" s="12"/>
    </row>
    <row r="11100" spans="3:4" x14ac:dyDescent="0.25">
      <c r="C11100" s="12"/>
      <c r="D11100" s="12"/>
    </row>
    <row r="11101" spans="3:4" x14ac:dyDescent="0.25">
      <c r="C11101" s="12"/>
      <c r="D11101" s="12"/>
    </row>
    <row r="11102" spans="3:4" x14ac:dyDescent="0.25">
      <c r="C11102" s="12"/>
      <c r="D11102" s="12"/>
    </row>
    <row r="11103" spans="3:4" x14ac:dyDescent="0.25">
      <c r="C11103" s="12"/>
      <c r="D11103" s="12"/>
    </row>
    <row r="11104" spans="3:4" x14ac:dyDescent="0.25">
      <c r="C11104" s="12"/>
      <c r="D11104" s="12"/>
    </row>
    <row r="11105" spans="3:4" x14ac:dyDescent="0.25">
      <c r="C11105" s="12"/>
      <c r="D11105" s="12"/>
    </row>
    <row r="11106" spans="3:4" x14ac:dyDescent="0.25">
      <c r="C11106" s="12"/>
      <c r="D11106" s="12"/>
    </row>
    <row r="11107" spans="3:4" x14ac:dyDescent="0.25">
      <c r="C11107" s="12"/>
      <c r="D11107" s="12"/>
    </row>
    <row r="11108" spans="3:4" x14ac:dyDescent="0.25">
      <c r="C11108" s="12"/>
      <c r="D11108" s="12"/>
    </row>
    <row r="11109" spans="3:4" x14ac:dyDescent="0.25">
      <c r="C11109" s="12"/>
      <c r="D11109" s="12"/>
    </row>
    <row r="11110" spans="3:4" x14ac:dyDescent="0.25">
      <c r="C11110" s="12"/>
      <c r="D11110" s="12"/>
    </row>
    <row r="11111" spans="3:4" x14ac:dyDescent="0.25">
      <c r="C11111" s="12"/>
      <c r="D11111" s="12"/>
    </row>
    <row r="11112" spans="3:4" x14ac:dyDescent="0.25">
      <c r="C11112" s="12"/>
      <c r="D11112" s="12"/>
    </row>
    <row r="11113" spans="3:4" x14ac:dyDescent="0.25">
      <c r="C11113" s="12"/>
      <c r="D11113" s="12"/>
    </row>
    <row r="11114" spans="3:4" x14ac:dyDescent="0.25">
      <c r="C11114" s="12"/>
      <c r="D11114" s="12"/>
    </row>
    <row r="11115" spans="3:4" x14ac:dyDescent="0.25">
      <c r="C11115" s="12"/>
      <c r="D11115" s="12"/>
    </row>
    <row r="11116" spans="3:4" x14ac:dyDescent="0.25">
      <c r="C11116" s="12"/>
      <c r="D11116" s="12"/>
    </row>
    <row r="11117" spans="3:4" x14ac:dyDescent="0.25">
      <c r="C11117" s="12"/>
      <c r="D11117" s="12"/>
    </row>
    <row r="11118" spans="3:4" x14ac:dyDescent="0.25">
      <c r="C11118" s="12"/>
      <c r="D11118" s="12"/>
    </row>
    <row r="11119" spans="3:4" x14ac:dyDescent="0.25">
      <c r="C11119" s="12"/>
      <c r="D11119" s="12"/>
    </row>
    <row r="11120" spans="3:4" x14ac:dyDescent="0.25">
      <c r="C11120" s="12"/>
      <c r="D11120" s="12"/>
    </row>
    <row r="11121" spans="3:4" x14ac:dyDescent="0.25">
      <c r="C11121" s="12"/>
      <c r="D11121" s="12"/>
    </row>
    <row r="11122" spans="3:4" x14ac:dyDescent="0.25">
      <c r="C11122" s="12"/>
      <c r="D11122" s="12"/>
    </row>
    <row r="11123" spans="3:4" x14ac:dyDescent="0.25">
      <c r="C11123" s="12"/>
      <c r="D11123" s="12"/>
    </row>
    <row r="11124" spans="3:4" x14ac:dyDescent="0.25">
      <c r="C11124" s="12"/>
      <c r="D11124" s="12"/>
    </row>
    <row r="11125" spans="3:4" x14ac:dyDescent="0.25">
      <c r="C11125" s="12"/>
      <c r="D11125" s="12"/>
    </row>
    <row r="11126" spans="3:4" x14ac:dyDescent="0.25">
      <c r="C11126" s="12"/>
      <c r="D11126" s="12"/>
    </row>
    <row r="11127" spans="3:4" x14ac:dyDescent="0.25">
      <c r="C11127" s="12"/>
      <c r="D11127" s="12"/>
    </row>
    <row r="11128" spans="3:4" x14ac:dyDescent="0.25">
      <c r="C11128" s="12"/>
      <c r="D11128" s="12"/>
    </row>
    <row r="11129" spans="3:4" x14ac:dyDescent="0.25">
      <c r="C11129" s="12"/>
      <c r="D11129" s="12"/>
    </row>
    <row r="11130" spans="3:4" x14ac:dyDescent="0.25">
      <c r="C11130" s="12"/>
      <c r="D11130" s="12"/>
    </row>
    <row r="11131" spans="3:4" x14ac:dyDescent="0.25">
      <c r="C11131" s="12"/>
      <c r="D11131" s="12"/>
    </row>
    <row r="11132" spans="3:4" x14ac:dyDescent="0.25">
      <c r="C11132" s="12"/>
      <c r="D11132" s="12"/>
    </row>
    <row r="11133" spans="3:4" x14ac:dyDescent="0.25">
      <c r="C11133" s="12"/>
      <c r="D11133" s="12"/>
    </row>
    <row r="11134" spans="3:4" x14ac:dyDescent="0.25">
      <c r="C11134" s="12"/>
      <c r="D11134" s="12"/>
    </row>
    <row r="11135" spans="3:4" x14ac:dyDescent="0.25">
      <c r="C11135" s="12"/>
      <c r="D11135" s="12"/>
    </row>
    <row r="11136" spans="3:4" x14ac:dyDescent="0.25">
      <c r="C11136" s="12"/>
      <c r="D11136" s="12"/>
    </row>
    <row r="11137" spans="3:4" x14ac:dyDescent="0.25">
      <c r="C11137" s="12"/>
      <c r="D11137" s="12"/>
    </row>
    <row r="11138" spans="3:4" x14ac:dyDescent="0.25">
      <c r="C11138" s="12"/>
      <c r="D11138" s="12"/>
    </row>
    <row r="11139" spans="3:4" x14ac:dyDescent="0.25">
      <c r="C11139" s="12"/>
      <c r="D11139" s="12"/>
    </row>
    <row r="11140" spans="3:4" x14ac:dyDescent="0.25">
      <c r="C11140" s="12"/>
      <c r="D11140" s="12"/>
    </row>
    <row r="11141" spans="3:4" x14ac:dyDescent="0.25">
      <c r="C11141" s="12"/>
      <c r="D11141" s="12"/>
    </row>
    <row r="11142" spans="3:4" x14ac:dyDescent="0.25">
      <c r="C11142" s="12"/>
      <c r="D11142" s="12"/>
    </row>
    <row r="11143" spans="3:4" x14ac:dyDescent="0.25">
      <c r="C11143" s="12"/>
      <c r="D11143" s="12"/>
    </row>
    <row r="11144" spans="3:4" x14ac:dyDescent="0.25">
      <c r="C11144" s="12"/>
      <c r="D11144" s="12"/>
    </row>
    <row r="11145" spans="3:4" x14ac:dyDescent="0.25">
      <c r="C11145" s="12"/>
      <c r="D11145" s="12"/>
    </row>
    <row r="11146" spans="3:4" x14ac:dyDescent="0.25">
      <c r="C11146" s="12"/>
      <c r="D11146" s="12"/>
    </row>
    <row r="11147" spans="3:4" x14ac:dyDescent="0.25">
      <c r="C11147" s="12"/>
      <c r="D11147" s="12"/>
    </row>
    <row r="11148" spans="3:4" x14ac:dyDescent="0.25">
      <c r="C11148" s="12"/>
      <c r="D11148" s="12"/>
    </row>
    <row r="11149" spans="3:4" x14ac:dyDescent="0.25">
      <c r="C11149" s="12"/>
      <c r="D11149" s="12"/>
    </row>
    <row r="11150" spans="3:4" x14ac:dyDescent="0.25">
      <c r="C11150" s="12"/>
      <c r="D11150" s="12"/>
    </row>
    <row r="11151" spans="3:4" x14ac:dyDescent="0.25">
      <c r="C11151" s="12"/>
      <c r="D11151" s="12"/>
    </row>
    <row r="11152" spans="3:4" x14ac:dyDescent="0.25">
      <c r="C11152" s="12"/>
      <c r="D11152" s="12"/>
    </row>
    <row r="11153" spans="3:4" x14ac:dyDescent="0.25">
      <c r="C11153" s="12"/>
      <c r="D11153" s="12"/>
    </row>
    <row r="11154" spans="3:4" x14ac:dyDescent="0.25">
      <c r="C11154" s="12"/>
      <c r="D11154" s="12"/>
    </row>
    <row r="11155" spans="3:4" x14ac:dyDescent="0.25">
      <c r="C11155" s="12"/>
      <c r="D11155" s="12"/>
    </row>
    <row r="11156" spans="3:4" x14ac:dyDescent="0.25">
      <c r="C11156" s="12"/>
      <c r="D11156" s="12"/>
    </row>
    <row r="11157" spans="3:4" x14ac:dyDescent="0.25">
      <c r="C11157" s="12"/>
      <c r="D11157" s="12"/>
    </row>
    <row r="11158" spans="3:4" x14ac:dyDescent="0.25">
      <c r="C11158" s="12"/>
      <c r="D11158" s="12"/>
    </row>
    <row r="11159" spans="3:4" x14ac:dyDescent="0.25">
      <c r="C11159" s="12"/>
      <c r="D11159" s="12"/>
    </row>
    <row r="11160" spans="3:4" x14ac:dyDescent="0.25">
      <c r="C11160" s="12"/>
      <c r="D11160" s="12"/>
    </row>
    <row r="11161" spans="3:4" x14ac:dyDescent="0.25">
      <c r="C11161" s="12"/>
      <c r="D11161" s="12"/>
    </row>
    <row r="11162" spans="3:4" x14ac:dyDescent="0.25">
      <c r="C11162" s="12"/>
      <c r="D11162" s="12"/>
    </row>
    <row r="11163" spans="3:4" x14ac:dyDescent="0.25">
      <c r="C11163" s="12"/>
      <c r="D11163" s="12"/>
    </row>
    <row r="11164" spans="3:4" x14ac:dyDescent="0.25">
      <c r="C11164" s="12"/>
      <c r="D11164" s="12"/>
    </row>
    <row r="11165" spans="3:4" x14ac:dyDescent="0.25">
      <c r="C11165" s="12"/>
      <c r="D11165" s="12"/>
    </row>
    <row r="11166" spans="3:4" x14ac:dyDescent="0.25">
      <c r="C11166" s="12"/>
      <c r="D11166" s="12"/>
    </row>
    <row r="11167" spans="3:4" x14ac:dyDescent="0.25">
      <c r="C11167" s="12"/>
      <c r="D11167" s="12"/>
    </row>
    <row r="11168" spans="3:4" x14ac:dyDescent="0.25">
      <c r="C11168" s="12"/>
      <c r="D11168" s="12"/>
    </row>
    <row r="11169" spans="3:4" x14ac:dyDescent="0.25">
      <c r="C11169" s="12"/>
      <c r="D11169" s="12"/>
    </row>
    <row r="11170" spans="3:4" x14ac:dyDescent="0.25">
      <c r="C11170" s="12"/>
      <c r="D11170" s="12"/>
    </row>
    <row r="11171" spans="3:4" x14ac:dyDescent="0.25">
      <c r="C11171" s="12"/>
      <c r="D11171" s="12"/>
    </row>
    <row r="11172" spans="3:4" x14ac:dyDescent="0.25">
      <c r="C11172" s="12"/>
      <c r="D11172" s="12"/>
    </row>
    <row r="11173" spans="3:4" x14ac:dyDescent="0.25">
      <c r="C11173" s="12"/>
      <c r="D11173" s="12"/>
    </row>
    <row r="11174" spans="3:4" x14ac:dyDescent="0.25">
      <c r="C11174" s="12"/>
      <c r="D11174" s="12"/>
    </row>
    <row r="11175" spans="3:4" x14ac:dyDescent="0.25">
      <c r="C11175" s="12"/>
      <c r="D11175" s="12"/>
    </row>
    <row r="11176" spans="3:4" x14ac:dyDescent="0.25">
      <c r="C11176" s="12"/>
      <c r="D11176" s="12"/>
    </row>
    <row r="11177" spans="3:4" x14ac:dyDescent="0.25">
      <c r="C11177" s="12"/>
      <c r="D11177" s="12"/>
    </row>
    <row r="11178" spans="3:4" x14ac:dyDescent="0.25">
      <c r="C11178" s="12"/>
      <c r="D11178" s="12"/>
    </row>
    <row r="11179" spans="3:4" x14ac:dyDescent="0.25">
      <c r="C11179" s="12"/>
      <c r="D11179" s="12"/>
    </row>
    <row r="11180" spans="3:4" x14ac:dyDescent="0.25">
      <c r="C11180" s="12"/>
      <c r="D11180" s="12"/>
    </row>
    <row r="11181" spans="3:4" x14ac:dyDescent="0.25">
      <c r="C11181" s="12"/>
      <c r="D11181" s="12"/>
    </row>
    <row r="11182" spans="3:4" x14ac:dyDescent="0.25">
      <c r="C11182" s="12"/>
      <c r="D11182" s="12"/>
    </row>
    <row r="11183" spans="3:4" x14ac:dyDescent="0.25">
      <c r="C11183" s="12"/>
      <c r="D11183" s="12"/>
    </row>
    <row r="11184" spans="3:4" x14ac:dyDescent="0.25">
      <c r="C11184" s="12"/>
      <c r="D11184" s="12"/>
    </row>
    <row r="11185" spans="3:4" x14ac:dyDescent="0.25">
      <c r="C11185" s="12"/>
      <c r="D11185" s="12"/>
    </row>
    <row r="11186" spans="3:4" x14ac:dyDescent="0.25">
      <c r="C11186" s="12"/>
      <c r="D11186" s="12"/>
    </row>
    <row r="11187" spans="3:4" x14ac:dyDescent="0.25">
      <c r="C11187" s="12"/>
      <c r="D11187" s="12"/>
    </row>
    <row r="11188" spans="3:4" x14ac:dyDescent="0.25">
      <c r="C11188" s="12"/>
      <c r="D11188" s="12"/>
    </row>
    <row r="11189" spans="3:4" x14ac:dyDescent="0.25">
      <c r="C11189" s="12"/>
      <c r="D11189" s="12"/>
    </row>
    <row r="11190" spans="3:4" x14ac:dyDescent="0.25">
      <c r="C11190" s="12"/>
      <c r="D11190" s="12"/>
    </row>
    <row r="11191" spans="3:4" x14ac:dyDescent="0.25">
      <c r="C11191" s="12"/>
      <c r="D11191" s="12"/>
    </row>
    <row r="11192" spans="3:4" x14ac:dyDescent="0.25">
      <c r="C11192" s="12"/>
      <c r="D11192" s="12"/>
    </row>
    <row r="11193" spans="3:4" x14ac:dyDescent="0.25">
      <c r="C11193" s="12"/>
      <c r="D11193" s="12"/>
    </row>
    <row r="11194" spans="3:4" x14ac:dyDescent="0.25">
      <c r="C11194" s="12"/>
      <c r="D11194" s="12"/>
    </row>
    <row r="11195" spans="3:4" x14ac:dyDescent="0.25">
      <c r="C11195" s="12"/>
      <c r="D11195" s="12"/>
    </row>
    <row r="11196" spans="3:4" x14ac:dyDescent="0.25">
      <c r="C11196" s="12"/>
      <c r="D11196" s="12"/>
    </row>
    <row r="11197" spans="3:4" x14ac:dyDescent="0.25">
      <c r="C11197" s="12"/>
      <c r="D11197" s="12"/>
    </row>
    <row r="11198" spans="3:4" x14ac:dyDescent="0.25">
      <c r="C11198" s="12"/>
      <c r="D11198" s="12"/>
    </row>
    <row r="11199" spans="3:4" x14ac:dyDescent="0.25">
      <c r="C11199" s="12"/>
      <c r="D11199" s="12"/>
    </row>
    <row r="11200" spans="3:4" x14ac:dyDescent="0.25">
      <c r="C11200" s="12"/>
      <c r="D11200" s="12"/>
    </row>
    <row r="11201" spans="3:4" x14ac:dyDescent="0.25">
      <c r="C11201" s="12"/>
      <c r="D11201" s="12"/>
    </row>
    <row r="11202" spans="3:4" x14ac:dyDescent="0.25">
      <c r="C11202" s="12"/>
      <c r="D11202" s="12"/>
    </row>
    <row r="11203" spans="3:4" x14ac:dyDescent="0.25">
      <c r="C11203" s="12"/>
      <c r="D11203" s="12"/>
    </row>
    <row r="11204" spans="3:4" x14ac:dyDescent="0.25">
      <c r="C11204" s="12"/>
      <c r="D11204" s="12"/>
    </row>
    <row r="11205" spans="3:4" x14ac:dyDescent="0.25">
      <c r="C11205" s="12"/>
      <c r="D11205" s="12"/>
    </row>
    <row r="11206" spans="3:4" x14ac:dyDescent="0.25">
      <c r="C11206" s="12"/>
      <c r="D11206" s="12"/>
    </row>
    <row r="11207" spans="3:4" x14ac:dyDescent="0.25">
      <c r="C11207" s="12"/>
      <c r="D11207" s="12"/>
    </row>
    <row r="11208" spans="3:4" x14ac:dyDescent="0.25">
      <c r="C11208" s="12"/>
      <c r="D11208" s="12"/>
    </row>
    <row r="11209" spans="3:4" x14ac:dyDescent="0.25">
      <c r="C11209" s="12"/>
      <c r="D11209" s="12"/>
    </row>
    <row r="11210" spans="3:4" x14ac:dyDescent="0.25">
      <c r="C11210" s="12"/>
      <c r="D11210" s="12"/>
    </row>
    <row r="11211" spans="3:4" x14ac:dyDescent="0.25">
      <c r="C11211" s="12"/>
      <c r="D11211" s="12"/>
    </row>
    <row r="11212" spans="3:4" x14ac:dyDescent="0.25">
      <c r="C11212" s="12"/>
      <c r="D11212" s="12"/>
    </row>
    <row r="11213" spans="3:4" x14ac:dyDescent="0.25">
      <c r="C11213" s="12"/>
      <c r="D11213" s="12"/>
    </row>
    <row r="11214" spans="3:4" x14ac:dyDescent="0.25">
      <c r="C11214" s="12"/>
      <c r="D11214" s="12"/>
    </row>
    <row r="11215" spans="3:4" x14ac:dyDescent="0.25">
      <c r="C11215" s="12"/>
      <c r="D11215" s="12"/>
    </row>
    <row r="11216" spans="3:4" x14ac:dyDescent="0.25">
      <c r="C11216" s="12"/>
      <c r="D11216" s="12"/>
    </row>
    <row r="11217" spans="3:4" x14ac:dyDescent="0.25">
      <c r="C11217" s="12"/>
      <c r="D11217" s="12"/>
    </row>
    <row r="11218" spans="3:4" x14ac:dyDescent="0.25">
      <c r="C11218" s="12"/>
      <c r="D11218" s="12"/>
    </row>
    <row r="11219" spans="3:4" x14ac:dyDescent="0.25">
      <c r="C11219" s="12"/>
      <c r="D11219" s="12"/>
    </row>
    <row r="11220" spans="3:4" x14ac:dyDescent="0.25">
      <c r="C11220" s="12"/>
      <c r="D11220" s="12"/>
    </row>
    <row r="11221" spans="3:4" x14ac:dyDescent="0.25">
      <c r="C11221" s="12"/>
      <c r="D11221" s="12"/>
    </row>
    <row r="11222" spans="3:4" x14ac:dyDescent="0.25">
      <c r="C11222" s="12"/>
      <c r="D11222" s="12"/>
    </row>
    <row r="11223" spans="3:4" x14ac:dyDescent="0.25">
      <c r="C11223" s="12"/>
      <c r="D11223" s="12"/>
    </row>
    <row r="11224" spans="3:4" x14ac:dyDescent="0.25">
      <c r="C11224" s="12"/>
      <c r="D11224" s="12"/>
    </row>
    <row r="11225" spans="3:4" x14ac:dyDescent="0.25">
      <c r="C11225" s="12"/>
      <c r="D11225" s="12"/>
    </row>
    <row r="11226" spans="3:4" x14ac:dyDescent="0.25">
      <c r="C11226" s="12"/>
      <c r="D11226" s="12"/>
    </row>
    <row r="11227" spans="3:4" x14ac:dyDescent="0.25">
      <c r="C11227" s="12"/>
      <c r="D11227" s="12"/>
    </row>
    <row r="11228" spans="3:4" x14ac:dyDescent="0.25">
      <c r="C11228" s="12"/>
      <c r="D11228" s="12"/>
    </row>
    <row r="11229" spans="3:4" x14ac:dyDescent="0.25">
      <c r="C11229" s="12"/>
      <c r="D11229" s="12"/>
    </row>
    <row r="11230" spans="3:4" x14ac:dyDescent="0.25">
      <c r="C11230" s="12"/>
      <c r="D11230" s="12"/>
    </row>
    <row r="11231" spans="3:4" x14ac:dyDescent="0.25">
      <c r="C11231" s="12"/>
      <c r="D11231" s="12"/>
    </row>
    <row r="11232" spans="3:4" x14ac:dyDescent="0.25">
      <c r="C11232" s="12"/>
      <c r="D11232" s="12"/>
    </row>
    <row r="11233" spans="3:4" x14ac:dyDescent="0.25">
      <c r="C11233" s="12"/>
      <c r="D11233" s="12"/>
    </row>
    <row r="11234" spans="3:4" x14ac:dyDescent="0.25">
      <c r="C11234" s="12"/>
      <c r="D11234" s="12"/>
    </row>
    <row r="11235" spans="3:4" x14ac:dyDescent="0.25">
      <c r="C11235" s="12"/>
      <c r="D11235" s="12"/>
    </row>
    <row r="11236" spans="3:4" x14ac:dyDescent="0.25">
      <c r="C11236" s="12"/>
      <c r="D11236" s="12"/>
    </row>
    <row r="11237" spans="3:4" x14ac:dyDescent="0.25">
      <c r="C11237" s="12"/>
      <c r="D11237" s="12"/>
    </row>
    <row r="11238" spans="3:4" x14ac:dyDescent="0.25">
      <c r="C11238" s="12"/>
      <c r="D11238" s="12"/>
    </row>
    <row r="11239" spans="3:4" x14ac:dyDescent="0.25">
      <c r="C11239" s="12"/>
      <c r="D11239" s="12"/>
    </row>
    <row r="11240" spans="3:4" x14ac:dyDescent="0.25">
      <c r="C11240" s="12"/>
      <c r="D11240" s="12"/>
    </row>
    <row r="11241" spans="3:4" x14ac:dyDescent="0.25">
      <c r="C11241" s="12"/>
      <c r="D11241" s="12"/>
    </row>
    <row r="11242" spans="3:4" x14ac:dyDescent="0.25">
      <c r="C11242" s="12"/>
      <c r="D11242" s="12"/>
    </row>
    <row r="11243" spans="3:4" x14ac:dyDescent="0.25">
      <c r="C11243" s="12"/>
      <c r="D11243" s="12"/>
    </row>
    <row r="11244" spans="3:4" x14ac:dyDescent="0.25">
      <c r="C11244" s="12"/>
      <c r="D11244" s="12"/>
    </row>
    <row r="11245" spans="3:4" x14ac:dyDescent="0.25">
      <c r="C11245" s="12"/>
      <c r="D11245" s="12"/>
    </row>
    <row r="11246" spans="3:4" x14ac:dyDescent="0.25">
      <c r="C11246" s="12"/>
      <c r="D11246" s="12"/>
    </row>
    <row r="11247" spans="3:4" x14ac:dyDescent="0.25">
      <c r="C11247" s="12"/>
      <c r="D11247" s="12"/>
    </row>
    <row r="11248" spans="3:4" x14ac:dyDescent="0.25">
      <c r="C11248" s="12"/>
      <c r="D11248" s="12"/>
    </row>
    <row r="11249" spans="3:4" x14ac:dyDescent="0.25">
      <c r="C11249" s="12"/>
      <c r="D11249" s="12"/>
    </row>
    <row r="11250" spans="3:4" x14ac:dyDescent="0.25">
      <c r="C11250" s="12"/>
      <c r="D11250" s="12"/>
    </row>
    <row r="11251" spans="3:4" x14ac:dyDescent="0.25">
      <c r="C11251" s="12"/>
      <c r="D11251" s="12"/>
    </row>
    <row r="11252" spans="3:4" x14ac:dyDescent="0.25">
      <c r="C11252" s="12"/>
      <c r="D11252" s="12"/>
    </row>
    <row r="11253" spans="3:4" x14ac:dyDescent="0.25">
      <c r="C11253" s="12"/>
      <c r="D11253" s="12"/>
    </row>
    <row r="11254" spans="3:4" x14ac:dyDescent="0.25">
      <c r="C11254" s="12"/>
      <c r="D11254" s="12"/>
    </row>
    <row r="11255" spans="3:4" x14ac:dyDescent="0.25">
      <c r="C11255" s="12"/>
      <c r="D11255" s="12"/>
    </row>
    <row r="11256" spans="3:4" x14ac:dyDescent="0.25">
      <c r="C11256" s="12"/>
      <c r="D11256" s="12"/>
    </row>
    <row r="11257" spans="3:4" x14ac:dyDescent="0.25">
      <c r="C11257" s="12"/>
      <c r="D11257" s="12"/>
    </row>
    <row r="11258" spans="3:4" x14ac:dyDescent="0.25">
      <c r="C11258" s="12"/>
      <c r="D11258" s="12"/>
    </row>
    <row r="11259" spans="3:4" x14ac:dyDescent="0.25">
      <c r="C11259" s="12"/>
      <c r="D11259" s="12"/>
    </row>
    <row r="11260" spans="3:4" x14ac:dyDescent="0.25">
      <c r="C11260" s="12"/>
      <c r="D11260" s="12"/>
    </row>
    <row r="11261" spans="3:4" x14ac:dyDescent="0.25">
      <c r="C11261" s="12"/>
      <c r="D11261" s="12"/>
    </row>
    <row r="11262" spans="3:4" x14ac:dyDescent="0.25">
      <c r="C11262" s="12"/>
      <c r="D11262" s="12"/>
    </row>
    <row r="11263" spans="3:4" x14ac:dyDescent="0.25">
      <c r="C11263" s="12"/>
      <c r="D11263" s="12"/>
    </row>
    <row r="11264" spans="3:4" x14ac:dyDescent="0.25">
      <c r="C11264" s="12"/>
      <c r="D11264" s="12"/>
    </row>
    <row r="11265" spans="3:4" x14ac:dyDescent="0.25">
      <c r="C11265" s="12"/>
      <c r="D11265" s="12"/>
    </row>
    <row r="11266" spans="3:4" x14ac:dyDescent="0.25">
      <c r="C11266" s="12"/>
      <c r="D11266" s="12"/>
    </row>
    <row r="11267" spans="3:4" x14ac:dyDescent="0.25">
      <c r="C11267" s="12"/>
      <c r="D11267" s="12"/>
    </row>
    <row r="11268" spans="3:4" x14ac:dyDescent="0.25">
      <c r="C11268" s="12"/>
      <c r="D11268" s="12"/>
    </row>
    <row r="11269" spans="3:4" x14ac:dyDescent="0.25">
      <c r="C11269" s="12"/>
      <c r="D11269" s="12"/>
    </row>
    <row r="11270" spans="3:4" x14ac:dyDescent="0.25">
      <c r="C11270" s="12"/>
      <c r="D11270" s="12"/>
    </row>
    <row r="11271" spans="3:4" x14ac:dyDescent="0.25">
      <c r="C11271" s="12"/>
      <c r="D11271" s="12"/>
    </row>
    <row r="11272" spans="3:4" x14ac:dyDescent="0.25">
      <c r="C11272" s="12"/>
      <c r="D11272" s="12"/>
    </row>
    <row r="11273" spans="3:4" x14ac:dyDescent="0.25">
      <c r="C11273" s="12"/>
      <c r="D11273" s="12"/>
    </row>
    <row r="11274" spans="3:4" x14ac:dyDescent="0.25">
      <c r="C11274" s="12"/>
      <c r="D11274" s="12"/>
    </row>
    <row r="11275" spans="3:4" x14ac:dyDescent="0.25">
      <c r="C11275" s="12"/>
      <c r="D11275" s="12"/>
    </row>
    <row r="11276" spans="3:4" x14ac:dyDescent="0.25">
      <c r="C11276" s="12"/>
      <c r="D11276" s="12"/>
    </row>
    <row r="11277" spans="3:4" x14ac:dyDescent="0.25">
      <c r="C11277" s="12"/>
      <c r="D11277" s="12"/>
    </row>
    <row r="11278" spans="3:4" x14ac:dyDescent="0.25">
      <c r="C11278" s="12"/>
      <c r="D11278" s="12"/>
    </row>
    <row r="11279" spans="3:4" x14ac:dyDescent="0.25">
      <c r="C11279" s="12"/>
      <c r="D11279" s="12"/>
    </row>
    <row r="11280" spans="3:4" x14ac:dyDescent="0.25">
      <c r="C11280" s="12"/>
      <c r="D11280" s="12"/>
    </row>
    <row r="11281" spans="3:4" x14ac:dyDescent="0.25">
      <c r="C11281" s="12"/>
      <c r="D11281" s="12"/>
    </row>
    <row r="11282" spans="3:4" x14ac:dyDescent="0.25">
      <c r="C11282" s="12"/>
      <c r="D11282" s="12"/>
    </row>
    <row r="11283" spans="3:4" x14ac:dyDescent="0.25">
      <c r="C11283" s="12"/>
      <c r="D11283" s="12"/>
    </row>
    <row r="11284" spans="3:4" x14ac:dyDescent="0.25">
      <c r="C11284" s="12"/>
      <c r="D11284" s="12"/>
    </row>
    <row r="11285" spans="3:4" x14ac:dyDescent="0.25">
      <c r="C11285" s="12"/>
      <c r="D11285" s="12"/>
    </row>
    <row r="11286" spans="3:4" x14ac:dyDescent="0.25">
      <c r="C11286" s="12"/>
      <c r="D11286" s="12"/>
    </row>
    <row r="11287" spans="3:4" x14ac:dyDescent="0.25">
      <c r="C11287" s="12"/>
      <c r="D11287" s="12"/>
    </row>
    <row r="11288" spans="3:4" x14ac:dyDescent="0.25">
      <c r="C11288" s="12"/>
      <c r="D11288" s="12"/>
    </row>
    <row r="11289" spans="3:4" x14ac:dyDescent="0.25">
      <c r="C11289" s="12"/>
      <c r="D11289" s="12"/>
    </row>
    <row r="11290" spans="3:4" x14ac:dyDescent="0.25">
      <c r="C11290" s="12"/>
      <c r="D11290" s="12"/>
    </row>
    <row r="11291" spans="3:4" x14ac:dyDescent="0.25">
      <c r="C11291" s="12"/>
      <c r="D11291" s="12"/>
    </row>
    <row r="11292" spans="3:4" x14ac:dyDescent="0.25">
      <c r="C11292" s="12"/>
      <c r="D11292" s="12"/>
    </row>
    <row r="11293" spans="3:4" x14ac:dyDescent="0.25">
      <c r="C11293" s="12"/>
      <c r="D11293" s="12"/>
    </row>
    <row r="11294" spans="3:4" x14ac:dyDescent="0.25">
      <c r="C11294" s="12"/>
      <c r="D11294" s="12"/>
    </row>
    <row r="11295" spans="3:4" x14ac:dyDescent="0.25">
      <c r="C11295" s="12"/>
      <c r="D11295" s="12"/>
    </row>
    <row r="11296" spans="3:4" x14ac:dyDescent="0.25">
      <c r="C11296" s="12"/>
      <c r="D11296" s="12"/>
    </row>
    <row r="11297" spans="3:4" x14ac:dyDescent="0.25">
      <c r="C11297" s="12"/>
      <c r="D11297" s="12"/>
    </row>
    <row r="11298" spans="3:4" x14ac:dyDescent="0.25">
      <c r="C11298" s="12"/>
      <c r="D11298" s="12"/>
    </row>
    <row r="11299" spans="3:4" x14ac:dyDescent="0.25">
      <c r="C11299" s="12"/>
      <c r="D11299" s="12"/>
    </row>
    <row r="11300" spans="3:4" x14ac:dyDescent="0.25">
      <c r="C11300" s="12"/>
      <c r="D11300" s="12"/>
    </row>
    <row r="11301" spans="3:4" x14ac:dyDescent="0.25">
      <c r="C11301" s="12"/>
      <c r="D11301" s="12"/>
    </row>
    <row r="11302" spans="3:4" x14ac:dyDescent="0.25">
      <c r="C11302" s="12"/>
      <c r="D11302" s="12"/>
    </row>
    <row r="11303" spans="3:4" x14ac:dyDescent="0.25">
      <c r="C11303" s="12"/>
      <c r="D11303" s="12"/>
    </row>
    <row r="11304" spans="3:4" x14ac:dyDescent="0.25">
      <c r="C11304" s="12"/>
      <c r="D11304" s="12"/>
    </row>
    <row r="11305" spans="3:4" x14ac:dyDescent="0.25">
      <c r="C11305" s="12"/>
      <c r="D11305" s="12"/>
    </row>
    <row r="11306" spans="3:4" x14ac:dyDescent="0.25">
      <c r="C11306" s="12"/>
      <c r="D11306" s="12"/>
    </row>
    <row r="11307" spans="3:4" x14ac:dyDescent="0.25">
      <c r="C11307" s="12"/>
      <c r="D11307" s="12"/>
    </row>
    <row r="11308" spans="3:4" x14ac:dyDescent="0.25">
      <c r="C11308" s="12"/>
      <c r="D11308" s="12"/>
    </row>
    <row r="11309" spans="3:4" x14ac:dyDescent="0.25">
      <c r="C11309" s="12"/>
      <c r="D11309" s="12"/>
    </row>
    <row r="11310" spans="3:4" x14ac:dyDescent="0.25">
      <c r="C11310" s="12"/>
      <c r="D11310" s="12"/>
    </row>
    <row r="11311" spans="3:4" x14ac:dyDescent="0.25">
      <c r="C11311" s="12"/>
      <c r="D11311" s="12"/>
    </row>
    <row r="11312" spans="3:4" x14ac:dyDescent="0.25">
      <c r="C11312" s="12"/>
      <c r="D11312" s="12"/>
    </row>
    <row r="11313" spans="3:4" x14ac:dyDescent="0.25">
      <c r="C11313" s="12"/>
      <c r="D11313" s="12"/>
    </row>
    <row r="11314" spans="3:4" x14ac:dyDescent="0.25">
      <c r="C11314" s="12"/>
      <c r="D11314" s="12"/>
    </row>
    <row r="11315" spans="3:4" x14ac:dyDescent="0.25">
      <c r="C11315" s="12"/>
      <c r="D11315" s="12"/>
    </row>
    <row r="11316" spans="3:4" x14ac:dyDescent="0.25">
      <c r="C11316" s="12"/>
      <c r="D11316" s="12"/>
    </row>
    <row r="11317" spans="3:4" x14ac:dyDescent="0.25">
      <c r="C11317" s="12"/>
      <c r="D11317" s="12"/>
    </row>
    <row r="11318" spans="3:4" x14ac:dyDescent="0.25">
      <c r="C11318" s="12"/>
      <c r="D11318" s="12"/>
    </row>
    <row r="11319" spans="3:4" x14ac:dyDescent="0.25">
      <c r="C11319" s="12"/>
      <c r="D11319" s="12"/>
    </row>
    <row r="11320" spans="3:4" x14ac:dyDescent="0.25">
      <c r="C11320" s="12"/>
      <c r="D11320" s="12"/>
    </row>
    <row r="11321" spans="3:4" x14ac:dyDescent="0.25">
      <c r="C11321" s="12"/>
      <c r="D11321" s="12"/>
    </row>
    <row r="11322" spans="3:4" x14ac:dyDescent="0.25">
      <c r="C11322" s="12"/>
      <c r="D11322" s="12"/>
    </row>
    <row r="11323" spans="3:4" x14ac:dyDescent="0.25">
      <c r="C11323" s="12"/>
      <c r="D11323" s="12"/>
    </row>
    <row r="11324" spans="3:4" x14ac:dyDescent="0.25">
      <c r="C11324" s="12"/>
      <c r="D11324" s="12"/>
    </row>
    <row r="11325" spans="3:4" x14ac:dyDescent="0.25">
      <c r="C11325" s="12"/>
      <c r="D11325" s="12"/>
    </row>
    <row r="11326" spans="3:4" x14ac:dyDescent="0.25">
      <c r="C11326" s="12"/>
      <c r="D11326" s="12"/>
    </row>
    <row r="11327" spans="3:4" x14ac:dyDescent="0.25">
      <c r="C11327" s="12"/>
      <c r="D11327" s="12"/>
    </row>
    <row r="11328" spans="3:4" x14ac:dyDescent="0.25">
      <c r="C11328" s="12"/>
      <c r="D11328" s="12"/>
    </row>
    <row r="11329" spans="3:4" x14ac:dyDescent="0.25">
      <c r="C11329" s="12"/>
      <c r="D11329" s="12"/>
    </row>
    <row r="11330" spans="3:4" x14ac:dyDescent="0.25">
      <c r="C11330" s="12"/>
      <c r="D11330" s="12"/>
    </row>
    <row r="11331" spans="3:4" x14ac:dyDescent="0.25">
      <c r="C11331" s="12"/>
      <c r="D11331" s="12"/>
    </row>
    <row r="11332" spans="3:4" x14ac:dyDescent="0.25">
      <c r="C11332" s="12"/>
      <c r="D11332" s="12"/>
    </row>
    <row r="11333" spans="3:4" x14ac:dyDescent="0.25">
      <c r="C11333" s="12"/>
      <c r="D11333" s="12"/>
    </row>
    <row r="11334" spans="3:4" x14ac:dyDescent="0.25">
      <c r="C11334" s="12"/>
      <c r="D11334" s="12"/>
    </row>
    <row r="11335" spans="3:4" x14ac:dyDescent="0.25">
      <c r="C11335" s="12"/>
      <c r="D11335" s="12"/>
    </row>
    <row r="11336" spans="3:4" x14ac:dyDescent="0.25">
      <c r="C11336" s="12"/>
      <c r="D11336" s="12"/>
    </row>
    <row r="11337" spans="3:4" x14ac:dyDescent="0.25">
      <c r="C11337" s="12"/>
      <c r="D11337" s="12"/>
    </row>
    <row r="11338" spans="3:4" x14ac:dyDescent="0.25">
      <c r="C11338" s="12"/>
      <c r="D11338" s="12"/>
    </row>
    <row r="11339" spans="3:4" x14ac:dyDescent="0.25">
      <c r="C11339" s="12"/>
      <c r="D11339" s="12"/>
    </row>
    <row r="11340" spans="3:4" x14ac:dyDescent="0.25">
      <c r="C11340" s="12"/>
      <c r="D11340" s="12"/>
    </row>
    <row r="11341" spans="3:4" x14ac:dyDescent="0.25">
      <c r="C11341" s="12"/>
      <c r="D11341" s="12"/>
    </row>
    <row r="11342" spans="3:4" x14ac:dyDescent="0.25">
      <c r="C11342" s="12"/>
      <c r="D11342" s="12"/>
    </row>
    <row r="11343" spans="3:4" x14ac:dyDescent="0.25">
      <c r="C11343" s="12"/>
      <c r="D11343" s="12"/>
    </row>
    <row r="11344" spans="3:4" x14ac:dyDescent="0.25">
      <c r="C11344" s="12"/>
      <c r="D11344" s="12"/>
    </row>
    <row r="11345" spans="3:4" x14ac:dyDescent="0.25">
      <c r="C11345" s="12"/>
      <c r="D11345" s="12"/>
    </row>
    <row r="11346" spans="3:4" x14ac:dyDescent="0.25">
      <c r="C11346" s="12"/>
      <c r="D11346" s="12"/>
    </row>
    <row r="11347" spans="3:4" x14ac:dyDescent="0.25">
      <c r="C11347" s="12"/>
      <c r="D11347" s="12"/>
    </row>
    <row r="11348" spans="3:4" x14ac:dyDescent="0.25">
      <c r="C11348" s="12"/>
      <c r="D11348" s="12"/>
    </row>
    <row r="11349" spans="3:4" x14ac:dyDescent="0.25">
      <c r="C11349" s="12"/>
      <c r="D11349" s="12"/>
    </row>
    <row r="11350" spans="3:4" x14ac:dyDescent="0.25">
      <c r="C11350" s="12"/>
      <c r="D11350" s="12"/>
    </row>
    <row r="11351" spans="3:4" x14ac:dyDescent="0.25">
      <c r="C11351" s="12"/>
      <c r="D11351" s="12"/>
    </row>
    <row r="11352" spans="3:4" x14ac:dyDescent="0.25">
      <c r="C11352" s="12"/>
      <c r="D11352" s="12"/>
    </row>
    <row r="11353" spans="3:4" x14ac:dyDescent="0.25">
      <c r="C11353" s="12"/>
      <c r="D11353" s="12"/>
    </row>
    <row r="11354" spans="3:4" x14ac:dyDescent="0.25">
      <c r="C11354" s="12"/>
      <c r="D11354" s="12"/>
    </row>
    <row r="11355" spans="3:4" x14ac:dyDescent="0.25">
      <c r="C11355" s="12"/>
      <c r="D11355" s="12"/>
    </row>
    <row r="11356" spans="3:4" x14ac:dyDescent="0.25">
      <c r="C11356" s="12"/>
      <c r="D11356" s="12"/>
    </row>
    <row r="11357" spans="3:4" x14ac:dyDescent="0.25">
      <c r="C11357" s="12"/>
      <c r="D11357" s="12"/>
    </row>
    <row r="11358" spans="3:4" x14ac:dyDescent="0.25">
      <c r="C11358" s="12"/>
      <c r="D11358" s="12"/>
    </row>
    <row r="11359" spans="3:4" x14ac:dyDescent="0.25">
      <c r="C11359" s="12"/>
      <c r="D11359" s="12"/>
    </row>
    <row r="11360" spans="3:4" x14ac:dyDescent="0.25">
      <c r="C11360" s="12"/>
      <c r="D11360" s="12"/>
    </row>
    <row r="11361" spans="3:4" x14ac:dyDescent="0.25">
      <c r="C11361" s="12"/>
      <c r="D11361" s="12"/>
    </row>
    <row r="11362" spans="3:4" x14ac:dyDescent="0.25">
      <c r="C11362" s="12"/>
      <c r="D11362" s="12"/>
    </row>
    <row r="11363" spans="3:4" x14ac:dyDescent="0.25">
      <c r="C11363" s="12"/>
      <c r="D11363" s="12"/>
    </row>
    <row r="11364" spans="3:4" x14ac:dyDescent="0.25">
      <c r="C11364" s="12"/>
      <c r="D11364" s="12"/>
    </row>
    <row r="11365" spans="3:4" x14ac:dyDescent="0.25">
      <c r="C11365" s="12"/>
      <c r="D11365" s="12"/>
    </row>
    <row r="11366" spans="3:4" x14ac:dyDescent="0.25">
      <c r="C11366" s="12"/>
      <c r="D11366" s="12"/>
    </row>
    <row r="11367" spans="3:4" x14ac:dyDescent="0.25">
      <c r="C11367" s="12"/>
      <c r="D11367" s="12"/>
    </row>
    <row r="11368" spans="3:4" x14ac:dyDescent="0.25">
      <c r="C11368" s="12"/>
      <c r="D11368" s="12"/>
    </row>
    <row r="11369" spans="3:4" x14ac:dyDescent="0.25">
      <c r="C11369" s="12"/>
      <c r="D11369" s="12"/>
    </row>
    <row r="11370" spans="3:4" x14ac:dyDescent="0.25">
      <c r="C11370" s="12"/>
      <c r="D11370" s="12"/>
    </row>
    <row r="11371" spans="3:4" x14ac:dyDescent="0.25">
      <c r="C11371" s="12"/>
      <c r="D11371" s="12"/>
    </row>
    <row r="11372" spans="3:4" x14ac:dyDescent="0.25">
      <c r="C11372" s="12"/>
      <c r="D11372" s="12"/>
    </row>
    <row r="11373" spans="3:4" x14ac:dyDescent="0.25">
      <c r="C11373" s="12"/>
      <c r="D11373" s="12"/>
    </row>
    <row r="11374" spans="3:4" x14ac:dyDescent="0.25">
      <c r="C11374" s="12"/>
      <c r="D11374" s="12"/>
    </row>
    <row r="11375" spans="3:4" x14ac:dyDescent="0.25">
      <c r="C11375" s="12"/>
      <c r="D11375" s="12"/>
    </row>
    <row r="11376" spans="3:4" x14ac:dyDescent="0.25">
      <c r="C11376" s="12"/>
      <c r="D11376" s="12"/>
    </row>
    <row r="11377" spans="3:4" x14ac:dyDescent="0.25">
      <c r="C11377" s="12"/>
      <c r="D11377" s="12"/>
    </row>
    <row r="11378" spans="3:4" x14ac:dyDescent="0.25">
      <c r="C11378" s="12"/>
      <c r="D11378" s="12"/>
    </row>
    <row r="11379" spans="3:4" x14ac:dyDescent="0.25">
      <c r="C11379" s="12"/>
      <c r="D11379" s="12"/>
    </row>
    <row r="11380" spans="3:4" x14ac:dyDescent="0.25">
      <c r="C11380" s="12"/>
      <c r="D11380" s="12"/>
    </row>
    <row r="11381" spans="3:4" x14ac:dyDescent="0.25">
      <c r="C11381" s="12"/>
      <c r="D11381" s="12"/>
    </row>
    <row r="11382" spans="3:4" x14ac:dyDescent="0.25">
      <c r="C11382" s="12"/>
      <c r="D11382" s="12"/>
    </row>
    <row r="11383" spans="3:4" x14ac:dyDescent="0.25">
      <c r="C11383" s="12"/>
      <c r="D11383" s="12"/>
    </row>
    <row r="11384" spans="3:4" x14ac:dyDescent="0.25">
      <c r="C11384" s="12"/>
      <c r="D11384" s="12"/>
    </row>
    <row r="11385" spans="3:4" x14ac:dyDescent="0.25">
      <c r="C11385" s="12"/>
      <c r="D11385" s="12"/>
    </row>
    <row r="11386" spans="3:4" x14ac:dyDescent="0.25">
      <c r="C11386" s="12"/>
      <c r="D11386" s="12"/>
    </row>
    <row r="11387" spans="3:4" x14ac:dyDescent="0.25">
      <c r="C11387" s="12"/>
      <c r="D11387" s="12"/>
    </row>
    <row r="11388" spans="3:4" x14ac:dyDescent="0.25">
      <c r="C11388" s="12"/>
      <c r="D11388" s="12"/>
    </row>
    <row r="11389" spans="3:4" x14ac:dyDescent="0.25">
      <c r="C11389" s="12"/>
      <c r="D1138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G118"/>
  <sheetViews>
    <sheetView topLeftCell="A69" zoomScale="70" zoomScaleNormal="70" workbookViewId="0">
      <selection activeCell="A69" sqref="A1:XFD1048576"/>
    </sheetView>
  </sheetViews>
  <sheetFormatPr defaultRowHeight="13.2" x14ac:dyDescent="0.25"/>
  <cols>
    <col min="1" max="1" width="29.44140625" style="22" customWidth="1"/>
    <col min="2" max="2" width="12.33203125" style="23" customWidth="1"/>
    <col min="3" max="3" width="32" style="9" customWidth="1"/>
    <col min="4" max="4" width="23.6640625" style="9" customWidth="1"/>
    <col min="5" max="5" width="30.5546875" style="10" bestFit="1" customWidth="1"/>
    <col min="6" max="6" width="84.33203125" style="22" bestFit="1" customWidth="1"/>
    <col min="7" max="7" width="9.109375" style="22"/>
    <col min="8" max="8" width="72.6640625" style="2" bestFit="1" customWidth="1"/>
    <col min="9" max="16384" width="8.88671875" style="2"/>
  </cols>
  <sheetData>
    <row r="2" spans="1:7" ht="13.8" x14ac:dyDescent="0.25">
      <c r="C2" s="24" t="s">
        <v>16</v>
      </c>
      <c r="D2" s="24" t="s">
        <v>71</v>
      </c>
      <c r="E2" s="25" t="s">
        <v>65</v>
      </c>
      <c r="F2" s="26" t="s">
        <v>17</v>
      </c>
      <c r="G2" s="27"/>
    </row>
    <row r="3" spans="1:7" ht="14.4" thickBot="1" x14ac:dyDescent="0.3">
      <c r="A3" s="28" t="s">
        <v>18</v>
      </c>
      <c r="C3" s="29" t="s">
        <v>6</v>
      </c>
      <c r="D3" s="29"/>
      <c r="E3" s="30"/>
      <c r="F3" s="31" t="s">
        <v>19</v>
      </c>
      <c r="G3" s="31"/>
    </row>
    <row r="4" spans="1:7" ht="13.8" x14ac:dyDescent="0.25">
      <c r="C4" s="29" t="s">
        <v>78</v>
      </c>
      <c r="D4" s="29"/>
      <c r="E4" s="30"/>
      <c r="F4" s="31" t="s">
        <v>79</v>
      </c>
      <c r="G4" s="31"/>
    </row>
    <row r="5" spans="1:7" ht="14.4" thickBot="1" x14ac:dyDescent="0.3">
      <c r="A5" s="28" t="s">
        <v>80</v>
      </c>
      <c r="C5" s="29" t="s">
        <v>293</v>
      </c>
      <c r="D5" s="29"/>
      <c r="E5" s="30"/>
      <c r="F5" s="31" t="s">
        <v>295</v>
      </c>
      <c r="G5" s="31"/>
    </row>
    <row r="6" spans="1:7" ht="13.8" x14ac:dyDescent="0.25">
      <c r="C6" s="29" t="s">
        <v>294</v>
      </c>
      <c r="D6" s="29"/>
      <c r="E6" s="30"/>
      <c r="F6" s="31" t="s">
        <v>296</v>
      </c>
      <c r="G6" s="31"/>
    </row>
    <row r="7" spans="1:7" ht="13.8" x14ac:dyDescent="0.25">
      <c r="C7" s="29" t="s">
        <v>69</v>
      </c>
      <c r="D7" s="29"/>
      <c r="E7" s="30"/>
      <c r="F7" s="31" t="s">
        <v>70</v>
      </c>
      <c r="G7" s="31"/>
    </row>
    <row r="8" spans="1:7" ht="14.4" thickBot="1" x14ac:dyDescent="0.3">
      <c r="A8" s="28" t="s">
        <v>81</v>
      </c>
      <c r="C8" s="29" t="s">
        <v>82</v>
      </c>
      <c r="D8" s="29"/>
      <c r="E8" s="30"/>
      <c r="F8" s="31" t="s">
        <v>83</v>
      </c>
      <c r="G8" s="31"/>
    </row>
    <row r="9" spans="1:7" ht="13.8" x14ac:dyDescent="0.25">
      <c r="C9" s="29" t="s">
        <v>84</v>
      </c>
      <c r="D9" s="29"/>
      <c r="E9" s="30"/>
      <c r="F9" s="31" t="s">
        <v>85</v>
      </c>
      <c r="G9" s="31"/>
    </row>
    <row r="10" spans="1:7" ht="13.8" x14ac:dyDescent="0.25">
      <c r="C10" s="29" t="s">
        <v>86</v>
      </c>
      <c r="D10" s="29"/>
      <c r="E10" s="30"/>
      <c r="F10" s="31" t="s">
        <v>87</v>
      </c>
      <c r="G10" s="31"/>
    </row>
    <row r="11" spans="1:7" ht="13.8" x14ac:dyDescent="0.25">
      <c r="C11" s="29" t="s">
        <v>88</v>
      </c>
      <c r="D11" s="29"/>
      <c r="E11" s="30"/>
      <c r="F11" s="31" t="s">
        <v>89</v>
      </c>
      <c r="G11" s="31"/>
    </row>
    <row r="12" spans="1:7" ht="13.8" x14ac:dyDescent="0.25">
      <c r="C12" s="29" t="s">
        <v>90</v>
      </c>
      <c r="D12" s="29"/>
      <c r="E12" s="30"/>
      <c r="F12" s="31" t="s">
        <v>91</v>
      </c>
      <c r="G12" s="31"/>
    </row>
    <row r="13" spans="1:7" ht="13.8" x14ac:dyDescent="0.25">
      <c r="C13" s="29" t="s">
        <v>92</v>
      </c>
      <c r="D13" s="29"/>
      <c r="E13" s="30"/>
      <c r="F13" s="31" t="s">
        <v>93</v>
      </c>
      <c r="G13" s="31"/>
    </row>
    <row r="14" spans="1:7" ht="13.8" x14ac:dyDescent="0.25">
      <c r="C14" s="29" t="s">
        <v>94</v>
      </c>
      <c r="D14" s="29"/>
      <c r="E14" s="30"/>
      <c r="F14" s="31" t="s">
        <v>95</v>
      </c>
      <c r="G14" s="31"/>
    </row>
    <row r="15" spans="1:7" ht="13.8" x14ac:dyDescent="0.25">
      <c r="C15" s="29" t="s">
        <v>96</v>
      </c>
      <c r="D15" s="29"/>
      <c r="E15" s="30"/>
      <c r="F15" s="31" t="s">
        <v>97</v>
      </c>
      <c r="G15" s="31"/>
    </row>
    <row r="16" spans="1:7" ht="14.4" thickBot="1" x14ac:dyDescent="0.3">
      <c r="A16" s="32" t="s">
        <v>20</v>
      </c>
      <c r="C16" s="29" t="s">
        <v>7</v>
      </c>
      <c r="D16" s="29"/>
      <c r="E16" s="30"/>
      <c r="F16" s="31" t="s">
        <v>21</v>
      </c>
      <c r="G16" s="31"/>
    </row>
    <row r="17" spans="1:7" ht="13.8" x14ac:dyDescent="0.25">
      <c r="C17" s="29" t="s">
        <v>8</v>
      </c>
      <c r="D17" s="29"/>
      <c r="E17" s="30"/>
      <c r="F17" s="31" t="s">
        <v>22</v>
      </c>
      <c r="G17" s="31"/>
    </row>
    <row r="18" spans="1:7" ht="13.8" x14ac:dyDescent="0.25">
      <c r="C18" s="29" t="s">
        <v>9</v>
      </c>
      <c r="D18" s="29"/>
      <c r="E18" s="30"/>
      <c r="F18" s="31" t="s">
        <v>98</v>
      </c>
      <c r="G18" s="31"/>
    </row>
    <row r="19" spans="1:7" ht="13.8" x14ac:dyDescent="0.25">
      <c r="C19" s="29" t="s">
        <v>10</v>
      </c>
      <c r="D19" s="29"/>
      <c r="E19" s="30"/>
      <c r="F19" s="31" t="s">
        <v>23</v>
      </c>
      <c r="G19" s="31"/>
    </row>
    <row r="20" spans="1:7" ht="13.8" x14ac:dyDescent="0.25">
      <c r="C20" s="29" t="s">
        <v>11</v>
      </c>
      <c r="D20" s="29"/>
      <c r="E20" s="30"/>
      <c r="F20" s="31" t="s">
        <v>24</v>
      </c>
      <c r="G20" s="31"/>
    </row>
    <row r="21" spans="1:7" ht="13.8" x14ac:dyDescent="0.25">
      <c r="C21" s="29" t="s">
        <v>12</v>
      </c>
      <c r="D21" s="29"/>
      <c r="E21" s="30"/>
      <c r="F21" s="31" t="s">
        <v>25</v>
      </c>
      <c r="G21" s="31"/>
    </row>
    <row r="22" spans="1:7" ht="13.8" x14ac:dyDescent="0.25">
      <c r="C22" s="29" t="s">
        <v>13</v>
      </c>
      <c r="D22" s="33"/>
      <c r="E22" s="34"/>
      <c r="F22" s="31" t="s">
        <v>26</v>
      </c>
      <c r="G22" s="27"/>
    </row>
    <row r="23" spans="1:7" ht="13.8" x14ac:dyDescent="0.25">
      <c r="C23" s="29" t="s">
        <v>14</v>
      </c>
      <c r="D23" s="29"/>
      <c r="E23" s="30"/>
      <c r="F23" s="31" t="s">
        <v>99</v>
      </c>
    </row>
    <row r="24" spans="1:7" ht="13.8" x14ac:dyDescent="0.25">
      <c r="C24" s="29" t="s">
        <v>270</v>
      </c>
      <c r="D24" s="29"/>
      <c r="E24" s="30"/>
      <c r="F24" s="31" t="s">
        <v>271</v>
      </c>
    </row>
    <row r="25" spans="1:7" ht="13.8" x14ac:dyDescent="0.25">
      <c r="C25" s="29" t="s">
        <v>15</v>
      </c>
      <c r="D25" s="29"/>
      <c r="E25" s="30"/>
      <c r="F25" s="31" t="s">
        <v>27</v>
      </c>
    </row>
    <row r="26" spans="1:7" ht="14.4" thickBot="1" x14ac:dyDescent="0.3">
      <c r="A26" s="32" t="s">
        <v>28</v>
      </c>
      <c r="C26" s="35" t="s">
        <v>256</v>
      </c>
      <c r="D26" s="29"/>
      <c r="E26" s="30"/>
      <c r="F26" s="35"/>
    </row>
    <row r="27" spans="1:7" ht="14.4" thickBot="1" x14ac:dyDescent="0.3">
      <c r="A27" s="32" t="s">
        <v>31</v>
      </c>
      <c r="B27" s="23">
        <v>1</v>
      </c>
      <c r="C27" s="29" t="s">
        <v>114</v>
      </c>
      <c r="D27" s="29" t="str">
        <f>LEFT(C27,3)&amp;"_*_"&amp;RIGHT(C27,2)</f>
        <v>RSD_*_SH</v>
      </c>
      <c r="E27" s="10">
        <f>VLOOKUP(D27,Fractions!$B$3:$AA$29,26,0)</f>
        <v>3</v>
      </c>
      <c r="F27" s="35" t="s">
        <v>100</v>
      </c>
    </row>
    <row r="28" spans="1:7" ht="13.8" x14ac:dyDescent="0.25">
      <c r="B28" s="23">
        <f>B27+1</f>
        <v>2</v>
      </c>
      <c r="C28" s="29" t="s">
        <v>115</v>
      </c>
      <c r="D28" s="29" t="str">
        <f t="shared" ref="D28:D91" si="0">LEFT(C28,3)&amp;"_*_"&amp;RIGHT(C28,2)</f>
        <v>RSD_*_SH</v>
      </c>
      <c r="E28" s="10">
        <f>VLOOKUP(D28,Fractions!$B$3:$AA$29,26,0)</f>
        <v>3</v>
      </c>
      <c r="F28" s="35" t="s">
        <v>220</v>
      </c>
    </row>
    <row r="29" spans="1:7" ht="13.8" x14ac:dyDescent="0.25">
      <c r="B29" s="23">
        <f t="shared" ref="B29:B92" si="1">B28+1</f>
        <v>3</v>
      </c>
      <c r="C29" s="29" t="s">
        <v>132</v>
      </c>
      <c r="D29" s="29" t="str">
        <f t="shared" si="0"/>
        <v>RSD_*_SH</v>
      </c>
      <c r="E29" s="10">
        <f>VLOOKUP(D29,Fractions!$B$3:$AA$29,26,0)</f>
        <v>3</v>
      </c>
      <c r="F29" s="36" t="s">
        <v>194</v>
      </c>
    </row>
    <row r="30" spans="1:7" ht="13.8" x14ac:dyDescent="0.25">
      <c r="B30" s="23">
        <f t="shared" si="1"/>
        <v>4</v>
      </c>
      <c r="C30" s="29" t="s">
        <v>133</v>
      </c>
      <c r="D30" s="29" t="str">
        <f t="shared" si="0"/>
        <v>RSD_*_SH</v>
      </c>
      <c r="E30" s="10">
        <f>VLOOKUP(D30,Fractions!$B$3:$AA$29,26,0)</f>
        <v>3</v>
      </c>
      <c r="F30" s="36" t="s">
        <v>221</v>
      </c>
    </row>
    <row r="31" spans="1:7" ht="13.8" x14ac:dyDescent="0.25">
      <c r="B31" s="23">
        <f t="shared" si="1"/>
        <v>5</v>
      </c>
      <c r="C31" s="29" t="s">
        <v>150</v>
      </c>
      <c r="D31" s="29" t="str">
        <f t="shared" si="0"/>
        <v>RSD_*_SH</v>
      </c>
      <c r="E31" s="10">
        <f>VLOOKUP(D31,Fractions!$B$3:$AA$29,26,0)</f>
        <v>3</v>
      </c>
      <c r="F31" s="36" t="s">
        <v>203</v>
      </c>
    </row>
    <row r="32" spans="1:7" ht="13.8" x14ac:dyDescent="0.25">
      <c r="B32" s="23">
        <f t="shared" si="1"/>
        <v>6</v>
      </c>
      <c r="C32" s="29" t="s">
        <v>151</v>
      </c>
      <c r="D32" s="29" t="str">
        <f t="shared" si="0"/>
        <v>RSD_*_SH</v>
      </c>
      <c r="E32" s="10">
        <f>VLOOKUP(D32,Fractions!$B$3:$AA$29,26,0)</f>
        <v>3</v>
      </c>
      <c r="F32" s="36" t="s">
        <v>222</v>
      </c>
    </row>
    <row r="33" spans="2:6" ht="13.8" x14ac:dyDescent="0.25">
      <c r="B33" s="23">
        <f t="shared" si="1"/>
        <v>7</v>
      </c>
      <c r="C33" s="29" t="s">
        <v>168</v>
      </c>
      <c r="D33" s="29" t="str">
        <f t="shared" si="0"/>
        <v>RSD_*_SH</v>
      </c>
      <c r="E33" s="10">
        <f>VLOOKUP(D33,Fractions!$B$3:$AA$29,26,0)</f>
        <v>3</v>
      </c>
      <c r="F33" s="36" t="s">
        <v>212</v>
      </c>
    </row>
    <row r="34" spans="2:6" ht="13.8" x14ac:dyDescent="0.25">
      <c r="B34" s="23">
        <f t="shared" si="1"/>
        <v>8</v>
      </c>
      <c r="C34" s="29" t="s">
        <v>169</v>
      </c>
      <c r="D34" s="29" t="str">
        <f t="shared" si="0"/>
        <v>RSD_*_SH</v>
      </c>
      <c r="E34" s="10">
        <f>VLOOKUP(D34,Fractions!$B$3:$AA$29,26,0)</f>
        <v>3</v>
      </c>
      <c r="F34" s="36" t="s">
        <v>223</v>
      </c>
    </row>
    <row r="35" spans="2:6" ht="13.8" x14ac:dyDescent="0.25">
      <c r="B35" s="23">
        <f t="shared" si="1"/>
        <v>9</v>
      </c>
      <c r="C35" s="29" t="s">
        <v>116</v>
      </c>
      <c r="D35" s="29" t="str">
        <f t="shared" si="0"/>
        <v>RSD_*_WH</v>
      </c>
      <c r="E35" s="10">
        <f>VLOOKUP(D35,Fractions!$B$3:$AA$29,26,0)</f>
        <v>1</v>
      </c>
      <c r="F35" s="36" t="s">
        <v>186</v>
      </c>
    </row>
    <row r="36" spans="2:6" ht="13.8" x14ac:dyDescent="0.25">
      <c r="B36" s="23">
        <f t="shared" si="1"/>
        <v>10</v>
      </c>
      <c r="C36" s="29" t="s">
        <v>117</v>
      </c>
      <c r="D36" s="29" t="str">
        <f t="shared" si="0"/>
        <v>RSD_*_WH</v>
      </c>
      <c r="E36" s="10">
        <f>VLOOKUP(D36,Fractions!$B$3:$AA$29,26,0)</f>
        <v>1</v>
      </c>
      <c r="F36" s="36" t="s">
        <v>224</v>
      </c>
    </row>
    <row r="37" spans="2:6" ht="13.8" x14ac:dyDescent="0.25">
      <c r="B37" s="23">
        <f t="shared" si="1"/>
        <v>11</v>
      </c>
      <c r="C37" s="29" t="s">
        <v>134</v>
      </c>
      <c r="D37" s="29" t="str">
        <f t="shared" si="0"/>
        <v>RSD_*_WH</v>
      </c>
      <c r="E37" s="10">
        <f>VLOOKUP(D37,Fractions!$B$3:$AA$29,26,0)</f>
        <v>1</v>
      </c>
      <c r="F37" s="36" t="s">
        <v>195</v>
      </c>
    </row>
    <row r="38" spans="2:6" ht="13.8" x14ac:dyDescent="0.25">
      <c r="B38" s="23">
        <f t="shared" si="1"/>
        <v>12</v>
      </c>
      <c r="C38" s="29" t="s">
        <v>135</v>
      </c>
      <c r="D38" s="29" t="str">
        <f t="shared" si="0"/>
        <v>RSD_*_WH</v>
      </c>
      <c r="E38" s="10">
        <f>VLOOKUP(D38,Fractions!$B$3:$AA$29,26,0)</f>
        <v>1</v>
      </c>
      <c r="F38" s="36" t="s">
        <v>225</v>
      </c>
    </row>
    <row r="39" spans="2:6" ht="13.8" x14ac:dyDescent="0.25">
      <c r="B39" s="23">
        <f t="shared" si="1"/>
        <v>13</v>
      </c>
      <c r="C39" s="29" t="s">
        <v>152</v>
      </c>
      <c r="D39" s="29" t="str">
        <f t="shared" si="0"/>
        <v>RSD_*_WH</v>
      </c>
      <c r="E39" s="10">
        <f>VLOOKUP(D39,Fractions!$B$3:$AA$29,26,0)</f>
        <v>1</v>
      </c>
      <c r="F39" s="36" t="s">
        <v>204</v>
      </c>
    </row>
    <row r="40" spans="2:6" ht="13.8" x14ac:dyDescent="0.25">
      <c r="B40" s="23">
        <f t="shared" si="1"/>
        <v>14</v>
      </c>
      <c r="C40" s="29" t="s">
        <v>153</v>
      </c>
      <c r="D40" s="29" t="str">
        <f t="shared" si="0"/>
        <v>RSD_*_WH</v>
      </c>
      <c r="E40" s="10">
        <f>VLOOKUP(D40,Fractions!$B$3:$AA$29,26,0)</f>
        <v>1</v>
      </c>
      <c r="F40" s="36" t="s">
        <v>226</v>
      </c>
    </row>
    <row r="41" spans="2:6" ht="13.8" x14ac:dyDescent="0.25">
      <c r="B41" s="23">
        <f t="shared" si="1"/>
        <v>15</v>
      </c>
      <c r="C41" s="29" t="s">
        <v>170</v>
      </c>
      <c r="D41" s="29" t="str">
        <f t="shared" si="0"/>
        <v>RSD_*_WH</v>
      </c>
      <c r="E41" s="10">
        <f>VLOOKUP(D41,Fractions!$B$3:$AA$29,26,0)</f>
        <v>1</v>
      </c>
      <c r="F41" s="36" t="s">
        <v>213</v>
      </c>
    </row>
    <row r="42" spans="2:6" ht="13.8" x14ac:dyDescent="0.25">
      <c r="B42" s="23">
        <f t="shared" si="1"/>
        <v>16</v>
      </c>
      <c r="C42" s="29" t="s">
        <v>171</v>
      </c>
      <c r="D42" s="29" t="str">
        <f t="shared" si="0"/>
        <v>RSD_*_WH</v>
      </c>
      <c r="E42" s="10">
        <f>VLOOKUP(D42,Fractions!$B$3:$AA$29,26,0)</f>
        <v>1</v>
      </c>
      <c r="F42" s="36" t="s">
        <v>227</v>
      </c>
    </row>
    <row r="43" spans="2:6" ht="13.8" x14ac:dyDescent="0.25">
      <c r="B43" s="23">
        <f t="shared" si="1"/>
        <v>17</v>
      </c>
      <c r="C43" s="29" t="s">
        <v>118</v>
      </c>
      <c r="D43" s="29" t="str">
        <f t="shared" si="0"/>
        <v>RSD_*_SC</v>
      </c>
      <c r="E43" s="10">
        <f>VLOOKUP(D43,Fractions!$B$3:$AA$29,26,0)</f>
        <v>2</v>
      </c>
      <c r="F43" s="31" t="s">
        <v>187</v>
      </c>
    </row>
    <row r="44" spans="2:6" ht="13.8" x14ac:dyDescent="0.25">
      <c r="B44" s="23">
        <f t="shared" si="1"/>
        <v>18</v>
      </c>
      <c r="C44" s="29" t="s">
        <v>119</v>
      </c>
      <c r="D44" s="29" t="str">
        <f t="shared" si="0"/>
        <v>RSD_*_SC</v>
      </c>
      <c r="E44" s="10">
        <f>VLOOKUP(D44,Fractions!$B$3:$AA$29,26,0)</f>
        <v>2</v>
      </c>
      <c r="F44" s="27" t="s">
        <v>228</v>
      </c>
    </row>
    <row r="45" spans="2:6" ht="13.8" x14ac:dyDescent="0.25">
      <c r="B45" s="23">
        <f t="shared" si="1"/>
        <v>19</v>
      </c>
      <c r="C45" s="29" t="s">
        <v>136</v>
      </c>
      <c r="D45" s="29" t="str">
        <f t="shared" si="0"/>
        <v>RSD_*_SC</v>
      </c>
      <c r="E45" s="10">
        <f>VLOOKUP(D45,Fractions!$B$3:$AA$29,26,0)</f>
        <v>2</v>
      </c>
      <c r="F45" s="27" t="s">
        <v>196</v>
      </c>
    </row>
    <row r="46" spans="2:6" ht="13.8" x14ac:dyDescent="0.25">
      <c r="B46" s="23">
        <f t="shared" si="1"/>
        <v>20</v>
      </c>
      <c r="C46" s="29" t="s">
        <v>137</v>
      </c>
      <c r="D46" s="29" t="str">
        <f t="shared" si="0"/>
        <v>RSD_*_SC</v>
      </c>
      <c r="E46" s="10">
        <f>VLOOKUP(D46,Fractions!$B$3:$AA$29,26,0)</f>
        <v>2</v>
      </c>
      <c r="F46" s="27" t="s">
        <v>229</v>
      </c>
    </row>
    <row r="47" spans="2:6" ht="13.8" x14ac:dyDescent="0.25">
      <c r="B47" s="23">
        <f t="shared" si="1"/>
        <v>21</v>
      </c>
      <c r="C47" s="29" t="s">
        <v>154</v>
      </c>
      <c r="D47" s="29" t="str">
        <f t="shared" si="0"/>
        <v>RSD_*_SC</v>
      </c>
      <c r="E47" s="10">
        <f>VLOOKUP(D47,Fractions!$B$3:$AA$29,26,0)</f>
        <v>2</v>
      </c>
      <c r="F47" s="27" t="s">
        <v>205</v>
      </c>
    </row>
    <row r="48" spans="2:6" ht="13.8" x14ac:dyDescent="0.25">
      <c r="B48" s="23">
        <f t="shared" si="1"/>
        <v>22</v>
      </c>
      <c r="C48" s="29" t="s">
        <v>155</v>
      </c>
      <c r="D48" s="29" t="str">
        <f t="shared" si="0"/>
        <v>RSD_*_SC</v>
      </c>
      <c r="E48" s="10">
        <f>VLOOKUP(D48,Fractions!$B$3:$AA$29,26,0)</f>
        <v>2</v>
      </c>
      <c r="F48" s="27" t="s">
        <v>255</v>
      </c>
    </row>
    <row r="49" spans="2:6" ht="13.8" x14ac:dyDescent="0.25">
      <c r="B49" s="23">
        <f t="shared" si="1"/>
        <v>23</v>
      </c>
      <c r="C49" s="29" t="s">
        <v>172</v>
      </c>
      <c r="D49" s="29" t="str">
        <f t="shared" si="0"/>
        <v>RSD_*_SC</v>
      </c>
      <c r="E49" s="10">
        <f>VLOOKUP(D49,Fractions!$B$3:$AA$29,26,0)</f>
        <v>2</v>
      </c>
      <c r="F49" s="27" t="s">
        <v>230</v>
      </c>
    </row>
    <row r="50" spans="2:6" ht="13.8" x14ac:dyDescent="0.25">
      <c r="B50" s="23">
        <f t="shared" si="1"/>
        <v>24</v>
      </c>
      <c r="C50" s="29" t="s">
        <v>173</v>
      </c>
      <c r="D50" s="29" t="str">
        <f t="shared" si="0"/>
        <v>RSD_*_SC</v>
      </c>
      <c r="E50" s="10">
        <f>VLOOKUP(D50,Fractions!$B$3:$AA$29,26,0)</f>
        <v>2</v>
      </c>
      <c r="F50" s="31" t="s">
        <v>230</v>
      </c>
    </row>
    <row r="51" spans="2:6" ht="13.8" x14ac:dyDescent="0.25">
      <c r="B51" s="23">
        <f t="shared" si="1"/>
        <v>25</v>
      </c>
      <c r="C51" s="29" t="s">
        <v>120</v>
      </c>
      <c r="D51" s="29" t="str">
        <f t="shared" si="0"/>
        <v>RSD_*_CK</v>
      </c>
      <c r="E51" s="10">
        <f>VLOOKUP(D51,Fractions!$B$3:$AA$29,26,0)</f>
        <v>6</v>
      </c>
      <c r="F51" s="36" t="s">
        <v>188</v>
      </c>
    </row>
    <row r="52" spans="2:6" ht="13.8" x14ac:dyDescent="0.25">
      <c r="B52" s="23">
        <f t="shared" si="1"/>
        <v>26</v>
      </c>
      <c r="C52" s="29" t="s">
        <v>121</v>
      </c>
      <c r="D52" s="29" t="str">
        <f t="shared" si="0"/>
        <v>RSD_*_CK</v>
      </c>
      <c r="E52" s="10">
        <f>VLOOKUP(D52,Fractions!$B$3:$AA$29,26,0)</f>
        <v>6</v>
      </c>
      <c r="F52" s="36" t="s">
        <v>231</v>
      </c>
    </row>
    <row r="53" spans="2:6" ht="13.8" x14ac:dyDescent="0.25">
      <c r="B53" s="23">
        <f t="shared" si="1"/>
        <v>27</v>
      </c>
      <c r="C53" s="29" t="s">
        <v>138</v>
      </c>
      <c r="D53" s="29" t="str">
        <f t="shared" si="0"/>
        <v>RSD_*_CK</v>
      </c>
      <c r="E53" s="10">
        <f>VLOOKUP(D53,Fractions!$B$3:$AA$29,26,0)</f>
        <v>6</v>
      </c>
      <c r="F53" s="36" t="s">
        <v>197</v>
      </c>
    </row>
    <row r="54" spans="2:6" ht="13.8" x14ac:dyDescent="0.25">
      <c r="B54" s="23">
        <f t="shared" si="1"/>
        <v>28</v>
      </c>
      <c r="C54" s="29" t="s">
        <v>139</v>
      </c>
      <c r="D54" s="29" t="str">
        <f t="shared" si="0"/>
        <v>RSD_*_CK</v>
      </c>
      <c r="E54" s="10">
        <f>VLOOKUP(D54,Fractions!$B$3:$AA$29,26,0)</f>
        <v>6</v>
      </c>
      <c r="F54" s="36" t="s">
        <v>232</v>
      </c>
    </row>
    <row r="55" spans="2:6" ht="13.8" x14ac:dyDescent="0.25">
      <c r="B55" s="23">
        <f t="shared" si="1"/>
        <v>29</v>
      </c>
      <c r="C55" s="29" t="s">
        <v>156</v>
      </c>
      <c r="D55" s="29" t="str">
        <f t="shared" si="0"/>
        <v>RSD_*_CK</v>
      </c>
      <c r="E55" s="10">
        <f>VLOOKUP(D55,Fractions!$B$3:$AA$29,26,0)</f>
        <v>6</v>
      </c>
      <c r="F55" s="36" t="s">
        <v>206</v>
      </c>
    </row>
    <row r="56" spans="2:6" ht="13.8" x14ac:dyDescent="0.25">
      <c r="B56" s="23">
        <f t="shared" si="1"/>
        <v>30</v>
      </c>
      <c r="C56" s="29" t="s">
        <v>157</v>
      </c>
      <c r="D56" s="29" t="str">
        <f t="shared" si="0"/>
        <v>RSD_*_CK</v>
      </c>
      <c r="E56" s="10">
        <f>VLOOKUP(D56,Fractions!$B$3:$AA$29,26,0)</f>
        <v>6</v>
      </c>
      <c r="F56" s="36" t="s">
        <v>233</v>
      </c>
    </row>
    <row r="57" spans="2:6" ht="13.8" x14ac:dyDescent="0.25">
      <c r="B57" s="23">
        <f t="shared" si="1"/>
        <v>31</v>
      </c>
      <c r="C57" s="29" t="s">
        <v>174</v>
      </c>
      <c r="D57" s="29" t="str">
        <f t="shared" si="0"/>
        <v>RSD_*_CK</v>
      </c>
      <c r="E57" s="10">
        <f>VLOOKUP(D57,Fractions!$B$3:$AA$29,26,0)</f>
        <v>6</v>
      </c>
      <c r="F57" s="36" t="s">
        <v>214</v>
      </c>
    </row>
    <row r="58" spans="2:6" ht="13.8" x14ac:dyDescent="0.25">
      <c r="B58" s="23">
        <f t="shared" si="1"/>
        <v>32</v>
      </c>
      <c r="C58" s="29" t="s">
        <v>175</v>
      </c>
      <c r="D58" s="29" t="str">
        <f t="shared" si="0"/>
        <v>RSD_*_CK</v>
      </c>
      <c r="E58" s="10">
        <f>VLOOKUP(D58,Fractions!$B$3:$AA$29,26,0)</f>
        <v>6</v>
      </c>
      <c r="F58" s="36" t="s">
        <v>234</v>
      </c>
    </row>
    <row r="59" spans="2:6" ht="13.8" x14ac:dyDescent="0.25">
      <c r="B59" s="23">
        <f t="shared" si="1"/>
        <v>33</v>
      </c>
      <c r="C59" s="29" t="s">
        <v>122</v>
      </c>
      <c r="D59" s="29" t="str">
        <f t="shared" si="0"/>
        <v>RSD_*_LI</v>
      </c>
      <c r="E59" s="10">
        <f>VLOOKUP(D59,Fractions!$B$3:$AA$29,26,0)</f>
        <v>4</v>
      </c>
      <c r="F59" s="31" t="s">
        <v>189</v>
      </c>
    </row>
    <row r="60" spans="2:6" ht="13.8" x14ac:dyDescent="0.25">
      <c r="B60" s="23">
        <f t="shared" si="1"/>
        <v>34</v>
      </c>
      <c r="C60" s="29" t="s">
        <v>123</v>
      </c>
      <c r="D60" s="29" t="str">
        <f t="shared" si="0"/>
        <v>RSD_*_LI</v>
      </c>
      <c r="E60" s="10">
        <f>VLOOKUP(D60,Fractions!$B$3:$AA$29,26,0)</f>
        <v>4</v>
      </c>
      <c r="F60" s="31" t="s">
        <v>235</v>
      </c>
    </row>
    <row r="61" spans="2:6" ht="13.8" x14ac:dyDescent="0.25">
      <c r="B61" s="23">
        <f t="shared" si="1"/>
        <v>35</v>
      </c>
      <c r="C61" s="29" t="s">
        <v>140</v>
      </c>
      <c r="D61" s="29" t="str">
        <f t="shared" si="0"/>
        <v>RSD_*_LI</v>
      </c>
      <c r="E61" s="10">
        <f>VLOOKUP(D61,Fractions!$B$3:$AA$29,26,0)</f>
        <v>4</v>
      </c>
      <c r="F61" s="31" t="s">
        <v>198</v>
      </c>
    </row>
    <row r="62" spans="2:6" ht="13.8" x14ac:dyDescent="0.25">
      <c r="B62" s="23">
        <f t="shared" si="1"/>
        <v>36</v>
      </c>
      <c r="C62" s="29" t="s">
        <v>141</v>
      </c>
      <c r="D62" s="29" t="str">
        <f t="shared" si="0"/>
        <v>RSD_*_LI</v>
      </c>
      <c r="E62" s="10">
        <f>VLOOKUP(D62,Fractions!$B$3:$AA$29,26,0)</f>
        <v>4</v>
      </c>
      <c r="F62" s="27" t="s">
        <v>236</v>
      </c>
    </row>
    <row r="63" spans="2:6" ht="13.8" x14ac:dyDescent="0.25">
      <c r="B63" s="23">
        <f t="shared" si="1"/>
        <v>37</v>
      </c>
      <c r="C63" s="29" t="s">
        <v>158</v>
      </c>
      <c r="D63" s="29" t="str">
        <f t="shared" si="0"/>
        <v>RSD_*_LI</v>
      </c>
      <c r="E63" s="10">
        <f>VLOOKUP(D63,Fractions!$B$3:$AA$29,26,0)</f>
        <v>4</v>
      </c>
      <c r="F63" s="27" t="s">
        <v>237</v>
      </c>
    </row>
    <row r="64" spans="2:6" ht="13.8" x14ac:dyDescent="0.25">
      <c r="B64" s="23">
        <f t="shared" si="1"/>
        <v>38</v>
      </c>
      <c r="C64" s="29" t="s">
        <v>159</v>
      </c>
      <c r="D64" s="29" t="str">
        <f t="shared" si="0"/>
        <v>RSD_*_LI</v>
      </c>
      <c r="E64" s="10">
        <f>VLOOKUP(D64,Fractions!$B$3:$AA$29,26,0)</f>
        <v>4</v>
      </c>
      <c r="F64" s="27" t="s">
        <v>207</v>
      </c>
    </row>
    <row r="65" spans="2:6" ht="13.8" x14ac:dyDescent="0.25">
      <c r="B65" s="23">
        <f t="shared" si="1"/>
        <v>39</v>
      </c>
      <c r="C65" s="29" t="s">
        <v>176</v>
      </c>
      <c r="D65" s="29" t="str">
        <f t="shared" si="0"/>
        <v>RSD_*_LI</v>
      </c>
      <c r="E65" s="10">
        <f>VLOOKUP(D65,Fractions!$B$3:$AA$29,26,0)</f>
        <v>4</v>
      </c>
      <c r="F65" s="27" t="s">
        <v>215</v>
      </c>
    </row>
    <row r="66" spans="2:6" ht="13.8" x14ac:dyDescent="0.25">
      <c r="B66" s="23">
        <f t="shared" si="1"/>
        <v>40</v>
      </c>
      <c r="C66" s="29" t="s">
        <v>177</v>
      </c>
      <c r="D66" s="29" t="str">
        <f t="shared" si="0"/>
        <v>RSD_*_LI</v>
      </c>
      <c r="E66" s="10">
        <f>VLOOKUP(D66,Fractions!$B$3:$AA$29,26,0)</f>
        <v>4</v>
      </c>
      <c r="F66" s="27" t="s">
        <v>238</v>
      </c>
    </row>
    <row r="67" spans="2:6" ht="13.8" x14ac:dyDescent="0.25">
      <c r="B67" s="23">
        <f t="shared" si="1"/>
        <v>41</v>
      </c>
      <c r="C67" s="29" t="s">
        <v>124</v>
      </c>
      <c r="D67" s="29" t="str">
        <f t="shared" si="0"/>
        <v>RSD_*_RF</v>
      </c>
      <c r="E67" s="10">
        <f>VLOOKUP(D67,Fractions!$B$3:$AA$29,26,0)</f>
        <v>9</v>
      </c>
      <c r="F67" s="27" t="s">
        <v>190</v>
      </c>
    </row>
    <row r="68" spans="2:6" ht="13.8" x14ac:dyDescent="0.25">
      <c r="B68" s="23">
        <f t="shared" si="1"/>
        <v>42</v>
      </c>
      <c r="C68" s="29" t="s">
        <v>125</v>
      </c>
      <c r="D68" s="29" t="str">
        <f t="shared" si="0"/>
        <v>RSD_*_RF</v>
      </c>
      <c r="E68" s="10">
        <f>VLOOKUP(D68,Fractions!$B$3:$AA$29,26,0)</f>
        <v>9</v>
      </c>
      <c r="F68" s="27" t="s">
        <v>239</v>
      </c>
    </row>
    <row r="69" spans="2:6" ht="13.8" x14ac:dyDescent="0.25">
      <c r="B69" s="23">
        <f t="shared" si="1"/>
        <v>43</v>
      </c>
      <c r="C69" s="29" t="s">
        <v>142</v>
      </c>
      <c r="D69" s="29" t="str">
        <f t="shared" si="0"/>
        <v>RSD_*_RF</v>
      </c>
      <c r="E69" s="10">
        <f>VLOOKUP(D69,Fractions!$B$3:$AA$29,26,0)</f>
        <v>9</v>
      </c>
      <c r="F69" s="27" t="s">
        <v>199</v>
      </c>
    </row>
    <row r="70" spans="2:6" ht="13.8" x14ac:dyDescent="0.25">
      <c r="B70" s="23">
        <f t="shared" si="1"/>
        <v>44</v>
      </c>
      <c r="C70" s="29" t="s">
        <v>143</v>
      </c>
      <c r="D70" s="29" t="str">
        <f t="shared" si="0"/>
        <v>RSD_*_RF</v>
      </c>
      <c r="E70" s="10">
        <f>VLOOKUP(D70,Fractions!$B$3:$AA$29,26,0)</f>
        <v>9</v>
      </c>
      <c r="F70" s="27" t="s">
        <v>240</v>
      </c>
    </row>
    <row r="71" spans="2:6" ht="13.8" x14ac:dyDescent="0.25">
      <c r="B71" s="23">
        <f t="shared" si="1"/>
        <v>45</v>
      </c>
      <c r="C71" s="29" t="s">
        <v>160</v>
      </c>
      <c r="D71" s="29" t="str">
        <f t="shared" si="0"/>
        <v>RSD_*_RF</v>
      </c>
      <c r="E71" s="10">
        <f>VLOOKUP(D71,Fractions!$B$3:$AA$29,26,0)</f>
        <v>9</v>
      </c>
      <c r="F71" s="27" t="s">
        <v>208</v>
      </c>
    </row>
    <row r="72" spans="2:6" ht="13.8" x14ac:dyDescent="0.25">
      <c r="B72" s="23">
        <f t="shared" si="1"/>
        <v>46</v>
      </c>
      <c r="C72" s="29" t="s">
        <v>161</v>
      </c>
      <c r="D72" s="29" t="str">
        <f t="shared" si="0"/>
        <v>RSD_*_RF</v>
      </c>
      <c r="E72" s="10">
        <f>VLOOKUP(D72,Fractions!$B$3:$AA$29,26,0)</f>
        <v>9</v>
      </c>
      <c r="F72" s="27" t="s">
        <v>241</v>
      </c>
    </row>
    <row r="73" spans="2:6" ht="13.8" x14ac:dyDescent="0.25">
      <c r="B73" s="23">
        <f t="shared" si="1"/>
        <v>47</v>
      </c>
      <c r="C73" s="29" t="s">
        <v>178</v>
      </c>
      <c r="D73" s="29" t="str">
        <f t="shared" si="0"/>
        <v>RSD_*_RF</v>
      </c>
      <c r="E73" s="10">
        <f>VLOOKUP(D73,Fractions!$B$3:$AA$29,26,0)</f>
        <v>9</v>
      </c>
      <c r="F73" s="27" t="s">
        <v>216</v>
      </c>
    </row>
    <row r="74" spans="2:6" ht="13.8" x14ac:dyDescent="0.25">
      <c r="B74" s="23">
        <f t="shared" si="1"/>
        <v>48</v>
      </c>
      <c r="C74" s="29" t="s">
        <v>179</v>
      </c>
      <c r="D74" s="29" t="str">
        <f t="shared" si="0"/>
        <v>RSD_*_RF</v>
      </c>
      <c r="E74" s="10">
        <f>VLOOKUP(D74,Fractions!$B$3:$AA$29,26,0)</f>
        <v>9</v>
      </c>
      <c r="F74" s="27" t="s">
        <v>242</v>
      </c>
    </row>
    <row r="75" spans="2:6" ht="13.8" x14ac:dyDescent="0.25">
      <c r="B75" s="23">
        <f t="shared" si="1"/>
        <v>49</v>
      </c>
      <c r="C75" s="29" t="s">
        <v>126</v>
      </c>
      <c r="D75" s="29" t="str">
        <f t="shared" si="0"/>
        <v>RSD_*_CW</v>
      </c>
      <c r="E75" s="10">
        <f>VLOOKUP(D75,Fractions!$B$3:$AA$29,26,0)</f>
        <v>7</v>
      </c>
      <c r="F75" s="27" t="s">
        <v>191</v>
      </c>
    </row>
    <row r="76" spans="2:6" ht="13.8" x14ac:dyDescent="0.25">
      <c r="B76" s="23">
        <f t="shared" si="1"/>
        <v>50</v>
      </c>
      <c r="C76" s="29" t="s">
        <v>127</v>
      </c>
      <c r="D76" s="29" t="str">
        <f t="shared" si="0"/>
        <v>RSD_*_CW</v>
      </c>
      <c r="E76" s="10">
        <f>VLOOKUP(D76,Fractions!$B$3:$AA$29,26,0)</f>
        <v>7</v>
      </c>
      <c r="F76" s="27" t="s">
        <v>243</v>
      </c>
    </row>
    <row r="77" spans="2:6" ht="13.8" x14ac:dyDescent="0.25">
      <c r="B77" s="23">
        <f t="shared" si="1"/>
        <v>51</v>
      </c>
      <c r="C77" s="29" t="s">
        <v>144</v>
      </c>
      <c r="D77" s="29" t="str">
        <f t="shared" si="0"/>
        <v>RSD_*_CW</v>
      </c>
      <c r="E77" s="10">
        <f>VLOOKUP(D77,Fractions!$B$3:$AA$29,26,0)</f>
        <v>7</v>
      </c>
      <c r="F77" s="27" t="s">
        <v>200</v>
      </c>
    </row>
    <row r="78" spans="2:6" ht="13.8" x14ac:dyDescent="0.25">
      <c r="B78" s="23">
        <f t="shared" si="1"/>
        <v>52</v>
      </c>
      <c r="C78" s="29" t="s">
        <v>145</v>
      </c>
      <c r="D78" s="29" t="str">
        <f t="shared" si="0"/>
        <v>RSD_*_CW</v>
      </c>
      <c r="E78" s="10">
        <f>VLOOKUP(D78,Fractions!$B$3:$AA$29,26,0)</f>
        <v>7</v>
      </c>
      <c r="F78" s="27" t="s">
        <v>244</v>
      </c>
    </row>
    <row r="79" spans="2:6" ht="13.8" x14ac:dyDescent="0.25">
      <c r="B79" s="23">
        <f t="shared" si="1"/>
        <v>53</v>
      </c>
      <c r="C79" s="29" t="s">
        <v>162</v>
      </c>
      <c r="D79" s="29" t="str">
        <f t="shared" si="0"/>
        <v>RSD_*_CW</v>
      </c>
      <c r="E79" s="10">
        <f>VLOOKUP(D79,Fractions!$B$3:$AA$29,26,0)</f>
        <v>7</v>
      </c>
      <c r="F79" s="27" t="s">
        <v>209</v>
      </c>
    </row>
    <row r="80" spans="2:6" ht="13.8" x14ac:dyDescent="0.25">
      <c r="B80" s="23">
        <f t="shared" si="1"/>
        <v>54</v>
      </c>
      <c r="C80" s="29" t="s">
        <v>163</v>
      </c>
      <c r="D80" s="29" t="str">
        <f t="shared" si="0"/>
        <v>RSD_*_CW</v>
      </c>
      <c r="E80" s="10">
        <f>VLOOKUP(D80,Fractions!$B$3:$AA$29,26,0)</f>
        <v>7</v>
      </c>
      <c r="F80" s="27" t="s">
        <v>245</v>
      </c>
    </row>
    <row r="81" spans="2:6" ht="13.8" x14ac:dyDescent="0.25">
      <c r="B81" s="23">
        <f t="shared" si="1"/>
        <v>55</v>
      </c>
      <c r="C81" s="29" t="s">
        <v>180</v>
      </c>
      <c r="D81" s="29" t="str">
        <f t="shared" si="0"/>
        <v>RSD_*_CW</v>
      </c>
      <c r="E81" s="10">
        <f>VLOOKUP(D81,Fractions!$B$3:$AA$29,26,0)</f>
        <v>7</v>
      </c>
      <c r="F81" s="27" t="s">
        <v>217</v>
      </c>
    </row>
    <row r="82" spans="2:6" ht="13.8" x14ac:dyDescent="0.25">
      <c r="B82" s="23">
        <f t="shared" si="1"/>
        <v>56</v>
      </c>
      <c r="C82" s="29" t="s">
        <v>181</v>
      </c>
      <c r="D82" s="29" t="str">
        <f t="shared" si="0"/>
        <v>RSD_*_CW</v>
      </c>
      <c r="E82" s="10">
        <f>VLOOKUP(D82,Fractions!$B$3:$AA$29,26,0)</f>
        <v>7</v>
      </c>
      <c r="F82" s="27" t="s">
        <v>246</v>
      </c>
    </row>
    <row r="83" spans="2:6" ht="13.8" x14ac:dyDescent="0.25">
      <c r="B83" s="23">
        <f t="shared" si="1"/>
        <v>57</v>
      </c>
      <c r="C83" s="29" t="s">
        <v>128</v>
      </c>
      <c r="D83" s="29" t="str">
        <f t="shared" si="0"/>
        <v>RSD_*_DW</v>
      </c>
      <c r="E83" s="10">
        <f>VLOOKUP(D83,Fractions!$B$3:$AA$29,26,0)</f>
        <v>8</v>
      </c>
      <c r="F83" s="27" t="s">
        <v>192</v>
      </c>
    </row>
    <row r="84" spans="2:6" ht="13.8" x14ac:dyDescent="0.25">
      <c r="B84" s="23">
        <f t="shared" si="1"/>
        <v>58</v>
      </c>
      <c r="C84" s="29" t="s">
        <v>129</v>
      </c>
      <c r="D84" s="29" t="str">
        <f t="shared" si="0"/>
        <v>RSD_*_DW</v>
      </c>
      <c r="E84" s="10">
        <f>VLOOKUP(D84,Fractions!$B$3:$AA$29,26,0)</f>
        <v>8</v>
      </c>
      <c r="F84" s="27" t="s">
        <v>247</v>
      </c>
    </row>
    <row r="85" spans="2:6" ht="13.8" x14ac:dyDescent="0.25">
      <c r="B85" s="23">
        <f t="shared" si="1"/>
        <v>59</v>
      </c>
      <c r="C85" s="29" t="s">
        <v>146</v>
      </c>
      <c r="D85" s="29" t="str">
        <f t="shared" si="0"/>
        <v>RSD_*_DW</v>
      </c>
      <c r="E85" s="10">
        <f>VLOOKUP(D85,Fractions!$B$3:$AA$29,26,0)</f>
        <v>8</v>
      </c>
      <c r="F85" s="27" t="s">
        <v>201</v>
      </c>
    </row>
    <row r="86" spans="2:6" ht="13.8" x14ac:dyDescent="0.25">
      <c r="B86" s="23">
        <f t="shared" si="1"/>
        <v>60</v>
      </c>
      <c r="C86" s="29" t="s">
        <v>147</v>
      </c>
      <c r="D86" s="29" t="str">
        <f t="shared" si="0"/>
        <v>RSD_*_DW</v>
      </c>
      <c r="E86" s="10">
        <f>VLOOKUP(D86,Fractions!$B$3:$AA$29,26,0)</f>
        <v>8</v>
      </c>
      <c r="F86" s="27" t="s">
        <v>248</v>
      </c>
    </row>
    <row r="87" spans="2:6" ht="13.8" x14ac:dyDescent="0.25">
      <c r="B87" s="23">
        <f t="shared" si="1"/>
        <v>61</v>
      </c>
      <c r="C87" s="29" t="s">
        <v>164</v>
      </c>
      <c r="D87" s="29" t="str">
        <f t="shared" si="0"/>
        <v>RSD_*_DW</v>
      </c>
      <c r="E87" s="10">
        <f>VLOOKUP(D87,Fractions!$B$3:$AA$29,26,0)</f>
        <v>8</v>
      </c>
      <c r="F87" s="27" t="s">
        <v>210</v>
      </c>
    </row>
    <row r="88" spans="2:6" ht="13.8" x14ac:dyDescent="0.25">
      <c r="B88" s="23">
        <f t="shared" si="1"/>
        <v>62</v>
      </c>
      <c r="C88" s="29" t="s">
        <v>165</v>
      </c>
      <c r="D88" s="29" t="str">
        <f t="shared" si="0"/>
        <v>RSD_*_DW</v>
      </c>
      <c r="E88" s="10">
        <f>VLOOKUP(D88,Fractions!$B$3:$AA$29,26,0)</f>
        <v>8</v>
      </c>
      <c r="F88" s="27" t="s">
        <v>249</v>
      </c>
    </row>
    <row r="89" spans="2:6" ht="13.8" x14ac:dyDescent="0.25">
      <c r="B89" s="23">
        <f t="shared" si="1"/>
        <v>63</v>
      </c>
      <c r="C89" s="29" t="s">
        <v>182</v>
      </c>
      <c r="D89" s="29" t="str">
        <f t="shared" si="0"/>
        <v>RSD_*_DW</v>
      </c>
      <c r="E89" s="10">
        <f>VLOOKUP(D89,Fractions!$B$3:$AA$29,26,0)</f>
        <v>8</v>
      </c>
      <c r="F89" s="27" t="s">
        <v>218</v>
      </c>
    </row>
    <row r="90" spans="2:6" ht="13.8" x14ac:dyDescent="0.25">
      <c r="B90" s="23">
        <f t="shared" si="1"/>
        <v>64</v>
      </c>
      <c r="C90" s="29" t="s">
        <v>183</v>
      </c>
      <c r="D90" s="29" t="str">
        <f t="shared" si="0"/>
        <v>RSD_*_DW</v>
      </c>
      <c r="E90" s="10">
        <f>VLOOKUP(D90,Fractions!$B$3:$AA$29,26,0)</f>
        <v>8</v>
      </c>
      <c r="F90" s="27" t="s">
        <v>250</v>
      </c>
    </row>
    <row r="91" spans="2:6" ht="13.8" x14ac:dyDescent="0.25">
      <c r="B91" s="23">
        <f t="shared" si="1"/>
        <v>65</v>
      </c>
      <c r="C91" s="29" t="s">
        <v>130</v>
      </c>
      <c r="D91" s="29" t="str">
        <f t="shared" si="0"/>
        <v>RSD_*_AP</v>
      </c>
      <c r="E91" s="10">
        <f>VLOOKUP(D91,Fractions!$B$3:$AA$29,26,0)</f>
        <v>5</v>
      </c>
      <c r="F91" s="27" t="s">
        <v>193</v>
      </c>
    </row>
    <row r="92" spans="2:6" ht="13.8" x14ac:dyDescent="0.25">
      <c r="B92" s="23">
        <f t="shared" si="1"/>
        <v>66</v>
      </c>
      <c r="C92" s="29" t="s">
        <v>131</v>
      </c>
      <c r="D92" s="29" t="str">
        <f t="shared" ref="D92:D98" si="2">LEFT(C92,3)&amp;"_*_"&amp;RIGHT(C92,2)</f>
        <v>RSD_*_AP</v>
      </c>
      <c r="E92" s="10">
        <f>VLOOKUP(D92,Fractions!$B$3:$AA$29,26,0)</f>
        <v>5</v>
      </c>
      <c r="F92" s="27" t="s">
        <v>251</v>
      </c>
    </row>
    <row r="93" spans="2:6" ht="13.8" x14ac:dyDescent="0.25">
      <c r="B93" s="23">
        <f t="shared" ref="B93:B113" si="3">B92+1</f>
        <v>67</v>
      </c>
      <c r="C93" s="29" t="s">
        <v>148</v>
      </c>
      <c r="D93" s="29" t="str">
        <f t="shared" si="2"/>
        <v>RSD_*_AP</v>
      </c>
      <c r="E93" s="10">
        <f>VLOOKUP(D93,Fractions!$B$3:$AA$29,26,0)</f>
        <v>5</v>
      </c>
      <c r="F93" s="27" t="s">
        <v>202</v>
      </c>
    </row>
    <row r="94" spans="2:6" ht="13.8" x14ac:dyDescent="0.25">
      <c r="B94" s="23">
        <f t="shared" si="3"/>
        <v>68</v>
      </c>
      <c r="C94" s="29" t="s">
        <v>149</v>
      </c>
      <c r="D94" s="29" t="str">
        <f t="shared" si="2"/>
        <v>RSD_*_AP</v>
      </c>
      <c r="E94" s="10">
        <f>VLOOKUP(D94,Fractions!$B$3:$AA$29,26,0)</f>
        <v>5</v>
      </c>
      <c r="F94" s="27" t="s">
        <v>252</v>
      </c>
    </row>
    <row r="95" spans="2:6" ht="13.8" x14ac:dyDescent="0.25">
      <c r="B95" s="23">
        <f t="shared" si="3"/>
        <v>69</v>
      </c>
      <c r="C95" s="29" t="s">
        <v>166</v>
      </c>
      <c r="D95" s="29" t="str">
        <f t="shared" si="2"/>
        <v>RSD_*_AP</v>
      </c>
      <c r="E95" s="10">
        <f>VLOOKUP(D95,Fractions!$B$3:$AA$29,26,0)</f>
        <v>5</v>
      </c>
      <c r="F95" s="27" t="s">
        <v>211</v>
      </c>
    </row>
    <row r="96" spans="2:6" ht="13.8" x14ac:dyDescent="0.25">
      <c r="B96" s="23">
        <f t="shared" si="3"/>
        <v>70</v>
      </c>
      <c r="C96" s="29" t="s">
        <v>167</v>
      </c>
      <c r="D96" s="29" t="str">
        <f t="shared" si="2"/>
        <v>RSD_*_AP</v>
      </c>
      <c r="E96" s="10">
        <f>VLOOKUP(D96,Fractions!$B$3:$AA$29,26,0)</f>
        <v>5</v>
      </c>
      <c r="F96" s="27" t="s">
        <v>253</v>
      </c>
    </row>
    <row r="97" spans="1:6" ht="13.8" x14ac:dyDescent="0.25">
      <c r="B97" s="23">
        <f t="shared" si="3"/>
        <v>71</v>
      </c>
      <c r="C97" s="29" t="s">
        <v>184</v>
      </c>
      <c r="D97" s="29" t="str">
        <f t="shared" si="2"/>
        <v>RSD_*_AP</v>
      </c>
      <c r="E97" s="10">
        <f>VLOOKUP(D97,Fractions!$B$3:$AA$29,26,0)</f>
        <v>5</v>
      </c>
      <c r="F97" s="27" t="s">
        <v>219</v>
      </c>
    </row>
    <row r="98" spans="1:6" ht="13.8" x14ac:dyDescent="0.25">
      <c r="B98" s="23">
        <f t="shared" si="3"/>
        <v>72</v>
      </c>
      <c r="C98" s="29" t="s">
        <v>185</v>
      </c>
      <c r="D98" s="29" t="str">
        <f t="shared" si="2"/>
        <v>RSD_*_AP</v>
      </c>
      <c r="E98" s="10">
        <f>VLOOKUP(D98,Fractions!$B$3:$AA$29,26,0)</f>
        <v>5</v>
      </c>
      <c r="F98" s="27" t="s">
        <v>254</v>
      </c>
    </row>
    <row r="99" spans="1:6" ht="14.4" thickBot="1" x14ac:dyDescent="0.3">
      <c r="A99" s="32" t="s">
        <v>30</v>
      </c>
      <c r="B99" s="23">
        <f t="shared" si="3"/>
        <v>73</v>
      </c>
      <c r="C99" s="22" t="s">
        <v>297</v>
      </c>
      <c r="D99" s="22" t="str">
        <f>C99</f>
        <v>TER_TP_SH</v>
      </c>
      <c r="E99" s="10">
        <f>VLOOKUP(D99,Fractions!$B$3:$AA$29,26,0)</f>
        <v>12</v>
      </c>
      <c r="F99" s="27" t="s">
        <v>311</v>
      </c>
    </row>
    <row r="100" spans="1:6" ht="13.8" x14ac:dyDescent="0.25">
      <c r="B100" s="23">
        <f t="shared" si="3"/>
        <v>74</v>
      </c>
      <c r="C100" s="22" t="s">
        <v>298</v>
      </c>
      <c r="D100" s="22" t="str">
        <f t="shared" ref="D100:D112" si="4">C100</f>
        <v>TER_TS_SH</v>
      </c>
      <c r="E100" s="10">
        <f>VLOOKUP(D100,Fractions!$B$3:$AA$29,26,0)</f>
        <v>19</v>
      </c>
      <c r="F100" s="27" t="s">
        <v>318</v>
      </c>
    </row>
    <row r="101" spans="1:6" ht="13.8" x14ac:dyDescent="0.25">
      <c r="B101" s="23">
        <f t="shared" si="3"/>
        <v>75</v>
      </c>
      <c r="C101" s="22" t="s">
        <v>299</v>
      </c>
      <c r="D101" s="22" t="str">
        <f t="shared" si="4"/>
        <v>TER_TP_WH</v>
      </c>
      <c r="E101" s="10">
        <f>VLOOKUP(D101,Fractions!$B$3:$AA$29,26,0)</f>
        <v>10</v>
      </c>
      <c r="F101" s="27" t="s">
        <v>312</v>
      </c>
    </row>
    <row r="102" spans="1:6" ht="13.8" x14ac:dyDescent="0.25">
      <c r="B102" s="23">
        <f t="shared" si="3"/>
        <v>76</v>
      </c>
      <c r="C102" s="22" t="s">
        <v>300</v>
      </c>
      <c r="D102" s="22" t="str">
        <f t="shared" si="4"/>
        <v>TER_TS_WH</v>
      </c>
      <c r="E102" s="10">
        <f>VLOOKUP(D102,Fractions!$B$3:$AA$29,26,0)</f>
        <v>17</v>
      </c>
      <c r="F102" s="27" t="s">
        <v>319</v>
      </c>
    </row>
    <row r="103" spans="1:6" ht="13.8" x14ac:dyDescent="0.25">
      <c r="B103" s="23">
        <f t="shared" si="3"/>
        <v>77</v>
      </c>
      <c r="C103" s="22" t="s">
        <v>301</v>
      </c>
      <c r="D103" s="22" t="str">
        <f t="shared" si="4"/>
        <v>TER_TP_SC</v>
      </c>
      <c r="E103" s="10">
        <f>VLOOKUP(D103,Fractions!$B$3:$AA$29,26,0)</f>
        <v>11</v>
      </c>
      <c r="F103" s="27" t="s">
        <v>313</v>
      </c>
    </row>
    <row r="104" spans="1:6" ht="13.8" x14ac:dyDescent="0.25">
      <c r="B104" s="23">
        <f t="shared" si="3"/>
        <v>78</v>
      </c>
      <c r="C104" s="22" t="s">
        <v>302</v>
      </c>
      <c r="D104" s="22" t="str">
        <f t="shared" si="4"/>
        <v>TER_TS_SC</v>
      </c>
      <c r="E104" s="10">
        <f>VLOOKUP(D104,Fractions!$B$3:$AA$29,26,0)</f>
        <v>18</v>
      </c>
      <c r="F104" s="27" t="s">
        <v>320</v>
      </c>
    </row>
    <row r="105" spans="1:6" ht="13.8" x14ac:dyDescent="0.25">
      <c r="B105" s="23">
        <f t="shared" si="3"/>
        <v>79</v>
      </c>
      <c r="C105" s="22" t="s">
        <v>303</v>
      </c>
      <c r="D105" s="22" t="str">
        <f t="shared" si="4"/>
        <v>TER_TP_CK</v>
      </c>
      <c r="E105" s="10">
        <f>VLOOKUP(D105,Fractions!$B$3:$AA$29,26,0)</f>
        <v>15</v>
      </c>
      <c r="F105" s="27" t="s">
        <v>314</v>
      </c>
    </row>
    <row r="106" spans="1:6" ht="13.8" x14ac:dyDescent="0.25">
      <c r="B106" s="23">
        <f t="shared" si="3"/>
        <v>80</v>
      </c>
      <c r="C106" s="22" t="s">
        <v>304</v>
      </c>
      <c r="D106" s="22" t="str">
        <f t="shared" si="4"/>
        <v>TER_TS_CK</v>
      </c>
      <c r="E106" s="10">
        <f>VLOOKUP(D106,Fractions!$B$3:$AA$29,26,0)</f>
        <v>22</v>
      </c>
      <c r="F106" s="27" t="s">
        <v>321</v>
      </c>
    </row>
    <row r="107" spans="1:6" ht="13.8" x14ac:dyDescent="0.25">
      <c r="B107" s="23">
        <f t="shared" si="3"/>
        <v>81</v>
      </c>
      <c r="C107" s="22" t="s">
        <v>305</v>
      </c>
      <c r="D107" s="22" t="str">
        <f t="shared" si="4"/>
        <v>TER_TP_LI</v>
      </c>
      <c r="E107" s="10">
        <f>VLOOKUP(D107,Fractions!$B$3:$AA$29,26,0)</f>
        <v>13</v>
      </c>
      <c r="F107" s="27" t="s">
        <v>315</v>
      </c>
    </row>
    <row r="108" spans="1:6" ht="13.8" x14ac:dyDescent="0.25">
      <c r="B108" s="23">
        <f t="shared" si="3"/>
        <v>82</v>
      </c>
      <c r="C108" s="22" t="s">
        <v>306</v>
      </c>
      <c r="D108" s="22" t="str">
        <f t="shared" si="4"/>
        <v>TER_TS_LI</v>
      </c>
      <c r="E108" s="10">
        <f>VLOOKUP(D108,Fractions!$B$3:$AA$29,26,0)</f>
        <v>20</v>
      </c>
      <c r="F108" s="27" t="s">
        <v>322</v>
      </c>
    </row>
    <row r="109" spans="1:6" ht="13.8" x14ac:dyDescent="0.25">
      <c r="B109" s="23">
        <f t="shared" si="3"/>
        <v>83</v>
      </c>
      <c r="C109" s="22" t="s">
        <v>307</v>
      </c>
      <c r="D109" s="22" t="str">
        <f t="shared" si="4"/>
        <v>TER_TP_RF</v>
      </c>
      <c r="E109" s="10">
        <f>VLOOKUP(D109,Fractions!$B$3:$AA$29,26,0)</f>
        <v>16</v>
      </c>
      <c r="F109" s="27" t="s">
        <v>316</v>
      </c>
    </row>
    <row r="110" spans="1:6" ht="13.8" x14ac:dyDescent="0.25">
      <c r="B110" s="23">
        <f t="shared" si="3"/>
        <v>84</v>
      </c>
      <c r="C110" s="22" t="s">
        <v>308</v>
      </c>
      <c r="D110" s="22" t="str">
        <f t="shared" si="4"/>
        <v>TER_TS_RF</v>
      </c>
      <c r="E110" s="10">
        <f>VLOOKUP(D110,Fractions!$B$3:$AA$29,26,0)</f>
        <v>23</v>
      </c>
      <c r="F110" s="27" t="s">
        <v>323</v>
      </c>
    </row>
    <row r="111" spans="1:6" ht="13.8" x14ac:dyDescent="0.25">
      <c r="B111" s="23">
        <f t="shared" si="3"/>
        <v>85</v>
      </c>
      <c r="C111" s="22" t="s">
        <v>309</v>
      </c>
      <c r="D111" s="22" t="str">
        <f t="shared" si="4"/>
        <v>TER_TP_AP</v>
      </c>
      <c r="E111" s="10">
        <f>VLOOKUP(D111,Fractions!$B$3:$AA$29,26,0)</f>
        <v>14</v>
      </c>
      <c r="F111" s="27" t="s">
        <v>317</v>
      </c>
    </row>
    <row r="112" spans="1:6" ht="13.8" x14ac:dyDescent="0.25">
      <c r="B112" s="23">
        <f t="shared" si="3"/>
        <v>86</v>
      </c>
      <c r="C112" s="22" t="s">
        <v>310</v>
      </c>
      <c r="D112" s="22" t="str">
        <f t="shared" si="4"/>
        <v>TER_TS_AP</v>
      </c>
      <c r="E112" s="10">
        <f>VLOOKUP(D112,Fractions!$B$3:$AA$29,26,0)</f>
        <v>21</v>
      </c>
      <c r="F112" s="27" t="s">
        <v>324</v>
      </c>
    </row>
    <row r="113" spans="2:6" ht="13.8" x14ac:dyDescent="0.25">
      <c r="B113" s="23">
        <f t="shared" si="3"/>
        <v>87</v>
      </c>
      <c r="C113" s="9" t="s">
        <v>291</v>
      </c>
      <c r="D113" s="9" t="s">
        <v>291</v>
      </c>
      <c r="E113" s="10">
        <f>VLOOKUP(D113,Fractions!$B$3:$AA$29,26,0)</f>
        <v>24</v>
      </c>
      <c r="F113" s="27" t="s">
        <v>70</v>
      </c>
    </row>
    <row r="114" spans="2:6" x14ac:dyDescent="0.25">
      <c r="E114" s="4"/>
    </row>
    <row r="115" spans="2:6" x14ac:dyDescent="0.25">
      <c r="E115" s="4"/>
    </row>
    <row r="116" spans="2:6" x14ac:dyDescent="0.25">
      <c r="E116" s="4"/>
    </row>
    <row r="117" spans="2:6" x14ac:dyDescent="0.25">
      <c r="E117" s="4"/>
    </row>
    <row r="118" spans="2:6" x14ac:dyDescent="0.25">
      <c r="E11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Y34"/>
  <sheetViews>
    <sheetView zoomScale="70" zoomScaleNormal="70" workbookViewId="0">
      <pane xSplit="2" ySplit="2" topLeftCell="C3" activePane="bottomRight" state="frozen"/>
      <selection activeCell="A69" sqref="A1:XFD1048576"/>
      <selection pane="topRight" activeCell="A69" sqref="A1:XFD1048576"/>
      <selection pane="bottomLeft" activeCell="A69" sqref="A1:XFD1048576"/>
      <selection pane="bottomRight" activeCell="A69" sqref="A1:XFD1048576"/>
    </sheetView>
  </sheetViews>
  <sheetFormatPr defaultRowHeight="13.2" x14ac:dyDescent="0.25"/>
  <cols>
    <col min="1" max="1" width="20.109375" style="2" customWidth="1"/>
    <col min="2" max="2" width="16.6640625" style="2" customWidth="1"/>
    <col min="3" max="16384" width="8.88671875" style="2"/>
  </cols>
  <sheetData>
    <row r="1" spans="1:51" x14ac:dyDescent="0.25">
      <c r="C1" s="10">
        <v>1</v>
      </c>
      <c r="D1" s="10">
        <f>C1+1</f>
        <v>2</v>
      </c>
      <c r="E1" s="10">
        <f t="shared" ref="E1:Z1" si="0">D1+1</f>
        <v>3</v>
      </c>
      <c r="F1" s="10">
        <f t="shared" si="0"/>
        <v>4</v>
      </c>
      <c r="G1" s="10">
        <f t="shared" si="0"/>
        <v>5</v>
      </c>
      <c r="H1" s="10">
        <f t="shared" si="0"/>
        <v>6</v>
      </c>
      <c r="I1" s="10">
        <f t="shared" si="0"/>
        <v>7</v>
      </c>
      <c r="J1" s="10">
        <f t="shared" si="0"/>
        <v>8</v>
      </c>
      <c r="K1" s="10">
        <f t="shared" si="0"/>
        <v>9</v>
      </c>
      <c r="L1" s="10">
        <f t="shared" si="0"/>
        <v>10</v>
      </c>
      <c r="M1" s="10">
        <f t="shared" si="0"/>
        <v>11</v>
      </c>
      <c r="N1" s="10">
        <f t="shared" si="0"/>
        <v>12</v>
      </c>
      <c r="O1" s="10">
        <f t="shared" si="0"/>
        <v>13</v>
      </c>
      <c r="P1" s="10">
        <f t="shared" si="0"/>
        <v>14</v>
      </c>
      <c r="Q1" s="10">
        <f t="shared" si="0"/>
        <v>15</v>
      </c>
      <c r="R1" s="10">
        <f t="shared" si="0"/>
        <v>16</v>
      </c>
      <c r="S1" s="10">
        <f t="shared" si="0"/>
        <v>17</v>
      </c>
      <c r="T1" s="10">
        <f t="shared" si="0"/>
        <v>18</v>
      </c>
      <c r="U1" s="10">
        <f t="shared" si="0"/>
        <v>19</v>
      </c>
      <c r="V1" s="10">
        <f t="shared" si="0"/>
        <v>20</v>
      </c>
      <c r="W1" s="10">
        <f t="shared" si="0"/>
        <v>21</v>
      </c>
      <c r="X1" s="10">
        <f t="shared" si="0"/>
        <v>22</v>
      </c>
      <c r="Y1" s="10">
        <f t="shared" si="0"/>
        <v>23</v>
      </c>
      <c r="Z1" s="10">
        <f t="shared" si="0"/>
        <v>24</v>
      </c>
    </row>
    <row r="2" spans="1:51" ht="15" thickBot="1" x14ac:dyDescent="0.35">
      <c r="B2" s="37" t="s">
        <v>35</v>
      </c>
      <c r="C2" s="38" t="s">
        <v>36</v>
      </c>
      <c r="D2" s="38" t="s">
        <v>37</v>
      </c>
      <c r="E2" s="38" t="s">
        <v>38</v>
      </c>
      <c r="F2" s="38" t="s">
        <v>39</v>
      </c>
      <c r="G2" s="38" t="s">
        <v>109</v>
      </c>
      <c r="H2" s="38" t="s">
        <v>40</v>
      </c>
      <c r="I2" s="38" t="s">
        <v>41</v>
      </c>
      <c r="J2" s="38" t="s">
        <v>42</v>
      </c>
      <c r="K2" s="38" t="s">
        <v>43</v>
      </c>
      <c r="L2" s="38" t="s">
        <v>44</v>
      </c>
      <c r="M2" s="38" t="s">
        <v>110</v>
      </c>
      <c r="N2" s="38" t="s">
        <v>45</v>
      </c>
      <c r="O2" s="38" t="s">
        <v>46</v>
      </c>
      <c r="P2" s="38" t="s">
        <v>47</v>
      </c>
      <c r="Q2" s="38" t="s">
        <v>48</v>
      </c>
      <c r="R2" s="38" t="s">
        <v>49</v>
      </c>
      <c r="S2" s="38" t="s">
        <v>111</v>
      </c>
      <c r="T2" s="38" t="s">
        <v>50</v>
      </c>
      <c r="U2" s="38" t="s">
        <v>51</v>
      </c>
      <c r="V2" s="38" t="s">
        <v>52</v>
      </c>
      <c r="W2" s="38" t="s">
        <v>53</v>
      </c>
      <c r="X2" s="38" t="s">
        <v>54</v>
      </c>
      <c r="Y2" s="38" t="s">
        <v>112</v>
      </c>
      <c r="Z2" s="38" t="s">
        <v>55</v>
      </c>
    </row>
    <row r="3" spans="1:51" ht="14.4" x14ac:dyDescent="0.3">
      <c r="A3" s="39">
        <v>1</v>
      </c>
      <c r="B3" s="40" t="s">
        <v>56</v>
      </c>
      <c r="C3" s="41">
        <f>Elaborations_Calibration!C33</f>
        <v>1.740867579908676E-2</v>
      </c>
      <c r="D3" s="41">
        <f>Elaborations_Calibration!D33</f>
        <v>3.8299086757990874E-2</v>
      </c>
      <c r="E3" s="41">
        <f>Elaborations_Calibration!E33</f>
        <v>2.7853881278538814E-2</v>
      </c>
      <c r="F3" s="41">
        <f>Elaborations_Calibration!F33</f>
        <v>3.4817351598173521E-2</v>
      </c>
      <c r="G3" s="41">
        <f>Elaborations_Calibration!G33</f>
        <v>2.0890410958904111E-2</v>
      </c>
      <c r="H3" s="41">
        <f>Elaborations_Calibration!H33</f>
        <v>2.7853881278538814E-2</v>
      </c>
      <c r="I3" s="41">
        <f>Elaborations_Calibration!I33</f>
        <v>2.625570776255708E-2</v>
      </c>
      <c r="J3" s="41">
        <f>Elaborations_Calibration!J33</f>
        <v>5.7762557077625579E-2</v>
      </c>
      <c r="K3" s="41">
        <f>Elaborations_Calibration!K33</f>
        <v>4.2009132420091327E-2</v>
      </c>
      <c r="L3" s="41">
        <f>Elaborations_Calibration!L33</f>
        <v>5.2511415525114159E-2</v>
      </c>
      <c r="M3" s="41">
        <f>Elaborations_Calibration!M33</f>
        <v>3.1506849315068496E-2</v>
      </c>
      <c r="N3" s="41">
        <f>Elaborations_Calibration!N33</f>
        <v>4.2009132420091327E-2</v>
      </c>
      <c r="O3" s="41">
        <f>Elaborations_Calibration!O33</f>
        <v>1.740867579908676E-2</v>
      </c>
      <c r="P3" s="41">
        <f>Elaborations_Calibration!P33</f>
        <v>3.8299086757990874E-2</v>
      </c>
      <c r="Q3" s="41">
        <f>Elaborations_Calibration!Q33</f>
        <v>2.7853881278538814E-2</v>
      </c>
      <c r="R3" s="41">
        <f>Elaborations_Calibration!R33</f>
        <v>3.4817351598173521E-2</v>
      </c>
      <c r="S3" s="41">
        <f>Elaborations_Calibration!S33</f>
        <v>2.0890410958904111E-2</v>
      </c>
      <c r="T3" s="41">
        <f>Elaborations_Calibration!T33</f>
        <v>2.7853881278538814E-2</v>
      </c>
      <c r="U3" s="41">
        <f>Elaborations_Calibration!U33</f>
        <v>4.3093607305936074E-2</v>
      </c>
      <c r="V3" s="41">
        <f>Elaborations_Calibration!V33</f>
        <v>9.4805936073059371E-2</v>
      </c>
      <c r="W3" s="41">
        <f>Elaborations_Calibration!W33</f>
        <v>6.8949771689497716E-2</v>
      </c>
      <c r="X3" s="41">
        <f>Elaborations_Calibration!X33</f>
        <v>8.6187214611872148E-2</v>
      </c>
      <c r="Y3" s="41">
        <f>Elaborations_Calibration!Y33</f>
        <v>5.171232876712329E-2</v>
      </c>
      <c r="Z3" s="41">
        <f>Elaborations_Calibration!Z33</f>
        <v>6.8949771689497716E-2</v>
      </c>
      <c r="AA3" s="42">
        <f>A3</f>
        <v>1</v>
      </c>
    </row>
    <row r="4" spans="1:51" ht="14.4" x14ac:dyDescent="0.3">
      <c r="A4" s="43">
        <v>2</v>
      </c>
      <c r="B4" s="15" t="s">
        <v>57</v>
      </c>
      <c r="C4" s="41">
        <f>Elaborations_Calibration!C34</f>
        <v>0</v>
      </c>
      <c r="D4" s="41">
        <f>Elaborations_Calibration!D34</f>
        <v>2.7853881278538817E-2</v>
      </c>
      <c r="E4" s="41">
        <f>Elaborations_Calibration!E34</f>
        <v>3.4817351598173514E-2</v>
      </c>
      <c r="F4" s="41">
        <f>Elaborations_Calibration!F34</f>
        <v>4.1780821917808221E-2</v>
      </c>
      <c r="G4" s="41">
        <f>Elaborations_Calibration!G34</f>
        <v>2.7853881278538817E-2</v>
      </c>
      <c r="H4" s="41">
        <f>Elaborations_Calibration!H34</f>
        <v>3.4817351598173514E-2</v>
      </c>
      <c r="I4" s="41">
        <f>Elaborations_Calibration!I34</f>
        <v>0</v>
      </c>
      <c r="J4" s="41">
        <f>Elaborations_Calibration!J34</f>
        <v>0.11095890410958906</v>
      </c>
      <c r="K4" s="41">
        <f>Elaborations_Calibration!K34</f>
        <v>0.1386986301369863</v>
      </c>
      <c r="L4" s="41">
        <f>Elaborations_Calibration!L34</f>
        <v>0.16643835616438357</v>
      </c>
      <c r="M4" s="41">
        <f>Elaborations_Calibration!M34</f>
        <v>0.11095890410958906</v>
      </c>
      <c r="N4" s="41">
        <f>Elaborations_Calibration!N34</f>
        <v>0.1386986301369863</v>
      </c>
      <c r="O4" s="41">
        <f>Elaborations_Calibration!O34</f>
        <v>0</v>
      </c>
      <c r="P4" s="41">
        <f>Elaborations_Calibration!P34</f>
        <v>2.7853881278538817E-2</v>
      </c>
      <c r="Q4" s="41">
        <f>Elaborations_Calibration!Q34</f>
        <v>3.4817351598173514E-2</v>
      </c>
      <c r="R4" s="41">
        <f>Elaborations_Calibration!R34</f>
        <v>4.1780821917808221E-2</v>
      </c>
      <c r="S4" s="41">
        <f>Elaborations_Calibration!S34</f>
        <v>2.7853881278538817E-2</v>
      </c>
      <c r="T4" s="41">
        <f>Elaborations_Calibration!T34</f>
        <v>3.4817351598173514E-2</v>
      </c>
      <c r="U4" s="41">
        <f>Elaborations_Calibration!U34</f>
        <v>0</v>
      </c>
      <c r="V4" s="41">
        <f>Elaborations_Calibration!V34</f>
        <v>0</v>
      </c>
      <c r="W4" s="41">
        <f>Elaborations_Calibration!W34</f>
        <v>0</v>
      </c>
      <c r="X4" s="41">
        <f>Elaborations_Calibration!X34</f>
        <v>0</v>
      </c>
      <c r="Y4" s="41">
        <f>Elaborations_Calibration!Y34</f>
        <v>0</v>
      </c>
      <c r="Z4" s="41">
        <f>Elaborations_Calibration!Z34</f>
        <v>0</v>
      </c>
      <c r="AA4" s="42">
        <f t="shared" ref="AA4:AA29" si="1">A4</f>
        <v>2</v>
      </c>
    </row>
    <row r="5" spans="1:51" ht="14.4" x14ac:dyDescent="0.3">
      <c r="A5" s="43">
        <v>3</v>
      </c>
      <c r="B5" s="15" t="s">
        <v>58</v>
      </c>
      <c r="C5" s="41">
        <f>Elaborations_Calibration!C35</f>
        <v>4.3569254185692546E-2</v>
      </c>
      <c r="D5" s="41">
        <f>Elaborations_Calibration!D35</f>
        <v>2.6141552511415526E-2</v>
      </c>
      <c r="E5" s="41">
        <f>Elaborations_Calibration!E35</f>
        <v>3.4855403348554033E-2</v>
      </c>
      <c r="F5" s="41">
        <f>Elaborations_Calibration!F35</f>
        <v>4.3569254185692546E-2</v>
      </c>
      <c r="G5" s="41">
        <f>Elaborations_Calibration!G35</f>
        <v>2.6141552511415526E-2</v>
      </c>
      <c r="H5" s="41">
        <f>Elaborations_Calibration!H35</f>
        <v>3.4855403348554033E-2</v>
      </c>
      <c r="I5" s="41">
        <f>Elaborations_Calibration!I35</f>
        <v>0</v>
      </c>
      <c r="J5" s="41">
        <f>Elaborations_Calibration!J35</f>
        <v>0</v>
      </c>
      <c r="K5" s="41">
        <f>Elaborations_Calibration!K35</f>
        <v>0</v>
      </c>
      <c r="L5" s="41">
        <f>Elaborations_Calibration!L35</f>
        <v>0</v>
      </c>
      <c r="M5" s="41">
        <f>Elaborations_Calibration!M35</f>
        <v>0</v>
      </c>
      <c r="N5" s="41">
        <f>Elaborations_Calibration!N35</f>
        <v>0</v>
      </c>
      <c r="O5" s="41">
        <f>Elaborations_Calibration!O35</f>
        <v>4.3569254185692546E-2</v>
      </c>
      <c r="P5" s="41">
        <f>Elaborations_Calibration!P35</f>
        <v>2.6141552511415526E-2</v>
      </c>
      <c r="Q5" s="41">
        <f>Elaborations_Calibration!Q35</f>
        <v>3.4855403348554033E-2</v>
      </c>
      <c r="R5" s="41">
        <f>Elaborations_Calibration!R35</f>
        <v>4.3569254185692546E-2</v>
      </c>
      <c r="S5" s="41">
        <f>Elaborations_Calibration!S35</f>
        <v>2.6141552511415526E-2</v>
      </c>
      <c r="T5" s="41">
        <f>Elaborations_Calibration!T35</f>
        <v>3.4855403348554033E-2</v>
      </c>
      <c r="U5" s="41">
        <f>Elaborations_Calibration!U35</f>
        <v>0.12119482496194828</v>
      </c>
      <c r="V5" s="41">
        <f>Elaborations_Calibration!V35</f>
        <v>7.2716894977168961E-2</v>
      </c>
      <c r="W5" s="41">
        <f>Elaborations_Calibration!W35</f>
        <v>9.6955859969558605E-2</v>
      </c>
      <c r="X5" s="41">
        <f>Elaborations_Calibration!X35</f>
        <v>0.12119482496194828</v>
      </c>
      <c r="Y5" s="41">
        <f>Elaborations_Calibration!Y35</f>
        <v>7.2716894977168961E-2</v>
      </c>
      <c r="Z5" s="41">
        <f>Elaborations_Calibration!Z35</f>
        <v>9.6955859969558605E-2</v>
      </c>
      <c r="AA5" s="42">
        <f t="shared" si="1"/>
        <v>3</v>
      </c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51" ht="14.4" x14ac:dyDescent="0.3">
      <c r="A6" s="43">
        <v>4</v>
      </c>
      <c r="B6" s="15" t="s">
        <v>59</v>
      </c>
      <c r="C6" s="41">
        <f>Elaborations_Calibration!C36</f>
        <v>1.740867579908676E-2</v>
      </c>
      <c r="D6" s="41">
        <f>Elaborations_Calibration!D36</f>
        <v>3.8299086757990874E-2</v>
      </c>
      <c r="E6" s="41">
        <f>Elaborations_Calibration!E36</f>
        <v>2.7853881278538814E-2</v>
      </c>
      <c r="F6" s="41">
        <f>Elaborations_Calibration!F36</f>
        <v>1.740867579908676E-2</v>
      </c>
      <c r="G6" s="41">
        <f>Elaborations_Calibration!G36</f>
        <v>2.0890410958904111E-2</v>
      </c>
      <c r="H6" s="41">
        <f>Elaborations_Calibration!H36</f>
        <v>4.5262557077625568E-2</v>
      </c>
      <c r="I6" s="41">
        <f>Elaborations_Calibration!I36</f>
        <v>1.7503805175038054E-2</v>
      </c>
      <c r="J6" s="41">
        <f>Elaborations_Calibration!J36</f>
        <v>3.8508371385083721E-2</v>
      </c>
      <c r="K6" s="41">
        <f>Elaborations_Calibration!K36</f>
        <v>2.8006088280060883E-2</v>
      </c>
      <c r="L6" s="41">
        <f>Elaborations_Calibration!L36</f>
        <v>1.7503805175038054E-2</v>
      </c>
      <c r="M6" s="41">
        <f>Elaborations_Calibration!M36</f>
        <v>2.1004566210045664E-2</v>
      </c>
      <c r="N6" s="41">
        <f>Elaborations_Calibration!N36</f>
        <v>4.5509893455098933E-2</v>
      </c>
      <c r="O6" s="41">
        <f>Elaborations_Calibration!O36</f>
        <v>1.740867579908676E-2</v>
      </c>
      <c r="P6" s="41">
        <f>Elaborations_Calibration!P36</f>
        <v>3.8299086757990874E-2</v>
      </c>
      <c r="Q6" s="41">
        <f>Elaborations_Calibration!Q36</f>
        <v>2.7853881278538814E-2</v>
      </c>
      <c r="R6" s="41">
        <f>Elaborations_Calibration!R36</f>
        <v>1.740867579908676E-2</v>
      </c>
      <c r="S6" s="41">
        <f>Elaborations_Calibration!S36</f>
        <v>2.0890410958904111E-2</v>
      </c>
      <c r="T6" s="41">
        <f>Elaborations_Calibration!T36</f>
        <v>4.5262557077625568E-2</v>
      </c>
      <c r="U6" s="41">
        <f>Elaborations_Calibration!U36</f>
        <v>5.1845509893455106E-2</v>
      </c>
      <c r="V6" s="41">
        <f>Elaborations_Calibration!V36</f>
        <v>0.11406012176560124</v>
      </c>
      <c r="W6" s="41">
        <f>Elaborations_Calibration!W36</f>
        <v>8.2952815829528154E-2</v>
      </c>
      <c r="X6" s="41">
        <f>Elaborations_Calibration!X36</f>
        <v>5.1845509893455106E-2</v>
      </c>
      <c r="Y6" s="41">
        <f>Elaborations_Calibration!Y36</f>
        <v>6.2214611872146122E-2</v>
      </c>
      <c r="Z6" s="41">
        <f>Elaborations_Calibration!Z36</f>
        <v>0.13479832572298325</v>
      </c>
      <c r="AA6" s="42">
        <f t="shared" si="1"/>
        <v>4</v>
      </c>
    </row>
    <row r="7" spans="1:51" ht="14.4" x14ac:dyDescent="0.3">
      <c r="A7" s="43">
        <v>5</v>
      </c>
      <c r="B7" s="15" t="s">
        <v>60</v>
      </c>
      <c r="C7" s="41">
        <f>Elaborations_Calibration!C37</f>
        <v>0</v>
      </c>
      <c r="D7" s="41">
        <f>Elaborations_Calibration!D37</f>
        <v>2.7853881278538817E-2</v>
      </c>
      <c r="E7" s="41">
        <f>Elaborations_Calibration!E37</f>
        <v>3.4817351598173514E-2</v>
      </c>
      <c r="F7" s="41">
        <f>Elaborations_Calibration!F37</f>
        <v>4.1780821917808221E-2</v>
      </c>
      <c r="G7" s="41">
        <f>Elaborations_Calibration!G37</f>
        <v>2.7853881278538817E-2</v>
      </c>
      <c r="H7" s="41">
        <f>Elaborations_Calibration!H37</f>
        <v>3.4817351598173514E-2</v>
      </c>
      <c r="I7" s="41">
        <f>Elaborations_Calibration!I37</f>
        <v>0</v>
      </c>
      <c r="J7" s="41">
        <f>Elaborations_Calibration!J37</f>
        <v>4.2009132420091334E-2</v>
      </c>
      <c r="K7" s="41">
        <f>Elaborations_Calibration!K37</f>
        <v>5.2511415525114152E-2</v>
      </c>
      <c r="L7" s="41">
        <f>Elaborations_Calibration!L37</f>
        <v>6.3013698630136991E-2</v>
      </c>
      <c r="M7" s="41">
        <f>Elaborations_Calibration!M37</f>
        <v>4.2009132420091334E-2</v>
      </c>
      <c r="N7" s="41">
        <f>Elaborations_Calibration!N37</f>
        <v>5.2511415525114152E-2</v>
      </c>
      <c r="O7" s="41">
        <f>Elaborations_Calibration!O37</f>
        <v>0</v>
      </c>
      <c r="P7" s="41">
        <f>Elaborations_Calibration!P37</f>
        <v>2.7853881278538817E-2</v>
      </c>
      <c r="Q7" s="41">
        <f>Elaborations_Calibration!Q37</f>
        <v>3.4817351598173514E-2</v>
      </c>
      <c r="R7" s="41">
        <f>Elaborations_Calibration!R37</f>
        <v>4.1780821917808221E-2</v>
      </c>
      <c r="S7" s="41">
        <f>Elaborations_Calibration!S37</f>
        <v>2.7853881278538817E-2</v>
      </c>
      <c r="T7" s="41">
        <f>Elaborations_Calibration!T37</f>
        <v>3.4817351598173514E-2</v>
      </c>
      <c r="U7" s="41">
        <f>Elaborations_Calibration!U37</f>
        <v>0</v>
      </c>
      <c r="V7" s="41">
        <f>Elaborations_Calibration!V37</f>
        <v>6.894977168949773E-2</v>
      </c>
      <c r="W7" s="41">
        <f>Elaborations_Calibration!W37</f>
        <v>8.6187214611872148E-2</v>
      </c>
      <c r="X7" s="41">
        <f>Elaborations_Calibration!X37</f>
        <v>0.10342465753424658</v>
      </c>
      <c r="Y7" s="41">
        <f>Elaborations_Calibration!Y37</f>
        <v>6.894977168949773E-2</v>
      </c>
      <c r="Z7" s="41">
        <f>Elaborations_Calibration!Z37</f>
        <v>8.6187214611872148E-2</v>
      </c>
      <c r="AA7" s="42">
        <f t="shared" si="1"/>
        <v>5</v>
      </c>
    </row>
    <row r="8" spans="1:51" ht="14.4" x14ac:dyDescent="0.3">
      <c r="A8" s="43">
        <v>6</v>
      </c>
      <c r="B8" s="15" t="s">
        <v>61</v>
      </c>
      <c r="C8" s="41">
        <f>Elaborations_Calibration!C38</f>
        <v>0</v>
      </c>
      <c r="D8" s="41">
        <f>Elaborations_Calibration!D38</f>
        <v>2.7853881278538817E-2</v>
      </c>
      <c r="E8" s="41">
        <f>Elaborations_Calibration!E38</f>
        <v>3.4817351598173514E-2</v>
      </c>
      <c r="F8" s="41">
        <f>Elaborations_Calibration!F38</f>
        <v>4.1780821917808221E-2</v>
      </c>
      <c r="G8" s="41">
        <f>Elaborations_Calibration!G38</f>
        <v>2.7853881278538817E-2</v>
      </c>
      <c r="H8" s="41">
        <f>Elaborations_Calibration!H38</f>
        <v>3.4817351598173514E-2</v>
      </c>
      <c r="I8" s="41">
        <f>Elaborations_Calibration!I38</f>
        <v>0</v>
      </c>
      <c r="J8" s="41">
        <f>Elaborations_Calibration!J38</f>
        <v>4.2009132420091334E-2</v>
      </c>
      <c r="K8" s="41">
        <f>Elaborations_Calibration!K38</f>
        <v>5.2511415525114152E-2</v>
      </c>
      <c r="L8" s="41">
        <f>Elaborations_Calibration!L38</f>
        <v>6.3013698630136991E-2</v>
      </c>
      <c r="M8" s="41">
        <f>Elaborations_Calibration!M38</f>
        <v>4.2009132420091334E-2</v>
      </c>
      <c r="N8" s="41">
        <f>Elaborations_Calibration!N38</f>
        <v>5.2511415525114152E-2</v>
      </c>
      <c r="O8" s="41">
        <f>Elaborations_Calibration!O38</f>
        <v>0</v>
      </c>
      <c r="P8" s="41">
        <f>Elaborations_Calibration!P38</f>
        <v>2.7853881278538817E-2</v>
      </c>
      <c r="Q8" s="41">
        <f>Elaborations_Calibration!Q38</f>
        <v>3.4817351598173514E-2</v>
      </c>
      <c r="R8" s="41">
        <f>Elaborations_Calibration!R38</f>
        <v>4.1780821917808221E-2</v>
      </c>
      <c r="S8" s="41">
        <f>Elaborations_Calibration!S38</f>
        <v>2.7853881278538817E-2</v>
      </c>
      <c r="T8" s="41">
        <f>Elaborations_Calibration!T38</f>
        <v>3.4817351598173514E-2</v>
      </c>
      <c r="U8" s="41">
        <f>Elaborations_Calibration!U38</f>
        <v>0</v>
      </c>
      <c r="V8" s="41">
        <f>Elaborations_Calibration!V38</f>
        <v>6.894977168949773E-2</v>
      </c>
      <c r="W8" s="41">
        <f>Elaborations_Calibration!W38</f>
        <v>8.6187214611872148E-2</v>
      </c>
      <c r="X8" s="41">
        <f>Elaborations_Calibration!X38</f>
        <v>0.10342465753424658</v>
      </c>
      <c r="Y8" s="41">
        <f>Elaborations_Calibration!Y38</f>
        <v>6.894977168949773E-2</v>
      </c>
      <c r="Z8" s="41">
        <f>Elaborations_Calibration!Z38</f>
        <v>8.6187214611872148E-2</v>
      </c>
      <c r="AA8" s="42">
        <f t="shared" si="1"/>
        <v>6</v>
      </c>
    </row>
    <row r="9" spans="1:51" ht="14.4" x14ac:dyDescent="0.3">
      <c r="A9" s="43">
        <v>7</v>
      </c>
      <c r="B9" s="15" t="s">
        <v>62</v>
      </c>
      <c r="C9" s="41">
        <f>Elaborations_Calibration!C39</f>
        <v>0</v>
      </c>
      <c r="D9" s="41">
        <f>Elaborations_Calibration!D39</f>
        <v>3.8299086757990874E-2</v>
      </c>
      <c r="E9" s="41">
        <f>Elaborations_Calibration!E39</f>
        <v>4.5262557077625568E-2</v>
      </c>
      <c r="F9" s="41">
        <f>Elaborations_Calibration!F39</f>
        <v>4.8744292237442928E-2</v>
      </c>
      <c r="G9" s="41">
        <f>Elaborations_Calibration!G39</f>
        <v>3.4817351598173514E-2</v>
      </c>
      <c r="H9" s="41">
        <f>Elaborations_Calibration!H39</f>
        <v>0</v>
      </c>
      <c r="I9" s="41">
        <f>Elaborations_Calibration!I39</f>
        <v>0</v>
      </c>
      <c r="J9" s="41">
        <f>Elaborations_Calibration!J39</f>
        <v>5.7762557077625579E-2</v>
      </c>
      <c r="K9" s="41">
        <f>Elaborations_Calibration!K39</f>
        <v>6.8264840182648404E-2</v>
      </c>
      <c r="L9" s="41">
        <f>Elaborations_Calibration!L39</f>
        <v>7.351598173515983E-2</v>
      </c>
      <c r="M9" s="41">
        <f>Elaborations_Calibration!M39</f>
        <v>5.2511415525114152E-2</v>
      </c>
      <c r="N9" s="41">
        <f>Elaborations_Calibration!N39</f>
        <v>0</v>
      </c>
      <c r="O9" s="41">
        <f>Elaborations_Calibration!O39</f>
        <v>0</v>
      </c>
      <c r="P9" s="41">
        <f>Elaborations_Calibration!P39</f>
        <v>3.8299086757990874E-2</v>
      </c>
      <c r="Q9" s="41">
        <f>Elaborations_Calibration!Q39</f>
        <v>4.5262557077625568E-2</v>
      </c>
      <c r="R9" s="41">
        <f>Elaborations_Calibration!R39</f>
        <v>4.8744292237442928E-2</v>
      </c>
      <c r="S9" s="41">
        <f>Elaborations_Calibration!S39</f>
        <v>3.4817351598173514E-2</v>
      </c>
      <c r="T9" s="41">
        <f>Elaborations_Calibration!T39</f>
        <v>0</v>
      </c>
      <c r="U9" s="41">
        <f>Elaborations_Calibration!U39</f>
        <v>0</v>
      </c>
      <c r="V9" s="41">
        <f>Elaborations_Calibration!V39</f>
        <v>9.4805936073059371E-2</v>
      </c>
      <c r="W9" s="41">
        <f>Elaborations_Calibration!W39</f>
        <v>0.11204337899543379</v>
      </c>
      <c r="X9" s="41">
        <f>Elaborations_Calibration!X39</f>
        <v>0.12066210045662101</v>
      </c>
      <c r="Y9" s="41">
        <f>Elaborations_Calibration!Y39</f>
        <v>8.6187214611872148E-2</v>
      </c>
      <c r="Z9" s="41">
        <f>Elaborations_Calibration!Z39</f>
        <v>0</v>
      </c>
      <c r="AA9" s="42">
        <f t="shared" si="1"/>
        <v>7</v>
      </c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ht="14.4" x14ac:dyDescent="0.3">
      <c r="A10" s="43">
        <v>8</v>
      </c>
      <c r="B10" s="15" t="s">
        <v>63</v>
      </c>
      <c r="C10" s="41">
        <f>Elaborations_Calibration!C40</f>
        <v>0</v>
      </c>
      <c r="D10" s="41">
        <f>Elaborations_Calibration!D40</f>
        <v>3.8299086757990874E-2</v>
      </c>
      <c r="E10" s="41">
        <f>Elaborations_Calibration!E40</f>
        <v>4.5262557077625568E-2</v>
      </c>
      <c r="F10" s="41">
        <f>Elaborations_Calibration!F40</f>
        <v>4.8744292237442928E-2</v>
      </c>
      <c r="G10" s="41">
        <f>Elaborations_Calibration!G40</f>
        <v>3.4817351598173514E-2</v>
      </c>
      <c r="H10" s="41">
        <f>Elaborations_Calibration!H40</f>
        <v>0</v>
      </c>
      <c r="I10" s="41">
        <f>Elaborations_Calibration!I40</f>
        <v>0</v>
      </c>
      <c r="J10" s="41">
        <f>Elaborations_Calibration!J40</f>
        <v>5.7762557077625579E-2</v>
      </c>
      <c r="K10" s="41">
        <f>Elaborations_Calibration!K40</f>
        <v>6.8264840182648404E-2</v>
      </c>
      <c r="L10" s="41">
        <f>Elaborations_Calibration!L40</f>
        <v>7.351598173515983E-2</v>
      </c>
      <c r="M10" s="41">
        <f>Elaborations_Calibration!M40</f>
        <v>5.2511415525114152E-2</v>
      </c>
      <c r="N10" s="41">
        <f>Elaborations_Calibration!N40</f>
        <v>0</v>
      </c>
      <c r="O10" s="41">
        <f>Elaborations_Calibration!O40</f>
        <v>0</v>
      </c>
      <c r="P10" s="41">
        <f>Elaborations_Calibration!P40</f>
        <v>3.8299086757990874E-2</v>
      </c>
      <c r="Q10" s="41">
        <f>Elaborations_Calibration!Q40</f>
        <v>4.5262557077625568E-2</v>
      </c>
      <c r="R10" s="41">
        <f>Elaborations_Calibration!R40</f>
        <v>4.8744292237442928E-2</v>
      </c>
      <c r="S10" s="41">
        <f>Elaborations_Calibration!S40</f>
        <v>3.4817351598173514E-2</v>
      </c>
      <c r="T10" s="41">
        <f>Elaborations_Calibration!T40</f>
        <v>0</v>
      </c>
      <c r="U10" s="41">
        <f>Elaborations_Calibration!U40</f>
        <v>0</v>
      </c>
      <c r="V10" s="41">
        <f>Elaborations_Calibration!V40</f>
        <v>9.4805936073059371E-2</v>
      </c>
      <c r="W10" s="41">
        <f>Elaborations_Calibration!W40</f>
        <v>0.11204337899543379</v>
      </c>
      <c r="X10" s="41">
        <f>Elaborations_Calibration!X40</f>
        <v>0.12066210045662101</v>
      </c>
      <c r="Y10" s="41">
        <f>Elaborations_Calibration!Y40</f>
        <v>8.6187214611872148E-2</v>
      </c>
      <c r="Z10" s="41">
        <f>Elaborations_Calibration!Z40</f>
        <v>0</v>
      </c>
      <c r="AA10" s="42">
        <f t="shared" si="1"/>
        <v>8</v>
      </c>
    </row>
    <row r="11" spans="1:51" ht="14.4" x14ac:dyDescent="0.3">
      <c r="A11" s="43">
        <v>9</v>
      </c>
      <c r="B11" s="15" t="s">
        <v>64</v>
      </c>
      <c r="C11" s="41">
        <f>Elaborations_Calibration!C41</f>
        <v>3.4817351598173521E-2</v>
      </c>
      <c r="D11" s="41">
        <f>Elaborations_Calibration!D41</f>
        <v>2.0890410958904111E-2</v>
      </c>
      <c r="E11" s="41">
        <f>Elaborations_Calibration!E41</f>
        <v>2.7853881278538814E-2</v>
      </c>
      <c r="F11" s="41">
        <f>Elaborations_Calibration!F41</f>
        <v>3.4817351598173521E-2</v>
      </c>
      <c r="G11" s="41">
        <f>Elaborations_Calibration!G41</f>
        <v>2.0890410958904111E-2</v>
      </c>
      <c r="H11" s="41">
        <f>Elaborations_Calibration!H41</f>
        <v>2.7853881278538814E-2</v>
      </c>
      <c r="I11" s="41">
        <f>Elaborations_Calibration!I41</f>
        <v>5.2511415525114159E-2</v>
      </c>
      <c r="J11" s="41">
        <f>Elaborations_Calibration!J41</f>
        <v>3.1506849315068496E-2</v>
      </c>
      <c r="K11" s="41">
        <f>Elaborations_Calibration!K41</f>
        <v>4.2009132420091327E-2</v>
      </c>
      <c r="L11" s="41">
        <f>Elaborations_Calibration!L41</f>
        <v>5.2511415525114159E-2</v>
      </c>
      <c r="M11" s="41">
        <f>Elaborations_Calibration!M41</f>
        <v>3.1506849315068496E-2</v>
      </c>
      <c r="N11" s="41">
        <f>Elaborations_Calibration!N41</f>
        <v>4.2009132420091327E-2</v>
      </c>
      <c r="O11" s="41">
        <f>Elaborations_Calibration!O41</f>
        <v>3.4817351598173521E-2</v>
      </c>
      <c r="P11" s="41">
        <f>Elaborations_Calibration!P41</f>
        <v>2.0890410958904111E-2</v>
      </c>
      <c r="Q11" s="41">
        <f>Elaborations_Calibration!Q41</f>
        <v>2.7853881278538814E-2</v>
      </c>
      <c r="R11" s="41">
        <f>Elaborations_Calibration!R41</f>
        <v>3.4817351598173521E-2</v>
      </c>
      <c r="S11" s="41">
        <f>Elaborations_Calibration!S41</f>
        <v>2.0890410958904111E-2</v>
      </c>
      <c r="T11" s="41">
        <f>Elaborations_Calibration!T41</f>
        <v>2.7853881278538814E-2</v>
      </c>
      <c r="U11" s="41">
        <f>Elaborations_Calibration!U41</f>
        <v>8.6187214611872148E-2</v>
      </c>
      <c r="V11" s="41">
        <f>Elaborations_Calibration!V41</f>
        <v>5.171232876712329E-2</v>
      </c>
      <c r="W11" s="41">
        <f>Elaborations_Calibration!W41</f>
        <v>6.8949771689497716E-2</v>
      </c>
      <c r="X11" s="41">
        <f>Elaborations_Calibration!X41</f>
        <v>8.6187214611872148E-2</v>
      </c>
      <c r="Y11" s="41">
        <f>Elaborations_Calibration!Y41</f>
        <v>5.171232876712329E-2</v>
      </c>
      <c r="Z11" s="41">
        <f>Elaborations_Calibration!Z41</f>
        <v>6.8949771689497716E-2</v>
      </c>
      <c r="AA11" s="42">
        <f t="shared" si="1"/>
        <v>9</v>
      </c>
    </row>
    <row r="12" spans="1:51" ht="14.4" x14ac:dyDescent="0.3">
      <c r="A12" s="43">
        <v>10</v>
      </c>
      <c r="B12" s="12" t="s">
        <v>299</v>
      </c>
      <c r="C12" s="41">
        <f>Elaborations_Calibration!C42</f>
        <v>1.740867579908676E-2</v>
      </c>
      <c r="D12" s="41">
        <f>Elaborations_Calibration!D42</f>
        <v>3.8299086757990874E-2</v>
      </c>
      <c r="E12" s="41">
        <f>Elaborations_Calibration!E42</f>
        <v>2.7853881278538814E-2</v>
      </c>
      <c r="F12" s="41">
        <f>Elaborations_Calibration!F42</f>
        <v>3.4817351598173521E-2</v>
      </c>
      <c r="G12" s="41">
        <f>Elaborations_Calibration!G42</f>
        <v>2.0890410958904111E-2</v>
      </c>
      <c r="H12" s="41">
        <f>Elaborations_Calibration!H42</f>
        <v>2.7853881278538814E-2</v>
      </c>
      <c r="I12" s="41">
        <f>Elaborations_Calibration!I42</f>
        <v>2.625570776255708E-2</v>
      </c>
      <c r="J12" s="41">
        <f>Elaborations_Calibration!J42</f>
        <v>5.7762557077625579E-2</v>
      </c>
      <c r="K12" s="41">
        <f>Elaborations_Calibration!K42</f>
        <v>4.2009132420091327E-2</v>
      </c>
      <c r="L12" s="41">
        <f>Elaborations_Calibration!L42</f>
        <v>5.2511415525114159E-2</v>
      </c>
      <c r="M12" s="41">
        <f>Elaborations_Calibration!M42</f>
        <v>3.1506849315068496E-2</v>
      </c>
      <c r="N12" s="41">
        <f>Elaborations_Calibration!N42</f>
        <v>4.2009132420091327E-2</v>
      </c>
      <c r="O12" s="41">
        <f>Elaborations_Calibration!O42</f>
        <v>1.740867579908676E-2</v>
      </c>
      <c r="P12" s="41">
        <f>Elaborations_Calibration!P42</f>
        <v>3.8299086757990874E-2</v>
      </c>
      <c r="Q12" s="41">
        <f>Elaborations_Calibration!Q42</f>
        <v>2.7853881278538814E-2</v>
      </c>
      <c r="R12" s="41">
        <f>Elaborations_Calibration!R42</f>
        <v>3.4817351598173521E-2</v>
      </c>
      <c r="S12" s="41">
        <f>Elaborations_Calibration!S42</f>
        <v>2.0890410958904111E-2</v>
      </c>
      <c r="T12" s="41">
        <f>Elaborations_Calibration!T42</f>
        <v>2.7853881278538814E-2</v>
      </c>
      <c r="U12" s="41">
        <f>Elaborations_Calibration!U42</f>
        <v>4.3093607305936074E-2</v>
      </c>
      <c r="V12" s="41">
        <f>Elaborations_Calibration!V42</f>
        <v>9.4805936073059371E-2</v>
      </c>
      <c r="W12" s="41">
        <f>Elaborations_Calibration!W42</f>
        <v>6.8949771689497716E-2</v>
      </c>
      <c r="X12" s="41">
        <f>Elaborations_Calibration!X42</f>
        <v>8.6187214611872148E-2</v>
      </c>
      <c r="Y12" s="41">
        <f>Elaborations_Calibration!Y42</f>
        <v>5.171232876712329E-2</v>
      </c>
      <c r="Z12" s="41">
        <f>Elaborations_Calibration!Z42</f>
        <v>6.8949771689497716E-2</v>
      </c>
      <c r="AA12" s="42">
        <f t="shared" si="1"/>
        <v>10</v>
      </c>
    </row>
    <row r="13" spans="1:51" ht="14.4" x14ac:dyDescent="0.3">
      <c r="A13" s="43">
        <v>11</v>
      </c>
      <c r="B13" s="12" t="s">
        <v>301</v>
      </c>
      <c r="C13" s="41">
        <f>Elaborations_Calibration!C43</f>
        <v>0</v>
      </c>
      <c r="D13" s="41">
        <f>Elaborations_Calibration!D43</f>
        <v>2.7853881278538817E-2</v>
      </c>
      <c r="E13" s="41">
        <f>Elaborations_Calibration!E43</f>
        <v>3.4817351598173514E-2</v>
      </c>
      <c r="F13" s="41">
        <f>Elaborations_Calibration!F43</f>
        <v>4.1780821917808221E-2</v>
      </c>
      <c r="G13" s="41">
        <f>Elaborations_Calibration!G43</f>
        <v>2.7853881278538817E-2</v>
      </c>
      <c r="H13" s="41">
        <f>Elaborations_Calibration!H43</f>
        <v>3.4817351598173514E-2</v>
      </c>
      <c r="I13" s="41">
        <f>Elaborations_Calibration!I43</f>
        <v>0</v>
      </c>
      <c r="J13" s="41">
        <f>Elaborations_Calibration!J43</f>
        <v>0.11095890410958906</v>
      </c>
      <c r="K13" s="41">
        <f>Elaborations_Calibration!K43</f>
        <v>0.1386986301369863</v>
      </c>
      <c r="L13" s="41">
        <f>Elaborations_Calibration!L43</f>
        <v>0.16643835616438357</v>
      </c>
      <c r="M13" s="41">
        <f>Elaborations_Calibration!M43</f>
        <v>0.11095890410958906</v>
      </c>
      <c r="N13" s="41">
        <f>Elaborations_Calibration!N43</f>
        <v>0.1386986301369863</v>
      </c>
      <c r="O13" s="41">
        <f>Elaborations_Calibration!O43</f>
        <v>0</v>
      </c>
      <c r="P13" s="41">
        <f>Elaborations_Calibration!P43</f>
        <v>2.7853881278538817E-2</v>
      </c>
      <c r="Q13" s="41">
        <f>Elaborations_Calibration!Q43</f>
        <v>3.4817351598173514E-2</v>
      </c>
      <c r="R13" s="41">
        <f>Elaborations_Calibration!R43</f>
        <v>4.1780821917808221E-2</v>
      </c>
      <c r="S13" s="41">
        <f>Elaborations_Calibration!S43</f>
        <v>2.7853881278538817E-2</v>
      </c>
      <c r="T13" s="41">
        <f>Elaborations_Calibration!T43</f>
        <v>3.4817351598173514E-2</v>
      </c>
      <c r="U13" s="41">
        <f>Elaborations_Calibration!U43</f>
        <v>0</v>
      </c>
      <c r="V13" s="41">
        <f>Elaborations_Calibration!V43</f>
        <v>0</v>
      </c>
      <c r="W13" s="41">
        <f>Elaborations_Calibration!W43</f>
        <v>0</v>
      </c>
      <c r="X13" s="41">
        <f>Elaborations_Calibration!X43</f>
        <v>0</v>
      </c>
      <c r="Y13" s="41">
        <f>Elaborations_Calibration!Y43</f>
        <v>0</v>
      </c>
      <c r="Z13" s="41">
        <f>Elaborations_Calibration!Z43</f>
        <v>0</v>
      </c>
      <c r="AA13" s="42">
        <f t="shared" si="1"/>
        <v>11</v>
      </c>
    </row>
    <row r="14" spans="1:51" ht="14.4" x14ac:dyDescent="0.3">
      <c r="A14" s="43">
        <v>12</v>
      </c>
      <c r="B14" s="12" t="s">
        <v>297</v>
      </c>
      <c r="C14" s="41">
        <f>Elaborations_Calibration!C44</f>
        <v>4.3569254185692546E-2</v>
      </c>
      <c r="D14" s="41">
        <f>Elaborations_Calibration!D44</f>
        <v>2.6141552511415526E-2</v>
      </c>
      <c r="E14" s="41">
        <f>Elaborations_Calibration!E44</f>
        <v>3.4855403348554033E-2</v>
      </c>
      <c r="F14" s="41">
        <f>Elaborations_Calibration!F44</f>
        <v>4.3569254185692546E-2</v>
      </c>
      <c r="G14" s="41">
        <f>Elaborations_Calibration!G44</f>
        <v>2.6141552511415526E-2</v>
      </c>
      <c r="H14" s="41">
        <f>Elaborations_Calibration!H44</f>
        <v>3.4855403348554033E-2</v>
      </c>
      <c r="I14" s="41">
        <f>Elaborations_Calibration!I44</f>
        <v>0</v>
      </c>
      <c r="J14" s="41">
        <f>Elaborations_Calibration!J44</f>
        <v>0</v>
      </c>
      <c r="K14" s="41">
        <f>Elaborations_Calibration!K44</f>
        <v>0</v>
      </c>
      <c r="L14" s="41">
        <f>Elaborations_Calibration!L44</f>
        <v>0</v>
      </c>
      <c r="M14" s="41">
        <f>Elaborations_Calibration!M44</f>
        <v>0</v>
      </c>
      <c r="N14" s="41">
        <f>Elaborations_Calibration!N44</f>
        <v>0</v>
      </c>
      <c r="O14" s="41">
        <f>Elaborations_Calibration!O44</f>
        <v>4.3569254185692546E-2</v>
      </c>
      <c r="P14" s="41">
        <f>Elaborations_Calibration!P44</f>
        <v>2.6141552511415526E-2</v>
      </c>
      <c r="Q14" s="41">
        <f>Elaborations_Calibration!Q44</f>
        <v>3.4855403348554033E-2</v>
      </c>
      <c r="R14" s="41">
        <f>Elaborations_Calibration!R44</f>
        <v>4.3569254185692546E-2</v>
      </c>
      <c r="S14" s="41">
        <f>Elaborations_Calibration!S44</f>
        <v>2.6141552511415526E-2</v>
      </c>
      <c r="T14" s="41">
        <f>Elaborations_Calibration!T44</f>
        <v>3.4855403348554033E-2</v>
      </c>
      <c r="U14" s="41">
        <f>Elaborations_Calibration!U44</f>
        <v>0.12119482496194828</v>
      </c>
      <c r="V14" s="41">
        <f>Elaborations_Calibration!V44</f>
        <v>7.2716894977168961E-2</v>
      </c>
      <c r="W14" s="41">
        <f>Elaborations_Calibration!W44</f>
        <v>9.6955859969558605E-2</v>
      </c>
      <c r="X14" s="41">
        <f>Elaborations_Calibration!X44</f>
        <v>0.12119482496194828</v>
      </c>
      <c r="Y14" s="41">
        <f>Elaborations_Calibration!Y44</f>
        <v>7.2716894977168961E-2</v>
      </c>
      <c r="Z14" s="41">
        <f>Elaborations_Calibration!Z44</f>
        <v>9.6955859969558605E-2</v>
      </c>
      <c r="AA14" s="42">
        <f t="shared" si="1"/>
        <v>12</v>
      </c>
    </row>
    <row r="15" spans="1:51" ht="14.4" x14ac:dyDescent="0.3">
      <c r="A15" s="43">
        <v>13</v>
      </c>
      <c r="B15" s="12" t="s">
        <v>305</v>
      </c>
      <c r="C15" s="41">
        <f>Elaborations_Calibration!C45</f>
        <v>1.740867579908676E-2</v>
      </c>
      <c r="D15" s="41">
        <f>Elaborations_Calibration!D45</f>
        <v>2.9594748858447491E-2</v>
      </c>
      <c r="E15" s="41">
        <f>Elaborations_Calibration!E45</f>
        <v>3.6558219178082191E-2</v>
      </c>
      <c r="F15" s="41">
        <f>Elaborations_Calibration!F45</f>
        <v>4.1780821917808221E-2</v>
      </c>
      <c r="G15" s="41">
        <f>Elaborations_Calibration!G45</f>
        <v>2.7853881278538814E-2</v>
      </c>
      <c r="H15" s="41">
        <f>Elaborations_Calibration!H45</f>
        <v>1.3926940639269407E-2</v>
      </c>
      <c r="I15" s="41">
        <f>Elaborations_Calibration!I45</f>
        <v>1.7503805175038054E-2</v>
      </c>
      <c r="J15" s="41">
        <f>Elaborations_Calibration!J45</f>
        <v>2.9756468797564693E-2</v>
      </c>
      <c r="K15" s="41">
        <f>Elaborations_Calibration!K45</f>
        <v>3.6757990867579915E-2</v>
      </c>
      <c r="L15" s="41">
        <f>Elaborations_Calibration!L45</f>
        <v>4.2009132420091327E-2</v>
      </c>
      <c r="M15" s="41">
        <f>Elaborations_Calibration!M45</f>
        <v>2.8006088280060883E-2</v>
      </c>
      <c r="N15" s="41">
        <f>Elaborations_Calibration!N45</f>
        <v>1.4003044140030441E-2</v>
      </c>
      <c r="O15" s="41">
        <f>Elaborations_Calibration!O45</f>
        <v>1.740867579908676E-2</v>
      </c>
      <c r="P15" s="41">
        <f>Elaborations_Calibration!P45</f>
        <v>2.9594748858447491E-2</v>
      </c>
      <c r="Q15" s="41">
        <f>Elaborations_Calibration!Q45</f>
        <v>3.6558219178082191E-2</v>
      </c>
      <c r="R15" s="41">
        <f>Elaborations_Calibration!R45</f>
        <v>4.1780821917808221E-2</v>
      </c>
      <c r="S15" s="41">
        <f>Elaborations_Calibration!S45</f>
        <v>2.7853881278538814E-2</v>
      </c>
      <c r="T15" s="41">
        <f>Elaborations_Calibration!T45</f>
        <v>1.3926940639269407E-2</v>
      </c>
      <c r="U15" s="41">
        <f>Elaborations_Calibration!U45</f>
        <v>5.1845509893455106E-2</v>
      </c>
      <c r="V15" s="41">
        <f>Elaborations_Calibration!V45</f>
        <v>8.8137366818873672E-2</v>
      </c>
      <c r="W15" s="41">
        <f>Elaborations_Calibration!W45</f>
        <v>0.10887557077625572</v>
      </c>
      <c r="X15" s="41">
        <f>Elaborations_Calibration!X45</f>
        <v>0.12442922374429224</v>
      </c>
      <c r="Y15" s="41">
        <f>Elaborations_Calibration!Y45</f>
        <v>8.2952815829528154E-2</v>
      </c>
      <c r="Z15" s="41">
        <f>Elaborations_Calibration!Z45</f>
        <v>4.1476407914764077E-2</v>
      </c>
      <c r="AA15" s="42">
        <f t="shared" si="1"/>
        <v>13</v>
      </c>
    </row>
    <row r="16" spans="1:51" ht="14.4" x14ac:dyDescent="0.3">
      <c r="A16" s="43">
        <v>14</v>
      </c>
      <c r="B16" s="12" t="s">
        <v>309</v>
      </c>
      <c r="C16" s="41">
        <f>Elaborations_Calibration!C46</f>
        <v>1.740867579908676E-2</v>
      </c>
      <c r="D16" s="41">
        <f>Elaborations_Calibration!D46</f>
        <v>2.9594748858447491E-2</v>
      </c>
      <c r="E16" s="41">
        <f>Elaborations_Calibration!E46</f>
        <v>3.6558219178082191E-2</v>
      </c>
      <c r="F16" s="41">
        <f>Elaborations_Calibration!F46</f>
        <v>4.1780821917808221E-2</v>
      </c>
      <c r="G16" s="41">
        <f>Elaborations_Calibration!G46</f>
        <v>2.7853881278538814E-2</v>
      </c>
      <c r="H16" s="41">
        <f>Elaborations_Calibration!H46</f>
        <v>1.3926940639269407E-2</v>
      </c>
      <c r="I16" s="41">
        <f>Elaborations_Calibration!I46</f>
        <v>1.7503805175038054E-2</v>
      </c>
      <c r="J16" s="41">
        <f>Elaborations_Calibration!J46</f>
        <v>2.9756468797564693E-2</v>
      </c>
      <c r="K16" s="41">
        <f>Elaborations_Calibration!K46</f>
        <v>3.6757990867579915E-2</v>
      </c>
      <c r="L16" s="41">
        <f>Elaborations_Calibration!L46</f>
        <v>4.2009132420091327E-2</v>
      </c>
      <c r="M16" s="41">
        <f>Elaborations_Calibration!M46</f>
        <v>2.8006088280060883E-2</v>
      </c>
      <c r="N16" s="41">
        <f>Elaborations_Calibration!N46</f>
        <v>1.4003044140030441E-2</v>
      </c>
      <c r="O16" s="41">
        <f>Elaborations_Calibration!O46</f>
        <v>1.740867579908676E-2</v>
      </c>
      <c r="P16" s="41">
        <f>Elaborations_Calibration!P46</f>
        <v>2.9594748858447491E-2</v>
      </c>
      <c r="Q16" s="41">
        <f>Elaborations_Calibration!Q46</f>
        <v>3.6558219178082191E-2</v>
      </c>
      <c r="R16" s="41">
        <f>Elaborations_Calibration!R46</f>
        <v>4.1780821917808221E-2</v>
      </c>
      <c r="S16" s="41">
        <f>Elaborations_Calibration!S46</f>
        <v>2.7853881278538814E-2</v>
      </c>
      <c r="T16" s="41">
        <f>Elaborations_Calibration!T46</f>
        <v>1.3926940639269407E-2</v>
      </c>
      <c r="U16" s="41">
        <f>Elaborations_Calibration!U46</f>
        <v>5.1845509893455106E-2</v>
      </c>
      <c r="V16" s="41">
        <f>Elaborations_Calibration!V46</f>
        <v>8.8137366818873672E-2</v>
      </c>
      <c r="W16" s="41">
        <f>Elaborations_Calibration!W46</f>
        <v>0.10887557077625572</v>
      </c>
      <c r="X16" s="41">
        <f>Elaborations_Calibration!X46</f>
        <v>0.12442922374429224</v>
      </c>
      <c r="Y16" s="41">
        <f>Elaborations_Calibration!Y46</f>
        <v>8.2952815829528154E-2</v>
      </c>
      <c r="Z16" s="41">
        <f>Elaborations_Calibration!Z46</f>
        <v>4.1476407914764077E-2</v>
      </c>
      <c r="AA16" s="42">
        <f t="shared" si="1"/>
        <v>14</v>
      </c>
    </row>
    <row r="17" spans="1:27" ht="14.4" x14ac:dyDescent="0.3">
      <c r="A17" s="43">
        <v>15</v>
      </c>
      <c r="B17" s="12" t="s">
        <v>303</v>
      </c>
      <c r="C17" s="41">
        <f>Elaborations_Calibration!C47</f>
        <v>0</v>
      </c>
      <c r="D17" s="41">
        <f>Elaborations_Calibration!D47</f>
        <v>2.7853881278538817E-2</v>
      </c>
      <c r="E17" s="41">
        <f>Elaborations_Calibration!E47</f>
        <v>3.4817351598173514E-2</v>
      </c>
      <c r="F17" s="41">
        <f>Elaborations_Calibration!F47</f>
        <v>4.1780821917808221E-2</v>
      </c>
      <c r="G17" s="41">
        <f>Elaborations_Calibration!G47</f>
        <v>2.7853881278538817E-2</v>
      </c>
      <c r="H17" s="41">
        <f>Elaborations_Calibration!H47</f>
        <v>3.4817351598173514E-2</v>
      </c>
      <c r="I17" s="41">
        <f>Elaborations_Calibration!I47</f>
        <v>0</v>
      </c>
      <c r="J17" s="41">
        <f>Elaborations_Calibration!J47</f>
        <v>4.2009132420091334E-2</v>
      </c>
      <c r="K17" s="41">
        <f>Elaborations_Calibration!K47</f>
        <v>5.2511415525114152E-2</v>
      </c>
      <c r="L17" s="41">
        <f>Elaborations_Calibration!L47</f>
        <v>6.3013698630136991E-2</v>
      </c>
      <c r="M17" s="41">
        <f>Elaborations_Calibration!M47</f>
        <v>4.2009132420091334E-2</v>
      </c>
      <c r="N17" s="41">
        <f>Elaborations_Calibration!N47</f>
        <v>5.2511415525114152E-2</v>
      </c>
      <c r="O17" s="41">
        <f>Elaborations_Calibration!O47</f>
        <v>0</v>
      </c>
      <c r="P17" s="41">
        <f>Elaborations_Calibration!P47</f>
        <v>2.7853881278538817E-2</v>
      </c>
      <c r="Q17" s="41">
        <f>Elaborations_Calibration!Q47</f>
        <v>3.4817351598173514E-2</v>
      </c>
      <c r="R17" s="41">
        <f>Elaborations_Calibration!R47</f>
        <v>4.1780821917808221E-2</v>
      </c>
      <c r="S17" s="41">
        <f>Elaborations_Calibration!S47</f>
        <v>2.7853881278538817E-2</v>
      </c>
      <c r="T17" s="41">
        <f>Elaborations_Calibration!T47</f>
        <v>3.4817351598173514E-2</v>
      </c>
      <c r="U17" s="41">
        <f>Elaborations_Calibration!U47</f>
        <v>0</v>
      </c>
      <c r="V17" s="41">
        <f>Elaborations_Calibration!V47</f>
        <v>6.894977168949773E-2</v>
      </c>
      <c r="W17" s="41">
        <f>Elaborations_Calibration!W47</f>
        <v>8.6187214611872148E-2</v>
      </c>
      <c r="X17" s="41">
        <f>Elaborations_Calibration!X47</f>
        <v>0.10342465753424658</v>
      </c>
      <c r="Y17" s="41">
        <f>Elaborations_Calibration!Y47</f>
        <v>6.894977168949773E-2</v>
      </c>
      <c r="Z17" s="41">
        <f>Elaborations_Calibration!Z47</f>
        <v>8.6187214611872148E-2</v>
      </c>
      <c r="AA17" s="42">
        <f t="shared" si="1"/>
        <v>15</v>
      </c>
    </row>
    <row r="18" spans="1:27" ht="14.4" x14ac:dyDescent="0.3">
      <c r="A18" s="43">
        <v>16</v>
      </c>
      <c r="B18" s="12" t="s">
        <v>307</v>
      </c>
      <c r="C18" s="41">
        <f>Elaborations_Calibration!C48</f>
        <v>3.4817351598173521E-2</v>
      </c>
      <c r="D18" s="41">
        <f>Elaborations_Calibration!D48</f>
        <v>2.0890410958904111E-2</v>
      </c>
      <c r="E18" s="41">
        <f>Elaborations_Calibration!E48</f>
        <v>2.7853881278538814E-2</v>
      </c>
      <c r="F18" s="41">
        <f>Elaborations_Calibration!F48</f>
        <v>3.4817351598173521E-2</v>
      </c>
      <c r="G18" s="41">
        <f>Elaborations_Calibration!G48</f>
        <v>2.0890410958904111E-2</v>
      </c>
      <c r="H18" s="41">
        <f>Elaborations_Calibration!H48</f>
        <v>2.7853881278538814E-2</v>
      </c>
      <c r="I18" s="41">
        <f>Elaborations_Calibration!I48</f>
        <v>5.2511415525114159E-2</v>
      </c>
      <c r="J18" s="41">
        <f>Elaborations_Calibration!J48</f>
        <v>3.1506849315068496E-2</v>
      </c>
      <c r="K18" s="41">
        <f>Elaborations_Calibration!K48</f>
        <v>4.2009132420091327E-2</v>
      </c>
      <c r="L18" s="41">
        <f>Elaborations_Calibration!L48</f>
        <v>5.2511415525114159E-2</v>
      </c>
      <c r="M18" s="41">
        <f>Elaborations_Calibration!M48</f>
        <v>3.1506849315068496E-2</v>
      </c>
      <c r="N18" s="41">
        <f>Elaborations_Calibration!N48</f>
        <v>4.2009132420091327E-2</v>
      </c>
      <c r="O18" s="41">
        <f>Elaborations_Calibration!O48</f>
        <v>3.4817351598173521E-2</v>
      </c>
      <c r="P18" s="41">
        <f>Elaborations_Calibration!P48</f>
        <v>2.0890410958904111E-2</v>
      </c>
      <c r="Q18" s="41">
        <f>Elaborations_Calibration!Q48</f>
        <v>2.7853881278538814E-2</v>
      </c>
      <c r="R18" s="41">
        <f>Elaborations_Calibration!R48</f>
        <v>3.4817351598173521E-2</v>
      </c>
      <c r="S18" s="41">
        <f>Elaborations_Calibration!S48</f>
        <v>2.0890410958904111E-2</v>
      </c>
      <c r="T18" s="41">
        <f>Elaborations_Calibration!T48</f>
        <v>2.7853881278538814E-2</v>
      </c>
      <c r="U18" s="41">
        <f>Elaborations_Calibration!U48</f>
        <v>8.6187214611872148E-2</v>
      </c>
      <c r="V18" s="41">
        <f>Elaborations_Calibration!V48</f>
        <v>5.171232876712329E-2</v>
      </c>
      <c r="W18" s="41">
        <f>Elaborations_Calibration!W48</f>
        <v>6.8949771689497716E-2</v>
      </c>
      <c r="X18" s="41">
        <f>Elaborations_Calibration!X48</f>
        <v>8.6187214611872148E-2</v>
      </c>
      <c r="Y18" s="41">
        <f>Elaborations_Calibration!Y48</f>
        <v>5.171232876712329E-2</v>
      </c>
      <c r="Z18" s="41">
        <f>Elaborations_Calibration!Z48</f>
        <v>6.8949771689497716E-2</v>
      </c>
      <c r="AA18" s="42">
        <f t="shared" si="1"/>
        <v>16</v>
      </c>
    </row>
    <row r="19" spans="1:27" ht="14.4" x14ac:dyDescent="0.3">
      <c r="A19" s="43">
        <v>17</v>
      </c>
      <c r="B19" s="12" t="s">
        <v>300</v>
      </c>
      <c r="C19" s="41">
        <f>Elaborations_Calibration!C49</f>
        <v>1.740867579908676E-2</v>
      </c>
      <c r="D19" s="41">
        <f>Elaborations_Calibration!D49</f>
        <v>3.8299086757990874E-2</v>
      </c>
      <c r="E19" s="41">
        <f>Elaborations_Calibration!E49</f>
        <v>2.7853881278538814E-2</v>
      </c>
      <c r="F19" s="41">
        <f>Elaborations_Calibration!F49</f>
        <v>3.4817351598173521E-2</v>
      </c>
      <c r="G19" s="41">
        <f>Elaborations_Calibration!G49</f>
        <v>2.0890410958904111E-2</v>
      </c>
      <c r="H19" s="41">
        <f>Elaborations_Calibration!H49</f>
        <v>2.7853881278538814E-2</v>
      </c>
      <c r="I19" s="41">
        <f>Elaborations_Calibration!I49</f>
        <v>2.625570776255708E-2</v>
      </c>
      <c r="J19" s="41">
        <f>Elaborations_Calibration!J49</f>
        <v>5.7762557077625579E-2</v>
      </c>
      <c r="K19" s="41">
        <f>Elaborations_Calibration!K49</f>
        <v>4.2009132420091327E-2</v>
      </c>
      <c r="L19" s="41">
        <f>Elaborations_Calibration!L49</f>
        <v>5.2511415525114159E-2</v>
      </c>
      <c r="M19" s="41">
        <f>Elaborations_Calibration!M49</f>
        <v>3.1506849315068496E-2</v>
      </c>
      <c r="N19" s="41">
        <f>Elaborations_Calibration!N49</f>
        <v>4.2009132420091327E-2</v>
      </c>
      <c r="O19" s="41">
        <f>Elaborations_Calibration!O49</f>
        <v>1.740867579908676E-2</v>
      </c>
      <c r="P19" s="41">
        <f>Elaborations_Calibration!P49</f>
        <v>3.8299086757990874E-2</v>
      </c>
      <c r="Q19" s="41">
        <f>Elaborations_Calibration!Q49</f>
        <v>2.7853881278538814E-2</v>
      </c>
      <c r="R19" s="41">
        <f>Elaborations_Calibration!R49</f>
        <v>3.4817351598173521E-2</v>
      </c>
      <c r="S19" s="41">
        <f>Elaborations_Calibration!S49</f>
        <v>2.0890410958904111E-2</v>
      </c>
      <c r="T19" s="41">
        <f>Elaborations_Calibration!T49</f>
        <v>2.7853881278538814E-2</v>
      </c>
      <c r="U19" s="41">
        <f>Elaborations_Calibration!U49</f>
        <v>4.3093607305936074E-2</v>
      </c>
      <c r="V19" s="41">
        <f>Elaborations_Calibration!V49</f>
        <v>9.4805936073059371E-2</v>
      </c>
      <c r="W19" s="41">
        <f>Elaborations_Calibration!W49</f>
        <v>6.8949771689497716E-2</v>
      </c>
      <c r="X19" s="41">
        <f>Elaborations_Calibration!X49</f>
        <v>8.6187214611872148E-2</v>
      </c>
      <c r="Y19" s="41">
        <f>Elaborations_Calibration!Y49</f>
        <v>5.171232876712329E-2</v>
      </c>
      <c r="Z19" s="41">
        <f>Elaborations_Calibration!Z49</f>
        <v>6.8949771689497716E-2</v>
      </c>
      <c r="AA19" s="42">
        <f t="shared" si="1"/>
        <v>17</v>
      </c>
    </row>
    <row r="20" spans="1:27" ht="14.4" x14ac:dyDescent="0.3">
      <c r="A20" s="43">
        <v>18</v>
      </c>
      <c r="B20" s="12" t="s">
        <v>302</v>
      </c>
      <c r="C20" s="41">
        <f>Elaborations_Calibration!C50</f>
        <v>0</v>
      </c>
      <c r="D20" s="41">
        <f>Elaborations_Calibration!D50</f>
        <v>2.7853881278538817E-2</v>
      </c>
      <c r="E20" s="41">
        <f>Elaborations_Calibration!E50</f>
        <v>3.4817351598173514E-2</v>
      </c>
      <c r="F20" s="41">
        <f>Elaborations_Calibration!F50</f>
        <v>4.1780821917808221E-2</v>
      </c>
      <c r="G20" s="41">
        <f>Elaborations_Calibration!G50</f>
        <v>2.7853881278538817E-2</v>
      </c>
      <c r="H20" s="41">
        <f>Elaborations_Calibration!H50</f>
        <v>3.4817351598173514E-2</v>
      </c>
      <c r="I20" s="41">
        <f>Elaborations_Calibration!I50</f>
        <v>0</v>
      </c>
      <c r="J20" s="41">
        <f>Elaborations_Calibration!J50</f>
        <v>0.11095890410958906</v>
      </c>
      <c r="K20" s="41">
        <f>Elaborations_Calibration!K50</f>
        <v>0.1386986301369863</v>
      </c>
      <c r="L20" s="41">
        <f>Elaborations_Calibration!L50</f>
        <v>0.16643835616438357</v>
      </c>
      <c r="M20" s="41">
        <f>Elaborations_Calibration!M50</f>
        <v>0.11095890410958906</v>
      </c>
      <c r="N20" s="41">
        <f>Elaborations_Calibration!N50</f>
        <v>0.1386986301369863</v>
      </c>
      <c r="O20" s="41">
        <f>Elaborations_Calibration!O50</f>
        <v>0</v>
      </c>
      <c r="P20" s="41">
        <f>Elaborations_Calibration!P50</f>
        <v>2.7853881278538817E-2</v>
      </c>
      <c r="Q20" s="41">
        <f>Elaborations_Calibration!Q50</f>
        <v>3.4817351598173514E-2</v>
      </c>
      <c r="R20" s="41">
        <f>Elaborations_Calibration!R50</f>
        <v>4.1780821917808221E-2</v>
      </c>
      <c r="S20" s="41">
        <f>Elaborations_Calibration!S50</f>
        <v>2.7853881278538817E-2</v>
      </c>
      <c r="T20" s="41">
        <f>Elaborations_Calibration!T50</f>
        <v>3.4817351598173514E-2</v>
      </c>
      <c r="U20" s="41">
        <f>Elaborations_Calibration!U50</f>
        <v>0</v>
      </c>
      <c r="V20" s="41">
        <f>Elaborations_Calibration!V50</f>
        <v>0</v>
      </c>
      <c r="W20" s="41">
        <f>Elaborations_Calibration!W50</f>
        <v>0</v>
      </c>
      <c r="X20" s="41">
        <f>Elaborations_Calibration!X50</f>
        <v>0</v>
      </c>
      <c r="Y20" s="41">
        <f>Elaborations_Calibration!Y50</f>
        <v>0</v>
      </c>
      <c r="Z20" s="41">
        <f>Elaborations_Calibration!Z50</f>
        <v>0</v>
      </c>
      <c r="AA20" s="42">
        <f t="shared" si="1"/>
        <v>18</v>
      </c>
    </row>
    <row r="21" spans="1:27" ht="14.4" x14ac:dyDescent="0.3">
      <c r="A21" s="43">
        <v>19</v>
      </c>
      <c r="B21" s="12" t="s">
        <v>298</v>
      </c>
      <c r="C21" s="41">
        <f>Elaborations_Calibration!C51</f>
        <v>4.3569254185692546E-2</v>
      </c>
      <c r="D21" s="41">
        <f>Elaborations_Calibration!D51</f>
        <v>2.6141552511415526E-2</v>
      </c>
      <c r="E21" s="41">
        <f>Elaborations_Calibration!E51</f>
        <v>3.4855403348554033E-2</v>
      </c>
      <c r="F21" s="41">
        <f>Elaborations_Calibration!F51</f>
        <v>4.3569254185692546E-2</v>
      </c>
      <c r="G21" s="41">
        <f>Elaborations_Calibration!G51</f>
        <v>2.6141552511415526E-2</v>
      </c>
      <c r="H21" s="41">
        <f>Elaborations_Calibration!H51</f>
        <v>3.4855403348554033E-2</v>
      </c>
      <c r="I21" s="41">
        <f>Elaborations_Calibration!I51</f>
        <v>0</v>
      </c>
      <c r="J21" s="41">
        <f>Elaborations_Calibration!J51</f>
        <v>0</v>
      </c>
      <c r="K21" s="41">
        <f>Elaborations_Calibration!K51</f>
        <v>0</v>
      </c>
      <c r="L21" s="41">
        <f>Elaborations_Calibration!L51</f>
        <v>0</v>
      </c>
      <c r="M21" s="41">
        <f>Elaborations_Calibration!M51</f>
        <v>0</v>
      </c>
      <c r="N21" s="41">
        <f>Elaborations_Calibration!N51</f>
        <v>0</v>
      </c>
      <c r="O21" s="41">
        <f>Elaborations_Calibration!O51</f>
        <v>4.3569254185692546E-2</v>
      </c>
      <c r="P21" s="41">
        <f>Elaborations_Calibration!P51</f>
        <v>2.6141552511415526E-2</v>
      </c>
      <c r="Q21" s="41">
        <f>Elaborations_Calibration!Q51</f>
        <v>3.4855403348554033E-2</v>
      </c>
      <c r="R21" s="41">
        <f>Elaborations_Calibration!R51</f>
        <v>4.3569254185692546E-2</v>
      </c>
      <c r="S21" s="41">
        <f>Elaborations_Calibration!S51</f>
        <v>2.6141552511415526E-2</v>
      </c>
      <c r="T21" s="41">
        <f>Elaborations_Calibration!T51</f>
        <v>3.4855403348554033E-2</v>
      </c>
      <c r="U21" s="41">
        <f>Elaborations_Calibration!U51</f>
        <v>0.12119482496194828</v>
      </c>
      <c r="V21" s="41">
        <f>Elaborations_Calibration!V51</f>
        <v>7.2716894977168961E-2</v>
      </c>
      <c r="W21" s="41">
        <f>Elaborations_Calibration!W51</f>
        <v>9.6955859969558605E-2</v>
      </c>
      <c r="X21" s="41">
        <f>Elaborations_Calibration!X51</f>
        <v>0.12119482496194828</v>
      </c>
      <c r="Y21" s="41">
        <f>Elaborations_Calibration!Y51</f>
        <v>7.2716894977168961E-2</v>
      </c>
      <c r="Z21" s="41">
        <f>Elaborations_Calibration!Z51</f>
        <v>9.6955859969558605E-2</v>
      </c>
      <c r="AA21" s="42">
        <f t="shared" si="1"/>
        <v>19</v>
      </c>
    </row>
    <row r="22" spans="1:27" ht="14.4" x14ac:dyDescent="0.3">
      <c r="A22" s="43">
        <v>20</v>
      </c>
      <c r="B22" s="12" t="s">
        <v>306</v>
      </c>
      <c r="C22" s="41">
        <f>Elaborations_Calibration!C52</f>
        <v>1.740867579908676E-2</v>
      </c>
      <c r="D22" s="41">
        <f>Elaborations_Calibration!D52</f>
        <v>2.9594748858447491E-2</v>
      </c>
      <c r="E22" s="41">
        <f>Elaborations_Calibration!E52</f>
        <v>3.6558219178082191E-2</v>
      </c>
      <c r="F22" s="41">
        <f>Elaborations_Calibration!F52</f>
        <v>4.1780821917808221E-2</v>
      </c>
      <c r="G22" s="41">
        <f>Elaborations_Calibration!G52</f>
        <v>2.7853881278538814E-2</v>
      </c>
      <c r="H22" s="41">
        <f>Elaborations_Calibration!H52</f>
        <v>1.3926940639269407E-2</v>
      </c>
      <c r="I22" s="41">
        <f>Elaborations_Calibration!I52</f>
        <v>1.7503805175038054E-2</v>
      </c>
      <c r="J22" s="41">
        <f>Elaborations_Calibration!J52</f>
        <v>2.9756468797564693E-2</v>
      </c>
      <c r="K22" s="41">
        <f>Elaborations_Calibration!K52</f>
        <v>3.6757990867579915E-2</v>
      </c>
      <c r="L22" s="41">
        <f>Elaborations_Calibration!L52</f>
        <v>4.2009132420091327E-2</v>
      </c>
      <c r="M22" s="41">
        <f>Elaborations_Calibration!M52</f>
        <v>2.8006088280060883E-2</v>
      </c>
      <c r="N22" s="41">
        <f>Elaborations_Calibration!N52</f>
        <v>1.4003044140030441E-2</v>
      </c>
      <c r="O22" s="41">
        <f>Elaborations_Calibration!O52</f>
        <v>1.740867579908676E-2</v>
      </c>
      <c r="P22" s="41">
        <f>Elaborations_Calibration!P52</f>
        <v>2.9594748858447491E-2</v>
      </c>
      <c r="Q22" s="41">
        <f>Elaborations_Calibration!Q52</f>
        <v>3.6558219178082191E-2</v>
      </c>
      <c r="R22" s="41">
        <f>Elaborations_Calibration!R52</f>
        <v>4.1780821917808221E-2</v>
      </c>
      <c r="S22" s="41">
        <f>Elaborations_Calibration!S52</f>
        <v>2.7853881278538814E-2</v>
      </c>
      <c r="T22" s="41">
        <f>Elaborations_Calibration!T52</f>
        <v>1.3926940639269407E-2</v>
      </c>
      <c r="U22" s="41">
        <f>Elaborations_Calibration!U52</f>
        <v>5.1845509893455106E-2</v>
      </c>
      <c r="V22" s="41">
        <f>Elaborations_Calibration!V52</f>
        <v>8.8137366818873672E-2</v>
      </c>
      <c r="W22" s="41">
        <f>Elaborations_Calibration!W52</f>
        <v>0.10887557077625572</v>
      </c>
      <c r="X22" s="41">
        <f>Elaborations_Calibration!X52</f>
        <v>0.12442922374429224</v>
      </c>
      <c r="Y22" s="41">
        <f>Elaborations_Calibration!Y52</f>
        <v>8.2952815829528154E-2</v>
      </c>
      <c r="Z22" s="41">
        <f>Elaborations_Calibration!Z52</f>
        <v>4.1476407914764077E-2</v>
      </c>
      <c r="AA22" s="42">
        <f t="shared" si="1"/>
        <v>20</v>
      </c>
    </row>
    <row r="23" spans="1:27" ht="14.4" x14ac:dyDescent="0.3">
      <c r="A23" s="43">
        <v>21</v>
      </c>
      <c r="B23" s="12" t="s">
        <v>310</v>
      </c>
      <c r="C23" s="41">
        <f>Elaborations_Calibration!C53</f>
        <v>1.740867579908676E-2</v>
      </c>
      <c r="D23" s="41">
        <f>Elaborations_Calibration!D53</f>
        <v>2.9594748858447491E-2</v>
      </c>
      <c r="E23" s="41">
        <f>Elaborations_Calibration!E53</f>
        <v>3.6558219178082191E-2</v>
      </c>
      <c r="F23" s="41">
        <f>Elaborations_Calibration!F53</f>
        <v>4.1780821917808221E-2</v>
      </c>
      <c r="G23" s="41">
        <f>Elaborations_Calibration!G53</f>
        <v>2.7853881278538814E-2</v>
      </c>
      <c r="H23" s="41">
        <f>Elaborations_Calibration!H53</f>
        <v>1.3926940639269407E-2</v>
      </c>
      <c r="I23" s="41">
        <f>Elaborations_Calibration!I53</f>
        <v>1.7503805175038054E-2</v>
      </c>
      <c r="J23" s="41">
        <f>Elaborations_Calibration!J53</f>
        <v>2.9756468797564693E-2</v>
      </c>
      <c r="K23" s="41">
        <f>Elaborations_Calibration!K53</f>
        <v>3.6757990867579915E-2</v>
      </c>
      <c r="L23" s="41">
        <f>Elaborations_Calibration!L53</f>
        <v>4.2009132420091327E-2</v>
      </c>
      <c r="M23" s="41">
        <f>Elaborations_Calibration!M53</f>
        <v>2.8006088280060883E-2</v>
      </c>
      <c r="N23" s="41">
        <f>Elaborations_Calibration!N53</f>
        <v>1.4003044140030441E-2</v>
      </c>
      <c r="O23" s="41">
        <f>Elaborations_Calibration!O53</f>
        <v>1.740867579908676E-2</v>
      </c>
      <c r="P23" s="41">
        <f>Elaborations_Calibration!P53</f>
        <v>2.9594748858447491E-2</v>
      </c>
      <c r="Q23" s="41">
        <f>Elaborations_Calibration!Q53</f>
        <v>3.6558219178082191E-2</v>
      </c>
      <c r="R23" s="41">
        <f>Elaborations_Calibration!R53</f>
        <v>4.1780821917808221E-2</v>
      </c>
      <c r="S23" s="41">
        <f>Elaborations_Calibration!S53</f>
        <v>2.7853881278538814E-2</v>
      </c>
      <c r="T23" s="41">
        <f>Elaborations_Calibration!T53</f>
        <v>1.3926940639269407E-2</v>
      </c>
      <c r="U23" s="41">
        <f>Elaborations_Calibration!U53</f>
        <v>5.1845509893455106E-2</v>
      </c>
      <c r="V23" s="41">
        <f>Elaborations_Calibration!V53</f>
        <v>8.8137366818873672E-2</v>
      </c>
      <c r="W23" s="41">
        <f>Elaborations_Calibration!W53</f>
        <v>0.10887557077625572</v>
      </c>
      <c r="X23" s="41">
        <f>Elaborations_Calibration!X53</f>
        <v>0.12442922374429224</v>
      </c>
      <c r="Y23" s="41">
        <f>Elaborations_Calibration!Y53</f>
        <v>8.2952815829528154E-2</v>
      </c>
      <c r="Z23" s="41">
        <f>Elaborations_Calibration!Z53</f>
        <v>4.1476407914764077E-2</v>
      </c>
      <c r="AA23" s="42">
        <f t="shared" si="1"/>
        <v>21</v>
      </c>
    </row>
    <row r="24" spans="1:27" ht="14.4" x14ac:dyDescent="0.3">
      <c r="A24" s="43">
        <v>22</v>
      </c>
      <c r="B24" s="12" t="s">
        <v>304</v>
      </c>
      <c r="C24" s="41">
        <f>Elaborations_Calibration!C54</f>
        <v>0</v>
      </c>
      <c r="D24" s="41">
        <f>Elaborations_Calibration!D54</f>
        <v>2.7853881278538817E-2</v>
      </c>
      <c r="E24" s="41">
        <f>Elaborations_Calibration!E54</f>
        <v>3.4817351598173514E-2</v>
      </c>
      <c r="F24" s="41">
        <f>Elaborations_Calibration!F54</f>
        <v>4.1780821917808221E-2</v>
      </c>
      <c r="G24" s="41">
        <f>Elaborations_Calibration!G54</f>
        <v>2.7853881278538817E-2</v>
      </c>
      <c r="H24" s="41">
        <f>Elaborations_Calibration!H54</f>
        <v>3.4817351598173514E-2</v>
      </c>
      <c r="I24" s="41">
        <f>Elaborations_Calibration!I54</f>
        <v>0</v>
      </c>
      <c r="J24" s="41">
        <f>Elaborations_Calibration!J54</f>
        <v>4.2009132420091334E-2</v>
      </c>
      <c r="K24" s="41">
        <f>Elaborations_Calibration!K54</f>
        <v>5.2511415525114152E-2</v>
      </c>
      <c r="L24" s="41">
        <f>Elaborations_Calibration!L54</f>
        <v>6.3013698630136991E-2</v>
      </c>
      <c r="M24" s="41">
        <f>Elaborations_Calibration!M54</f>
        <v>4.2009132420091334E-2</v>
      </c>
      <c r="N24" s="41">
        <f>Elaborations_Calibration!N54</f>
        <v>5.2511415525114152E-2</v>
      </c>
      <c r="O24" s="41">
        <f>Elaborations_Calibration!O54</f>
        <v>0</v>
      </c>
      <c r="P24" s="41">
        <f>Elaborations_Calibration!P54</f>
        <v>2.7853881278538817E-2</v>
      </c>
      <c r="Q24" s="41">
        <f>Elaborations_Calibration!Q54</f>
        <v>3.4817351598173514E-2</v>
      </c>
      <c r="R24" s="41">
        <f>Elaborations_Calibration!R54</f>
        <v>4.1780821917808221E-2</v>
      </c>
      <c r="S24" s="41">
        <f>Elaborations_Calibration!S54</f>
        <v>2.7853881278538817E-2</v>
      </c>
      <c r="T24" s="41">
        <f>Elaborations_Calibration!T54</f>
        <v>3.4817351598173514E-2</v>
      </c>
      <c r="U24" s="41">
        <f>Elaborations_Calibration!U54</f>
        <v>0</v>
      </c>
      <c r="V24" s="41">
        <f>Elaborations_Calibration!V54</f>
        <v>6.894977168949773E-2</v>
      </c>
      <c r="W24" s="41">
        <f>Elaborations_Calibration!W54</f>
        <v>8.6187214611872148E-2</v>
      </c>
      <c r="X24" s="41">
        <f>Elaborations_Calibration!X54</f>
        <v>0.10342465753424658</v>
      </c>
      <c r="Y24" s="41">
        <f>Elaborations_Calibration!Y54</f>
        <v>6.894977168949773E-2</v>
      </c>
      <c r="Z24" s="41">
        <f>Elaborations_Calibration!Z54</f>
        <v>8.6187214611872148E-2</v>
      </c>
      <c r="AA24" s="42">
        <f t="shared" si="1"/>
        <v>22</v>
      </c>
    </row>
    <row r="25" spans="1:27" ht="14.4" x14ac:dyDescent="0.3">
      <c r="A25" s="43">
        <v>23</v>
      </c>
      <c r="B25" s="12" t="s">
        <v>308</v>
      </c>
      <c r="C25" s="41">
        <f>Elaborations_Calibration!C55</f>
        <v>3.4817351598173521E-2</v>
      </c>
      <c r="D25" s="41">
        <f>Elaborations_Calibration!D55</f>
        <v>2.0890410958904111E-2</v>
      </c>
      <c r="E25" s="41">
        <f>Elaborations_Calibration!E55</f>
        <v>2.7853881278538814E-2</v>
      </c>
      <c r="F25" s="41">
        <f>Elaborations_Calibration!F55</f>
        <v>3.4817351598173521E-2</v>
      </c>
      <c r="G25" s="41">
        <f>Elaborations_Calibration!G55</f>
        <v>2.0890410958904111E-2</v>
      </c>
      <c r="H25" s="41">
        <f>Elaborations_Calibration!H55</f>
        <v>2.7853881278538814E-2</v>
      </c>
      <c r="I25" s="41">
        <f>Elaborations_Calibration!I55</f>
        <v>5.2511415525114159E-2</v>
      </c>
      <c r="J25" s="41">
        <f>Elaborations_Calibration!J55</f>
        <v>3.1506849315068496E-2</v>
      </c>
      <c r="K25" s="41">
        <f>Elaborations_Calibration!K55</f>
        <v>4.2009132420091327E-2</v>
      </c>
      <c r="L25" s="41">
        <f>Elaborations_Calibration!L55</f>
        <v>5.2511415525114159E-2</v>
      </c>
      <c r="M25" s="41">
        <f>Elaborations_Calibration!M55</f>
        <v>3.1506849315068496E-2</v>
      </c>
      <c r="N25" s="41">
        <f>Elaborations_Calibration!N55</f>
        <v>4.2009132420091327E-2</v>
      </c>
      <c r="O25" s="41">
        <f>Elaborations_Calibration!O55</f>
        <v>3.4817351598173521E-2</v>
      </c>
      <c r="P25" s="41">
        <f>Elaborations_Calibration!P55</f>
        <v>2.0890410958904111E-2</v>
      </c>
      <c r="Q25" s="41">
        <f>Elaborations_Calibration!Q55</f>
        <v>2.7853881278538814E-2</v>
      </c>
      <c r="R25" s="41">
        <f>Elaborations_Calibration!R55</f>
        <v>3.4817351598173521E-2</v>
      </c>
      <c r="S25" s="41">
        <f>Elaborations_Calibration!S55</f>
        <v>2.0890410958904111E-2</v>
      </c>
      <c r="T25" s="41">
        <f>Elaborations_Calibration!T55</f>
        <v>2.7853881278538814E-2</v>
      </c>
      <c r="U25" s="41">
        <f>Elaborations_Calibration!U55</f>
        <v>8.6187214611872148E-2</v>
      </c>
      <c r="V25" s="41">
        <f>Elaborations_Calibration!V55</f>
        <v>5.171232876712329E-2</v>
      </c>
      <c r="W25" s="41">
        <f>Elaborations_Calibration!W55</f>
        <v>6.8949771689497716E-2</v>
      </c>
      <c r="X25" s="41">
        <f>Elaborations_Calibration!X55</f>
        <v>8.6187214611872148E-2</v>
      </c>
      <c r="Y25" s="41">
        <f>Elaborations_Calibration!Y55</f>
        <v>5.171232876712329E-2</v>
      </c>
      <c r="Z25" s="41">
        <f>Elaborations_Calibration!Z55</f>
        <v>6.8949771689497716E-2</v>
      </c>
      <c r="AA25" s="42">
        <f t="shared" si="1"/>
        <v>23</v>
      </c>
    </row>
    <row r="26" spans="1:27" ht="14.4" x14ac:dyDescent="0.3">
      <c r="A26" s="43">
        <v>24</v>
      </c>
      <c r="B26" s="12" t="s">
        <v>291</v>
      </c>
      <c r="C26" s="41">
        <f>Elaborations_Calibration!C56</f>
        <v>4.8744292237442928E-2</v>
      </c>
      <c r="D26" s="41">
        <f>Elaborations_Calibration!D56</f>
        <v>2.0890410958904111E-2</v>
      </c>
      <c r="E26" s="41">
        <f>Elaborations_Calibration!E56</f>
        <v>1.3926940639269407E-2</v>
      </c>
      <c r="F26" s="41">
        <f>Elaborations_Calibration!F56</f>
        <v>1.160578386605784E-2</v>
      </c>
      <c r="G26" s="41">
        <f>Elaborations_Calibration!G56</f>
        <v>2.0890410958904111E-2</v>
      </c>
      <c r="H26" s="41">
        <f>Elaborations_Calibration!H56</f>
        <v>5.1065449010654497E-2</v>
      </c>
      <c r="I26" s="41">
        <f>Elaborations_Calibration!I56</f>
        <v>4.9010654490106553E-2</v>
      </c>
      <c r="J26" s="41">
        <f>Elaborations_Calibration!J56</f>
        <v>2.1004566210045664E-2</v>
      </c>
      <c r="K26" s="41">
        <f>Elaborations_Calibration!K56</f>
        <v>1.4003044140030441E-2</v>
      </c>
      <c r="L26" s="41">
        <f>Elaborations_Calibration!L56</f>
        <v>1.1669203450025369E-2</v>
      </c>
      <c r="M26" s="41">
        <f>Elaborations_Calibration!M56</f>
        <v>2.1004566210045664E-2</v>
      </c>
      <c r="N26" s="41">
        <f>Elaborations_Calibration!N56</f>
        <v>5.1344495180111624E-2</v>
      </c>
      <c r="O26" s="41">
        <f>Elaborations_Calibration!O56</f>
        <v>4.8744292237442928E-2</v>
      </c>
      <c r="P26" s="41">
        <f>Elaborations_Calibration!P56</f>
        <v>2.0890410958904111E-2</v>
      </c>
      <c r="Q26" s="41">
        <f>Elaborations_Calibration!Q56</f>
        <v>1.3926940639269407E-2</v>
      </c>
      <c r="R26" s="41">
        <f>Elaborations_Calibration!R56</f>
        <v>1.160578386605784E-2</v>
      </c>
      <c r="S26" s="41">
        <f>Elaborations_Calibration!S56</f>
        <v>2.0890410958904111E-2</v>
      </c>
      <c r="T26" s="41">
        <f>Elaborations_Calibration!T56</f>
        <v>5.1065449010654497E-2</v>
      </c>
      <c r="U26" s="41">
        <f>Elaborations_Calibration!U56</f>
        <v>0.14516742770167429</v>
      </c>
      <c r="V26" s="41">
        <f>Elaborations_Calibration!V56</f>
        <v>6.2214611872146122E-2</v>
      </c>
      <c r="W26" s="41">
        <f>Elaborations_Calibration!W56</f>
        <v>4.1476407914764077E-2</v>
      </c>
      <c r="X26" s="41">
        <f>Elaborations_Calibration!X56</f>
        <v>3.4563673262303404E-2</v>
      </c>
      <c r="Y26" s="41">
        <f>Elaborations_Calibration!Y56</f>
        <v>6.2214611872146122E-2</v>
      </c>
      <c r="Z26" s="41">
        <f>Elaborations_Calibration!Z56</f>
        <v>0.15208016235413499</v>
      </c>
      <c r="AA26" s="42">
        <f t="shared" si="1"/>
        <v>24</v>
      </c>
    </row>
    <row r="27" spans="1:27" ht="14.4" x14ac:dyDescent="0.3">
      <c r="A27" s="43">
        <v>25</v>
      </c>
      <c r="B27" s="12" t="s">
        <v>104</v>
      </c>
      <c r="C27" s="41">
        <f>Elaborations_Calibration!C57</f>
        <v>3.4817351598173521E-2</v>
      </c>
      <c r="D27" s="41">
        <f>Elaborations_Calibration!D57</f>
        <v>2.0890410958904111E-2</v>
      </c>
      <c r="E27" s="41">
        <f>Elaborations_Calibration!E57</f>
        <v>2.7853881278538814E-2</v>
      </c>
      <c r="F27" s="41">
        <f>Elaborations_Calibration!F57</f>
        <v>3.4817351598173521E-2</v>
      </c>
      <c r="G27" s="41">
        <f>Elaborations_Calibration!G57</f>
        <v>2.0890410958904111E-2</v>
      </c>
      <c r="H27" s="41">
        <f>Elaborations_Calibration!H57</f>
        <v>2.7853881278538814E-2</v>
      </c>
      <c r="I27" s="41">
        <f>Elaborations_Calibration!I57</f>
        <v>3.9383561643835621E-2</v>
      </c>
      <c r="J27" s="41">
        <f>Elaborations_Calibration!J57</f>
        <v>2.363013698630137E-2</v>
      </c>
      <c r="K27" s="41">
        <f>Elaborations_Calibration!K57</f>
        <v>3.1506849315068489E-2</v>
      </c>
      <c r="L27" s="41">
        <f>Elaborations_Calibration!L57</f>
        <v>3.9383561643835621E-2</v>
      </c>
      <c r="M27" s="41">
        <f>Elaborations_Calibration!M57</f>
        <v>2.363013698630137E-2</v>
      </c>
      <c r="N27" s="41">
        <f>Elaborations_Calibration!N57</f>
        <v>3.1506849315068489E-2</v>
      </c>
      <c r="O27" s="41">
        <f>Elaborations_Calibration!O57</f>
        <v>3.4817351598173521E-2</v>
      </c>
      <c r="P27" s="41">
        <f>Elaborations_Calibration!P57</f>
        <v>2.0890410958904111E-2</v>
      </c>
      <c r="Q27" s="41">
        <f>Elaborations_Calibration!Q57</f>
        <v>2.7853881278538814E-2</v>
      </c>
      <c r="R27" s="41">
        <f>Elaborations_Calibration!R57</f>
        <v>3.4817351598173521E-2</v>
      </c>
      <c r="S27" s="41">
        <f>Elaborations_Calibration!S57</f>
        <v>2.0890410958904111E-2</v>
      </c>
      <c r="T27" s="41">
        <f>Elaborations_Calibration!T57</f>
        <v>2.7853881278538814E-2</v>
      </c>
      <c r="U27" s="41">
        <f>Elaborations_Calibration!U57</f>
        <v>9.9315068493150693E-2</v>
      </c>
      <c r="V27" s="41">
        <f>Elaborations_Calibration!V57</f>
        <v>5.9589041095890416E-2</v>
      </c>
      <c r="W27" s="41">
        <f>Elaborations_Calibration!W57</f>
        <v>7.9452054794520555E-2</v>
      </c>
      <c r="X27" s="41">
        <f>Elaborations_Calibration!X57</f>
        <v>9.9315068493150693E-2</v>
      </c>
      <c r="Y27" s="41">
        <f>Elaborations_Calibration!Y57</f>
        <v>5.9589041095890416E-2</v>
      </c>
      <c r="Z27" s="41">
        <f>Elaborations_Calibration!Z57</f>
        <v>7.9452054794520555E-2</v>
      </c>
      <c r="AA27" s="42">
        <f t="shared" si="1"/>
        <v>25</v>
      </c>
    </row>
    <row r="28" spans="1:27" ht="14.4" x14ac:dyDescent="0.3">
      <c r="A28" s="43">
        <v>26</v>
      </c>
      <c r="B28" s="12" t="s">
        <v>102</v>
      </c>
      <c r="C28" s="41">
        <f>Elaborations_Calibration!C58</f>
        <v>8.7043378995433802E-3</v>
      </c>
      <c r="D28" s="41">
        <f>Elaborations_Calibration!D58</f>
        <v>2.9594748858447491E-2</v>
      </c>
      <c r="E28" s="41">
        <f>Elaborations_Calibration!E58</f>
        <v>4.5262557077625568E-2</v>
      </c>
      <c r="F28" s="41">
        <f>Elaborations_Calibration!F58</f>
        <v>4.8744292237442928E-2</v>
      </c>
      <c r="G28" s="41">
        <f>Elaborations_Calibration!G58</f>
        <v>2.7853881278538814E-2</v>
      </c>
      <c r="H28" s="41">
        <f>Elaborations_Calibration!H58</f>
        <v>6.9634703196347035E-3</v>
      </c>
      <c r="I28" s="41">
        <f>Elaborations_Calibration!I58</f>
        <v>1.312785388127854E-2</v>
      </c>
      <c r="J28" s="41">
        <f>Elaborations_Calibration!J58</f>
        <v>4.4634703196347041E-2</v>
      </c>
      <c r="K28" s="41">
        <f>Elaborations_Calibration!K58</f>
        <v>6.8264840182648404E-2</v>
      </c>
      <c r="L28" s="41">
        <f>Elaborations_Calibration!L58</f>
        <v>7.351598173515983E-2</v>
      </c>
      <c r="M28" s="41">
        <f>Elaborations_Calibration!M58</f>
        <v>4.2009132420091327E-2</v>
      </c>
      <c r="N28" s="41">
        <f>Elaborations_Calibration!N58</f>
        <v>1.0502283105022832E-2</v>
      </c>
      <c r="O28" s="41">
        <f>Elaborations_Calibration!O58</f>
        <v>8.7043378995433802E-3</v>
      </c>
      <c r="P28" s="41">
        <f>Elaborations_Calibration!P58</f>
        <v>2.9594748858447491E-2</v>
      </c>
      <c r="Q28" s="41">
        <f>Elaborations_Calibration!Q58</f>
        <v>4.5262557077625568E-2</v>
      </c>
      <c r="R28" s="41">
        <f>Elaborations_Calibration!R58</f>
        <v>4.8744292237442928E-2</v>
      </c>
      <c r="S28" s="41">
        <f>Elaborations_Calibration!S58</f>
        <v>2.7853881278538814E-2</v>
      </c>
      <c r="T28" s="41">
        <f>Elaborations_Calibration!T58</f>
        <v>6.9634703196347035E-3</v>
      </c>
      <c r="U28" s="41">
        <f>Elaborations_Calibration!U58</f>
        <v>2.1546803652968037E-2</v>
      </c>
      <c r="V28" s="41">
        <f>Elaborations_Calibration!V58</f>
        <v>7.3259132420091327E-2</v>
      </c>
      <c r="W28" s="41">
        <f>Elaborations_Calibration!W58</f>
        <v>0.11204337899543379</v>
      </c>
      <c r="X28" s="41">
        <f>Elaborations_Calibration!X58</f>
        <v>0.12066210045662101</v>
      </c>
      <c r="Y28" s="41">
        <f>Elaborations_Calibration!Y58</f>
        <v>6.8949771689497716E-2</v>
      </c>
      <c r="Z28" s="41">
        <f>Elaborations_Calibration!Z58</f>
        <v>1.7237442922374429E-2</v>
      </c>
      <c r="AA28" s="42">
        <f t="shared" si="1"/>
        <v>26</v>
      </c>
    </row>
    <row r="29" spans="1:27" ht="14.4" x14ac:dyDescent="0.3">
      <c r="A29" s="43">
        <v>27</v>
      </c>
      <c r="B29" s="12" t="s">
        <v>103</v>
      </c>
      <c r="C29" s="41">
        <f>Elaborations_Calibration!C59</f>
        <v>1.740867579908676E-2</v>
      </c>
      <c r="D29" s="41">
        <f>Elaborations_Calibration!D59</f>
        <v>2.9594748858447491E-2</v>
      </c>
      <c r="E29" s="41">
        <f>Elaborations_Calibration!E59</f>
        <v>3.6558219178082191E-2</v>
      </c>
      <c r="F29" s="41">
        <f>Elaborations_Calibration!F59</f>
        <v>4.1780821917808221E-2</v>
      </c>
      <c r="G29" s="41">
        <f>Elaborations_Calibration!G59</f>
        <v>2.7853881278538814E-2</v>
      </c>
      <c r="H29" s="41">
        <f>Elaborations_Calibration!H59</f>
        <v>1.3926940639269407E-2</v>
      </c>
      <c r="I29" s="41">
        <f>Elaborations_Calibration!I59</f>
        <v>2.625570776255708E-2</v>
      </c>
      <c r="J29" s="41">
        <f>Elaborations_Calibration!J59</f>
        <v>4.4634703196347041E-2</v>
      </c>
      <c r="K29" s="41">
        <f>Elaborations_Calibration!K59</f>
        <v>5.5136986301369866E-2</v>
      </c>
      <c r="L29" s="41">
        <f>Elaborations_Calibration!L59</f>
        <v>6.3013698630136991E-2</v>
      </c>
      <c r="M29" s="41">
        <f>Elaborations_Calibration!M59</f>
        <v>4.2009132420091327E-2</v>
      </c>
      <c r="N29" s="41">
        <f>Elaborations_Calibration!N59</f>
        <v>2.1004566210045664E-2</v>
      </c>
      <c r="O29" s="41">
        <f>Elaborations_Calibration!O59</f>
        <v>1.740867579908676E-2</v>
      </c>
      <c r="P29" s="41">
        <f>Elaborations_Calibration!P59</f>
        <v>2.9594748858447491E-2</v>
      </c>
      <c r="Q29" s="41">
        <f>Elaborations_Calibration!Q59</f>
        <v>3.6558219178082191E-2</v>
      </c>
      <c r="R29" s="41">
        <f>Elaborations_Calibration!R59</f>
        <v>4.1780821917808221E-2</v>
      </c>
      <c r="S29" s="41">
        <f>Elaborations_Calibration!S59</f>
        <v>2.7853881278538814E-2</v>
      </c>
      <c r="T29" s="41">
        <f>Elaborations_Calibration!T59</f>
        <v>1.3926940639269407E-2</v>
      </c>
      <c r="U29" s="41">
        <f>Elaborations_Calibration!U59</f>
        <v>4.3093607305936074E-2</v>
      </c>
      <c r="V29" s="41">
        <f>Elaborations_Calibration!V59</f>
        <v>7.3259132420091327E-2</v>
      </c>
      <c r="W29" s="41">
        <f>Elaborations_Calibration!W59</f>
        <v>9.049657534246576E-2</v>
      </c>
      <c r="X29" s="41">
        <f>Elaborations_Calibration!X59</f>
        <v>0.10342465753424658</v>
      </c>
      <c r="Y29" s="41">
        <f>Elaborations_Calibration!Y59</f>
        <v>6.8949771689497716E-2</v>
      </c>
      <c r="Z29" s="41">
        <f>Elaborations_Calibration!Z59</f>
        <v>3.4474885844748858E-2</v>
      </c>
      <c r="AA29" s="42">
        <f t="shared" si="1"/>
        <v>27</v>
      </c>
    </row>
    <row r="34" spans="1:5" ht="17.399999999999999" x14ac:dyDescent="0.3">
      <c r="A34" s="1" t="s">
        <v>107</v>
      </c>
      <c r="B34" s="1"/>
      <c r="C34" s="1"/>
      <c r="D34" s="1"/>
      <c r="E34" s="1"/>
    </row>
  </sheetData>
  <sortState xmlns:xlrd2="http://schemas.microsoft.com/office/spreadsheetml/2017/richdata2" ref="A2:Z12">
    <sortCondition ref="A2:A1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914F-2784-49A0-B93D-25C815D564AD}">
  <dimension ref="A1:AJ72"/>
  <sheetViews>
    <sheetView topLeftCell="A12" zoomScale="70" zoomScaleNormal="70" workbookViewId="0">
      <selection activeCell="A69" sqref="A1:XFD1048576"/>
    </sheetView>
  </sheetViews>
  <sheetFormatPr defaultRowHeight="13.2" x14ac:dyDescent="0.25"/>
  <cols>
    <col min="1" max="1" width="8.88671875" style="2"/>
    <col min="2" max="2" width="18" style="2" bestFit="1" customWidth="1"/>
    <col min="3" max="6" width="10.6640625" style="2" bestFit="1" customWidth="1"/>
    <col min="7" max="8" width="9.5546875" style="2" bestFit="1" customWidth="1"/>
    <col min="9" max="9" width="9.33203125" style="2" bestFit="1" customWidth="1"/>
    <col min="10" max="14" width="9.5546875" style="2" bestFit="1" customWidth="1"/>
    <col min="15" max="15" width="9.33203125" style="2" bestFit="1" customWidth="1"/>
    <col min="16" max="20" width="9.5546875" style="2" bestFit="1" customWidth="1"/>
    <col min="21" max="21" width="9.33203125" style="2" bestFit="1" customWidth="1"/>
    <col min="22" max="26" width="9.5546875" style="2" bestFit="1" customWidth="1"/>
    <col min="27" max="35" width="8.88671875" style="2"/>
    <col min="36" max="36" width="9.5546875" style="2" bestFit="1" customWidth="1"/>
    <col min="37" max="16384" width="8.88671875" style="2"/>
  </cols>
  <sheetData>
    <row r="1" spans="1:28" x14ac:dyDescent="0.25">
      <c r="A1" s="44"/>
      <c r="B1" s="45"/>
      <c r="C1" s="46">
        <v>0.16712328767123288</v>
      </c>
      <c r="D1" s="46">
        <v>0.25205479452054796</v>
      </c>
      <c r="E1" s="46">
        <v>0.16712328767123288</v>
      </c>
      <c r="F1" s="46">
        <v>0.41369863013698632</v>
      </c>
      <c r="G1" s="47"/>
      <c r="H1" s="47"/>
      <c r="I1" s="47"/>
      <c r="J1" s="46">
        <v>0.20833333333333334</v>
      </c>
      <c r="K1" s="46">
        <v>0.125</v>
      </c>
      <c r="L1" s="46">
        <v>0.16666666666666666</v>
      </c>
      <c r="M1" s="46">
        <v>0.20833333333333334</v>
      </c>
      <c r="N1" s="46">
        <v>0.125</v>
      </c>
      <c r="O1" s="46">
        <v>0.16666666666666666</v>
      </c>
      <c r="Q1" s="2" t="s">
        <v>267</v>
      </c>
      <c r="V1" s="2" t="s">
        <v>268</v>
      </c>
      <c r="W1" s="2" t="s">
        <v>269</v>
      </c>
    </row>
    <row r="2" spans="1:28" ht="15" thickBot="1" x14ac:dyDescent="0.35">
      <c r="B2" s="37" t="s">
        <v>35</v>
      </c>
      <c r="C2" s="2" t="s">
        <v>257</v>
      </c>
      <c r="D2" s="2" t="s">
        <v>258</v>
      </c>
      <c r="E2" s="2" t="s">
        <v>259</v>
      </c>
      <c r="F2" s="2" t="s">
        <v>260</v>
      </c>
      <c r="J2" s="2" t="s">
        <v>261</v>
      </c>
      <c r="K2" s="2" t="s">
        <v>262</v>
      </c>
      <c r="L2" s="2" t="s">
        <v>263</v>
      </c>
      <c r="M2" s="2" t="s">
        <v>264</v>
      </c>
      <c r="N2" s="2" t="s">
        <v>265</v>
      </c>
      <c r="O2" s="2" t="s">
        <v>266</v>
      </c>
      <c r="W2" s="2" t="s">
        <v>261</v>
      </c>
      <c r="X2" s="2" t="s">
        <v>262</v>
      </c>
      <c r="Y2" s="2" t="s">
        <v>263</v>
      </c>
      <c r="Z2" s="2" t="s">
        <v>264</v>
      </c>
      <c r="AA2" s="2" t="s">
        <v>265</v>
      </c>
      <c r="AB2" s="2" t="s">
        <v>266</v>
      </c>
    </row>
    <row r="3" spans="1:28" x14ac:dyDescent="0.25">
      <c r="A3" s="39">
        <v>1</v>
      </c>
      <c r="B3" s="40" t="s">
        <v>56</v>
      </c>
      <c r="C3" s="47">
        <f>C1</f>
        <v>0.16712328767123288</v>
      </c>
      <c r="D3" s="47">
        <f t="shared" ref="D3:F3" si="0">D1</f>
        <v>0.25205479452054796</v>
      </c>
      <c r="E3" s="47">
        <f t="shared" si="0"/>
        <v>0.16712328767123288</v>
      </c>
      <c r="F3" s="47">
        <f t="shared" si="0"/>
        <v>0.41369863013698632</v>
      </c>
      <c r="G3" s="48">
        <f>SUM(C3:F3)</f>
        <v>1</v>
      </c>
      <c r="J3" s="49">
        <f>J1/2</f>
        <v>0.10416666666666667</v>
      </c>
      <c r="K3" s="49">
        <f>K1+J1/2</f>
        <v>0.22916666666666669</v>
      </c>
      <c r="L3" s="49">
        <f>L1</f>
        <v>0.16666666666666666</v>
      </c>
      <c r="M3" s="49">
        <f>M1</f>
        <v>0.20833333333333334</v>
      </c>
      <c r="N3" s="49">
        <f>N1</f>
        <v>0.125</v>
      </c>
      <c r="O3" s="49">
        <f>O1</f>
        <v>0.16666666666666666</v>
      </c>
      <c r="P3" s="48">
        <f>SUM(J3:O3)</f>
        <v>1</v>
      </c>
      <c r="V3" s="2" t="s">
        <v>257</v>
      </c>
      <c r="W3" s="2">
        <v>5</v>
      </c>
      <c r="X3" s="2">
        <v>3</v>
      </c>
      <c r="Y3" s="2">
        <v>4</v>
      </c>
      <c r="Z3" s="2">
        <v>5</v>
      </c>
      <c r="AA3" s="2">
        <v>3</v>
      </c>
      <c r="AB3" s="2">
        <v>4</v>
      </c>
    </row>
    <row r="4" spans="1:28" x14ac:dyDescent="0.25">
      <c r="A4" s="43">
        <v>2</v>
      </c>
      <c r="B4" s="15" t="s">
        <v>57</v>
      </c>
      <c r="C4" s="47">
        <f>C1</f>
        <v>0.16712328767123288</v>
      </c>
      <c r="D4" s="47">
        <f>D1+F1</f>
        <v>0.66575342465753429</v>
      </c>
      <c r="E4" s="47">
        <f>E1</f>
        <v>0.16712328767123288</v>
      </c>
      <c r="F4" s="2">
        <v>0</v>
      </c>
      <c r="G4" s="48">
        <f t="shared" ref="G4:G29" si="1">SUM(C4:F4)</f>
        <v>1</v>
      </c>
      <c r="J4" s="49">
        <v>0</v>
      </c>
      <c r="K4" s="49">
        <f>K1+$J$1/5</f>
        <v>0.16666666666666669</v>
      </c>
      <c r="L4" s="49">
        <f t="shared" ref="L4:O4" si="2">L1+$J$1/5</f>
        <v>0.20833333333333331</v>
      </c>
      <c r="M4" s="49">
        <f t="shared" si="2"/>
        <v>0.25</v>
      </c>
      <c r="N4" s="49">
        <f t="shared" si="2"/>
        <v>0.16666666666666669</v>
      </c>
      <c r="O4" s="49">
        <f t="shared" si="2"/>
        <v>0.20833333333333331</v>
      </c>
      <c r="P4" s="48">
        <f t="shared" ref="P4:P29" si="3">SUM(J4:O4)</f>
        <v>1</v>
      </c>
      <c r="V4" s="2" t="s">
        <v>258</v>
      </c>
      <c r="W4" s="2">
        <v>5</v>
      </c>
      <c r="X4" s="2">
        <v>3</v>
      </c>
      <c r="Y4" s="2">
        <v>4</v>
      </c>
      <c r="Z4" s="2">
        <v>5</v>
      </c>
      <c r="AA4" s="2">
        <v>3</v>
      </c>
      <c r="AB4" s="2">
        <v>4</v>
      </c>
    </row>
    <row r="5" spans="1:28" x14ac:dyDescent="0.25">
      <c r="A5" s="43">
        <v>3</v>
      </c>
      <c r="B5" s="15" t="s">
        <v>58</v>
      </c>
      <c r="C5" s="47">
        <f>C1+D1/3/2</f>
        <v>0.20913242009132421</v>
      </c>
      <c r="D5" s="47">
        <v>0</v>
      </c>
      <c r="E5" s="47">
        <f>E1+D1/3/2</f>
        <v>0.20913242009132421</v>
      </c>
      <c r="F5" s="47">
        <f>F1+D1/3*2</f>
        <v>0.58173515981735169</v>
      </c>
      <c r="G5" s="48">
        <f t="shared" si="1"/>
        <v>1</v>
      </c>
      <c r="J5" s="49">
        <f>J1</f>
        <v>0.20833333333333334</v>
      </c>
      <c r="K5" s="49">
        <f t="shared" ref="K5:O5" si="4">K1</f>
        <v>0.125</v>
      </c>
      <c r="L5" s="49">
        <f t="shared" si="4"/>
        <v>0.16666666666666666</v>
      </c>
      <c r="M5" s="49">
        <f t="shared" si="4"/>
        <v>0.20833333333333334</v>
      </c>
      <c r="N5" s="49">
        <f t="shared" si="4"/>
        <v>0.125</v>
      </c>
      <c r="O5" s="49">
        <f t="shared" si="4"/>
        <v>0.16666666666666666</v>
      </c>
      <c r="P5" s="48">
        <f t="shared" si="3"/>
        <v>1</v>
      </c>
      <c r="V5" s="2" t="s">
        <v>259</v>
      </c>
      <c r="W5" s="2">
        <v>5</v>
      </c>
      <c r="X5" s="2">
        <v>3</v>
      </c>
      <c r="Y5" s="2">
        <v>4</v>
      </c>
      <c r="Z5" s="2">
        <v>5</v>
      </c>
      <c r="AA5" s="2">
        <v>3</v>
      </c>
      <c r="AB5" s="2">
        <v>4</v>
      </c>
    </row>
    <row r="6" spans="1:28" x14ac:dyDescent="0.25">
      <c r="A6" s="43">
        <v>4</v>
      </c>
      <c r="B6" s="15" t="s">
        <v>59</v>
      </c>
      <c r="C6" s="47">
        <f>C1</f>
        <v>0.16712328767123288</v>
      </c>
      <c r="D6" s="47">
        <f>D1/3*2</f>
        <v>0.16803652968036531</v>
      </c>
      <c r="E6" s="47">
        <f t="shared" ref="E6" si="5">E1</f>
        <v>0.16712328767123288</v>
      </c>
      <c r="F6" s="47">
        <f>F1+D1/3</f>
        <v>0.49771689497716898</v>
      </c>
      <c r="G6" s="48">
        <f t="shared" si="1"/>
        <v>1</v>
      </c>
      <c r="J6" s="49">
        <f>J1/2</f>
        <v>0.10416666666666667</v>
      </c>
      <c r="K6" s="49">
        <f>K1+J1/2</f>
        <v>0.22916666666666669</v>
      </c>
      <c r="L6" s="49">
        <f>L1</f>
        <v>0.16666666666666666</v>
      </c>
      <c r="M6" s="49">
        <f>M1/2</f>
        <v>0.10416666666666667</v>
      </c>
      <c r="N6" s="49">
        <f>N1</f>
        <v>0.125</v>
      </c>
      <c r="O6" s="49">
        <f>O1+M1/2</f>
        <v>0.27083333333333331</v>
      </c>
      <c r="P6" s="48">
        <f t="shared" si="3"/>
        <v>1</v>
      </c>
      <c r="V6" s="2" t="s">
        <v>260</v>
      </c>
      <c r="W6" s="2">
        <v>5</v>
      </c>
      <c r="X6" s="2">
        <v>3</v>
      </c>
      <c r="Y6" s="2">
        <v>4</v>
      </c>
      <c r="Z6" s="2">
        <v>5</v>
      </c>
      <c r="AA6" s="2">
        <v>3</v>
      </c>
      <c r="AB6" s="2">
        <v>4</v>
      </c>
    </row>
    <row r="7" spans="1:28" x14ac:dyDescent="0.25">
      <c r="A7" s="43">
        <v>5</v>
      </c>
      <c r="B7" s="15" t="s">
        <v>60</v>
      </c>
      <c r="C7" s="47">
        <f>C1</f>
        <v>0.16712328767123288</v>
      </c>
      <c r="D7" s="47">
        <f t="shared" ref="D7:F7" si="6">D1</f>
        <v>0.25205479452054796</v>
      </c>
      <c r="E7" s="47">
        <f t="shared" si="6"/>
        <v>0.16712328767123288</v>
      </c>
      <c r="F7" s="47">
        <f t="shared" si="6"/>
        <v>0.41369863013698632</v>
      </c>
      <c r="G7" s="48">
        <f t="shared" si="1"/>
        <v>1</v>
      </c>
      <c r="J7" s="49">
        <v>0</v>
      </c>
      <c r="K7" s="49">
        <f>K1+J1/5</f>
        <v>0.16666666666666669</v>
      </c>
      <c r="L7" s="49">
        <f>L1+J1/5</f>
        <v>0.20833333333333331</v>
      </c>
      <c r="M7" s="49">
        <f>M1+J1/5</f>
        <v>0.25</v>
      </c>
      <c r="N7" s="49">
        <f>N1+J1/5</f>
        <v>0.16666666666666669</v>
      </c>
      <c r="O7" s="49">
        <f>O1+J1/5</f>
        <v>0.20833333333333331</v>
      </c>
      <c r="P7" s="48">
        <f t="shared" si="3"/>
        <v>1</v>
      </c>
    </row>
    <row r="8" spans="1:28" x14ac:dyDescent="0.25">
      <c r="A8" s="43">
        <v>6</v>
      </c>
      <c r="B8" s="15" t="s">
        <v>61</v>
      </c>
      <c r="C8" s="47">
        <f>C1</f>
        <v>0.16712328767123288</v>
      </c>
      <c r="D8" s="47">
        <f t="shared" ref="D8:F8" si="7">D1</f>
        <v>0.25205479452054796</v>
      </c>
      <c r="E8" s="47">
        <f t="shared" si="7"/>
        <v>0.16712328767123288</v>
      </c>
      <c r="F8" s="47">
        <f t="shared" si="7"/>
        <v>0.41369863013698632</v>
      </c>
      <c r="G8" s="48">
        <f t="shared" si="1"/>
        <v>1</v>
      </c>
      <c r="J8" s="49">
        <v>0</v>
      </c>
      <c r="K8" s="49">
        <f>K1+J1/5</f>
        <v>0.16666666666666669</v>
      </c>
      <c r="L8" s="49">
        <f>L1+J1/5</f>
        <v>0.20833333333333331</v>
      </c>
      <c r="M8" s="49">
        <f>M1+J1/5</f>
        <v>0.25</v>
      </c>
      <c r="N8" s="49">
        <f>N1+J1/5</f>
        <v>0.16666666666666669</v>
      </c>
      <c r="O8" s="49">
        <f>O1+J1/5</f>
        <v>0.20833333333333331</v>
      </c>
      <c r="P8" s="48">
        <f t="shared" si="3"/>
        <v>1</v>
      </c>
    </row>
    <row r="9" spans="1:28" x14ac:dyDescent="0.25">
      <c r="A9" s="43">
        <v>7</v>
      </c>
      <c r="B9" s="15" t="s">
        <v>62</v>
      </c>
      <c r="C9" s="47">
        <f>C1</f>
        <v>0.16712328767123288</v>
      </c>
      <c r="D9" s="47">
        <f t="shared" ref="D9:F9" si="8">D1</f>
        <v>0.25205479452054796</v>
      </c>
      <c r="E9" s="47">
        <f t="shared" si="8"/>
        <v>0.16712328767123288</v>
      </c>
      <c r="F9" s="47">
        <f t="shared" si="8"/>
        <v>0.41369863013698632</v>
      </c>
      <c r="G9" s="48">
        <f t="shared" si="1"/>
        <v>1</v>
      </c>
      <c r="J9" s="49">
        <v>0</v>
      </c>
      <c r="K9" s="49">
        <f>K1+J1/2</f>
        <v>0.22916666666666669</v>
      </c>
      <c r="L9" s="49">
        <f>L1+J1/2</f>
        <v>0.27083333333333331</v>
      </c>
      <c r="M9" s="49">
        <f>M1+O1/2</f>
        <v>0.29166666666666669</v>
      </c>
      <c r="N9" s="49">
        <f>N1+O1/2</f>
        <v>0.20833333333333331</v>
      </c>
      <c r="O9" s="49">
        <v>0</v>
      </c>
      <c r="P9" s="48">
        <f t="shared" si="3"/>
        <v>1</v>
      </c>
    </row>
    <row r="10" spans="1:28" x14ac:dyDescent="0.25">
      <c r="A10" s="43">
        <v>8</v>
      </c>
      <c r="B10" s="15" t="s">
        <v>63</v>
      </c>
      <c r="C10" s="47">
        <f>C1</f>
        <v>0.16712328767123288</v>
      </c>
      <c r="D10" s="47">
        <f t="shared" ref="D10:F10" si="9">D1</f>
        <v>0.25205479452054796</v>
      </c>
      <c r="E10" s="47">
        <f t="shared" si="9"/>
        <v>0.16712328767123288</v>
      </c>
      <c r="F10" s="47">
        <f t="shared" si="9"/>
        <v>0.41369863013698632</v>
      </c>
      <c r="G10" s="48">
        <f t="shared" si="1"/>
        <v>1</v>
      </c>
      <c r="J10" s="49">
        <v>0</v>
      </c>
      <c r="K10" s="49">
        <f>K9</f>
        <v>0.22916666666666669</v>
      </c>
      <c r="L10" s="49">
        <f t="shared" ref="L10:O10" si="10">L9</f>
        <v>0.27083333333333331</v>
      </c>
      <c r="M10" s="49">
        <f t="shared" si="10"/>
        <v>0.29166666666666669</v>
      </c>
      <c r="N10" s="49">
        <f t="shared" si="10"/>
        <v>0.20833333333333331</v>
      </c>
      <c r="O10" s="49">
        <f t="shared" si="10"/>
        <v>0</v>
      </c>
      <c r="P10" s="48">
        <f t="shared" si="3"/>
        <v>1</v>
      </c>
    </row>
    <row r="11" spans="1:28" x14ac:dyDescent="0.25">
      <c r="A11" s="43">
        <v>9</v>
      </c>
      <c r="B11" s="15" t="s">
        <v>64</v>
      </c>
      <c r="C11" s="47">
        <f>C1</f>
        <v>0.16712328767123288</v>
      </c>
      <c r="D11" s="47">
        <f t="shared" ref="D11:F11" si="11">D1</f>
        <v>0.25205479452054796</v>
      </c>
      <c r="E11" s="47">
        <f t="shared" si="11"/>
        <v>0.16712328767123288</v>
      </c>
      <c r="F11" s="47">
        <f t="shared" si="11"/>
        <v>0.41369863013698632</v>
      </c>
      <c r="G11" s="48">
        <f t="shared" si="1"/>
        <v>1</v>
      </c>
      <c r="J11" s="49">
        <f>J1</f>
        <v>0.20833333333333334</v>
      </c>
      <c r="K11" s="49">
        <f t="shared" ref="K11:O11" si="12">K1</f>
        <v>0.125</v>
      </c>
      <c r="L11" s="49">
        <f t="shared" si="12"/>
        <v>0.16666666666666666</v>
      </c>
      <c r="M11" s="49">
        <f t="shared" si="12"/>
        <v>0.20833333333333334</v>
      </c>
      <c r="N11" s="49">
        <f t="shared" si="12"/>
        <v>0.125</v>
      </c>
      <c r="O11" s="49">
        <f t="shared" si="12"/>
        <v>0.16666666666666666</v>
      </c>
      <c r="P11" s="48">
        <f t="shared" si="3"/>
        <v>1</v>
      </c>
    </row>
    <row r="12" spans="1:28" x14ac:dyDescent="0.25">
      <c r="A12" s="43">
        <v>10</v>
      </c>
      <c r="B12" s="12" t="s">
        <v>277</v>
      </c>
      <c r="C12" s="47">
        <f>C1</f>
        <v>0.16712328767123288</v>
      </c>
      <c r="D12" s="47">
        <f t="shared" ref="D12:F12" si="13">D1</f>
        <v>0.25205479452054796</v>
      </c>
      <c r="E12" s="47">
        <f t="shared" si="13"/>
        <v>0.16712328767123288</v>
      </c>
      <c r="F12" s="47">
        <f t="shared" si="13"/>
        <v>0.41369863013698632</v>
      </c>
      <c r="G12" s="48">
        <f t="shared" si="1"/>
        <v>1</v>
      </c>
      <c r="J12" s="49">
        <f>J3</f>
        <v>0.10416666666666667</v>
      </c>
      <c r="K12" s="49">
        <f t="shared" ref="K12:O12" si="14">K3</f>
        <v>0.22916666666666669</v>
      </c>
      <c r="L12" s="49">
        <f t="shared" si="14"/>
        <v>0.16666666666666666</v>
      </c>
      <c r="M12" s="49">
        <f t="shared" si="14"/>
        <v>0.20833333333333334</v>
      </c>
      <c r="N12" s="49">
        <f t="shared" si="14"/>
        <v>0.125</v>
      </c>
      <c r="O12" s="49">
        <f t="shared" si="14"/>
        <v>0.16666666666666666</v>
      </c>
      <c r="P12" s="48">
        <f t="shared" si="3"/>
        <v>1</v>
      </c>
    </row>
    <row r="13" spans="1:28" x14ac:dyDescent="0.25">
      <c r="A13" s="43">
        <v>11</v>
      </c>
      <c r="B13" s="12" t="s">
        <v>278</v>
      </c>
      <c r="C13" s="47">
        <f>C4</f>
        <v>0.16712328767123288</v>
      </c>
      <c r="D13" s="47">
        <f t="shared" ref="D13:F13" si="15">D4</f>
        <v>0.66575342465753429</v>
      </c>
      <c r="E13" s="47">
        <f t="shared" si="15"/>
        <v>0.16712328767123288</v>
      </c>
      <c r="F13" s="47">
        <f t="shared" si="15"/>
        <v>0</v>
      </c>
      <c r="G13" s="48">
        <f t="shared" si="1"/>
        <v>1</v>
      </c>
      <c r="J13" s="49">
        <f>J4</f>
        <v>0</v>
      </c>
      <c r="K13" s="49">
        <f t="shared" ref="K13:O13" si="16">K4</f>
        <v>0.16666666666666669</v>
      </c>
      <c r="L13" s="49">
        <f t="shared" si="16"/>
        <v>0.20833333333333331</v>
      </c>
      <c r="M13" s="49">
        <f t="shared" si="16"/>
        <v>0.25</v>
      </c>
      <c r="N13" s="49">
        <f t="shared" si="16"/>
        <v>0.16666666666666669</v>
      </c>
      <c r="O13" s="49">
        <f t="shared" si="16"/>
        <v>0.20833333333333331</v>
      </c>
      <c r="P13" s="48">
        <f t="shared" si="3"/>
        <v>1</v>
      </c>
    </row>
    <row r="14" spans="1:28" x14ac:dyDescent="0.25">
      <c r="A14" s="43">
        <v>12</v>
      </c>
      <c r="B14" s="12" t="s">
        <v>279</v>
      </c>
      <c r="C14" s="47">
        <f>C5</f>
        <v>0.20913242009132421</v>
      </c>
      <c r="D14" s="47">
        <f t="shared" ref="D14:F14" si="17">D5</f>
        <v>0</v>
      </c>
      <c r="E14" s="47">
        <f t="shared" si="17"/>
        <v>0.20913242009132421</v>
      </c>
      <c r="F14" s="47">
        <f t="shared" si="17"/>
        <v>0.58173515981735169</v>
      </c>
      <c r="G14" s="48">
        <f t="shared" si="1"/>
        <v>1</v>
      </c>
      <c r="J14" s="49">
        <f>J5</f>
        <v>0.20833333333333334</v>
      </c>
      <c r="K14" s="49">
        <f t="shared" ref="K14:O14" si="18">K5</f>
        <v>0.125</v>
      </c>
      <c r="L14" s="49">
        <f t="shared" si="18"/>
        <v>0.16666666666666666</v>
      </c>
      <c r="M14" s="49">
        <f t="shared" si="18"/>
        <v>0.20833333333333334</v>
      </c>
      <c r="N14" s="49">
        <f t="shared" si="18"/>
        <v>0.125</v>
      </c>
      <c r="O14" s="49">
        <f t="shared" si="18"/>
        <v>0.16666666666666666</v>
      </c>
      <c r="P14" s="48">
        <f t="shared" si="3"/>
        <v>1</v>
      </c>
    </row>
    <row r="15" spans="1:28" x14ac:dyDescent="0.25">
      <c r="A15" s="43">
        <v>13</v>
      </c>
      <c r="B15" s="12" t="s">
        <v>280</v>
      </c>
      <c r="C15" s="47">
        <f>C6</f>
        <v>0.16712328767123288</v>
      </c>
      <c r="D15" s="47">
        <f t="shared" ref="D15:F15" si="19">D6</f>
        <v>0.16803652968036531</v>
      </c>
      <c r="E15" s="47">
        <f t="shared" si="19"/>
        <v>0.16712328767123288</v>
      </c>
      <c r="F15" s="47">
        <f t="shared" si="19"/>
        <v>0.49771689497716898</v>
      </c>
      <c r="G15" s="48">
        <f t="shared" si="1"/>
        <v>1</v>
      </c>
      <c r="J15" s="49">
        <f>J1/2</f>
        <v>0.10416666666666667</v>
      </c>
      <c r="K15" s="49">
        <f>K1+J1/2/2</f>
        <v>0.17708333333333334</v>
      </c>
      <c r="L15" s="49">
        <f>L1+J1/2/2</f>
        <v>0.21875</v>
      </c>
      <c r="M15" s="49">
        <f>M1+O1/2/2</f>
        <v>0.25</v>
      </c>
      <c r="N15" s="49">
        <f>N1+O1/2/2</f>
        <v>0.16666666666666666</v>
      </c>
      <c r="O15" s="49">
        <f>O1/2</f>
        <v>8.3333333333333329E-2</v>
      </c>
      <c r="P15" s="48">
        <f t="shared" si="3"/>
        <v>1</v>
      </c>
    </row>
    <row r="16" spans="1:28" x14ac:dyDescent="0.25">
      <c r="A16" s="43">
        <v>14</v>
      </c>
      <c r="B16" s="12" t="s">
        <v>281</v>
      </c>
      <c r="C16" s="47">
        <f>C15</f>
        <v>0.16712328767123288</v>
      </c>
      <c r="D16" s="47">
        <f t="shared" ref="D16:F16" si="20">D15</f>
        <v>0.16803652968036531</v>
      </c>
      <c r="E16" s="47">
        <f t="shared" si="20"/>
        <v>0.16712328767123288</v>
      </c>
      <c r="F16" s="47">
        <f t="shared" si="20"/>
        <v>0.49771689497716898</v>
      </c>
      <c r="G16" s="48">
        <f t="shared" si="1"/>
        <v>1</v>
      </c>
      <c r="J16" s="49">
        <f>J15</f>
        <v>0.10416666666666667</v>
      </c>
      <c r="K16" s="49">
        <f t="shared" ref="K16:O16" si="21">K15</f>
        <v>0.17708333333333334</v>
      </c>
      <c r="L16" s="49">
        <f t="shared" si="21"/>
        <v>0.21875</v>
      </c>
      <c r="M16" s="49">
        <f t="shared" si="21"/>
        <v>0.25</v>
      </c>
      <c r="N16" s="49">
        <f t="shared" si="21"/>
        <v>0.16666666666666666</v>
      </c>
      <c r="O16" s="49">
        <f t="shared" si="21"/>
        <v>8.3333333333333329E-2</v>
      </c>
      <c r="P16" s="48">
        <f t="shared" si="3"/>
        <v>1</v>
      </c>
    </row>
    <row r="17" spans="1:33" x14ac:dyDescent="0.25">
      <c r="A17" s="43">
        <v>15</v>
      </c>
      <c r="B17" s="12" t="s">
        <v>282</v>
      </c>
      <c r="C17" s="47">
        <f>C1</f>
        <v>0.16712328767123288</v>
      </c>
      <c r="D17" s="47">
        <f t="shared" ref="D17:F17" si="22">D1</f>
        <v>0.25205479452054796</v>
      </c>
      <c r="E17" s="47">
        <f t="shared" si="22"/>
        <v>0.16712328767123288</v>
      </c>
      <c r="F17" s="47">
        <f t="shared" si="22"/>
        <v>0.41369863013698632</v>
      </c>
      <c r="G17" s="48">
        <f t="shared" si="1"/>
        <v>1</v>
      </c>
      <c r="J17" s="49">
        <f>J8</f>
        <v>0</v>
      </c>
      <c r="K17" s="49">
        <f t="shared" ref="K17:O17" si="23">K8</f>
        <v>0.16666666666666669</v>
      </c>
      <c r="L17" s="49">
        <f t="shared" si="23"/>
        <v>0.20833333333333331</v>
      </c>
      <c r="M17" s="49">
        <f t="shared" si="23"/>
        <v>0.25</v>
      </c>
      <c r="N17" s="49">
        <f t="shared" si="23"/>
        <v>0.16666666666666669</v>
      </c>
      <c r="O17" s="49">
        <f t="shared" si="23"/>
        <v>0.20833333333333331</v>
      </c>
      <c r="P17" s="48">
        <f t="shared" si="3"/>
        <v>1</v>
      </c>
    </row>
    <row r="18" spans="1:33" x14ac:dyDescent="0.25">
      <c r="A18" s="43">
        <v>16</v>
      </c>
      <c r="B18" s="12" t="s">
        <v>283</v>
      </c>
      <c r="C18" s="47">
        <f>C11</f>
        <v>0.16712328767123288</v>
      </c>
      <c r="D18" s="47">
        <f t="shared" ref="D18:F18" si="24">D11</f>
        <v>0.25205479452054796</v>
      </c>
      <c r="E18" s="47">
        <f t="shared" si="24"/>
        <v>0.16712328767123288</v>
      </c>
      <c r="F18" s="47">
        <f t="shared" si="24"/>
        <v>0.41369863013698632</v>
      </c>
      <c r="G18" s="48">
        <f t="shared" si="1"/>
        <v>1</v>
      </c>
      <c r="J18" s="49">
        <f>J1</f>
        <v>0.20833333333333334</v>
      </c>
      <c r="K18" s="49">
        <f t="shared" ref="K18:O18" si="25">K1</f>
        <v>0.125</v>
      </c>
      <c r="L18" s="49">
        <f t="shared" si="25"/>
        <v>0.16666666666666666</v>
      </c>
      <c r="M18" s="49">
        <f t="shared" si="25"/>
        <v>0.20833333333333334</v>
      </c>
      <c r="N18" s="49">
        <f t="shared" si="25"/>
        <v>0.125</v>
      </c>
      <c r="O18" s="49">
        <f t="shared" si="25"/>
        <v>0.16666666666666666</v>
      </c>
      <c r="P18" s="48">
        <f t="shared" si="3"/>
        <v>1</v>
      </c>
    </row>
    <row r="19" spans="1:33" x14ac:dyDescent="0.25">
      <c r="A19" s="43">
        <v>17</v>
      </c>
      <c r="B19" s="12" t="s">
        <v>284</v>
      </c>
      <c r="C19" s="47">
        <f>C1</f>
        <v>0.16712328767123288</v>
      </c>
      <c r="D19" s="47">
        <f t="shared" ref="D19:F19" si="26">D1</f>
        <v>0.25205479452054796</v>
      </c>
      <c r="E19" s="47">
        <f t="shared" si="26"/>
        <v>0.16712328767123288</v>
      </c>
      <c r="F19" s="47">
        <f t="shared" si="26"/>
        <v>0.41369863013698632</v>
      </c>
      <c r="G19" s="48">
        <f t="shared" si="1"/>
        <v>1</v>
      </c>
      <c r="J19" s="49">
        <f>J3</f>
        <v>0.10416666666666667</v>
      </c>
      <c r="K19" s="49">
        <f t="shared" ref="K19:O19" si="27">K3</f>
        <v>0.22916666666666669</v>
      </c>
      <c r="L19" s="49">
        <f t="shared" si="27"/>
        <v>0.16666666666666666</v>
      </c>
      <c r="M19" s="49">
        <f t="shared" si="27"/>
        <v>0.20833333333333334</v>
      </c>
      <c r="N19" s="49">
        <f t="shared" si="27"/>
        <v>0.125</v>
      </c>
      <c r="O19" s="49">
        <f t="shared" si="27"/>
        <v>0.16666666666666666</v>
      </c>
      <c r="P19" s="48">
        <f t="shared" si="3"/>
        <v>1</v>
      </c>
    </row>
    <row r="20" spans="1:33" x14ac:dyDescent="0.25">
      <c r="A20" s="43">
        <v>18</v>
      </c>
      <c r="B20" s="12" t="s">
        <v>285</v>
      </c>
      <c r="C20" s="47">
        <f>C4</f>
        <v>0.16712328767123288</v>
      </c>
      <c r="D20" s="47">
        <f t="shared" ref="D20:F20" si="28">D4</f>
        <v>0.66575342465753429</v>
      </c>
      <c r="E20" s="47">
        <f t="shared" si="28"/>
        <v>0.16712328767123288</v>
      </c>
      <c r="F20" s="47">
        <f t="shared" si="28"/>
        <v>0</v>
      </c>
      <c r="G20" s="48">
        <f t="shared" si="1"/>
        <v>1</v>
      </c>
      <c r="J20" s="49">
        <f>J13</f>
        <v>0</v>
      </c>
      <c r="K20" s="49">
        <f t="shared" ref="K20:O20" si="29">K13</f>
        <v>0.16666666666666669</v>
      </c>
      <c r="L20" s="49">
        <f t="shared" si="29"/>
        <v>0.20833333333333331</v>
      </c>
      <c r="M20" s="49">
        <f t="shared" si="29"/>
        <v>0.25</v>
      </c>
      <c r="N20" s="49">
        <f t="shared" si="29"/>
        <v>0.16666666666666669</v>
      </c>
      <c r="O20" s="49">
        <f t="shared" si="29"/>
        <v>0.20833333333333331</v>
      </c>
      <c r="P20" s="48">
        <f t="shared" si="3"/>
        <v>1</v>
      </c>
    </row>
    <row r="21" spans="1:33" x14ac:dyDescent="0.25">
      <c r="A21" s="43">
        <v>19</v>
      </c>
      <c r="B21" s="12" t="s">
        <v>286</v>
      </c>
      <c r="C21" s="47">
        <f>C5</f>
        <v>0.20913242009132421</v>
      </c>
      <c r="D21" s="47">
        <f t="shared" ref="D21:F21" si="30">D5</f>
        <v>0</v>
      </c>
      <c r="E21" s="47">
        <f t="shared" si="30"/>
        <v>0.20913242009132421</v>
      </c>
      <c r="F21" s="47">
        <f t="shared" si="30"/>
        <v>0.58173515981735169</v>
      </c>
      <c r="G21" s="48">
        <f t="shared" si="1"/>
        <v>1</v>
      </c>
      <c r="J21" s="49">
        <f>J5</f>
        <v>0.20833333333333334</v>
      </c>
      <c r="K21" s="49">
        <f t="shared" ref="K21:O21" si="31">K5</f>
        <v>0.125</v>
      </c>
      <c r="L21" s="49">
        <f t="shared" si="31"/>
        <v>0.16666666666666666</v>
      </c>
      <c r="M21" s="49">
        <f t="shared" si="31"/>
        <v>0.20833333333333334</v>
      </c>
      <c r="N21" s="49">
        <f t="shared" si="31"/>
        <v>0.125</v>
      </c>
      <c r="O21" s="49">
        <f t="shared" si="31"/>
        <v>0.16666666666666666</v>
      </c>
      <c r="P21" s="48">
        <f t="shared" si="3"/>
        <v>1</v>
      </c>
    </row>
    <row r="22" spans="1:33" x14ac:dyDescent="0.25">
      <c r="A22" s="43">
        <v>20</v>
      </c>
      <c r="B22" s="12" t="s">
        <v>287</v>
      </c>
      <c r="C22" s="47">
        <f>C6</f>
        <v>0.16712328767123288</v>
      </c>
      <c r="D22" s="47">
        <f t="shared" ref="D22:F22" si="32">D6</f>
        <v>0.16803652968036531</v>
      </c>
      <c r="E22" s="47">
        <f t="shared" si="32"/>
        <v>0.16712328767123288</v>
      </c>
      <c r="F22" s="47">
        <f t="shared" si="32"/>
        <v>0.49771689497716898</v>
      </c>
      <c r="G22" s="48">
        <f t="shared" si="1"/>
        <v>1</v>
      </c>
      <c r="J22" s="49">
        <f>J15</f>
        <v>0.10416666666666667</v>
      </c>
      <c r="K22" s="49">
        <f t="shared" ref="K22:O22" si="33">K15</f>
        <v>0.17708333333333334</v>
      </c>
      <c r="L22" s="49">
        <f t="shared" si="33"/>
        <v>0.21875</v>
      </c>
      <c r="M22" s="49">
        <f t="shared" si="33"/>
        <v>0.25</v>
      </c>
      <c r="N22" s="49">
        <f t="shared" si="33"/>
        <v>0.16666666666666666</v>
      </c>
      <c r="O22" s="49">
        <f t="shared" si="33"/>
        <v>8.3333333333333329E-2</v>
      </c>
      <c r="P22" s="48">
        <f t="shared" si="3"/>
        <v>1</v>
      </c>
    </row>
    <row r="23" spans="1:33" x14ac:dyDescent="0.25">
      <c r="A23" s="43">
        <v>21</v>
      </c>
      <c r="B23" s="12" t="s">
        <v>288</v>
      </c>
      <c r="C23" s="47">
        <f>C22</f>
        <v>0.16712328767123288</v>
      </c>
      <c r="D23" s="47">
        <f t="shared" ref="D23:F23" si="34">D22</f>
        <v>0.16803652968036531</v>
      </c>
      <c r="E23" s="47">
        <f t="shared" si="34"/>
        <v>0.16712328767123288</v>
      </c>
      <c r="F23" s="47">
        <f t="shared" si="34"/>
        <v>0.49771689497716898</v>
      </c>
      <c r="G23" s="48">
        <f t="shared" si="1"/>
        <v>1</v>
      </c>
      <c r="J23" s="49">
        <f>J22</f>
        <v>0.10416666666666667</v>
      </c>
      <c r="K23" s="49">
        <f t="shared" ref="K23:O23" si="35">K22</f>
        <v>0.17708333333333334</v>
      </c>
      <c r="L23" s="49">
        <f t="shared" si="35"/>
        <v>0.21875</v>
      </c>
      <c r="M23" s="49">
        <f t="shared" si="35"/>
        <v>0.25</v>
      </c>
      <c r="N23" s="49">
        <f t="shared" si="35"/>
        <v>0.16666666666666666</v>
      </c>
      <c r="O23" s="49">
        <f t="shared" si="35"/>
        <v>8.3333333333333329E-2</v>
      </c>
      <c r="P23" s="48">
        <f t="shared" si="3"/>
        <v>1</v>
      </c>
    </row>
    <row r="24" spans="1:33" x14ac:dyDescent="0.25">
      <c r="A24" s="43">
        <v>22</v>
      </c>
      <c r="B24" s="12" t="s">
        <v>289</v>
      </c>
      <c r="C24" s="47">
        <f>C1</f>
        <v>0.16712328767123288</v>
      </c>
      <c r="D24" s="47">
        <f t="shared" ref="D24:F24" si="36">D1</f>
        <v>0.25205479452054796</v>
      </c>
      <c r="E24" s="47">
        <f t="shared" si="36"/>
        <v>0.16712328767123288</v>
      </c>
      <c r="F24" s="47">
        <f t="shared" si="36"/>
        <v>0.41369863013698632</v>
      </c>
      <c r="G24" s="48">
        <f t="shared" si="1"/>
        <v>1</v>
      </c>
      <c r="J24" s="49">
        <f>J17</f>
        <v>0</v>
      </c>
      <c r="K24" s="49">
        <f t="shared" ref="K24:O24" si="37">K17</f>
        <v>0.16666666666666669</v>
      </c>
      <c r="L24" s="49">
        <f t="shared" si="37"/>
        <v>0.20833333333333331</v>
      </c>
      <c r="M24" s="49">
        <f t="shared" si="37"/>
        <v>0.25</v>
      </c>
      <c r="N24" s="49">
        <f t="shared" si="37"/>
        <v>0.16666666666666669</v>
      </c>
      <c r="O24" s="49">
        <f t="shared" si="37"/>
        <v>0.20833333333333331</v>
      </c>
      <c r="P24" s="48">
        <f t="shared" si="3"/>
        <v>1</v>
      </c>
    </row>
    <row r="25" spans="1:33" x14ac:dyDescent="0.25">
      <c r="A25" s="43">
        <v>23</v>
      </c>
      <c r="B25" s="12" t="s">
        <v>290</v>
      </c>
      <c r="C25" s="47">
        <f>C1</f>
        <v>0.16712328767123288</v>
      </c>
      <c r="D25" s="47">
        <f t="shared" ref="D25:F25" si="38">D1</f>
        <v>0.25205479452054796</v>
      </c>
      <c r="E25" s="47">
        <f t="shared" si="38"/>
        <v>0.16712328767123288</v>
      </c>
      <c r="F25" s="47">
        <f t="shared" si="38"/>
        <v>0.41369863013698632</v>
      </c>
      <c r="G25" s="48">
        <f t="shared" si="1"/>
        <v>1</v>
      </c>
      <c r="J25" s="49">
        <f>J1</f>
        <v>0.20833333333333334</v>
      </c>
      <c r="K25" s="49">
        <f t="shared" ref="K25:O25" si="39">K1</f>
        <v>0.125</v>
      </c>
      <c r="L25" s="49">
        <f t="shared" si="39"/>
        <v>0.16666666666666666</v>
      </c>
      <c r="M25" s="49">
        <f t="shared" si="39"/>
        <v>0.20833333333333334</v>
      </c>
      <c r="N25" s="49">
        <f t="shared" si="39"/>
        <v>0.125</v>
      </c>
      <c r="O25" s="49">
        <f t="shared" si="39"/>
        <v>0.16666666666666666</v>
      </c>
      <c r="P25" s="48">
        <f t="shared" si="3"/>
        <v>1</v>
      </c>
    </row>
    <row r="26" spans="1:33" x14ac:dyDescent="0.25">
      <c r="A26" s="50">
        <v>24</v>
      </c>
      <c r="B26" s="19" t="s">
        <v>291</v>
      </c>
      <c r="C26" s="51">
        <f>C1</f>
        <v>0.16712328767123288</v>
      </c>
      <c r="D26" s="51">
        <f>D1/3*2</f>
        <v>0.16803652968036531</v>
      </c>
      <c r="E26" s="51">
        <f t="shared" ref="E26" si="40">E1</f>
        <v>0.16712328767123288</v>
      </c>
      <c r="F26" s="51">
        <f>F1+D1/3</f>
        <v>0.49771689497716898</v>
      </c>
      <c r="G26" s="52">
        <f t="shared" si="1"/>
        <v>1</v>
      </c>
      <c r="H26" s="19"/>
      <c r="I26" s="19"/>
      <c r="J26" s="53">
        <f>J1+L1/2</f>
        <v>0.29166666666666669</v>
      </c>
      <c r="K26" s="53">
        <f>K1</f>
        <v>0.125</v>
      </c>
      <c r="L26" s="53">
        <f>L1/2</f>
        <v>8.3333333333333329E-2</v>
      </c>
      <c r="M26" s="53">
        <f>M1/3</f>
        <v>6.9444444444444448E-2</v>
      </c>
      <c r="N26" s="53">
        <f>N1</f>
        <v>0.125</v>
      </c>
      <c r="O26" s="53">
        <f>O1+M1/3*2</f>
        <v>0.30555555555555558</v>
      </c>
      <c r="P26" s="52">
        <f t="shared" si="3"/>
        <v>1</v>
      </c>
      <c r="Q26" s="19"/>
    </row>
    <row r="27" spans="1:33" x14ac:dyDescent="0.25">
      <c r="A27" s="43">
        <v>25</v>
      </c>
      <c r="B27" s="12" t="s">
        <v>104</v>
      </c>
      <c r="C27" s="47">
        <f>C1</f>
        <v>0.16712328767123288</v>
      </c>
      <c r="D27" s="47">
        <f>D1*3/4</f>
        <v>0.18904109589041096</v>
      </c>
      <c r="E27" s="47">
        <f t="shared" ref="E27" si="41">E1</f>
        <v>0.16712328767123288</v>
      </c>
      <c r="F27" s="47">
        <f>F1+D1/4</f>
        <v>0.47671232876712333</v>
      </c>
      <c r="G27" s="48">
        <f t="shared" si="1"/>
        <v>1</v>
      </c>
      <c r="J27" s="49">
        <f>J1</f>
        <v>0.20833333333333334</v>
      </c>
      <c r="K27" s="49">
        <f t="shared" ref="K27:O27" si="42">K1</f>
        <v>0.125</v>
      </c>
      <c r="L27" s="49">
        <f t="shared" si="42"/>
        <v>0.16666666666666666</v>
      </c>
      <c r="M27" s="49">
        <f t="shared" si="42"/>
        <v>0.20833333333333334</v>
      </c>
      <c r="N27" s="49">
        <f t="shared" si="42"/>
        <v>0.125</v>
      </c>
      <c r="O27" s="49">
        <f t="shared" si="42"/>
        <v>0.16666666666666666</v>
      </c>
      <c r="P27" s="48">
        <f t="shared" si="3"/>
        <v>1</v>
      </c>
      <c r="AG27" s="2" t="s">
        <v>273</v>
      </c>
    </row>
    <row r="28" spans="1:33" x14ac:dyDescent="0.25">
      <c r="A28" s="43">
        <v>26</v>
      </c>
      <c r="B28" s="12" t="s">
        <v>102</v>
      </c>
      <c r="C28" s="47">
        <f>C1</f>
        <v>0.16712328767123288</v>
      </c>
      <c r="D28" s="47">
        <f t="shared" ref="D28:F28" si="43">D1</f>
        <v>0.25205479452054796</v>
      </c>
      <c r="E28" s="47">
        <f t="shared" si="43"/>
        <v>0.16712328767123288</v>
      </c>
      <c r="F28" s="47">
        <f t="shared" si="43"/>
        <v>0.41369863013698632</v>
      </c>
      <c r="G28" s="48">
        <f t="shared" si="1"/>
        <v>1</v>
      </c>
      <c r="J28" s="49">
        <f>J1/4</f>
        <v>5.2083333333333336E-2</v>
      </c>
      <c r="K28" s="49">
        <f>K1+J1/4</f>
        <v>0.17708333333333334</v>
      </c>
      <c r="L28" s="49">
        <f>L1+J1*2/4</f>
        <v>0.27083333333333331</v>
      </c>
      <c r="M28" s="49">
        <f>M1+O1*2/4</f>
        <v>0.29166666666666669</v>
      </c>
      <c r="N28" s="49">
        <f>N1+O1/4</f>
        <v>0.16666666666666666</v>
      </c>
      <c r="O28" s="49">
        <f>O1/4</f>
        <v>4.1666666666666664E-2</v>
      </c>
      <c r="P28" s="48">
        <f t="shared" si="3"/>
        <v>1</v>
      </c>
      <c r="AG28" s="2">
        <f>97857</f>
        <v>97857</v>
      </c>
    </row>
    <row r="29" spans="1:33" x14ac:dyDescent="0.25">
      <c r="A29" s="43">
        <v>27</v>
      </c>
      <c r="B29" s="12" t="s">
        <v>103</v>
      </c>
      <c r="C29" s="47">
        <f>C1</f>
        <v>0.16712328767123288</v>
      </c>
      <c r="D29" s="47">
        <f t="shared" ref="D29:F29" si="44">D1</f>
        <v>0.25205479452054796</v>
      </c>
      <c r="E29" s="47">
        <f t="shared" si="44"/>
        <v>0.16712328767123288</v>
      </c>
      <c r="F29" s="47">
        <f t="shared" si="44"/>
        <v>0.41369863013698632</v>
      </c>
      <c r="G29" s="48">
        <f t="shared" si="1"/>
        <v>1</v>
      </c>
      <c r="J29" s="49">
        <f>J1/2</f>
        <v>0.10416666666666667</v>
      </c>
      <c r="K29" s="49">
        <f>K1+J1/2/2</f>
        <v>0.17708333333333334</v>
      </c>
      <c r="L29" s="49">
        <f>L1+J1/2/2</f>
        <v>0.21875</v>
      </c>
      <c r="M29" s="49">
        <f>M1+O1/2/2</f>
        <v>0.25</v>
      </c>
      <c r="N29" s="49">
        <f>N1+O1/2/2</f>
        <v>0.16666666666666666</v>
      </c>
      <c r="O29" s="49">
        <f>O1/2</f>
        <v>8.3333333333333329E-2</v>
      </c>
      <c r="P29" s="48">
        <f t="shared" si="3"/>
        <v>1</v>
      </c>
    </row>
    <row r="31" spans="1:33" x14ac:dyDescent="0.25">
      <c r="A31" s="54"/>
      <c r="B31" s="54"/>
      <c r="C31" s="46">
        <v>3.4817351598173521E-2</v>
      </c>
      <c r="D31" s="46">
        <v>2.0890410958904111E-2</v>
      </c>
      <c r="E31" s="46">
        <v>2.7853881278538814E-2</v>
      </c>
      <c r="F31" s="46">
        <v>3.4817351598173521E-2</v>
      </c>
      <c r="G31" s="46">
        <v>2.0890410958904111E-2</v>
      </c>
      <c r="H31" s="46">
        <v>2.7853881278538814E-2</v>
      </c>
      <c r="I31" s="46">
        <v>5.2511415525114159E-2</v>
      </c>
      <c r="J31" s="46">
        <v>3.1506849315068496E-2</v>
      </c>
      <c r="K31" s="46">
        <v>4.2009132420091327E-2</v>
      </c>
      <c r="L31" s="46">
        <v>5.2511415525114159E-2</v>
      </c>
      <c r="M31" s="46">
        <v>3.1506849315068496E-2</v>
      </c>
      <c r="N31" s="46">
        <v>4.2009132420091327E-2</v>
      </c>
      <c r="O31" s="46">
        <v>3.4817351598173521E-2</v>
      </c>
      <c r="P31" s="46">
        <v>2.0890410958904111E-2</v>
      </c>
      <c r="Q31" s="46">
        <v>2.7853881278538814E-2</v>
      </c>
      <c r="R31" s="46">
        <v>3.4817351598173521E-2</v>
      </c>
      <c r="S31" s="46">
        <v>2.0890410958904111E-2</v>
      </c>
      <c r="T31" s="46">
        <v>2.7853881278538814E-2</v>
      </c>
      <c r="U31" s="46">
        <v>8.6187214611872148E-2</v>
      </c>
      <c r="V31" s="46">
        <v>5.171232876712329E-2</v>
      </c>
      <c r="W31" s="46">
        <v>6.8949771689497716E-2</v>
      </c>
      <c r="X31" s="46">
        <v>8.6187214611872148E-2</v>
      </c>
      <c r="Y31" s="46">
        <v>5.171232876712329E-2</v>
      </c>
      <c r="Z31" s="46">
        <v>6.8949771689497716E-2</v>
      </c>
    </row>
    <row r="32" spans="1:33" ht="15" thickBot="1" x14ac:dyDescent="0.35">
      <c r="B32" s="37" t="s">
        <v>35</v>
      </c>
      <c r="C32" s="2" t="s">
        <v>36</v>
      </c>
      <c r="D32" s="2" t="s">
        <v>37</v>
      </c>
      <c r="E32" s="2" t="s">
        <v>38</v>
      </c>
      <c r="F32" s="2" t="s">
        <v>39</v>
      </c>
      <c r="G32" s="2" t="s">
        <v>109</v>
      </c>
      <c r="H32" s="2" t="s">
        <v>40</v>
      </c>
      <c r="I32" s="2" t="s">
        <v>41</v>
      </c>
      <c r="J32" s="2" t="s">
        <v>42</v>
      </c>
      <c r="K32" s="2" t="s">
        <v>43</v>
      </c>
      <c r="L32" s="2" t="s">
        <v>44</v>
      </c>
      <c r="M32" s="2" t="s">
        <v>110</v>
      </c>
      <c r="N32" s="2" t="s">
        <v>45</v>
      </c>
      <c r="O32" s="2" t="s">
        <v>46</v>
      </c>
      <c r="P32" s="2" t="s">
        <v>47</v>
      </c>
      <c r="Q32" s="2" t="s">
        <v>48</v>
      </c>
      <c r="R32" s="2" t="s">
        <v>49</v>
      </c>
      <c r="S32" s="2" t="s">
        <v>111</v>
      </c>
      <c r="T32" s="2" t="s">
        <v>50</v>
      </c>
      <c r="U32" s="2" t="s">
        <v>51</v>
      </c>
      <c r="V32" s="2" t="s">
        <v>52</v>
      </c>
      <c r="W32" s="2" t="s">
        <v>53</v>
      </c>
      <c r="X32" s="2" t="s">
        <v>54</v>
      </c>
      <c r="Y32" s="2" t="s">
        <v>112</v>
      </c>
      <c r="Z32" s="2" t="s">
        <v>55</v>
      </c>
    </row>
    <row r="33" spans="1:36" x14ac:dyDescent="0.25">
      <c r="A33" s="39">
        <v>1</v>
      </c>
      <c r="B33" s="40" t="s">
        <v>56</v>
      </c>
      <c r="C33" s="49">
        <f>$C$3*J3</f>
        <v>1.740867579908676E-2</v>
      </c>
      <c r="D33" s="49">
        <f t="shared" ref="D33:H33" si="45">$C$3*K3</f>
        <v>3.8299086757990874E-2</v>
      </c>
      <c r="E33" s="49">
        <f t="shared" si="45"/>
        <v>2.7853881278538814E-2</v>
      </c>
      <c r="F33" s="49">
        <f t="shared" si="45"/>
        <v>3.4817351598173521E-2</v>
      </c>
      <c r="G33" s="49">
        <f t="shared" si="45"/>
        <v>2.0890410958904111E-2</v>
      </c>
      <c r="H33" s="49">
        <f t="shared" si="45"/>
        <v>2.7853881278538814E-2</v>
      </c>
      <c r="I33" s="49">
        <f>$D$3*J3</f>
        <v>2.625570776255708E-2</v>
      </c>
      <c r="J33" s="49">
        <f t="shared" ref="J33:N33" si="46">$D$3*K3</f>
        <v>5.7762557077625579E-2</v>
      </c>
      <c r="K33" s="49">
        <f t="shared" si="46"/>
        <v>4.2009132420091327E-2</v>
      </c>
      <c r="L33" s="49">
        <f t="shared" si="46"/>
        <v>5.2511415525114159E-2</v>
      </c>
      <c r="M33" s="49">
        <f t="shared" si="46"/>
        <v>3.1506849315068496E-2</v>
      </c>
      <c r="N33" s="49">
        <f t="shared" si="46"/>
        <v>4.2009132420091327E-2</v>
      </c>
      <c r="O33" s="49">
        <f>$E$3*J3</f>
        <v>1.740867579908676E-2</v>
      </c>
      <c r="P33" s="49">
        <f t="shared" ref="P33:T33" si="47">$E$3*K3</f>
        <v>3.8299086757990874E-2</v>
      </c>
      <c r="Q33" s="49">
        <f t="shared" si="47"/>
        <v>2.7853881278538814E-2</v>
      </c>
      <c r="R33" s="49">
        <f t="shared" si="47"/>
        <v>3.4817351598173521E-2</v>
      </c>
      <c r="S33" s="49">
        <f t="shared" si="47"/>
        <v>2.0890410958904111E-2</v>
      </c>
      <c r="T33" s="49">
        <f t="shared" si="47"/>
        <v>2.7853881278538814E-2</v>
      </c>
      <c r="U33" s="49">
        <f>$F$3*J3</f>
        <v>4.3093607305936074E-2</v>
      </c>
      <c r="V33" s="49">
        <f t="shared" ref="V33:Z33" si="48">$F$3*K3</f>
        <v>9.4805936073059371E-2</v>
      </c>
      <c r="W33" s="49">
        <f t="shared" si="48"/>
        <v>6.8949771689497716E-2</v>
      </c>
      <c r="X33" s="49">
        <f t="shared" si="48"/>
        <v>8.6187214611872148E-2</v>
      </c>
      <c r="Y33" s="49">
        <f t="shared" si="48"/>
        <v>5.171232876712329E-2</v>
      </c>
      <c r="Z33" s="49">
        <f t="shared" si="48"/>
        <v>6.8949771689497716E-2</v>
      </c>
      <c r="AB33" s="48">
        <f>SUM(C33:Z33)</f>
        <v>1.0000000000000002</v>
      </c>
      <c r="AE33" s="55">
        <v>0.15</v>
      </c>
      <c r="AF33" s="56">
        <v>0.1</v>
      </c>
      <c r="AG33" s="57">
        <f>$AE$33*AF33</f>
        <v>1.4999999999999999E-2</v>
      </c>
      <c r="AH33" s="58">
        <f>AG33*$AG$28</f>
        <v>1467.855</v>
      </c>
      <c r="AJ33" s="49">
        <f>MAX(C33/$C$31,D33/$D$31,E33/$E$31,F33/$F$31,G33/$G$31,H33/$H$31,I33/$I$31,J33/$J$31,K33/$K$31,L33/$L$31,M33/$M$31,N33/$N$31,O33/$O$31,P33/$P$31,Q33/$Q$31,R33/$R$31,S33/$S$31,T33/$T$31,U33/$U$31,V33/$V$31,W33/$W$31,X33/$X$31,Y33/$Y$31,Z33/$Z$31)</f>
        <v>1.8333333333333335</v>
      </c>
    </row>
    <row r="34" spans="1:36" x14ac:dyDescent="0.25">
      <c r="A34" s="43">
        <v>2</v>
      </c>
      <c r="B34" s="15" t="s">
        <v>57</v>
      </c>
      <c r="C34" s="49">
        <f>$C$4*J4</f>
        <v>0</v>
      </c>
      <c r="D34" s="49">
        <f t="shared" ref="D34:H34" si="49">$C$4*K4</f>
        <v>2.7853881278538817E-2</v>
      </c>
      <c r="E34" s="49">
        <f t="shared" si="49"/>
        <v>3.4817351598173514E-2</v>
      </c>
      <c r="F34" s="49">
        <f t="shared" si="49"/>
        <v>4.1780821917808221E-2</v>
      </c>
      <c r="G34" s="49">
        <f t="shared" si="49"/>
        <v>2.7853881278538817E-2</v>
      </c>
      <c r="H34" s="49">
        <f t="shared" si="49"/>
        <v>3.4817351598173514E-2</v>
      </c>
      <c r="I34" s="49">
        <f>$D$4*J4</f>
        <v>0</v>
      </c>
      <c r="J34" s="49">
        <f t="shared" ref="J34:N34" si="50">$D$4*K4</f>
        <v>0.11095890410958906</v>
      </c>
      <c r="K34" s="49">
        <f t="shared" si="50"/>
        <v>0.1386986301369863</v>
      </c>
      <c r="L34" s="49">
        <f t="shared" si="50"/>
        <v>0.16643835616438357</v>
      </c>
      <c r="M34" s="49">
        <f t="shared" si="50"/>
        <v>0.11095890410958906</v>
      </c>
      <c r="N34" s="49">
        <f t="shared" si="50"/>
        <v>0.1386986301369863</v>
      </c>
      <c r="O34" s="49">
        <f>$E$4*J4</f>
        <v>0</v>
      </c>
      <c r="P34" s="49">
        <f t="shared" ref="P34:T34" si="51">$E$4*K4</f>
        <v>2.7853881278538817E-2</v>
      </c>
      <c r="Q34" s="49">
        <f t="shared" si="51"/>
        <v>3.4817351598173514E-2</v>
      </c>
      <c r="R34" s="49">
        <f t="shared" si="51"/>
        <v>4.1780821917808221E-2</v>
      </c>
      <c r="S34" s="49">
        <f t="shared" si="51"/>
        <v>2.7853881278538817E-2</v>
      </c>
      <c r="T34" s="49">
        <f t="shared" si="51"/>
        <v>3.4817351598173514E-2</v>
      </c>
      <c r="U34" s="49">
        <f>$F$4*J4</f>
        <v>0</v>
      </c>
      <c r="V34" s="49">
        <f t="shared" ref="V34:Z34" si="52">$F$4*K4</f>
        <v>0</v>
      </c>
      <c r="W34" s="49">
        <f t="shared" si="52"/>
        <v>0</v>
      </c>
      <c r="X34" s="49">
        <f t="shared" si="52"/>
        <v>0</v>
      </c>
      <c r="Y34" s="49">
        <f t="shared" si="52"/>
        <v>0</v>
      </c>
      <c r="Z34" s="49">
        <f t="shared" si="52"/>
        <v>0</v>
      </c>
      <c r="AB34" s="48">
        <f t="shared" ref="AB34:AB59" si="53">SUM(C34:Z34)</f>
        <v>1.0000000000000002</v>
      </c>
      <c r="AE34" s="59"/>
      <c r="AF34" s="56">
        <v>0.01</v>
      </c>
      <c r="AG34" s="57">
        <f t="shared" ref="AG34:AG41" si="54">$AE$33*AF34</f>
        <v>1.5E-3</v>
      </c>
      <c r="AH34" s="58">
        <f t="shared" ref="AH34:AH48" si="55">AG34*$AG$28</f>
        <v>146.78550000000001</v>
      </c>
      <c r="AJ34" s="49">
        <f t="shared" ref="AJ34:AJ56" si="56">MAX(C34/$C$31,D34/$D$31,E34/$E$31,F34/$F$31,G34/$G$31,H34/$H$31,I34/$I$31,J34/$J$31,K34/$K$31,L34/$L$31,M34/$M$31,N34/$N$31,O34/$O$31,P34/$P$31,Q34/$Q$31,R34/$R$31,S34/$S$31,T34/$T$31,U34/$U$31,V34/$V$31,W34/$W$31,X34/$X$31,Y34/$Y$31,Z34/$Z$31)</f>
        <v>3.5217391304347827</v>
      </c>
    </row>
    <row r="35" spans="1:36" x14ac:dyDescent="0.25">
      <c r="A35" s="43">
        <v>3</v>
      </c>
      <c r="B35" s="15" t="s">
        <v>58</v>
      </c>
      <c r="C35" s="49">
        <f>$C$5*J5</f>
        <v>4.3569254185692546E-2</v>
      </c>
      <c r="D35" s="49">
        <f t="shared" ref="D35:H35" si="57">$C$5*K5</f>
        <v>2.6141552511415526E-2</v>
      </c>
      <c r="E35" s="49">
        <f t="shared" si="57"/>
        <v>3.4855403348554033E-2</v>
      </c>
      <c r="F35" s="49">
        <f t="shared" si="57"/>
        <v>4.3569254185692546E-2</v>
      </c>
      <c r="G35" s="49">
        <f t="shared" si="57"/>
        <v>2.6141552511415526E-2</v>
      </c>
      <c r="H35" s="49">
        <f t="shared" si="57"/>
        <v>3.4855403348554033E-2</v>
      </c>
      <c r="I35" s="49">
        <f>$D$5*J5</f>
        <v>0</v>
      </c>
      <c r="J35" s="49">
        <f t="shared" ref="J35:N35" si="58">$D$5*K5</f>
        <v>0</v>
      </c>
      <c r="K35" s="49">
        <f t="shared" si="58"/>
        <v>0</v>
      </c>
      <c r="L35" s="49">
        <f t="shared" si="58"/>
        <v>0</v>
      </c>
      <c r="M35" s="49">
        <f t="shared" si="58"/>
        <v>0</v>
      </c>
      <c r="N35" s="49">
        <f t="shared" si="58"/>
        <v>0</v>
      </c>
      <c r="O35" s="49">
        <f>$E$5*J5</f>
        <v>4.3569254185692546E-2</v>
      </c>
      <c r="P35" s="49">
        <f t="shared" ref="P35:T35" si="59">$E$5*K5</f>
        <v>2.6141552511415526E-2</v>
      </c>
      <c r="Q35" s="49">
        <f t="shared" si="59"/>
        <v>3.4855403348554033E-2</v>
      </c>
      <c r="R35" s="49">
        <f t="shared" si="59"/>
        <v>4.3569254185692546E-2</v>
      </c>
      <c r="S35" s="49">
        <f t="shared" si="59"/>
        <v>2.6141552511415526E-2</v>
      </c>
      <c r="T35" s="49">
        <f t="shared" si="59"/>
        <v>3.4855403348554033E-2</v>
      </c>
      <c r="U35" s="49">
        <f>$F$5*J5</f>
        <v>0.12119482496194828</v>
      </c>
      <c r="V35" s="49">
        <f t="shared" ref="V35:Z35" si="60">$F$5*K5</f>
        <v>7.2716894977168961E-2</v>
      </c>
      <c r="W35" s="49">
        <f t="shared" si="60"/>
        <v>9.6955859969558605E-2</v>
      </c>
      <c r="X35" s="49">
        <f t="shared" si="60"/>
        <v>0.12119482496194828</v>
      </c>
      <c r="Y35" s="49">
        <f t="shared" si="60"/>
        <v>7.2716894977168961E-2</v>
      </c>
      <c r="Z35" s="49">
        <f t="shared" si="60"/>
        <v>9.6955859969558605E-2</v>
      </c>
      <c r="AB35" s="48">
        <f t="shared" si="53"/>
        <v>0.99999999999999989</v>
      </c>
      <c r="AE35" s="59"/>
      <c r="AF35" s="56">
        <v>0.1</v>
      </c>
      <c r="AG35" s="57">
        <f t="shared" si="54"/>
        <v>1.4999999999999999E-2</v>
      </c>
      <c r="AH35" s="58">
        <f t="shared" si="55"/>
        <v>1467.855</v>
      </c>
      <c r="AJ35" s="49">
        <f t="shared" si="56"/>
        <v>1.4061810154525389</v>
      </c>
    </row>
    <row r="36" spans="1:36" x14ac:dyDescent="0.25">
      <c r="A36" s="43">
        <v>4</v>
      </c>
      <c r="B36" s="15" t="s">
        <v>59</v>
      </c>
      <c r="C36" s="49">
        <f>$C$6*J6</f>
        <v>1.740867579908676E-2</v>
      </c>
      <c r="D36" s="49">
        <f t="shared" ref="D36:H36" si="61">$C$6*K6</f>
        <v>3.8299086757990874E-2</v>
      </c>
      <c r="E36" s="49">
        <f t="shared" si="61"/>
        <v>2.7853881278538814E-2</v>
      </c>
      <c r="F36" s="49">
        <f t="shared" si="61"/>
        <v>1.740867579908676E-2</v>
      </c>
      <c r="G36" s="49">
        <f t="shared" si="61"/>
        <v>2.0890410958904111E-2</v>
      </c>
      <c r="H36" s="49">
        <f t="shared" si="61"/>
        <v>4.5262557077625568E-2</v>
      </c>
      <c r="I36" s="49">
        <f>$D$6*J6</f>
        <v>1.7503805175038054E-2</v>
      </c>
      <c r="J36" s="49">
        <f t="shared" ref="J36:N36" si="62">$D$6*K6</f>
        <v>3.8508371385083721E-2</v>
      </c>
      <c r="K36" s="49">
        <f t="shared" si="62"/>
        <v>2.8006088280060883E-2</v>
      </c>
      <c r="L36" s="49">
        <f t="shared" si="62"/>
        <v>1.7503805175038054E-2</v>
      </c>
      <c r="M36" s="49">
        <f t="shared" si="62"/>
        <v>2.1004566210045664E-2</v>
      </c>
      <c r="N36" s="49">
        <f t="shared" si="62"/>
        <v>4.5509893455098933E-2</v>
      </c>
      <c r="O36" s="49">
        <f>$E$6*J6</f>
        <v>1.740867579908676E-2</v>
      </c>
      <c r="P36" s="49">
        <f t="shared" ref="P36:T36" si="63">$E$6*K6</f>
        <v>3.8299086757990874E-2</v>
      </c>
      <c r="Q36" s="49">
        <f t="shared" si="63"/>
        <v>2.7853881278538814E-2</v>
      </c>
      <c r="R36" s="49">
        <f t="shared" si="63"/>
        <v>1.740867579908676E-2</v>
      </c>
      <c r="S36" s="49">
        <f t="shared" si="63"/>
        <v>2.0890410958904111E-2</v>
      </c>
      <c r="T36" s="49">
        <f t="shared" si="63"/>
        <v>4.5262557077625568E-2</v>
      </c>
      <c r="U36" s="49">
        <f>$F$6*J6</f>
        <v>5.1845509893455106E-2</v>
      </c>
      <c r="V36" s="49">
        <f t="shared" ref="V36:Z36" si="64">$F$6*K6</f>
        <v>0.11406012176560124</v>
      </c>
      <c r="W36" s="49">
        <f t="shared" si="64"/>
        <v>8.2952815829528154E-2</v>
      </c>
      <c r="X36" s="49">
        <f t="shared" si="64"/>
        <v>5.1845509893455106E-2</v>
      </c>
      <c r="Y36" s="49">
        <f t="shared" si="64"/>
        <v>6.2214611872146122E-2</v>
      </c>
      <c r="Z36" s="49">
        <f t="shared" si="64"/>
        <v>0.13479832572298325</v>
      </c>
      <c r="AB36" s="48">
        <f t="shared" si="53"/>
        <v>1.0000000000000002</v>
      </c>
      <c r="AE36" s="59"/>
      <c r="AF36" s="56">
        <v>0.25</v>
      </c>
      <c r="AG36" s="57">
        <f t="shared" si="54"/>
        <v>3.7499999999999999E-2</v>
      </c>
      <c r="AH36" s="58">
        <f t="shared" si="55"/>
        <v>3669.6374999999998</v>
      </c>
      <c r="AJ36" s="49">
        <f t="shared" si="56"/>
        <v>2.2056659308314939</v>
      </c>
    </row>
    <row r="37" spans="1:36" x14ac:dyDescent="0.25">
      <c r="A37" s="43">
        <v>5</v>
      </c>
      <c r="B37" s="15" t="s">
        <v>60</v>
      </c>
      <c r="C37" s="49">
        <f>$C$7*J7</f>
        <v>0</v>
      </c>
      <c r="D37" s="49">
        <f t="shared" ref="D37:H37" si="65">$C$7*K7</f>
        <v>2.7853881278538817E-2</v>
      </c>
      <c r="E37" s="49">
        <f t="shared" si="65"/>
        <v>3.4817351598173514E-2</v>
      </c>
      <c r="F37" s="49">
        <f t="shared" si="65"/>
        <v>4.1780821917808221E-2</v>
      </c>
      <c r="G37" s="49">
        <f t="shared" si="65"/>
        <v>2.7853881278538817E-2</v>
      </c>
      <c r="H37" s="49">
        <f t="shared" si="65"/>
        <v>3.4817351598173514E-2</v>
      </c>
      <c r="I37" s="49">
        <f>$D$7*J7</f>
        <v>0</v>
      </c>
      <c r="J37" s="49">
        <f t="shared" ref="J37:N37" si="66">$D$7*K7</f>
        <v>4.2009132420091334E-2</v>
      </c>
      <c r="K37" s="49">
        <f t="shared" si="66"/>
        <v>5.2511415525114152E-2</v>
      </c>
      <c r="L37" s="49">
        <f t="shared" si="66"/>
        <v>6.3013698630136991E-2</v>
      </c>
      <c r="M37" s="49">
        <f t="shared" si="66"/>
        <v>4.2009132420091334E-2</v>
      </c>
      <c r="N37" s="49">
        <f t="shared" si="66"/>
        <v>5.2511415525114152E-2</v>
      </c>
      <c r="O37" s="49">
        <f>$E$7*J7</f>
        <v>0</v>
      </c>
      <c r="P37" s="49">
        <f t="shared" ref="P37:T37" si="67">$E$7*K7</f>
        <v>2.7853881278538817E-2</v>
      </c>
      <c r="Q37" s="49">
        <f t="shared" si="67"/>
        <v>3.4817351598173514E-2</v>
      </c>
      <c r="R37" s="49">
        <f t="shared" si="67"/>
        <v>4.1780821917808221E-2</v>
      </c>
      <c r="S37" s="49">
        <f t="shared" si="67"/>
        <v>2.7853881278538817E-2</v>
      </c>
      <c r="T37" s="49">
        <f t="shared" si="67"/>
        <v>3.4817351598173514E-2</v>
      </c>
      <c r="U37" s="49">
        <f>$F$7*J7</f>
        <v>0</v>
      </c>
      <c r="V37" s="49">
        <f t="shared" ref="V37:Z37" si="68">$F$7*K7</f>
        <v>6.894977168949773E-2</v>
      </c>
      <c r="W37" s="49">
        <f t="shared" si="68"/>
        <v>8.6187214611872148E-2</v>
      </c>
      <c r="X37" s="49">
        <f t="shared" si="68"/>
        <v>0.10342465753424658</v>
      </c>
      <c r="Y37" s="49">
        <f t="shared" si="68"/>
        <v>6.894977168949773E-2</v>
      </c>
      <c r="Z37" s="49">
        <f t="shared" si="68"/>
        <v>8.6187214611872148E-2</v>
      </c>
      <c r="AB37" s="48">
        <f t="shared" si="53"/>
        <v>1</v>
      </c>
      <c r="AE37" s="59"/>
      <c r="AF37" s="56">
        <v>0.25</v>
      </c>
      <c r="AG37" s="57">
        <f t="shared" si="54"/>
        <v>3.7499999999999999E-2</v>
      </c>
      <c r="AH37" s="58">
        <f t="shared" si="55"/>
        <v>3669.6374999999998</v>
      </c>
      <c r="AJ37" s="49">
        <f t="shared" si="56"/>
        <v>1.3333333333333335</v>
      </c>
    </row>
    <row r="38" spans="1:36" x14ac:dyDescent="0.25">
      <c r="A38" s="43">
        <v>6</v>
      </c>
      <c r="B38" s="15" t="s">
        <v>61</v>
      </c>
      <c r="C38" s="49">
        <f>$C$8*J8</f>
        <v>0</v>
      </c>
      <c r="D38" s="49">
        <f t="shared" ref="D38:H38" si="69">$C$8*K8</f>
        <v>2.7853881278538817E-2</v>
      </c>
      <c r="E38" s="49">
        <f t="shared" si="69"/>
        <v>3.4817351598173514E-2</v>
      </c>
      <c r="F38" s="49">
        <f t="shared" si="69"/>
        <v>4.1780821917808221E-2</v>
      </c>
      <c r="G38" s="49">
        <f t="shared" si="69"/>
        <v>2.7853881278538817E-2</v>
      </c>
      <c r="H38" s="49">
        <f t="shared" si="69"/>
        <v>3.4817351598173514E-2</v>
      </c>
      <c r="I38" s="49">
        <f>$D$8*J8</f>
        <v>0</v>
      </c>
      <c r="J38" s="49">
        <f t="shared" ref="J38:N38" si="70">$D$8*K8</f>
        <v>4.2009132420091334E-2</v>
      </c>
      <c r="K38" s="49">
        <f t="shared" si="70"/>
        <v>5.2511415525114152E-2</v>
      </c>
      <c r="L38" s="49">
        <f t="shared" si="70"/>
        <v>6.3013698630136991E-2</v>
      </c>
      <c r="M38" s="49">
        <f t="shared" si="70"/>
        <v>4.2009132420091334E-2</v>
      </c>
      <c r="N38" s="49">
        <f t="shared" si="70"/>
        <v>5.2511415525114152E-2</v>
      </c>
      <c r="O38" s="49">
        <f>$E$8*J8</f>
        <v>0</v>
      </c>
      <c r="P38" s="49">
        <f t="shared" ref="P38:T38" si="71">$E$8*K8</f>
        <v>2.7853881278538817E-2</v>
      </c>
      <c r="Q38" s="49">
        <f t="shared" si="71"/>
        <v>3.4817351598173514E-2</v>
      </c>
      <c r="R38" s="49">
        <f t="shared" si="71"/>
        <v>4.1780821917808221E-2</v>
      </c>
      <c r="S38" s="49">
        <f t="shared" si="71"/>
        <v>2.7853881278538817E-2</v>
      </c>
      <c r="T38" s="49">
        <f t="shared" si="71"/>
        <v>3.4817351598173514E-2</v>
      </c>
      <c r="U38" s="49">
        <f>$F$8*J8</f>
        <v>0</v>
      </c>
      <c r="V38" s="49">
        <f t="shared" ref="V38:Z38" si="72">$F$8*K8</f>
        <v>6.894977168949773E-2</v>
      </c>
      <c r="W38" s="49">
        <f t="shared" si="72"/>
        <v>8.6187214611872148E-2</v>
      </c>
      <c r="X38" s="49">
        <f t="shared" si="72"/>
        <v>0.10342465753424658</v>
      </c>
      <c r="Y38" s="49">
        <f t="shared" si="72"/>
        <v>6.894977168949773E-2</v>
      </c>
      <c r="Z38" s="49">
        <f t="shared" si="72"/>
        <v>8.6187214611872148E-2</v>
      </c>
      <c r="AB38" s="48">
        <f t="shared" si="53"/>
        <v>1</v>
      </c>
      <c r="AE38" s="59"/>
      <c r="AF38" s="56">
        <v>0.15</v>
      </c>
      <c r="AG38" s="57">
        <f t="shared" si="54"/>
        <v>2.2499999999999999E-2</v>
      </c>
      <c r="AH38" s="58">
        <f t="shared" si="55"/>
        <v>2201.7824999999998</v>
      </c>
      <c r="AJ38" s="49">
        <f t="shared" si="56"/>
        <v>1.3333333333333335</v>
      </c>
    </row>
    <row r="39" spans="1:36" x14ac:dyDescent="0.25">
      <c r="A39" s="43">
        <v>7</v>
      </c>
      <c r="B39" s="15" t="s">
        <v>62</v>
      </c>
      <c r="C39" s="49">
        <f>$C$9*J9</f>
        <v>0</v>
      </c>
      <c r="D39" s="49">
        <f t="shared" ref="D39:H39" si="73">$C$9*K9</f>
        <v>3.8299086757990874E-2</v>
      </c>
      <c r="E39" s="49">
        <f t="shared" si="73"/>
        <v>4.5262557077625568E-2</v>
      </c>
      <c r="F39" s="49">
        <f t="shared" si="73"/>
        <v>4.8744292237442928E-2</v>
      </c>
      <c r="G39" s="49">
        <f t="shared" si="73"/>
        <v>3.4817351598173514E-2</v>
      </c>
      <c r="H39" s="49">
        <f t="shared" si="73"/>
        <v>0</v>
      </c>
      <c r="I39" s="49">
        <f>$D$9*J9</f>
        <v>0</v>
      </c>
      <c r="J39" s="49">
        <f t="shared" ref="J39:N39" si="74">$D$9*K9</f>
        <v>5.7762557077625579E-2</v>
      </c>
      <c r="K39" s="49">
        <f t="shared" si="74"/>
        <v>6.8264840182648404E-2</v>
      </c>
      <c r="L39" s="49">
        <f t="shared" si="74"/>
        <v>7.351598173515983E-2</v>
      </c>
      <c r="M39" s="49">
        <f t="shared" si="74"/>
        <v>5.2511415525114152E-2</v>
      </c>
      <c r="N39" s="49">
        <f t="shared" si="74"/>
        <v>0</v>
      </c>
      <c r="O39" s="49">
        <f>$E$9*J9</f>
        <v>0</v>
      </c>
      <c r="P39" s="49">
        <f t="shared" ref="P39:T39" si="75">$E$9*K9</f>
        <v>3.8299086757990874E-2</v>
      </c>
      <c r="Q39" s="49">
        <f t="shared" si="75"/>
        <v>4.5262557077625568E-2</v>
      </c>
      <c r="R39" s="49">
        <f t="shared" si="75"/>
        <v>4.8744292237442928E-2</v>
      </c>
      <c r="S39" s="49">
        <f t="shared" si="75"/>
        <v>3.4817351598173514E-2</v>
      </c>
      <c r="T39" s="49">
        <f t="shared" si="75"/>
        <v>0</v>
      </c>
      <c r="U39" s="49">
        <f>$F$9*J9</f>
        <v>0</v>
      </c>
      <c r="V39" s="49">
        <f t="shared" ref="V39:Z39" si="76">$F$9*K9</f>
        <v>9.4805936073059371E-2</v>
      </c>
      <c r="W39" s="49">
        <f t="shared" si="76"/>
        <v>0.11204337899543379</v>
      </c>
      <c r="X39" s="49">
        <f t="shared" si="76"/>
        <v>0.12066210045662101</v>
      </c>
      <c r="Y39" s="49">
        <f t="shared" si="76"/>
        <v>8.6187214611872148E-2</v>
      </c>
      <c r="Z39" s="49">
        <f t="shared" si="76"/>
        <v>0</v>
      </c>
      <c r="AB39" s="48">
        <f t="shared" si="53"/>
        <v>1.0000000000000002</v>
      </c>
      <c r="AE39" s="59"/>
      <c r="AF39" s="56">
        <v>0.03</v>
      </c>
      <c r="AG39" s="57">
        <f t="shared" si="54"/>
        <v>4.4999999999999997E-3</v>
      </c>
      <c r="AH39" s="58">
        <f t="shared" si="55"/>
        <v>440.35649999999998</v>
      </c>
      <c r="AJ39" s="49">
        <f t="shared" si="56"/>
        <v>1.8333333333333335</v>
      </c>
    </row>
    <row r="40" spans="1:36" x14ac:dyDescent="0.25">
      <c r="A40" s="43">
        <v>8</v>
      </c>
      <c r="B40" s="15" t="s">
        <v>63</v>
      </c>
      <c r="C40" s="49">
        <f>$C$10*J10</f>
        <v>0</v>
      </c>
      <c r="D40" s="49">
        <f t="shared" ref="D40:H40" si="77">$C$10*K10</f>
        <v>3.8299086757990874E-2</v>
      </c>
      <c r="E40" s="49">
        <f t="shared" si="77"/>
        <v>4.5262557077625568E-2</v>
      </c>
      <c r="F40" s="49">
        <f t="shared" si="77"/>
        <v>4.8744292237442928E-2</v>
      </c>
      <c r="G40" s="49">
        <f t="shared" si="77"/>
        <v>3.4817351598173514E-2</v>
      </c>
      <c r="H40" s="49">
        <f t="shared" si="77"/>
        <v>0</v>
      </c>
      <c r="I40" s="49">
        <f>$D$10*J10</f>
        <v>0</v>
      </c>
      <c r="J40" s="49">
        <f t="shared" ref="J40:N40" si="78">$D$10*K10</f>
        <v>5.7762557077625579E-2</v>
      </c>
      <c r="K40" s="49">
        <f t="shared" si="78"/>
        <v>6.8264840182648404E-2</v>
      </c>
      <c r="L40" s="49">
        <f t="shared" si="78"/>
        <v>7.351598173515983E-2</v>
      </c>
      <c r="M40" s="49">
        <f t="shared" si="78"/>
        <v>5.2511415525114152E-2</v>
      </c>
      <c r="N40" s="49">
        <f t="shared" si="78"/>
        <v>0</v>
      </c>
      <c r="O40" s="49">
        <f>$E$10*J10</f>
        <v>0</v>
      </c>
      <c r="P40" s="49">
        <f t="shared" ref="P40:T40" si="79">$E$10*K10</f>
        <v>3.8299086757990874E-2</v>
      </c>
      <c r="Q40" s="49">
        <f t="shared" si="79"/>
        <v>4.5262557077625568E-2</v>
      </c>
      <c r="R40" s="49">
        <f t="shared" si="79"/>
        <v>4.8744292237442928E-2</v>
      </c>
      <c r="S40" s="49">
        <f t="shared" si="79"/>
        <v>3.4817351598173514E-2</v>
      </c>
      <c r="T40" s="49">
        <f t="shared" si="79"/>
        <v>0</v>
      </c>
      <c r="U40" s="49">
        <f>$F$10*J10</f>
        <v>0</v>
      </c>
      <c r="V40" s="49">
        <f t="shared" ref="V40:Z40" si="80">$F$10*K10</f>
        <v>9.4805936073059371E-2</v>
      </c>
      <c r="W40" s="49">
        <f t="shared" si="80"/>
        <v>0.11204337899543379</v>
      </c>
      <c r="X40" s="49">
        <f t="shared" si="80"/>
        <v>0.12066210045662101</v>
      </c>
      <c r="Y40" s="49">
        <f t="shared" si="80"/>
        <v>8.6187214611872148E-2</v>
      </c>
      <c r="Z40" s="49">
        <f t="shared" si="80"/>
        <v>0</v>
      </c>
      <c r="AB40" s="48">
        <f t="shared" si="53"/>
        <v>1.0000000000000002</v>
      </c>
      <c r="AE40" s="59"/>
      <c r="AF40" s="56">
        <v>0.01</v>
      </c>
      <c r="AG40" s="57">
        <f t="shared" si="54"/>
        <v>1.5E-3</v>
      </c>
      <c r="AH40" s="58">
        <f t="shared" si="55"/>
        <v>146.78550000000001</v>
      </c>
      <c r="AJ40" s="49">
        <f t="shared" si="56"/>
        <v>1.8333333333333335</v>
      </c>
    </row>
    <row r="41" spans="1:36" x14ac:dyDescent="0.25">
      <c r="A41" s="43">
        <v>9</v>
      </c>
      <c r="B41" s="15" t="s">
        <v>64</v>
      </c>
      <c r="C41" s="49">
        <f>$C$11*J11</f>
        <v>3.4817351598173521E-2</v>
      </c>
      <c r="D41" s="49">
        <f t="shared" ref="D41:H41" si="81">$C$11*K11</f>
        <v>2.0890410958904111E-2</v>
      </c>
      <c r="E41" s="49">
        <f t="shared" si="81"/>
        <v>2.7853881278538814E-2</v>
      </c>
      <c r="F41" s="49">
        <f t="shared" si="81"/>
        <v>3.4817351598173521E-2</v>
      </c>
      <c r="G41" s="49">
        <f t="shared" si="81"/>
        <v>2.0890410958904111E-2</v>
      </c>
      <c r="H41" s="49">
        <f t="shared" si="81"/>
        <v>2.7853881278538814E-2</v>
      </c>
      <c r="I41" s="49">
        <f>$D$11*J11</f>
        <v>5.2511415525114159E-2</v>
      </c>
      <c r="J41" s="49">
        <f t="shared" ref="J41:N41" si="82">$D$11*K11</f>
        <v>3.1506849315068496E-2</v>
      </c>
      <c r="K41" s="49">
        <f t="shared" si="82"/>
        <v>4.2009132420091327E-2</v>
      </c>
      <c r="L41" s="49">
        <f t="shared" si="82"/>
        <v>5.2511415525114159E-2</v>
      </c>
      <c r="M41" s="49">
        <f t="shared" si="82"/>
        <v>3.1506849315068496E-2</v>
      </c>
      <c r="N41" s="49">
        <f t="shared" si="82"/>
        <v>4.2009132420091327E-2</v>
      </c>
      <c r="O41" s="49">
        <f>$E$11*J11</f>
        <v>3.4817351598173521E-2</v>
      </c>
      <c r="P41" s="49">
        <f t="shared" ref="P41:T41" si="83">$E$11*K11</f>
        <v>2.0890410958904111E-2</v>
      </c>
      <c r="Q41" s="49">
        <f t="shared" si="83"/>
        <v>2.7853881278538814E-2</v>
      </c>
      <c r="R41" s="49">
        <f t="shared" si="83"/>
        <v>3.4817351598173521E-2</v>
      </c>
      <c r="S41" s="49">
        <f t="shared" si="83"/>
        <v>2.0890410958904111E-2</v>
      </c>
      <c r="T41" s="49">
        <f t="shared" si="83"/>
        <v>2.7853881278538814E-2</v>
      </c>
      <c r="U41" s="49">
        <f>$F$11*J11</f>
        <v>8.6187214611872148E-2</v>
      </c>
      <c r="V41" s="49">
        <f t="shared" ref="V41:Z41" si="84">$F$11*K11</f>
        <v>5.171232876712329E-2</v>
      </c>
      <c r="W41" s="49">
        <f t="shared" si="84"/>
        <v>6.8949771689497716E-2</v>
      </c>
      <c r="X41" s="49">
        <f t="shared" si="84"/>
        <v>8.6187214611872148E-2</v>
      </c>
      <c r="Y41" s="49">
        <f t="shared" si="84"/>
        <v>5.171232876712329E-2</v>
      </c>
      <c r="Z41" s="49">
        <f t="shared" si="84"/>
        <v>6.8949771689497716E-2</v>
      </c>
      <c r="AB41" s="48">
        <f t="shared" si="53"/>
        <v>1</v>
      </c>
      <c r="AE41" s="59"/>
      <c r="AF41" s="56">
        <f>1-SUM(AF33:AF40)</f>
        <v>9.9999999999999978E-2</v>
      </c>
      <c r="AG41" s="57">
        <f t="shared" si="54"/>
        <v>1.4999999999999996E-2</v>
      </c>
      <c r="AH41" s="58">
        <f t="shared" si="55"/>
        <v>1467.8549999999996</v>
      </c>
      <c r="AJ41" s="49">
        <f t="shared" si="56"/>
        <v>1</v>
      </c>
    </row>
    <row r="42" spans="1:36" x14ac:dyDescent="0.25">
      <c r="A42" s="43">
        <v>10</v>
      </c>
      <c r="B42" s="12" t="s">
        <v>277</v>
      </c>
      <c r="C42" s="49">
        <f>$C$12*J12</f>
        <v>1.740867579908676E-2</v>
      </c>
      <c r="D42" s="49">
        <f t="shared" ref="D42:H42" si="85">$C$12*K12</f>
        <v>3.8299086757990874E-2</v>
      </c>
      <c r="E42" s="49">
        <f t="shared" si="85"/>
        <v>2.7853881278538814E-2</v>
      </c>
      <c r="F42" s="49">
        <f t="shared" si="85"/>
        <v>3.4817351598173521E-2</v>
      </c>
      <c r="G42" s="49">
        <f t="shared" si="85"/>
        <v>2.0890410958904111E-2</v>
      </c>
      <c r="H42" s="49">
        <f t="shared" si="85"/>
        <v>2.7853881278538814E-2</v>
      </c>
      <c r="I42" s="49">
        <f>$D$12*J12</f>
        <v>2.625570776255708E-2</v>
      </c>
      <c r="J42" s="49">
        <f t="shared" ref="J42:N42" si="86">$D$12*K12</f>
        <v>5.7762557077625579E-2</v>
      </c>
      <c r="K42" s="49">
        <f t="shared" si="86"/>
        <v>4.2009132420091327E-2</v>
      </c>
      <c r="L42" s="49">
        <f t="shared" si="86"/>
        <v>5.2511415525114159E-2</v>
      </c>
      <c r="M42" s="49">
        <f t="shared" si="86"/>
        <v>3.1506849315068496E-2</v>
      </c>
      <c r="N42" s="49">
        <f t="shared" si="86"/>
        <v>4.2009132420091327E-2</v>
      </c>
      <c r="O42" s="49">
        <f>$E$12*J12</f>
        <v>1.740867579908676E-2</v>
      </c>
      <c r="P42" s="49">
        <f t="shared" ref="P42:T42" si="87">$E$12*K12</f>
        <v>3.8299086757990874E-2</v>
      </c>
      <c r="Q42" s="49">
        <f t="shared" si="87"/>
        <v>2.7853881278538814E-2</v>
      </c>
      <c r="R42" s="49">
        <f t="shared" si="87"/>
        <v>3.4817351598173521E-2</v>
      </c>
      <c r="S42" s="49">
        <f t="shared" si="87"/>
        <v>2.0890410958904111E-2</v>
      </c>
      <c r="T42" s="49">
        <f t="shared" si="87"/>
        <v>2.7853881278538814E-2</v>
      </c>
      <c r="U42" s="49">
        <f>$F$12*J12</f>
        <v>4.3093607305936074E-2</v>
      </c>
      <c r="V42" s="49">
        <f t="shared" ref="V42:Z42" si="88">$F$12*K12</f>
        <v>9.4805936073059371E-2</v>
      </c>
      <c r="W42" s="49">
        <f t="shared" si="88"/>
        <v>6.8949771689497716E-2</v>
      </c>
      <c r="X42" s="49">
        <f t="shared" si="88"/>
        <v>8.6187214611872148E-2</v>
      </c>
      <c r="Y42" s="49">
        <f t="shared" si="88"/>
        <v>5.171232876712329E-2</v>
      </c>
      <c r="Z42" s="49">
        <f t="shared" si="88"/>
        <v>6.8949771689497716E-2</v>
      </c>
      <c r="AB42" s="48">
        <f t="shared" si="53"/>
        <v>1.0000000000000002</v>
      </c>
      <c r="AE42" s="55">
        <v>0.18</v>
      </c>
      <c r="AF42" s="56">
        <v>0.15</v>
      </c>
      <c r="AG42" s="57">
        <f>$AE$42*AF42</f>
        <v>2.7E-2</v>
      </c>
      <c r="AH42" s="58">
        <f t="shared" si="55"/>
        <v>2642.1390000000001</v>
      </c>
      <c r="AJ42" s="49">
        <f t="shared" si="56"/>
        <v>1.8333333333333335</v>
      </c>
    </row>
    <row r="43" spans="1:36" x14ac:dyDescent="0.25">
      <c r="A43" s="43">
        <v>11</v>
      </c>
      <c r="B43" s="12" t="s">
        <v>278</v>
      </c>
      <c r="C43" s="49">
        <f>$C$13*J13</f>
        <v>0</v>
      </c>
      <c r="D43" s="49">
        <f t="shared" ref="D43:H43" si="89">$C$13*K13</f>
        <v>2.7853881278538817E-2</v>
      </c>
      <c r="E43" s="49">
        <f t="shared" si="89"/>
        <v>3.4817351598173514E-2</v>
      </c>
      <c r="F43" s="49">
        <f t="shared" si="89"/>
        <v>4.1780821917808221E-2</v>
      </c>
      <c r="G43" s="49">
        <f t="shared" si="89"/>
        <v>2.7853881278538817E-2</v>
      </c>
      <c r="H43" s="49">
        <f t="shared" si="89"/>
        <v>3.4817351598173514E-2</v>
      </c>
      <c r="I43" s="49">
        <f>$D$13*J13</f>
        <v>0</v>
      </c>
      <c r="J43" s="49">
        <f t="shared" ref="J43:N43" si="90">$D$13*K13</f>
        <v>0.11095890410958906</v>
      </c>
      <c r="K43" s="49">
        <f t="shared" si="90"/>
        <v>0.1386986301369863</v>
      </c>
      <c r="L43" s="49">
        <f t="shared" si="90"/>
        <v>0.16643835616438357</v>
      </c>
      <c r="M43" s="49">
        <f t="shared" si="90"/>
        <v>0.11095890410958906</v>
      </c>
      <c r="N43" s="49">
        <f t="shared" si="90"/>
        <v>0.1386986301369863</v>
      </c>
      <c r="O43" s="49">
        <f>$E$13*J13</f>
        <v>0</v>
      </c>
      <c r="P43" s="49">
        <f t="shared" ref="P43:T43" si="91">$E$13*K13</f>
        <v>2.7853881278538817E-2</v>
      </c>
      <c r="Q43" s="49">
        <f t="shared" si="91"/>
        <v>3.4817351598173514E-2</v>
      </c>
      <c r="R43" s="49">
        <f t="shared" si="91"/>
        <v>4.1780821917808221E-2</v>
      </c>
      <c r="S43" s="49">
        <f t="shared" si="91"/>
        <v>2.7853881278538817E-2</v>
      </c>
      <c r="T43" s="49">
        <f t="shared" si="91"/>
        <v>3.4817351598173514E-2</v>
      </c>
      <c r="U43" s="49">
        <f>$F$13*J13</f>
        <v>0</v>
      </c>
      <c r="V43" s="49">
        <f t="shared" ref="V43:Z43" si="92">$F$13*K13</f>
        <v>0</v>
      </c>
      <c r="W43" s="49">
        <f t="shared" si="92"/>
        <v>0</v>
      </c>
      <c r="X43" s="49">
        <f t="shared" si="92"/>
        <v>0</v>
      </c>
      <c r="Y43" s="49">
        <f t="shared" si="92"/>
        <v>0</v>
      </c>
      <c r="Z43" s="49">
        <f t="shared" si="92"/>
        <v>0</v>
      </c>
      <c r="AB43" s="48">
        <f t="shared" si="53"/>
        <v>1.0000000000000002</v>
      </c>
      <c r="AE43" s="59"/>
      <c r="AF43" s="56">
        <v>0.05</v>
      </c>
      <c r="AG43" s="57">
        <f t="shared" ref="AG43:AG48" si="93">$AE$42*AF43</f>
        <v>8.9999999999999993E-3</v>
      </c>
      <c r="AH43" s="58">
        <f t="shared" si="55"/>
        <v>880.71299999999997</v>
      </c>
      <c r="AJ43" s="49">
        <f t="shared" si="56"/>
        <v>3.5217391304347827</v>
      </c>
    </row>
    <row r="44" spans="1:36" x14ac:dyDescent="0.25">
      <c r="A44" s="43">
        <v>12</v>
      </c>
      <c r="B44" s="12" t="s">
        <v>279</v>
      </c>
      <c r="C44" s="49">
        <f>$C$14*J14</f>
        <v>4.3569254185692546E-2</v>
      </c>
      <c r="D44" s="49">
        <f t="shared" ref="D44:H44" si="94">$C$14*K14</f>
        <v>2.6141552511415526E-2</v>
      </c>
      <c r="E44" s="49">
        <f t="shared" si="94"/>
        <v>3.4855403348554033E-2</v>
      </c>
      <c r="F44" s="49">
        <f t="shared" si="94"/>
        <v>4.3569254185692546E-2</v>
      </c>
      <c r="G44" s="49">
        <f t="shared" si="94"/>
        <v>2.6141552511415526E-2</v>
      </c>
      <c r="H44" s="49">
        <f t="shared" si="94"/>
        <v>3.4855403348554033E-2</v>
      </c>
      <c r="I44" s="49">
        <f>$D$14*J14</f>
        <v>0</v>
      </c>
      <c r="J44" s="49">
        <f t="shared" ref="J44:N44" si="95">$D$14*K14</f>
        <v>0</v>
      </c>
      <c r="K44" s="49">
        <f t="shared" si="95"/>
        <v>0</v>
      </c>
      <c r="L44" s="49">
        <f t="shared" si="95"/>
        <v>0</v>
      </c>
      <c r="M44" s="49">
        <f t="shared" si="95"/>
        <v>0</v>
      </c>
      <c r="N44" s="49">
        <f t="shared" si="95"/>
        <v>0</v>
      </c>
      <c r="O44" s="49">
        <f>$E$14*J14</f>
        <v>4.3569254185692546E-2</v>
      </c>
      <c r="P44" s="49">
        <f t="shared" ref="P44:T44" si="96">$E$14*K14</f>
        <v>2.6141552511415526E-2</v>
      </c>
      <c r="Q44" s="49">
        <f t="shared" si="96"/>
        <v>3.4855403348554033E-2</v>
      </c>
      <c r="R44" s="49">
        <f t="shared" si="96"/>
        <v>4.3569254185692546E-2</v>
      </c>
      <c r="S44" s="49">
        <f t="shared" si="96"/>
        <v>2.6141552511415526E-2</v>
      </c>
      <c r="T44" s="49">
        <f t="shared" si="96"/>
        <v>3.4855403348554033E-2</v>
      </c>
      <c r="U44" s="49">
        <f>$F$14*J14</f>
        <v>0.12119482496194828</v>
      </c>
      <c r="V44" s="49">
        <f t="shared" ref="V44:Z44" si="97">$F$14*K14</f>
        <v>7.2716894977168961E-2</v>
      </c>
      <c r="W44" s="49">
        <f t="shared" si="97"/>
        <v>9.6955859969558605E-2</v>
      </c>
      <c r="X44" s="49">
        <f t="shared" si="97"/>
        <v>0.12119482496194828</v>
      </c>
      <c r="Y44" s="49">
        <f t="shared" si="97"/>
        <v>7.2716894977168961E-2</v>
      </c>
      <c r="Z44" s="49">
        <f t="shared" si="97"/>
        <v>9.6955859969558605E-2</v>
      </c>
      <c r="AB44" s="48">
        <f t="shared" si="53"/>
        <v>0.99999999999999989</v>
      </c>
      <c r="AE44" s="59"/>
      <c r="AF44" s="56">
        <v>0.15</v>
      </c>
      <c r="AG44" s="57">
        <f t="shared" si="93"/>
        <v>2.7E-2</v>
      </c>
      <c r="AH44" s="58">
        <f t="shared" si="55"/>
        <v>2642.1390000000001</v>
      </c>
      <c r="AJ44" s="49">
        <f t="shared" si="56"/>
        <v>1.4061810154525389</v>
      </c>
    </row>
    <row r="45" spans="1:36" x14ac:dyDescent="0.25">
      <c r="A45" s="43">
        <v>13</v>
      </c>
      <c r="B45" s="12" t="s">
        <v>280</v>
      </c>
      <c r="C45" s="49">
        <f>$C$15*J15</f>
        <v>1.740867579908676E-2</v>
      </c>
      <c r="D45" s="49">
        <f t="shared" ref="D45:H45" si="98">$C$15*K15</f>
        <v>2.9594748858447491E-2</v>
      </c>
      <c r="E45" s="49">
        <f t="shared" si="98"/>
        <v>3.6558219178082191E-2</v>
      </c>
      <c r="F45" s="49">
        <f t="shared" si="98"/>
        <v>4.1780821917808221E-2</v>
      </c>
      <c r="G45" s="49">
        <f t="shared" si="98"/>
        <v>2.7853881278538814E-2</v>
      </c>
      <c r="H45" s="49">
        <f t="shared" si="98"/>
        <v>1.3926940639269407E-2</v>
      </c>
      <c r="I45" s="49">
        <f>$D$15*J15</f>
        <v>1.7503805175038054E-2</v>
      </c>
      <c r="J45" s="49">
        <f t="shared" ref="J45:N45" si="99">$D$15*K15</f>
        <v>2.9756468797564693E-2</v>
      </c>
      <c r="K45" s="49">
        <f t="shared" si="99"/>
        <v>3.6757990867579915E-2</v>
      </c>
      <c r="L45" s="49">
        <f t="shared" si="99"/>
        <v>4.2009132420091327E-2</v>
      </c>
      <c r="M45" s="49">
        <f t="shared" si="99"/>
        <v>2.8006088280060883E-2</v>
      </c>
      <c r="N45" s="49">
        <f t="shared" si="99"/>
        <v>1.4003044140030441E-2</v>
      </c>
      <c r="O45" s="49">
        <f>$E$15*J15</f>
        <v>1.740867579908676E-2</v>
      </c>
      <c r="P45" s="49">
        <f t="shared" ref="P45:T45" si="100">$E$15*K15</f>
        <v>2.9594748858447491E-2</v>
      </c>
      <c r="Q45" s="49">
        <f t="shared" si="100"/>
        <v>3.6558219178082191E-2</v>
      </c>
      <c r="R45" s="49">
        <f t="shared" si="100"/>
        <v>4.1780821917808221E-2</v>
      </c>
      <c r="S45" s="49">
        <f t="shared" si="100"/>
        <v>2.7853881278538814E-2</v>
      </c>
      <c r="T45" s="49">
        <f t="shared" si="100"/>
        <v>1.3926940639269407E-2</v>
      </c>
      <c r="U45" s="49">
        <f>$F$15*J15</f>
        <v>5.1845509893455106E-2</v>
      </c>
      <c r="V45" s="49">
        <f t="shared" ref="V45:Z45" si="101">$F$15*K15</f>
        <v>8.8137366818873672E-2</v>
      </c>
      <c r="W45" s="49">
        <f t="shared" si="101"/>
        <v>0.10887557077625572</v>
      </c>
      <c r="X45" s="49">
        <f t="shared" si="101"/>
        <v>0.12442922374429224</v>
      </c>
      <c r="Y45" s="49">
        <f t="shared" si="101"/>
        <v>8.2952815829528154E-2</v>
      </c>
      <c r="Z45" s="49">
        <f t="shared" si="101"/>
        <v>4.1476407914764077E-2</v>
      </c>
      <c r="AB45" s="48">
        <f t="shared" si="53"/>
        <v>1.0000000000000002</v>
      </c>
      <c r="AE45" s="59"/>
      <c r="AF45" s="56">
        <v>0.15</v>
      </c>
      <c r="AG45" s="57">
        <f t="shared" si="93"/>
        <v>2.7E-2</v>
      </c>
      <c r="AH45" s="58">
        <f t="shared" si="55"/>
        <v>2642.1390000000001</v>
      </c>
      <c r="AJ45" s="49">
        <f t="shared" si="56"/>
        <v>1.7043782192788814</v>
      </c>
    </row>
    <row r="46" spans="1:36" x14ac:dyDescent="0.25">
      <c r="A46" s="43">
        <v>14</v>
      </c>
      <c r="B46" s="12" t="s">
        <v>281</v>
      </c>
      <c r="C46" s="49">
        <f>$C$16*J16</f>
        <v>1.740867579908676E-2</v>
      </c>
      <c r="D46" s="49">
        <f t="shared" ref="D46:H46" si="102">$C$16*K16</f>
        <v>2.9594748858447491E-2</v>
      </c>
      <c r="E46" s="49">
        <f t="shared" si="102"/>
        <v>3.6558219178082191E-2</v>
      </c>
      <c r="F46" s="49">
        <f t="shared" si="102"/>
        <v>4.1780821917808221E-2</v>
      </c>
      <c r="G46" s="49">
        <f t="shared" si="102"/>
        <v>2.7853881278538814E-2</v>
      </c>
      <c r="H46" s="49">
        <f t="shared" si="102"/>
        <v>1.3926940639269407E-2</v>
      </c>
      <c r="I46" s="49">
        <f>$D$16*J16</f>
        <v>1.7503805175038054E-2</v>
      </c>
      <c r="J46" s="49">
        <f t="shared" ref="J46:N46" si="103">$D$16*K16</f>
        <v>2.9756468797564693E-2</v>
      </c>
      <c r="K46" s="49">
        <f t="shared" si="103"/>
        <v>3.6757990867579915E-2</v>
      </c>
      <c r="L46" s="49">
        <f t="shared" si="103"/>
        <v>4.2009132420091327E-2</v>
      </c>
      <c r="M46" s="49">
        <f t="shared" si="103"/>
        <v>2.8006088280060883E-2</v>
      </c>
      <c r="N46" s="49">
        <f t="shared" si="103"/>
        <v>1.4003044140030441E-2</v>
      </c>
      <c r="O46" s="49">
        <f>$E$16*J16</f>
        <v>1.740867579908676E-2</v>
      </c>
      <c r="P46" s="49">
        <f t="shared" ref="P46:T46" si="104">$E$16*K16</f>
        <v>2.9594748858447491E-2</v>
      </c>
      <c r="Q46" s="49">
        <f t="shared" si="104"/>
        <v>3.6558219178082191E-2</v>
      </c>
      <c r="R46" s="49">
        <f t="shared" si="104"/>
        <v>4.1780821917808221E-2</v>
      </c>
      <c r="S46" s="49">
        <f t="shared" si="104"/>
        <v>2.7853881278538814E-2</v>
      </c>
      <c r="T46" s="49">
        <f t="shared" si="104"/>
        <v>1.3926940639269407E-2</v>
      </c>
      <c r="U46" s="49">
        <f>$F$16*J16</f>
        <v>5.1845509893455106E-2</v>
      </c>
      <c r="V46" s="49">
        <f t="shared" ref="V46:Z46" si="105">$F$16*K16</f>
        <v>8.8137366818873672E-2</v>
      </c>
      <c r="W46" s="49">
        <f t="shared" si="105"/>
        <v>0.10887557077625572</v>
      </c>
      <c r="X46" s="49">
        <f t="shared" si="105"/>
        <v>0.12442922374429224</v>
      </c>
      <c r="Y46" s="49">
        <f t="shared" si="105"/>
        <v>8.2952815829528154E-2</v>
      </c>
      <c r="Z46" s="49">
        <f t="shared" si="105"/>
        <v>4.1476407914764077E-2</v>
      </c>
      <c r="AB46" s="48">
        <f t="shared" si="53"/>
        <v>1.0000000000000002</v>
      </c>
      <c r="AE46" s="59"/>
      <c r="AF46" s="56">
        <v>0.25</v>
      </c>
      <c r="AG46" s="57">
        <f t="shared" si="93"/>
        <v>4.4999999999999998E-2</v>
      </c>
      <c r="AH46" s="58">
        <f t="shared" si="55"/>
        <v>4403.5649999999996</v>
      </c>
      <c r="AJ46" s="49">
        <f t="shared" si="56"/>
        <v>1.7043782192788814</v>
      </c>
    </row>
    <row r="47" spans="1:36" x14ac:dyDescent="0.25">
      <c r="A47" s="43">
        <v>15</v>
      </c>
      <c r="B47" s="12" t="s">
        <v>282</v>
      </c>
      <c r="C47" s="49">
        <f>$C$17*J17</f>
        <v>0</v>
      </c>
      <c r="D47" s="49">
        <f t="shared" ref="D47:H47" si="106">$C$17*K17</f>
        <v>2.7853881278538817E-2</v>
      </c>
      <c r="E47" s="49">
        <f t="shared" si="106"/>
        <v>3.4817351598173514E-2</v>
      </c>
      <c r="F47" s="49">
        <f t="shared" si="106"/>
        <v>4.1780821917808221E-2</v>
      </c>
      <c r="G47" s="49">
        <f t="shared" si="106"/>
        <v>2.7853881278538817E-2</v>
      </c>
      <c r="H47" s="49">
        <f t="shared" si="106"/>
        <v>3.4817351598173514E-2</v>
      </c>
      <c r="I47" s="49">
        <f>$D$17*J17</f>
        <v>0</v>
      </c>
      <c r="J47" s="49">
        <f t="shared" ref="J47:N47" si="107">$D$17*K17</f>
        <v>4.2009132420091334E-2</v>
      </c>
      <c r="K47" s="49">
        <f t="shared" si="107"/>
        <v>5.2511415525114152E-2</v>
      </c>
      <c r="L47" s="49">
        <f t="shared" si="107"/>
        <v>6.3013698630136991E-2</v>
      </c>
      <c r="M47" s="49">
        <f t="shared" si="107"/>
        <v>4.2009132420091334E-2</v>
      </c>
      <c r="N47" s="49">
        <f t="shared" si="107"/>
        <v>5.2511415525114152E-2</v>
      </c>
      <c r="O47" s="49">
        <f>$E$17*J17</f>
        <v>0</v>
      </c>
      <c r="P47" s="49">
        <f t="shared" ref="P47:T47" si="108">$E$17*K17</f>
        <v>2.7853881278538817E-2</v>
      </c>
      <c r="Q47" s="49">
        <f t="shared" si="108"/>
        <v>3.4817351598173514E-2</v>
      </c>
      <c r="R47" s="49">
        <f t="shared" si="108"/>
        <v>4.1780821917808221E-2</v>
      </c>
      <c r="S47" s="49">
        <f t="shared" si="108"/>
        <v>2.7853881278538817E-2</v>
      </c>
      <c r="T47" s="49">
        <f t="shared" si="108"/>
        <v>3.4817351598173514E-2</v>
      </c>
      <c r="U47" s="49">
        <f>$F$17*J17</f>
        <v>0</v>
      </c>
      <c r="V47" s="49">
        <f t="shared" ref="V47:Z47" si="109">$F$17*K17</f>
        <v>6.894977168949773E-2</v>
      </c>
      <c r="W47" s="49">
        <f t="shared" si="109"/>
        <v>8.6187214611872148E-2</v>
      </c>
      <c r="X47" s="49">
        <f t="shared" si="109"/>
        <v>0.10342465753424658</v>
      </c>
      <c r="Y47" s="49">
        <f t="shared" si="109"/>
        <v>6.894977168949773E-2</v>
      </c>
      <c r="Z47" s="49">
        <f t="shared" si="109"/>
        <v>8.6187214611872148E-2</v>
      </c>
      <c r="AB47" s="48">
        <f t="shared" si="53"/>
        <v>1</v>
      </c>
      <c r="AE47" s="59"/>
      <c r="AF47" s="56">
        <v>0.1</v>
      </c>
      <c r="AG47" s="57">
        <f t="shared" si="93"/>
        <v>1.7999999999999999E-2</v>
      </c>
      <c r="AH47" s="58">
        <f t="shared" si="55"/>
        <v>1761.4259999999999</v>
      </c>
      <c r="AJ47" s="49">
        <f t="shared" si="56"/>
        <v>1.3333333333333335</v>
      </c>
    </row>
    <row r="48" spans="1:36" x14ac:dyDescent="0.25">
      <c r="A48" s="43">
        <v>16</v>
      </c>
      <c r="B48" s="12" t="s">
        <v>283</v>
      </c>
      <c r="C48" s="49">
        <f>$C$18*J18</f>
        <v>3.4817351598173521E-2</v>
      </c>
      <c r="D48" s="49">
        <f t="shared" ref="D48:H48" si="110">$C$18*K18</f>
        <v>2.0890410958904111E-2</v>
      </c>
      <c r="E48" s="49">
        <f t="shared" si="110"/>
        <v>2.7853881278538814E-2</v>
      </c>
      <c r="F48" s="49">
        <f t="shared" si="110"/>
        <v>3.4817351598173521E-2</v>
      </c>
      <c r="G48" s="49">
        <f t="shared" si="110"/>
        <v>2.0890410958904111E-2</v>
      </c>
      <c r="H48" s="49">
        <f t="shared" si="110"/>
        <v>2.7853881278538814E-2</v>
      </c>
      <c r="I48" s="49">
        <f>$D$18*J18</f>
        <v>5.2511415525114159E-2</v>
      </c>
      <c r="J48" s="49">
        <f t="shared" ref="J48:N48" si="111">$D$18*K18</f>
        <v>3.1506849315068496E-2</v>
      </c>
      <c r="K48" s="49">
        <f t="shared" si="111"/>
        <v>4.2009132420091327E-2</v>
      </c>
      <c r="L48" s="49">
        <f t="shared" si="111"/>
        <v>5.2511415525114159E-2</v>
      </c>
      <c r="M48" s="49">
        <f t="shared" si="111"/>
        <v>3.1506849315068496E-2</v>
      </c>
      <c r="N48" s="49">
        <f t="shared" si="111"/>
        <v>4.2009132420091327E-2</v>
      </c>
      <c r="O48" s="49">
        <f>$E$18*J18</f>
        <v>3.4817351598173521E-2</v>
      </c>
      <c r="P48" s="49">
        <f t="shared" ref="P48:T48" si="112">$E$18*K18</f>
        <v>2.0890410958904111E-2</v>
      </c>
      <c r="Q48" s="49">
        <f t="shared" si="112"/>
        <v>2.7853881278538814E-2</v>
      </c>
      <c r="R48" s="49">
        <f t="shared" si="112"/>
        <v>3.4817351598173521E-2</v>
      </c>
      <c r="S48" s="49">
        <f t="shared" si="112"/>
        <v>2.0890410958904111E-2</v>
      </c>
      <c r="T48" s="49">
        <f t="shared" si="112"/>
        <v>2.7853881278538814E-2</v>
      </c>
      <c r="U48" s="49">
        <f>$F$18*J18</f>
        <v>8.6187214611872148E-2</v>
      </c>
      <c r="V48" s="49">
        <f t="shared" ref="V48:Z48" si="113">$F$18*K18</f>
        <v>5.171232876712329E-2</v>
      </c>
      <c r="W48" s="49">
        <f t="shared" si="113"/>
        <v>6.8949771689497716E-2</v>
      </c>
      <c r="X48" s="49">
        <f t="shared" si="113"/>
        <v>8.6187214611872148E-2</v>
      </c>
      <c r="Y48" s="49">
        <f t="shared" si="113"/>
        <v>5.171232876712329E-2</v>
      </c>
      <c r="Z48" s="49">
        <f t="shared" si="113"/>
        <v>6.8949771689497716E-2</v>
      </c>
      <c r="AB48" s="48">
        <f t="shared" si="53"/>
        <v>1</v>
      </c>
      <c r="AE48" s="59"/>
      <c r="AF48" s="56">
        <f>1-SUM(AF42:AF47)-AF56</f>
        <v>5.0000000000000017E-2</v>
      </c>
      <c r="AG48" s="57">
        <f t="shared" si="93"/>
        <v>9.0000000000000028E-3</v>
      </c>
      <c r="AH48" s="58">
        <f t="shared" si="55"/>
        <v>880.71300000000031</v>
      </c>
      <c r="AJ48" s="49">
        <f t="shared" si="56"/>
        <v>1</v>
      </c>
    </row>
    <row r="49" spans="1:36" x14ac:dyDescent="0.25">
      <c r="A49" s="43">
        <v>17</v>
      </c>
      <c r="B49" s="12" t="s">
        <v>284</v>
      </c>
      <c r="C49" s="49">
        <f>$C$19*J19</f>
        <v>1.740867579908676E-2</v>
      </c>
      <c r="D49" s="49">
        <f t="shared" ref="D49:H49" si="114">$C$19*K19</f>
        <v>3.8299086757990874E-2</v>
      </c>
      <c r="E49" s="49">
        <f t="shared" si="114"/>
        <v>2.7853881278538814E-2</v>
      </c>
      <c r="F49" s="49">
        <f t="shared" si="114"/>
        <v>3.4817351598173521E-2</v>
      </c>
      <c r="G49" s="49">
        <f t="shared" si="114"/>
        <v>2.0890410958904111E-2</v>
      </c>
      <c r="H49" s="49">
        <f t="shared" si="114"/>
        <v>2.7853881278538814E-2</v>
      </c>
      <c r="I49" s="49">
        <f>$D$19*J19</f>
        <v>2.625570776255708E-2</v>
      </c>
      <c r="J49" s="49">
        <f t="shared" ref="J49:N49" si="115">$D$19*K19</f>
        <v>5.7762557077625579E-2</v>
      </c>
      <c r="K49" s="49">
        <f t="shared" si="115"/>
        <v>4.2009132420091327E-2</v>
      </c>
      <c r="L49" s="49">
        <f t="shared" si="115"/>
        <v>5.2511415525114159E-2</v>
      </c>
      <c r="M49" s="49">
        <f t="shared" si="115"/>
        <v>3.1506849315068496E-2</v>
      </c>
      <c r="N49" s="49">
        <f t="shared" si="115"/>
        <v>4.2009132420091327E-2</v>
      </c>
      <c r="O49" s="49">
        <f>$E$19*J19</f>
        <v>1.740867579908676E-2</v>
      </c>
      <c r="P49" s="49">
        <f t="shared" ref="P49:T49" si="116">$E$19*K19</f>
        <v>3.8299086757990874E-2</v>
      </c>
      <c r="Q49" s="49">
        <f t="shared" si="116"/>
        <v>2.7853881278538814E-2</v>
      </c>
      <c r="R49" s="49">
        <f t="shared" si="116"/>
        <v>3.4817351598173521E-2</v>
      </c>
      <c r="S49" s="49">
        <f t="shared" si="116"/>
        <v>2.0890410958904111E-2</v>
      </c>
      <c r="T49" s="49">
        <f t="shared" si="116"/>
        <v>2.7853881278538814E-2</v>
      </c>
      <c r="U49" s="49">
        <f>$F$19*J19</f>
        <v>4.3093607305936074E-2</v>
      </c>
      <c r="V49" s="49">
        <f t="shared" ref="V49:Z49" si="117">$F$19*K19</f>
        <v>9.4805936073059371E-2</v>
      </c>
      <c r="W49" s="49">
        <f t="shared" si="117"/>
        <v>6.8949771689497716E-2</v>
      </c>
      <c r="X49" s="49">
        <f t="shared" si="117"/>
        <v>8.6187214611872148E-2</v>
      </c>
      <c r="Y49" s="49">
        <f t="shared" si="117"/>
        <v>5.171232876712329E-2</v>
      </c>
      <c r="Z49" s="49">
        <f t="shared" si="117"/>
        <v>6.8949771689497716E-2</v>
      </c>
      <c r="AB49" s="48">
        <f t="shared" si="53"/>
        <v>1.0000000000000002</v>
      </c>
      <c r="AE49" s="59"/>
      <c r="AH49" s="58"/>
      <c r="AJ49" s="49">
        <f t="shared" si="56"/>
        <v>1.8333333333333335</v>
      </c>
    </row>
    <row r="50" spans="1:36" x14ac:dyDescent="0.25">
      <c r="A50" s="43">
        <v>18</v>
      </c>
      <c r="B50" s="12" t="s">
        <v>285</v>
      </c>
      <c r="C50" s="49">
        <f>$C$20*J20</f>
        <v>0</v>
      </c>
      <c r="D50" s="49">
        <f t="shared" ref="D50:H50" si="118">$C$20*K20</f>
        <v>2.7853881278538817E-2</v>
      </c>
      <c r="E50" s="49">
        <f t="shared" si="118"/>
        <v>3.4817351598173514E-2</v>
      </c>
      <c r="F50" s="49">
        <f t="shared" si="118"/>
        <v>4.1780821917808221E-2</v>
      </c>
      <c r="G50" s="49">
        <f t="shared" si="118"/>
        <v>2.7853881278538817E-2</v>
      </c>
      <c r="H50" s="49">
        <f t="shared" si="118"/>
        <v>3.4817351598173514E-2</v>
      </c>
      <c r="I50" s="49">
        <f>$D$20*J20</f>
        <v>0</v>
      </c>
      <c r="J50" s="49">
        <f t="shared" ref="J50:N50" si="119">$D$20*K20</f>
        <v>0.11095890410958906</v>
      </c>
      <c r="K50" s="49">
        <f t="shared" si="119"/>
        <v>0.1386986301369863</v>
      </c>
      <c r="L50" s="49">
        <f t="shared" si="119"/>
        <v>0.16643835616438357</v>
      </c>
      <c r="M50" s="49">
        <f t="shared" si="119"/>
        <v>0.11095890410958906</v>
      </c>
      <c r="N50" s="49">
        <f t="shared" si="119"/>
        <v>0.1386986301369863</v>
      </c>
      <c r="O50" s="49">
        <f>$E$20*J20</f>
        <v>0</v>
      </c>
      <c r="P50" s="49">
        <f t="shared" ref="P50:T50" si="120">$E$20*K20</f>
        <v>2.7853881278538817E-2</v>
      </c>
      <c r="Q50" s="49">
        <f t="shared" si="120"/>
        <v>3.4817351598173514E-2</v>
      </c>
      <c r="R50" s="49">
        <f t="shared" si="120"/>
        <v>4.1780821917808221E-2</v>
      </c>
      <c r="S50" s="49">
        <f t="shared" si="120"/>
        <v>2.7853881278538817E-2</v>
      </c>
      <c r="T50" s="49">
        <f t="shared" si="120"/>
        <v>3.4817351598173514E-2</v>
      </c>
      <c r="U50" s="49">
        <f>$F$20*J20</f>
        <v>0</v>
      </c>
      <c r="V50" s="49">
        <f t="shared" ref="V50:Z50" si="121">$F$20*K20</f>
        <v>0</v>
      </c>
      <c r="W50" s="49">
        <f t="shared" si="121"/>
        <v>0</v>
      </c>
      <c r="X50" s="49">
        <f t="shared" si="121"/>
        <v>0</v>
      </c>
      <c r="Y50" s="49">
        <f t="shared" si="121"/>
        <v>0</v>
      </c>
      <c r="Z50" s="49">
        <f t="shared" si="121"/>
        <v>0</v>
      </c>
      <c r="AB50" s="48">
        <f t="shared" si="53"/>
        <v>1.0000000000000002</v>
      </c>
      <c r="AE50" s="59"/>
      <c r="AH50" s="58"/>
      <c r="AJ50" s="49">
        <f t="shared" si="56"/>
        <v>3.5217391304347827</v>
      </c>
    </row>
    <row r="51" spans="1:36" x14ac:dyDescent="0.25">
      <c r="A51" s="43">
        <v>19</v>
      </c>
      <c r="B51" s="12" t="s">
        <v>286</v>
      </c>
      <c r="C51" s="49">
        <f>$C$21*J21</f>
        <v>4.3569254185692546E-2</v>
      </c>
      <c r="D51" s="49">
        <f t="shared" ref="D51:H51" si="122">$C$21*K21</f>
        <v>2.6141552511415526E-2</v>
      </c>
      <c r="E51" s="49">
        <f t="shared" si="122"/>
        <v>3.4855403348554033E-2</v>
      </c>
      <c r="F51" s="49">
        <f t="shared" si="122"/>
        <v>4.3569254185692546E-2</v>
      </c>
      <c r="G51" s="49">
        <f t="shared" si="122"/>
        <v>2.6141552511415526E-2</v>
      </c>
      <c r="H51" s="49">
        <f t="shared" si="122"/>
        <v>3.4855403348554033E-2</v>
      </c>
      <c r="I51" s="49">
        <f>$D$21*J21</f>
        <v>0</v>
      </c>
      <c r="J51" s="49">
        <f t="shared" ref="J51:N51" si="123">$D$21*K21</f>
        <v>0</v>
      </c>
      <c r="K51" s="49">
        <f t="shared" si="123"/>
        <v>0</v>
      </c>
      <c r="L51" s="49">
        <f t="shared" si="123"/>
        <v>0</v>
      </c>
      <c r="M51" s="49">
        <f t="shared" si="123"/>
        <v>0</v>
      </c>
      <c r="N51" s="49">
        <f t="shared" si="123"/>
        <v>0</v>
      </c>
      <c r="O51" s="49">
        <f>$E$21*J21</f>
        <v>4.3569254185692546E-2</v>
      </c>
      <c r="P51" s="49">
        <f t="shared" ref="P51:T51" si="124">$E$21*K21</f>
        <v>2.6141552511415526E-2</v>
      </c>
      <c r="Q51" s="49">
        <f t="shared" si="124"/>
        <v>3.4855403348554033E-2</v>
      </c>
      <c r="R51" s="49">
        <f t="shared" si="124"/>
        <v>4.3569254185692546E-2</v>
      </c>
      <c r="S51" s="49">
        <f t="shared" si="124"/>
        <v>2.6141552511415526E-2</v>
      </c>
      <c r="T51" s="49">
        <f t="shared" si="124"/>
        <v>3.4855403348554033E-2</v>
      </c>
      <c r="U51" s="49">
        <f>$F$21*J21</f>
        <v>0.12119482496194828</v>
      </c>
      <c r="V51" s="49">
        <f t="shared" ref="V51:Z51" si="125">$F$21*K21</f>
        <v>7.2716894977168961E-2</v>
      </c>
      <c r="W51" s="49">
        <f t="shared" si="125"/>
        <v>9.6955859969558605E-2</v>
      </c>
      <c r="X51" s="49">
        <f t="shared" si="125"/>
        <v>0.12119482496194828</v>
      </c>
      <c r="Y51" s="49">
        <f t="shared" si="125"/>
        <v>7.2716894977168961E-2</v>
      </c>
      <c r="Z51" s="49">
        <f t="shared" si="125"/>
        <v>9.6955859969558605E-2</v>
      </c>
      <c r="AB51" s="48">
        <f t="shared" si="53"/>
        <v>0.99999999999999989</v>
      </c>
      <c r="AE51" s="59"/>
      <c r="AH51" s="58"/>
      <c r="AJ51" s="49">
        <f t="shared" si="56"/>
        <v>1.4061810154525389</v>
      </c>
    </row>
    <row r="52" spans="1:36" x14ac:dyDescent="0.25">
      <c r="A52" s="43">
        <v>20</v>
      </c>
      <c r="B52" s="12" t="s">
        <v>287</v>
      </c>
      <c r="C52" s="49">
        <f>$C$22*J22</f>
        <v>1.740867579908676E-2</v>
      </c>
      <c r="D52" s="49">
        <f t="shared" ref="D52:H52" si="126">$C$22*K22</f>
        <v>2.9594748858447491E-2</v>
      </c>
      <c r="E52" s="49">
        <f t="shared" si="126"/>
        <v>3.6558219178082191E-2</v>
      </c>
      <c r="F52" s="49">
        <f t="shared" si="126"/>
        <v>4.1780821917808221E-2</v>
      </c>
      <c r="G52" s="49">
        <f t="shared" si="126"/>
        <v>2.7853881278538814E-2</v>
      </c>
      <c r="H52" s="49">
        <f t="shared" si="126"/>
        <v>1.3926940639269407E-2</v>
      </c>
      <c r="I52" s="49">
        <f>$D$22*J22</f>
        <v>1.7503805175038054E-2</v>
      </c>
      <c r="J52" s="49">
        <f t="shared" ref="J52:N52" si="127">$D$22*K22</f>
        <v>2.9756468797564693E-2</v>
      </c>
      <c r="K52" s="49">
        <f t="shared" si="127"/>
        <v>3.6757990867579915E-2</v>
      </c>
      <c r="L52" s="49">
        <f t="shared" si="127"/>
        <v>4.2009132420091327E-2</v>
      </c>
      <c r="M52" s="49">
        <f t="shared" si="127"/>
        <v>2.8006088280060883E-2</v>
      </c>
      <c r="N52" s="49">
        <f t="shared" si="127"/>
        <v>1.4003044140030441E-2</v>
      </c>
      <c r="O52" s="49">
        <f>$E$22*J22</f>
        <v>1.740867579908676E-2</v>
      </c>
      <c r="P52" s="49">
        <f t="shared" ref="P52:T52" si="128">$E$22*K22</f>
        <v>2.9594748858447491E-2</v>
      </c>
      <c r="Q52" s="49">
        <f t="shared" si="128"/>
        <v>3.6558219178082191E-2</v>
      </c>
      <c r="R52" s="49">
        <f t="shared" si="128"/>
        <v>4.1780821917808221E-2</v>
      </c>
      <c r="S52" s="49">
        <f t="shared" si="128"/>
        <v>2.7853881278538814E-2</v>
      </c>
      <c r="T52" s="49">
        <f t="shared" si="128"/>
        <v>1.3926940639269407E-2</v>
      </c>
      <c r="U52" s="49">
        <f>$F$22*J22</f>
        <v>5.1845509893455106E-2</v>
      </c>
      <c r="V52" s="49">
        <f t="shared" ref="V52:Z52" si="129">$F$22*K22</f>
        <v>8.8137366818873672E-2</v>
      </c>
      <c r="W52" s="49">
        <f t="shared" si="129"/>
        <v>0.10887557077625572</v>
      </c>
      <c r="X52" s="49">
        <f t="shared" si="129"/>
        <v>0.12442922374429224</v>
      </c>
      <c r="Y52" s="49">
        <f t="shared" si="129"/>
        <v>8.2952815829528154E-2</v>
      </c>
      <c r="Z52" s="49">
        <f t="shared" si="129"/>
        <v>4.1476407914764077E-2</v>
      </c>
      <c r="AB52" s="48">
        <f t="shared" si="53"/>
        <v>1.0000000000000002</v>
      </c>
      <c r="AE52" s="59"/>
      <c r="AH52" s="58"/>
      <c r="AJ52" s="49">
        <f t="shared" si="56"/>
        <v>1.7043782192788814</v>
      </c>
    </row>
    <row r="53" spans="1:36" x14ac:dyDescent="0.25">
      <c r="A53" s="43">
        <v>21</v>
      </c>
      <c r="B53" s="12" t="s">
        <v>288</v>
      </c>
      <c r="C53" s="49">
        <f>$C$23*J23</f>
        <v>1.740867579908676E-2</v>
      </c>
      <c r="D53" s="49">
        <f t="shared" ref="D53:H53" si="130">$C$23*K23</f>
        <v>2.9594748858447491E-2</v>
      </c>
      <c r="E53" s="49">
        <f t="shared" si="130"/>
        <v>3.6558219178082191E-2</v>
      </c>
      <c r="F53" s="49">
        <f t="shared" si="130"/>
        <v>4.1780821917808221E-2</v>
      </c>
      <c r="G53" s="49">
        <f t="shared" si="130"/>
        <v>2.7853881278538814E-2</v>
      </c>
      <c r="H53" s="49">
        <f t="shared" si="130"/>
        <v>1.3926940639269407E-2</v>
      </c>
      <c r="I53" s="49">
        <f>$D$23*J23</f>
        <v>1.7503805175038054E-2</v>
      </c>
      <c r="J53" s="49">
        <f t="shared" ref="J53:N53" si="131">$D$23*K23</f>
        <v>2.9756468797564693E-2</v>
      </c>
      <c r="K53" s="49">
        <f t="shared" si="131"/>
        <v>3.6757990867579915E-2</v>
      </c>
      <c r="L53" s="49">
        <f t="shared" si="131"/>
        <v>4.2009132420091327E-2</v>
      </c>
      <c r="M53" s="49">
        <f t="shared" si="131"/>
        <v>2.8006088280060883E-2</v>
      </c>
      <c r="N53" s="49">
        <f t="shared" si="131"/>
        <v>1.4003044140030441E-2</v>
      </c>
      <c r="O53" s="49">
        <f>$E$23*J23</f>
        <v>1.740867579908676E-2</v>
      </c>
      <c r="P53" s="49">
        <f t="shared" ref="P53:T53" si="132">$E$23*K23</f>
        <v>2.9594748858447491E-2</v>
      </c>
      <c r="Q53" s="49">
        <f t="shared" si="132"/>
        <v>3.6558219178082191E-2</v>
      </c>
      <c r="R53" s="49">
        <f t="shared" si="132"/>
        <v>4.1780821917808221E-2</v>
      </c>
      <c r="S53" s="49">
        <f t="shared" si="132"/>
        <v>2.7853881278538814E-2</v>
      </c>
      <c r="T53" s="49">
        <f t="shared" si="132"/>
        <v>1.3926940639269407E-2</v>
      </c>
      <c r="U53" s="49">
        <f>$F$23*J23</f>
        <v>5.1845509893455106E-2</v>
      </c>
      <c r="V53" s="49">
        <f t="shared" ref="V53:Z53" si="133">$F$23*K23</f>
        <v>8.8137366818873672E-2</v>
      </c>
      <c r="W53" s="49">
        <f t="shared" si="133"/>
        <v>0.10887557077625572</v>
      </c>
      <c r="X53" s="49">
        <f t="shared" si="133"/>
        <v>0.12442922374429224</v>
      </c>
      <c r="Y53" s="49">
        <f t="shared" si="133"/>
        <v>8.2952815829528154E-2</v>
      </c>
      <c r="Z53" s="49">
        <f t="shared" si="133"/>
        <v>4.1476407914764077E-2</v>
      </c>
      <c r="AB53" s="48">
        <f t="shared" si="53"/>
        <v>1.0000000000000002</v>
      </c>
      <c r="AE53" s="59"/>
      <c r="AH53" s="58"/>
      <c r="AJ53" s="49">
        <f t="shared" si="56"/>
        <v>1.7043782192788814</v>
      </c>
    </row>
    <row r="54" spans="1:36" x14ac:dyDescent="0.25">
      <c r="A54" s="43">
        <v>22</v>
      </c>
      <c r="B54" s="12" t="s">
        <v>289</v>
      </c>
      <c r="C54" s="49">
        <f>$C$24*J24</f>
        <v>0</v>
      </c>
      <c r="D54" s="49">
        <f t="shared" ref="D54:H54" si="134">$C$24*K24</f>
        <v>2.7853881278538817E-2</v>
      </c>
      <c r="E54" s="49">
        <f t="shared" si="134"/>
        <v>3.4817351598173514E-2</v>
      </c>
      <c r="F54" s="49">
        <f t="shared" si="134"/>
        <v>4.1780821917808221E-2</v>
      </c>
      <c r="G54" s="49">
        <f t="shared" si="134"/>
        <v>2.7853881278538817E-2</v>
      </c>
      <c r="H54" s="49">
        <f t="shared" si="134"/>
        <v>3.4817351598173514E-2</v>
      </c>
      <c r="I54" s="49">
        <f>$D$24*J24</f>
        <v>0</v>
      </c>
      <c r="J54" s="49">
        <f t="shared" ref="J54:N54" si="135">$D$24*K24</f>
        <v>4.2009132420091334E-2</v>
      </c>
      <c r="K54" s="49">
        <f t="shared" si="135"/>
        <v>5.2511415525114152E-2</v>
      </c>
      <c r="L54" s="49">
        <f t="shared" si="135"/>
        <v>6.3013698630136991E-2</v>
      </c>
      <c r="M54" s="49">
        <f t="shared" si="135"/>
        <v>4.2009132420091334E-2</v>
      </c>
      <c r="N54" s="49">
        <f t="shared" si="135"/>
        <v>5.2511415525114152E-2</v>
      </c>
      <c r="O54" s="49">
        <f>$E$24*J24</f>
        <v>0</v>
      </c>
      <c r="P54" s="49">
        <f t="shared" ref="P54:T54" si="136">$E$24*K24</f>
        <v>2.7853881278538817E-2</v>
      </c>
      <c r="Q54" s="49">
        <f t="shared" si="136"/>
        <v>3.4817351598173514E-2</v>
      </c>
      <c r="R54" s="49">
        <f t="shared" si="136"/>
        <v>4.1780821917808221E-2</v>
      </c>
      <c r="S54" s="49">
        <f t="shared" si="136"/>
        <v>2.7853881278538817E-2</v>
      </c>
      <c r="T54" s="49">
        <f t="shared" si="136"/>
        <v>3.4817351598173514E-2</v>
      </c>
      <c r="U54" s="49">
        <f>$F$24*J24</f>
        <v>0</v>
      </c>
      <c r="V54" s="49">
        <f t="shared" ref="V54:Z54" si="137">$F$24*K24</f>
        <v>6.894977168949773E-2</v>
      </c>
      <c r="W54" s="49">
        <f t="shared" si="137"/>
        <v>8.6187214611872148E-2</v>
      </c>
      <c r="X54" s="49">
        <f t="shared" si="137"/>
        <v>0.10342465753424658</v>
      </c>
      <c r="Y54" s="49">
        <f t="shared" si="137"/>
        <v>6.894977168949773E-2</v>
      </c>
      <c r="Z54" s="49">
        <f t="shared" si="137"/>
        <v>8.6187214611872148E-2</v>
      </c>
      <c r="AB54" s="48">
        <f t="shared" si="53"/>
        <v>1</v>
      </c>
      <c r="AE54" s="59"/>
      <c r="AH54" s="58"/>
      <c r="AJ54" s="49">
        <f t="shared" si="56"/>
        <v>1.3333333333333335</v>
      </c>
    </row>
    <row r="55" spans="1:36" x14ac:dyDescent="0.25">
      <c r="A55" s="43">
        <v>23</v>
      </c>
      <c r="B55" s="12" t="s">
        <v>290</v>
      </c>
      <c r="C55" s="49">
        <f>$C$25*J25</f>
        <v>3.4817351598173521E-2</v>
      </c>
      <c r="D55" s="49">
        <f t="shared" ref="D55:H55" si="138">$C$25*K25</f>
        <v>2.0890410958904111E-2</v>
      </c>
      <c r="E55" s="49">
        <f t="shared" si="138"/>
        <v>2.7853881278538814E-2</v>
      </c>
      <c r="F55" s="49">
        <f t="shared" si="138"/>
        <v>3.4817351598173521E-2</v>
      </c>
      <c r="G55" s="49">
        <f t="shared" si="138"/>
        <v>2.0890410958904111E-2</v>
      </c>
      <c r="H55" s="49">
        <f t="shared" si="138"/>
        <v>2.7853881278538814E-2</v>
      </c>
      <c r="I55" s="49">
        <f>$D$25*J25</f>
        <v>5.2511415525114159E-2</v>
      </c>
      <c r="J55" s="49">
        <f t="shared" ref="J55:N55" si="139">$D$25*K25</f>
        <v>3.1506849315068496E-2</v>
      </c>
      <c r="K55" s="49">
        <f t="shared" si="139"/>
        <v>4.2009132420091327E-2</v>
      </c>
      <c r="L55" s="49">
        <f t="shared" si="139"/>
        <v>5.2511415525114159E-2</v>
      </c>
      <c r="M55" s="49">
        <f t="shared" si="139"/>
        <v>3.1506849315068496E-2</v>
      </c>
      <c r="N55" s="49">
        <f t="shared" si="139"/>
        <v>4.2009132420091327E-2</v>
      </c>
      <c r="O55" s="49">
        <f>$E$25*J25</f>
        <v>3.4817351598173521E-2</v>
      </c>
      <c r="P55" s="49">
        <f t="shared" ref="P55:T55" si="140">$E$25*K25</f>
        <v>2.0890410958904111E-2</v>
      </c>
      <c r="Q55" s="49">
        <f t="shared" si="140"/>
        <v>2.7853881278538814E-2</v>
      </c>
      <c r="R55" s="49">
        <f t="shared" si="140"/>
        <v>3.4817351598173521E-2</v>
      </c>
      <c r="S55" s="49">
        <f t="shared" si="140"/>
        <v>2.0890410958904111E-2</v>
      </c>
      <c r="T55" s="49">
        <f t="shared" si="140"/>
        <v>2.7853881278538814E-2</v>
      </c>
      <c r="U55" s="49">
        <f>$F$25*J25</f>
        <v>8.6187214611872148E-2</v>
      </c>
      <c r="V55" s="49">
        <f t="shared" ref="V55:Z55" si="141">$F$25*K25</f>
        <v>5.171232876712329E-2</v>
      </c>
      <c r="W55" s="49">
        <f t="shared" si="141"/>
        <v>6.8949771689497716E-2</v>
      </c>
      <c r="X55" s="49">
        <f t="shared" si="141"/>
        <v>8.6187214611872148E-2</v>
      </c>
      <c r="Y55" s="49">
        <f t="shared" si="141"/>
        <v>5.171232876712329E-2</v>
      </c>
      <c r="Z55" s="49">
        <f t="shared" si="141"/>
        <v>6.8949771689497716E-2</v>
      </c>
      <c r="AB55" s="48">
        <f t="shared" si="53"/>
        <v>1</v>
      </c>
      <c r="AE55" s="59"/>
      <c r="AH55" s="58"/>
      <c r="AJ55" s="49">
        <f t="shared" si="56"/>
        <v>1</v>
      </c>
    </row>
    <row r="56" spans="1:36" x14ac:dyDescent="0.25">
      <c r="A56" s="50">
        <v>24</v>
      </c>
      <c r="B56" s="19" t="s">
        <v>291</v>
      </c>
      <c r="C56" s="53">
        <f>$C$26*J26</f>
        <v>4.8744292237442928E-2</v>
      </c>
      <c r="D56" s="53">
        <f t="shared" ref="D56:H56" si="142">$C$26*K26</f>
        <v>2.0890410958904111E-2</v>
      </c>
      <c r="E56" s="53">
        <f t="shared" si="142"/>
        <v>1.3926940639269407E-2</v>
      </c>
      <c r="F56" s="53">
        <f t="shared" si="142"/>
        <v>1.160578386605784E-2</v>
      </c>
      <c r="G56" s="53">
        <f t="shared" si="142"/>
        <v>2.0890410958904111E-2</v>
      </c>
      <c r="H56" s="53">
        <f t="shared" si="142"/>
        <v>5.1065449010654497E-2</v>
      </c>
      <c r="I56" s="53">
        <f>$D$26*J26</f>
        <v>4.9010654490106553E-2</v>
      </c>
      <c r="J56" s="53">
        <f t="shared" ref="J56:N56" si="143">$D$26*K26</f>
        <v>2.1004566210045664E-2</v>
      </c>
      <c r="K56" s="53">
        <f t="shared" si="143"/>
        <v>1.4003044140030441E-2</v>
      </c>
      <c r="L56" s="53">
        <f t="shared" si="143"/>
        <v>1.1669203450025369E-2</v>
      </c>
      <c r="M56" s="53">
        <f t="shared" si="143"/>
        <v>2.1004566210045664E-2</v>
      </c>
      <c r="N56" s="53">
        <f t="shared" si="143"/>
        <v>5.1344495180111624E-2</v>
      </c>
      <c r="O56" s="53">
        <f>$E$26*J26</f>
        <v>4.8744292237442928E-2</v>
      </c>
      <c r="P56" s="53">
        <f t="shared" ref="P56:T56" si="144">$E$26*K26</f>
        <v>2.0890410958904111E-2</v>
      </c>
      <c r="Q56" s="53">
        <f t="shared" si="144"/>
        <v>1.3926940639269407E-2</v>
      </c>
      <c r="R56" s="53">
        <f t="shared" si="144"/>
        <v>1.160578386605784E-2</v>
      </c>
      <c r="S56" s="53">
        <f t="shared" si="144"/>
        <v>2.0890410958904111E-2</v>
      </c>
      <c r="T56" s="53">
        <f t="shared" si="144"/>
        <v>5.1065449010654497E-2</v>
      </c>
      <c r="U56" s="53">
        <f>$F$26*J26</f>
        <v>0.14516742770167429</v>
      </c>
      <c r="V56" s="53">
        <f t="shared" ref="V56:Z56" si="145">$F$26*K26</f>
        <v>6.2214611872146122E-2</v>
      </c>
      <c r="W56" s="53">
        <f t="shared" si="145"/>
        <v>4.1476407914764077E-2</v>
      </c>
      <c r="X56" s="53">
        <f t="shared" si="145"/>
        <v>3.4563673262303404E-2</v>
      </c>
      <c r="Y56" s="53">
        <f t="shared" si="145"/>
        <v>6.2214611872146122E-2</v>
      </c>
      <c r="Z56" s="53">
        <f t="shared" si="145"/>
        <v>0.15208016235413499</v>
      </c>
      <c r="AA56" s="19"/>
      <c r="AB56" s="52">
        <f t="shared" si="53"/>
        <v>1</v>
      </c>
      <c r="AC56" s="19"/>
      <c r="AE56" s="59"/>
      <c r="AF56" s="56">
        <v>0.1</v>
      </c>
      <c r="AG56" s="57">
        <f t="shared" ref="AG56" si="146">$AE$42*AF56</f>
        <v>1.7999999999999999E-2</v>
      </c>
      <c r="AH56" s="58">
        <f t="shared" ref="AH56:AH59" si="147">AG56*$AG$28</f>
        <v>1761.4259999999999</v>
      </c>
      <c r="AJ56" s="49">
        <f t="shared" si="56"/>
        <v>2.2056659308314943</v>
      </c>
    </row>
    <row r="57" spans="1:36" x14ac:dyDescent="0.25">
      <c r="A57" s="43">
        <v>25</v>
      </c>
      <c r="B57" s="12" t="s">
        <v>104</v>
      </c>
      <c r="C57" s="49">
        <f>$C$27*J27</f>
        <v>3.4817351598173521E-2</v>
      </c>
      <c r="D57" s="49">
        <f t="shared" ref="D57:H57" si="148">$C$27*K27</f>
        <v>2.0890410958904111E-2</v>
      </c>
      <c r="E57" s="49">
        <f t="shared" si="148"/>
        <v>2.7853881278538814E-2</v>
      </c>
      <c r="F57" s="49">
        <f t="shared" si="148"/>
        <v>3.4817351598173521E-2</v>
      </c>
      <c r="G57" s="49">
        <f t="shared" si="148"/>
        <v>2.0890410958904111E-2</v>
      </c>
      <c r="H57" s="49">
        <f t="shared" si="148"/>
        <v>2.7853881278538814E-2</v>
      </c>
      <c r="I57" s="49">
        <f>$D$27*J27</f>
        <v>3.9383561643835621E-2</v>
      </c>
      <c r="J57" s="49">
        <f t="shared" ref="J57:N57" si="149">$D$27*K27</f>
        <v>2.363013698630137E-2</v>
      </c>
      <c r="K57" s="49">
        <f t="shared" si="149"/>
        <v>3.1506849315068489E-2</v>
      </c>
      <c r="L57" s="49">
        <f t="shared" si="149"/>
        <v>3.9383561643835621E-2</v>
      </c>
      <c r="M57" s="49">
        <f t="shared" si="149"/>
        <v>2.363013698630137E-2</v>
      </c>
      <c r="N57" s="49">
        <f t="shared" si="149"/>
        <v>3.1506849315068489E-2</v>
      </c>
      <c r="O57" s="49">
        <f>$E$27*J27</f>
        <v>3.4817351598173521E-2</v>
      </c>
      <c r="P57" s="49">
        <f t="shared" ref="P57:T57" si="150">$E$27*K27</f>
        <v>2.0890410958904111E-2</v>
      </c>
      <c r="Q57" s="49">
        <f t="shared" si="150"/>
        <v>2.7853881278538814E-2</v>
      </c>
      <c r="R57" s="49">
        <f t="shared" si="150"/>
        <v>3.4817351598173521E-2</v>
      </c>
      <c r="S57" s="49">
        <f t="shared" si="150"/>
        <v>2.0890410958904111E-2</v>
      </c>
      <c r="T57" s="49">
        <f t="shared" si="150"/>
        <v>2.7853881278538814E-2</v>
      </c>
      <c r="U57" s="49">
        <f>$F$27*J27</f>
        <v>9.9315068493150693E-2</v>
      </c>
      <c r="V57" s="49">
        <f t="shared" ref="V57:Z57" si="151">$F$27*K27</f>
        <v>5.9589041095890416E-2</v>
      </c>
      <c r="W57" s="49">
        <f t="shared" si="151"/>
        <v>7.9452054794520555E-2</v>
      </c>
      <c r="X57" s="49">
        <f t="shared" si="151"/>
        <v>9.9315068493150693E-2</v>
      </c>
      <c r="Y57" s="49">
        <f t="shared" si="151"/>
        <v>5.9589041095890416E-2</v>
      </c>
      <c r="Z57" s="49">
        <f t="shared" si="151"/>
        <v>7.9452054794520555E-2</v>
      </c>
      <c r="AB57" s="48">
        <f t="shared" si="53"/>
        <v>1</v>
      </c>
      <c r="AE57" s="60">
        <v>0.63</v>
      </c>
      <c r="AF57" s="56">
        <v>1</v>
      </c>
      <c r="AG57" s="61">
        <f>AF57*AE57</f>
        <v>0.63</v>
      </c>
      <c r="AH57" s="58">
        <f t="shared" si="147"/>
        <v>61649.91</v>
      </c>
    </row>
    <row r="58" spans="1:36" x14ac:dyDescent="0.25">
      <c r="A58" s="43">
        <v>26</v>
      </c>
      <c r="B58" s="12" t="s">
        <v>102</v>
      </c>
      <c r="C58" s="49">
        <f>$C$28*J28</f>
        <v>8.7043378995433802E-3</v>
      </c>
      <c r="D58" s="49">
        <f t="shared" ref="D58:H58" si="152">$C$28*K28</f>
        <v>2.9594748858447491E-2</v>
      </c>
      <c r="E58" s="49">
        <f t="shared" si="152"/>
        <v>4.5262557077625568E-2</v>
      </c>
      <c r="F58" s="49">
        <f t="shared" si="152"/>
        <v>4.8744292237442928E-2</v>
      </c>
      <c r="G58" s="49">
        <f t="shared" si="152"/>
        <v>2.7853881278538814E-2</v>
      </c>
      <c r="H58" s="49">
        <f t="shared" si="152"/>
        <v>6.9634703196347035E-3</v>
      </c>
      <c r="I58" s="49">
        <f>$D$28*J28</f>
        <v>1.312785388127854E-2</v>
      </c>
      <c r="J58" s="49">
        <f t="shared" ref="J58:N58" si="153">$D$28*K28</f>
        <v>4.4634703196347041E-2</v>
      </c>
      <c r="K58" s="49">
        <f t="shared" si="153"/>
        <v>6.8264840182648404E-2</v>
      </c>
      <c r="L58" s="49">
        <f t="shared" si="153"/>
        <v>7.351598173515983E-2</v>
      </c>
      <c r="M58" s="49">
        <f t="shared" si="153"/>
        <v>4.2009132420091327E-2</v>
      </c>
      <c r="N58" s="49">
        <f t="shared" si="153"/>
        <v>1.0502283105022832E-2</v>
      </c>
      <c r="O58" s="49">
        <f>$E$28*J28</f>
        <v>8.7043378995433802E-3</v>
      </c>
      <c r="P58" s="49">
        <f t="shared" ref="P58:T58" si="154">$E$28*K28</f>
        <v>2.9594748858447491E-2</v>
      </c>
      <c r="Q58" s="49">
        <f t="shared" si="154"/>
        <v>4.5262557077625568E-2</v>
      </c>
      <c r="R58" s="49">
        <f t="shared" si="154"/>
        <v>4.8744292237442928E-2</v>
      </c>
      <c r="S58" s="49">
        <f t="shared" si="154"/>
        <v>2.7853881278538814E-2</v>
      </c>
      <c r="T58" s="49">
        <f t="shared" si="154"/>
        <v>6.9634703196347035E-3</v>
      </c>
      <c r="U58" s="49">
        <f>$F$28*J28</f>
        <v>2.1546803652968037E-2</v>
      </c>
      <c r="V58" s="49">
        <f t="shared" ref="V58:Z58" si="155">$F$28*K28</f>
        <v>7.3259132420091327E-2</v>
      </c>
      <c r="W58" s="49">
        <f t="shared" si="155"/>
        <v>0.11204337899543379</v>
      </c>
      <c r="X58" s="49">
        <f t="shared" si="155"/>
        <v>0.12066210045662101</v>
      </c>
      <c r="Y58" s="49">
        <f t="shared" si="155"/>
        <v>6.8949771689497716E-2</v>
      </c>
      <c r="Z58" s="49">
        <f t="shared" si="155"/>
        <v>1.7237442922374429E-2</v>
      </c>
      <c r="AB58" s="48">
        <f t="shared" si="53"/>
        <v>1</v>
      </c>
      <c r="AE58" s="62">
        <v>1.0999999999999999E-2</v>
      </c>
      <c r="AF58" s="56">
        <v>1</v>
      </c>
      <c r="AG58" s="61">
        <f>AF58*AE58</f>
        <v>1.0999999999999999E-2</v>
      </c>
      <c r="AH58" s="58">
        <f t="shared" si="147"/>
        <v>1076.4269999999999</v>
      </c>
    </row>
    <row r="59" spans="1:36" x14ac:dyDescent="0.25">
      <c r="A59" s="43">
        <v>27</v>
      </c>
      <c r="B59" s="12" t="s">
        <v>103</v>
      </c>
      <c r="C59" s="49">
        <f>$C$29*J29</f>
        <v>1.740867579908676E-2</v>
      </c>
      <c r="D59" s="49">
        <f t="shared" ref="D59:H59" si="156">$C$29*K29</f>
        <v>2.9594748858447491E-2</v>
      </c>
      <c r="E59" s="49">
        <f t="shared" si="156"/>
        <v>3.6558219178082191E-2</v>
      </c>
      <c r="F59" s="49">
        <f t="shared" si="156"/>
        <v>4.1780821917808221E-2</v>
      </c>
      <c r="G59" s="49">
        <f t="shared" si="156"/>
        <v>2.7853881278538814E-2</v>
      </c>
      <c r="H59" s="49">
        <f t="shared" si="156"/>
        <v>1.3926940639269407E-2</v>
      </c>
      <c r="I59" s="49">
        <f>$D$29*J29</f>
        <v>2.625570776255708E-2</v>
      </c>
      <c r="J59" s="49">
        <f t="shared" ref="J59:N59" si="157">$D$29*K29</f>
        <v>4.4634703196347041E-2</v>
      </c>
      <c r="K59" s="49">
        <f t="shared" si="157"/>
        <v>5.5136986301369866E-2</v>
      </c>
      <c r="L59" s="49">
        <f t="shared" si="157"/>
        <v>6.3013698630136991E-2</v>
      </c>
      <c r="M59" s="49">
        <f t="shared" si="157"/>
        <v>4.2009132420091327E-2</v>
      </c>
      <c r="N59" s="49">
        <f t="shared" si="157"/>
        <v>2.1004566210045664E-2</v>
      </c>
      <c r="O59" s="49">
        <f>$E$29*J29</f>
        <v>1.740867579908676E-2</v>
      </c>
      <c r="P59" s="49">
        <f t="shared" ref="P59:T59" si="158">$E$29*K29</f>
        <v>2.9594748858447491E-2</v>
      </c>
      <c r="Q59" s="49">
        <f t="shared" si="158"/>
        <v>3.6558219178082191E-2</v>
      </c>
      <c r="R59" s="49">
        <f t="shared" si="158"/>
        <v>4.1780821917808221E-2</v>
      </c>
      <c r="S59" s="49">
        <f t="shared" si="158"/>
        <v>2.7853881278538814E-2</v>
      </c>
      <c r="T59" s="49">
        <f t="shared" si="158"/>
        <v>1.3926940639269407E-2</v>
      </c>
      <c r="U59" s="49">
        <f>$F$29*J29</f>
        <v>4.3093607305936074E-2</v>
      </c>
      <c r="V59" s="49">
        <f t="shared" ref="V59:Z59" si="159">$F$29*K29</f>
        <v>7.3259132420091327E-2</v>
      </c>
      <c r="W59" s="49">
        <f t="shared" si="159"/>
        <v>9.049657534246576E-2</v>
      </c>
      <c r="X59" s="49">
        <f t="shared" si="159"/>
        <v>0.10342465753424658</v>
      </c>
      <c r="Y59" s="49">
        <f t="shared" si="159"/>
        <v>6.8949771689497716E-2</v>
      </c>
      <c r="Z59" s="49">
        <f t="shared" si="159"/>
        <v>3.4474885844748858E-2</v>
      </c>
      <c r="AB59" s="48">
        <f t="shared" si="53"/>
        <v>1</v>
      </c>
      <c r="AE59" s="60">
        <f>1-SUM(AE33:AE58)</f>
        <v>2.9000000000000026E-2</v>
      </c>
      <c r="AF59" s="56">
        <v>1</v>
      </c>
      <c r="AG59" s="61">
        <f>AF59*AE59</f>
        <v>2.9000000000000026E-2</v>
      </c>
      <c r="AH59" s="58">
        <f t="shared" si="147"/>
        <v>2837.8530000000023</v>
      </c>
    </row>
    <row r="63" spans="1:36" x14ac:dyDescent="0.25">
      <c r="B63" s="2" t="s">
        <v>272</v>
      </c>
      <c r="C63" s="2">
        <f>C31*8760</f>
        <v>305.00000000000006</v>
      </c>
      <c r="D63" s="2">
        <f t="shared" ref="D63:Z63" si="160">D31*8760</f>
        <v>183</v>
      </c>
      <c r="E63" s="2">
        <f t="shared" si="160"/>
        <v>244</v>
      </c>
      <c r="F63" s="2">
        <f t="shared" si="160"/>
        <v>305.00000000000006</v>
      </c>
      <c r="G63" s="2">
        <f t="shared" si="160"/>
        <v>183</v>
      </c>
      <c r="H63" s="2">
        <f t="shared" si="160"/>
        <v>244</v>
      </c>
      <c r="I63" s="2">
        <f t="shared" si="160"/>
        <v>460.00000000000006</v>
      </c>
      <c r="J63" s="2">
        <f t="shared" si="160"/>
        <v>276</v>
      </c>
      <c r="K63" s="2">
        <f t="shared" si="160"/>
        <v>368</v>
      </c>
      <c r="L63" s="2">
        <f t="shared" si="160"/>
        <v>460.00000000000006</v>
      </c>
      <c r="M63" s="2">
        <f t="shared" si="160"/>
        <v>276</v>
      </c>
      <c r="N63" s="2">
        <f t="shared" si="160"/>
        <v>368</v>
      </c>
      <c r="O63" s="2">
        <f t="shared" si="160"/>
        <v>305.00000000000006</v>
      </c>
      <c r="P63" s="2">
        <f t="shared" si="160"/>
        <v>183</v>
      </c>
      <c r="Q63" s="2">
        <f t="shared" si="160"/>
        <v>244</v>
      </c>
      <c r="R63" s="2">
        <f t="shared" si="160"/>
        <v>305.00000000000006</v>
      </c>
      <c r="S63" s="2">
        <f t="shared" si="160"/>
        <v>183</v>
      </c>
      <c r="T63" s="2">
        <f t="shared" si="160"/>
        <v>244</v>
      </c>
      <c r="U63" s="2">
        <f t="shared" si="160"/>
        <v>755</v>
      </c>
      <c r="V63" s="2">
        <f t="shared" si="160"/>
        <v>453</v>
      </c>
      <c r="W63" s="2">
        <f t="shared" si="160"/>
        <v>604</v>
      </c>
      <c r="X63" s="2">
        <f t="shared" si="160"/>
        <v>755</v>
      </c>
      <c r="Y63" s="2">
        <f t="shared" si="160"/>
        <v>453</v>
      </c>
      <c r="Z63" s="2">
        <f t="shared" si="160"/>
        <v>604</v>
      </c>
    </row>
    <row r="66" spans="3:26" x14ac:dyDescent="0.25">
      <c r="C66" s="49">
        <f>SUMPRODUCT(C33:C59,$AH$33:$AH$59)/C63</f>
        <v>9.2132742746463059</v>
      </c>
      <c r="D66" s="49">
        <f t="shared" ref="D66:Z66" si="161">SUMPRODUCT(D33:D59,$AH$33:$AH$59)/D63</f>
        <v>12.935601141084664</v>
      </c>
      <c r="E66" s="49">
        <f t="shared" si="161"/>
        <v>11.906715588858635</v>
      </c>
      <c r="F66" s="49">
        <f t="shared" si="161"/>
        <v>11.444659634235347</v>
      </c>
      <c r="G66" s="49">
        <f t="shared" si="161"/>
        <v>12.080097117112061</v>
      </c>
      <c r="H66" s="49">
        <f t="shared" si="161"/>
        <v>11.24204760940658</v>
      </c>
      <c r="I66" s="49">
        <f t="shared" si="161"/>
        <v>6.5690421061643836</v>
      </c>
      <c r="J66" s="49">
        <f t="shared" si="161"/>
        <v>10.142925647706971</v>
      </c>
      <c r="K66" s="49">
        <f t="shared" si="161"/>
        <v>9.2758004573965156</v>
      </c>
      <c r="L66" s="49">
        <f t="shared" si="161"/>
        <v>8.9152690760869593</v>
      </c>
      <c r="M66" s="49">
        <f t="shared" si="161"/>
        <v>9.4261268463371053</v>
      </c>
      <c r="N66" s="49">
        <f t="shared" si="161"/>
        <v>8.6523251363348717</v>
      </c>
      <c r="O66" s="49">
        <f t="shared" si="161"/>
        <v>9.2132742746463059</v>
      </c>
      <c r="P66" s="49">
        <f t="shared" si="161"/>
        <v>12.935601141084664</v>
      </c>
      <c r="Q66" s="49">
        <f t="shared" si="161"/>
        <v>11.906715588858635</v>
      </c>
      <c r="R66" s="49">
        <f t="shared" si="161"/>
        <v>11.444659634235347</v>
      </c>
      <c r="S66" s="49">
        <f t="shared" si="161"/>
        <v>12.080097117112061</v>
      </c>
      <c r="T66" s="49">
        <f t="shared" si="161"/>
        <v>11.24204760940658</v>
      </c>
      <c r="U66" s="49">
        <f t="shared" si="161"/>
        <v>10.539254236596209</v>
      </c>
      <c r="V66" s="49">
        <f t="shared" si="161"/>
        <v>14.35202339369954</v>
      </c>
      <c r="W66" s="49">
        <f t="shared" si="161"/>
        <v>13.224581859379256</v>
      </c>
      <c r="X66" s="49">
        <f t="shared" si="161"/>
        <v>12.700669873333032</v>
      </c>
      <c r="Y66" s="49">
        <f t="shared" si="161"/>
        <v>13.412010227478907</v>
      </c>
      <c r="Z66" s="49">
        <f t="shared" si="161"/>
        <v>12.53481636620589</v>
      </c>
    </row>
    <row r="70" spans="3:26" x14ac:dyDescent="0.25">
      <c r="M70" s="2" t="s">
        <v>276</v>
      </c>
    </row>
    <row r="71" spans="3:26" x14ac:dyDescent="0.25">
      <c r="J71" s="2" t="s">
        <v>274</v>
      </c>
      <c r="K71" s="58">
        <f>MAX(U66:Z66)</f>
        <v>14.35202339369954</v>
      </c>
      <c r="M71" s="2">
        <v>14</v>
      </c>
    </row>
    <row r="72" spans="3:26" x14ac:dyDescent="0.25">
      <c r="J72" s="2" t="s">
        <v>275</v>
      </c>
      <c r="K72" s="58">
        <f>MIN(U66:Z66)</f>
        <v>10.539254236596209</v>
      </c>
      <c r="M72" s="2">
        <v>12</v>
      </c>
    </row>
  </sheetData>
  <mergeCells count="2">
    <mergeCell ref="AE33:AE41"/>
    <mergeCell ref="AE42:AE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AGR-TRA-IND</vt:lpstr>
      <vt:lpstr>INS_FRs</vt:lpstr>
      <vt:lpstr>Demands</vt:lpstr>
      <vt:lpstr>Fractions</vt:lpstr>
      <vt:lpstr>Elaborations_Calibration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Rocco De Miglio</cp:lastModifiedBy>
  <dcterms:created xsi:type="dcterms:W3CDTF">2013-06-05T06:42:23Z</dcterms:created>
  <dcterms:modified xsi:type="dcterms:W3CDTF">2022-09-23T16:45:37Z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32844185829162</vt:r8>
  </property>
</Properties>
</file>