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ias/Dropbox/Research/Shared/Switch-Hawaii/switch_tutorial/battery_reserves/"/>
    </mc:Choice>
  </mc:AlternateContent>
  <xr:revisionPtr revIDLastSave="0" documentId="13_ncr:1_{EBBFEC12-0F0D-B14C-9488-F7DE14EB8862}" xr6:coauthVersionLast="43" xr6:coauthVersionMax="43" xr10:uidLastSave="{00000000-0000-0000-0000-000000000000}"/>
  <bookViews>
    <workbookView xWindow="940" yWindow="480" windowWidth="25040" windowHeight="15500" tabRatio="500" xr2:uid="{00000000-000D-0000-FFFF-FFFF00000000}"/>
  </bookViews>
  <sheets>
    <sheet name="data" sheetId="1" r:id="rId1"/>
    <sheet name="tabl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N48" i="1"/>
  <c r="N55" i="1"/>
  <c r="N62" i="1"/>
  <c r="N69" i="1"/>
  <c r="N76" i="1"/>
  <c r="C83" i="1"/>
  <c r="M76" i="1"/>
  <c r="C74" i="1"/>
  <c r="M69" i="1"/>
  <c r="C65" i="1"/>
  <c r="M62" i="1"/>
  <c r="C56" i="1"/>
  <c r="M55" i="1"/>
  <c r="C47" i="1"/>
  <c r="M48" i="1"/>
  <c r="E58" i="1"/>
  <c r="N49" i="1"/>
  <c r="E59" i="1"/>
  <c r="N50" i="1"/>
  <c r="E60" i="1"/>
  <c r="N51" i="1"/>
  <c r="E61" i="1"/>
  <c r="N52" i="1"/>
  <c r="E62" i="1"/>
  <c r="N53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F85" i="1"/>
  <c r="O77" i="1"/>
  <c r="G85" i="1"/>
  <c r="P77" i="1"/>
  <c r="H85" i="1"/>
  <c r="Q77" i="1"/>
  <c r="I85" i="1"/>
  <c r="R77" i="1"/>
  <c r="J85" i="1"/>
  <c r="S77" i="1"/>
  <c r="K85" i="1"/>
  <c r="T77" i="1"/>
  <c r="F86" i="1"/>
  <c r="O78" i="1"/>
  <c r="G86" i="1"/>
  <c r="P78" i="1"/>
  <c r="H86" i="1"/>
  <c r="Q78" i="1"/>
  <c r="I86" i="1"/>
  <c r="R78" i="1"/>
  <c r="J86" i="1"/>
  <c r="S78" i="1"/>
  <c r="K86" i="1"/>
  <c r="T78" i="1"/>
  <c r="F87" i="1"/>
  <c r="O79" i="1"/>
  <c r="G87" i="1"/>
  <c r="P79" i="1"/>
  <c r="H87" i="1"/>
  <c r="Q79" i="1"/>
  <c r="I87" i="1"/>
  <c r="R79" i="1"/>
  <c r="J87" i="1"/>
  <c r="S79" i="1"/>
  <c r="K87" i="1"/>
  <c r="T79" i="1"/>
  <c r="F88" i="1"/>
  <c r="O80" i="1"/>
  <c r="G88" i="1"/>
  <c r="P80" i="1"/>
  <c r="H88" i="1"/>
  <c r="Q80" i="1"/>
  <c r="I88" i="1"/>
  <c r="R80" i="1"/>
  <c r="J88" i="1"/>
  <c r="S80" i="1"/>
  <c r="K88" i="1"/>
  <c r="T80" i="1"/>
  <c r="F89" i="1"/>
  <c r="O81" i="1"/>
  <c r="G89" i="1"/>
  <c r="P81" i="1"/>
  <c r="H89" i="1"/>
  <c r="Q81" i="1"/>
  <c r="I89" i="1"/>
  <c r="R81" i="1"/>
  <c r="J89" i="1"/>
  <c r="S81" i="1"/>
  <c r="K89" i="1"/>
  <c r="T81" i="1"/>
  <c r="N56" i="1"/>
  <c r="N63" i="1"/>
  <c r="N70" i="1"/>
  <c r="N77" i="1"/>
  <c r="N57" i="1"/>
  <c r="N64" i="1"/>
  <c r="N71" i="1"/>
  <c r="N78" i="1"/>
  <c r="N58" i="1"/>
  <c r="N65" i="1"/>
  <c r="N72" i="1"/>
  <c r="N79" i="1"/>
  <c r="N59" i="1"/>
  <c r="N66" i="1"/>
  <c r="N73" i="1"/>
  <c r="N80" i="1"/>
  <c r="N60" i="1"/>
  <c r="N67" i="1"/>
  <c r="N74" i="1"/>
  <c r="N81" i="1"/>
  <c r="K84" i="1"/>
  <c r="T76" i="1"/>
  <c r="J84" i="1"/>
  <c r="S76" i="1"/>
  <c r="I84" i="1"/>
  <c r="R76" i="1"/>
  <c r="H84" i="1"/>
  <c r="Q76" i="1"/>
  <c r="G84" i="1"/>
  <c r="P76" i="1"/>
  <c r="F84" i="1"/>
  <c r="O76" i="1"/>
  <c r="F76" i="1"/>
  <c r="O70" i="1"/>
  <c r="G76" i="1"/>
  <c r="P70" i="1"/>
  <c r="H76" i="1"/>
  <c r="Q70" i="1"/>
  <c r="I76" i="1"/>
  <c r="R70" i="1"/>
  <c r="J76" i="1"/>
  <c r="S70" i="1"/>
  <c r="K76" i="1"/>
  <c r="T70" i="1"/>
  <c r="F77" i="1"/>
  <c r="O71" i="1"/>
  <c r="G77" i="1"/>
  <c r="P71" i="1"/>
  <c r="H77" i="1"/>
  <c r="Q71" i="1"/>
  <c r="I77" i="1"/>
  <c r="R71" i="1"/>
  <c r="J77" i="1"/>
  <c r="S71" i="1"/>
  <c r="K77" i="1"/>
  <c r="T71" i="1"/>
  <c r="F78" i="1"/>
  <c r="O72" i="1"/>
  <c r="G78" i="1"/>
  <c r="P72" i="1"/>
  <c r="H78" i="1"/>
  <c r="Q72" i="1"/>
  <c r="I78" i="1"/>
  <c r="R72" i="1"/>
  <c r="J78" i="1"/>
  <c r="S72" i="1"/>
  <c r="K78" i="1"/>
  <c r="T72" i="1"/>
  <c r="F79" i="1"/>
  <c r="O73" i="1"/>
  <c r="G79" i="1"/>
  <c r="P73" i="1"/>
  <c r="H79" i="1"/>
  <c r="Q73" i="1"/>
  <c r="I79" i="1"/>
  <c r="R73" i="1"/>
  <c r="J79" i="1"/>
  <c r="S73" i="1"/>
  <c r="K79" i="1"/>
  <c r="T73" i="1"/>
  <c r="F80" i="1"/>
  <c r="O74" i="1"/>
  <c r="G80" i="1"/>
  <c r="P74" i="1"/>
  <c r="H80" i="1"/>
  <c r="Q74" i="1"/>
  <c r="I80" i="1"/>
  <c r="R74" i="1"/>
  <c r="J80" i="1"/>
  <c r="S74" i="1"/>
  <c r="K80" i="1"/>
  <c r="T74" i="1"/>
  <c r="K75" i="1"/>
  <c r="T69" i="1"/>
  <c r="J75" i="1"/>
  <c r="S69" i="1"/>
  <c r="I75" i="1"/>
  <c r="R69" i="1"/>
  <c r="H75" i="1"/>
  <c r="Q69" i="1"/>
  <c r="G75" i="1"/>
  <c r="P69" i="1"/>
  <c r="F75" i="1"/>
  <c r="O69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F67" i="1"/>
  <c r="O63" i="1"/>
  <c r="G67" i="1"/>
  <c r="P63" i="1"/>
  <c r="H67" i="1"/>
  <c r="Q63" i="1"/>
  <c r="I67" i="1"/>
  <c r="R63" i="1"/>
  <c r="J67" i="1"/>
  <c r="S63" i="1"/>
  <c r="K67" i="1"/>
  <c r="T63" i="1"/>
  <c r="F68" i="1"/>
  <c r="O64" i="1"/>
  <c r="G68" i="1"/>
  <c r="P64" i="1"/>
  <c r="H68" i="1"/>
  <c r="Q64" i="1"/>
  <c r="I68" i="1"/>
  <c r="R64" i="1"/>
  <c r="J68" i="1"/>
  <c r="S64" i="1"/>
  <c r="K68" i="1"/>
  <c r="T64" i="1"/>
  <c r="F69" i="1"/>
  <c r="O65" i="1"/>
  <c r="G69" i="1"/>
  <c r="P65" i="1"/>
  <c r="H69" i="1"/>
  <c r="Q65" i="1"/>
  <c r="I69" i="1"/>
  <c r="R65" i="1"/>
  <c r="J69" i="1"/>
  <c r="S65" i="1"/>
  <c r="K69" i="1"/>
  <c r="T65" i="1"/>
  <c r="F70" i="1"/>
  <c r="O66" i="1"/>
  <c r="G70" i="1"/>
  <c r="P66" i="1"/>
  <c r="H70" i="1"/>
  <c r="Q66" i="1"/>
  <c r="I70" i="1"/>
  <c r="R66" i="1"/>
  <c r="J70" i="1"/>
  <c r="S66" i="1"/>
  <c r="K70" i="1"/>
  <c r="T66" i="1"/>
  <c r="F71" i="1"/>
  <c r="O67" i="1"/>
  <c r="G71" i="1"/>
  <c r="P67" i="1"/>
  <c r="H71" i="1"/>
  <c r="Q67" i="1"/>
  <c r="I71" i="1"/>
  <c r="R67" i="1"/>
  <c r="J71" i="1"/>
  <c r="S67" i="1"/>
  <c r="K71" i="1"/>
  <c r="T67" i="1"/>
  <c r="K66" i="1"/>
  <c r="T62" i="1"/>
  <c r="J66" i="1"/>
  <c r="S62" i="1"/>
  <c r="I66" i="1"/>
  <c r="R62" i="1"/>
  <c r="H66" i="1"/>
  <c r="Q62" i="1"/>
  <c r="G66" i="1"/>
  <c r="P62" i="1"/>
  <c r="F66" i="1"/>
  <c r="O62" i="1"/>
  <c r="D89" i="1"/>
  <c r="D88" i="1"/>
  <c r="D87" i="1"/>
  <c r="D86" i="1"/>
  <c r="D85" i="1"/>
  <c r="D84" i="1"/>
  <c r="D76" i="1"/>
  <c r="D77" i="1"/>
  <c r="D78" i="1"/>
  <c r="D79" i="1"/>
  <c r="D80" i="1"/>
  <c r="D75" i="1"/>
  <c r="E89" i="1"/>
  <c r="E88" i="1"/>
  <c r="E87" i="1"/>
  <c r="E86" i="1"/>
  <c r="E85" i="1"/>
  <c r="E84" i="1"/>
  <c r="K56" i="1"/>
  <c r="K65" i="1"/>
  <c r="K74" i="1"/>
  <c r="K83" i="1"/>
  <c r="J56" i="1"/>
  <c r="J65" i="1"/>
  <c r="J74" i="1"/>
  <c r="J83" i="1"/>
  <c r="I56" i="1"/>
  <c r="I65" i="1"/>
  <c r="I74" i="1"/>
  <c r="I83" i="1"/>
  <c r="H56" i="1"/>
  <c r="H65" i="1"/>
  <c r="H74" i="1"/>
  <c r="H83" i="1"/>
  <c r="G56" i="1"/>
  <c r="G65" i="1"/>
  <c r="G74" i="1"/>
  <c r="G83" i="1"/>
  <c r="F56" i="1"/>
  <c r="F65" i="1"/>
  <c r="F74" i="1"/>
  <c r="F83" i="1"/>
  <c r="AI44" i="1"/>
  <c r="AJ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76" i="1"/>
  <c r="E77" i="1"/>
  <c r="E78" i="1"/>
  <c r="E79" i="1"/>
  <c r="E80" i="1"/>
  <c r="D67" i="1"/>
  <c r="E67" i="1"/>
  <c r="D68" i="1"/>
  <c r="E68" i="1"/>
  <c r="D69" i="1"/>
  <c r="E69" i="1"/>
  <c r="D70" i="1"/>
  <c r="E70" i="1"/>
  <c r="D71" i="1"/>
  <c r="E71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F58" i="1"/>
  <c r="O56" i="1"/>
  <c r="G58" i="1"/>
  <c r="P56" i="1"/>
  <c r="H58" i="1"/>
  <c r="Q56" i="1"/>
  <c r="I58" i="1"/>
  <c r="R56" i="1"/>
  <c r="J58" i="1"/>
  <c r="S56" i="1"/>
  <c r="K58" i="1"/>
  <c r="T56" i="1"/>
  <c r="F59" i="1"/>
  <c r="O57" i="1"/>
  <c r="G59" i="1"/>
  <c r="P57" i="1"/>
  <c r="H59" i="1"/>
  <c r="Q57" i="1"/>
  <c r="I59" i="1"/>
  <c r="R57" i="1"/>
  <c r="J59" i="1"/>
  <c r="S57" i="1"/>
  <c r="K59" i="1"/>
  <c r="T57" i="1"/>
  <c r="F60" i="1"/>
  <c r="O58" i="1"/>
  <c r="G60" i="1"/>
  <c r="P58" i="1"/>
  <c r="H60" i="1"/>
  <c r="Q58" i="1"/>
  <c r="I60" i="1"/>
  <c r="R58" i="1"/>
  <c r="J60" i="1"/>
  <c r="S58" i="1"/>
  <c r="K60" i="1"/>
  <c r="T58" i="1"/>
  <c r="F61" i="1"/>
  <c r="O59" i="1"/>
  <c r="G61" i="1"/>
  <c r="P59" i="1"/>
  <c r="H61" i="1"/>
  <c r="Q59" i="1"/>
  <c r="I61" i="1"/>
  <c r="R59" i="1"/>
  <c r="J61" i="1"/>
  <c r="S59" i="1"/>
  <c r="K61" i="1"/>
  <c r="T59" i="1"/>
  <c r="F62" i="1"/>
  <c r="O60" i="1"/>
  <c r="G62" i="1"/>
  <c r="P60" i="1"/>
  <c r="H62" i="1"/>
  <c r="Q60" i="1"/>
  <c r="I62" i="1"/>
  <c r="R60" i="1"/>
  <c r="J62" i="1"/>
  <c r="S60" i="1"/>
  <c r="K62" i="1"/>
  <c r="T60" i="1"/>
  <c r="K57" i="1"/>
  <c r="T55" i="1"/>
  <c r="J57" i="1"/>
  <c r="S55" i="1"/>
  <c r="I57" i="1"/>
  <c r="R55" i="1"/>
  <c r="H57" i="1"/>
  <c r="Q55" i="1"/>
  <c r="G57" i="1"/>
  <c r="P55" i="1"/>
  <c r="F57" i="1"/>
  <c r="O55" i="1"/>
  <c r="P47" i="1"/>
  <c r="Q47" i="1"/>
  <c r="R47" i="1"/>
  <c r="S47" i="1"/>
  <c r="T4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G48" i="1"/>
  <c r="P48" i="1"/>
  <c r="H48" i="1"/>
  <c r="Q48" i="1"/>
  <c r="I48" i="1"/>
  <c r="R48" i="1"/>
  <c r="J48" i="1"/>
  <c r="S48" i="1"/>
  <c r="K48" i="1"/>
  <c r="T48" i="1"/>
  <c r="G49" i="1"/>
  <c r="P49" i="1"/>
  <c r="H49" i="1"/>
  <c r="Q49" i="1"/>
  <c r="I49" i="1"/>
  <c r="R49" i="1"/>
  <c r="J49" i="1"/>
  <c r="S49" i="1"/>
  <c r="K49" i="1"/>
  <c r="T49" i="1"/>
  <c r="G50" i="1"/>
  <c r="P50" i="1"/>
  <c r="H50" i="1"/>
  <c r="Q50" i="1"/>
  <c r="I50" i="1"/>
  <c r="R50" i="1"/>
  <c r="J50" i="1"/>
  <c r="S50" i="1"/>
  <c r="K50" i="1"/>
  <c r="T50" i="1"/>
  <c r="G51" i="1"/>
  <c r="P51" i="1"/>
  <c r="H51" i="1"/>
  <c r="Q51" i="1"/>
  <c r="I51" i="1"/>
  <c r="R51" i="1"/>
  <c r="J51" i="1"/>
  <c r="S51" i="1"/>
  <c r="K51" i="1"/>
  <c r="T51" i="1"/>
  <c r="G52" i="1"/>
  <c r="P52" i="1"/>
  <c r="H52" i="1"/>
  <c r="Q52" i="1"/>
  <c r="I52" i="1"/>
  <c r="R52" i="1"/>
  <c r="J52" i="1"/>
  <c r="S52" i="1"/>
  <c r="K52" i="1"/>
  <c r="T52" i="1"/>
  <c r="G53" i="1"/>
  <c r="P53" i="1"/>
  <c r="H53" i="1"/>
  <c r="Q53" i="1"/>
  <c r="I53" i="1"/>
  <c r="R53" i="1"/>
  <c r="J53" i="1"/>
  <c r="S53" i="1"/>
  <c r="K53" i="1"/>
  <c r="T53" i="1"/>
  <c r="F48" i="1"/>
  <c r="O48" i="1"/>
  <c r="F49" i="1"/>
  <c r="O49" i="1"/>
  <c r="F50" i="1"/>
  <c r="O50" i="1"/>
  <c r="F51" i="1"/>
  <c r="O51" i="1"/>
  <c r="F52" i="1"/>
  <c r="O52" i="1"/>
  <c r="F53" i="1"/>
  <c r="O53" i="1"/>
  <c r="O47" i="1"/>
  <c r="D66" i="1"/>
  <c r="D58" i="1"/>
  <c r="D59" i="1"/>
  <c r="D60" i="1"/>
  <c r="D61" i="1"/>
  <c r="D62" i="1"/>
  <c r="D57" i="1"/>
  <c r="D49" i="1"/>
  <c r="D50" i="1"/>
  <c r="D51" i="1"/>
  <c r="D52" i="1"/>
  <c r="D53" i="1"/>
  <c r="AK8" i="1"/>
  <c r="AK17" i="1"/>
  <c r="D48" i="1"/>
  <c r="E66" i="1"/>
  <c r="E75" i="1"/>
</calcChain>
</file>

<file path=xl/sharedStrings.xml><?xml version="1.0" encoding="utf-8"?>
<sst xmlns="http://schemas.openxmlformats.org/spreadsheetml/2006/main" count="439" uniqueCount="89">
  <si>
    <t>load_zone</t>
  </si>
  <si>
    <t>period</t>
  </si>
  <si>
    <t>DistPV</t>
  </si>
  <si>
    <t>Chevron_LSFO_3.2_MW_GT_cogen</t>
  </si>
  <si>
    <t>IC_Schofield</t>
  </si>
  <si>
    <t>Chevron_LSFO_3_MW_GT_cogen</t>
  </si>
  <si>
    <t>IC_Barge</t>
  </si>
  <si>
    <t>IC_MCBH</t>
  </si>
  <si>
    <t>Tesoro_LSFO_20_MW_GT_cogen</t>
  </si>
  <si>
    <t>OnshoreWind</t>
  </si>
  <si>
    <t>CentralTrackingPV</t>
  </si>
  <si>
    <t>hydro</t>
  </si>
  <si>
    <t>batteries</t>
  </si>
  <si>
    <t>Oahu</t>
  </si>
  <si>
    <t>fuel cells</t>
  </si>
  <si>
    <t>IC Projects</t>
  </si>
  <si>
    <t>HPOWER</t>
  </si>
  <si>
    <t>Utility-Scale PV</t>
  </si>
  <si>
    <t>AES</t>
  </si>
  <si>
    <t>Onshore Wind</t>
  </si>
  <si>
    <t>Kalaeloa</t>
  </si>
  <si>
    <t>Fuel Cells</t>
  </si>
  <si>
    <t>Batteries</t>
  </si>
  <si>
    <t>Offshore Wind</t>
  </si>
  <si>
    <t>Tag</t>
  </si>
  <si>
    <t>err</t>
  </si>
  <si>
    <t>High-LNG</t>
  </si>
  <si>
    <t>High-LSFO</t>
  </si>
  <si>
    <t>High-Renewable</t>
  </si>
  <si>
    <t>OffshoreWind</t>
  </si>
  <si>
    <t>CC_383</t>
  </si>
  <si>
    <t>Technology</t>
  </si>
  <si>
    <t>Label</t>
  </si>
  <si>
    <t>Combined Cycle</t>
  </si>
  <si>
    <t>Pumped Hydro</t>
  </si>
  <si>
    <t>Kahe/Waiau/CIP</t>
  </si>
  <si>
    <t>Cogen</t>
  </si>
  <si>
    <t>PSIP Theme 2 Preferred</t>
  </si>
  <si>
    <t>2021-28</t>
  </si>
  <si>
    <t>2029-36</t>
  </si>
  <si>
    <t>2037-44</t>
  </si>
  <si>
    <t>2045-52</t>
  </si>
  <si>
    <t>Airport_DSG</t>
  </si>
  <si>
    <t>CIP_CT</t>
  </si>
  <si>
    <t>H-Power</t>
  </si>
  <si>
    <t>Honolulu_8</t>
  </si>
  <si>
    <t>Honolulu_9</t>
  </si>
  <si>
    <t>Kahe_1</t>
  </si>
  <si>
    <t>Kahe_2</t>
  </si>
  <si>
    <t>Kahe_3</t>
  </si>
  <si>
    <t>Kahe_4</t>
  </si>
  <si>
    <t>Kahe_5</t>
  </si>
  <si>
    <t>Kahe_6</t>
  </si>
  <si>
    <t>Kalaeloa_CC1</t>
  </si>
  <si>
    <t>Kalaeloa_CC2</t>
  </si>
  <si>
    <t>Kalaeloa_CC3</t>
  </si>
  <si>
    <t>Waiau_10</t>
  </si>
  <si>
    <t>Waiau_6</t>
  </si>
  <si>
    <t>Waiau_7</t>
  </si>
  <si>
    <t>Waiau_8</t>
  </si>
  <si>
    <t>Waiau_9</t>
  </si>
  <si>
    <t>2025-
2029</t>
  </si>
  <si>
    <t>2030-
2034</t>
  </si>
  <si>
    <t>2035-
2039</t>
  </si>
  <si>
    <t>2040-
2044</t>
  </si>
  <si>
    <t>2045-
2049</t>
  </si>
  <si>
    <t>Battery_4</t>
  </si>
  <si>
    <t>Battery_6</t>
  </si>
  <si>
    <t>Battery_Conting</t>
  </si>
  <si>
    <t>Battery_Reg</t>
  </si>
  <si>
    <t>CC_152</t>
  </si>
  <si>
    <t>battery bulk</t>
  </si>
  <si>
    <t>Load-Shifting Batteries</t>
  </si>
  <si>
    <t>Contingency Batteries</t>
  </si>
  <si>
    <t>Regulating Batteries</t>
  </si>
  <si>
    <t>battery bulk and reg</t>
  </si>
  <si>
    <t>Wind</t>
  </si>
  <si>
    <t>Solar</t>
  </si>
  <si>
    <t>2020-
2024</t>
  </si>
  <si>
    <t>battery bulk and conting</t>
  </si>
  <si>
    <t>DR bulk</t>
  </si>
  <si>
    <t>DR bulk and reserves</t>
  </si>
  <si>
    <t xml:space="preserve"> </t>
  </si>
  <si>
    <t>avoid conting batteries, but that's not much</t>
  </si>
  <si>
    <t>avoid reg batteries entirely or replace with lower-cost conting batteries</t>
  </si>
  <si>
    <t>replace a large fraction of batteries with DR</t>
  </si>
  <si>
    <t>in DR bulk scenario, graph loads, power production and reserve provision</t>
  </si>
  <si>
    <t>not much effect bc remaining batteries (needed for load-shifting) already provide adequate reg and conting (in 2020 why are conting batteries needed?)</t>
  </si>
  <si>
    <t>Thermal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</si>
</sst>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12" xfId="0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3" xfId="0" applyNumberFormat="1" applyFont="1" applyBorder="1"/>
    <xf numFmtId="0" fontId="5" fillId="0" borderId="13" xfId="0" applyFont="1" applyBorder="1"/>
    <xf numFmtId="3" fontId="5" fillId="0" borderId="4" xfId="0" applyNumberFormat="1" applyFont="1" applyBorder="1"/>
    <xf numFmtId="3" fontId="5" fillId="0" borderId="0" xfId="0" applyNumberFormat="1" applyFont="1" applyBorder="1"/>
    <xf numFmtId="3" fontId="5" fillId="0" borderId="5" xfId="0" applyNumberFormat="1" applyFont="1" applyBorder="1"/>
    <xf numFmtId="0" fontId="5" fillId="0" borderId="14" xfId="0" applyFont="1" applyBorder="1"/>
    <xf numFmtId="3" fontId="5" fillId="0" borderId="6" xfId="0" applyNumberFormat="1" applyFont="1" applyBorder="1"/>
    <xf numFmtId="3" fontId="5" fillId="0" borderId="7" xfId="0" applyNumberFormat="1" applyFont="1" applyBorder="1"/>
    <xf numFmtId="3" fontId="5" fillId="0" borderId="8" xfId="0" applyNumberFormat="1" applyFont="1" applyBorder="1"/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0" fillId="0" borderId="0" xfId="0" quotePrefix="1"/>
    <xf numFmtId="1" fontId="0" fillId="2" borderId="0" xfId="0" applyNumberFormat="1" applyFill="1"/>
    <xf numFmtId="0" fontId="0" fillId="2" borderId="0" xfId="0" applyFill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</cellStyles>
  <dxfs count="0"/>
  <tableStyles count="0" defaultTableStyle="TableStyleMedium9" defaultPivotStyle="PivotStyleMedium4"/>
  <colors>
    <mruColors>
      <color rgb="FFFF3300"/>
      <color rgb="FF00CD00"/>
      <color rgb="FF999999"/>
      <color rgb="FF9A9A9A"/>
      <color rgb="FF656565"/>
      <color rgb="FFA40000"/>
      <color rgb="FFD30100"/>
      <color rgb="FFA62610"/>
      <color rgb="FFCD3015"/>
      <color rgb="FFD3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High-LSFO</a:t>
            </a:r>
          </a:p>
          <a:p>
            <a:pPr>
              <a:defRPr/>
            </a:pPr>
            <a:r>
              <a:rPr lang="en-US" baseline="0"/>
              <a:t>Optimized</a:t>
            </a:r>
          </a:p>
        </c:rich>
      </c:tx>
      <c:layout>
        <c:manualLayout>
          <c:xMode val="edge"/>
          <c:yMode val="edge"/>
          <c:x val="9.6297868909730994E-2"/>
          <c:y val="2.2215223097112901E-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3764478245680001E-2"/>
          <c:y val="0.102615433070866"/>
          <c:w val="0.517601515680847"/>
          <c:h val="0.82142047244094496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B-9C4C-A8FC-FFF16F4A672D}"/>
            </c:ext>
          </c:extLst>
        </c:ser>
        <c:ser>
          <c:idx val="0"/>
          <c:order val="1"/>
          <c:tx>
            <c:strRef>
              <c:f>data!$J$47</c:f>
              <c:strCache>
                <c:ptCount val="1"/>
                <c:pt idx="0">
                  <c:v>Thermal Plants</c:v>
                </c:pt>
              </c:strCache>
            </c:strRef>
          </c:tx>
          <c:spPr>
            <a:solidFill>
              <a:srgbClr val="808080"/>
            </a:solidFill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data!$J$66:$J$71</c:f>
              <c:numCache>
                <c:formatCode>0</c:formatCode>
                <c:ptCount val="6"/>
                <c:pt idx="0">
                  <c:v>1242.1691600000001</c:v>
                </c:pt>
                <c:pt idx="1">
                  <c:v>1043.06916</c:v>
                </c:pt>
                <c:pt idx="2">
                  <c:v>908.66915999999992</c:v>
                </c:pt>
                <c:pt idx="3">
                  <c:v>724.46915999999999</c:v>
                </c:pt>
                <c:pt idx="4">
                  <c:v>671.56916000000001</c:v>
                </c:pt>
                <c:pt idx="5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B-9C4C-A8FC-FFF16F4A672D}"/>
            </c:ext>
          </c:extLst>
        </c:ser>
        <c:ser>
          <c:idx val="13"/>
          <c:order val="2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05050"/>
            </a:solidFill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B-9C4C-A8FC-FFF16F4A672D}"/>
            </c:ext>
          </c:extLst>
        </c:ser>
        <c:ser>
          <c:idx val="5"/>
          <c:order val="3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C36FF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EB-9C4C-A8FC-FFF16F4A672D}"/>
            </c:ext>
          </c:extLst>
        </c:ser>
        <c:ser>
          <c:idx val="7"/>
          <c:order val="4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6633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EB-9C4C-A8FC-FFF16F4A672D}"/>
            </c:ext>
          </c:extLst>
        </c:ser>
        <c:ser>
          <c:idx val="6"/>
          <c:order val="5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E7E7E7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EB-9C4C-A8FC-FFF16F4A672D}"/>
            </c:ext>
          </c:extLst>
        </c:ser>
        <c:ser>
          <c:idx val="1"/>
          <c:order val="6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EB-9C4C-A8FC-FFF16F4A672D}"/>
            </c:ext>
          </c:extLst>
        </c:ser>
        <c:ser>
          <c:idx val="10"/>
          <c:order val="7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26FDFF"/>
            </a:solidFill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EB-9C4C-A8FC-FFF16F4A672D}"/>
            </c:ext>
          </c:extLst>
        </c:ser>
        <c:ser>
          <c:idx val="11"/>
          <c:order val="8"/>
          <c:tx>
            <c:strRef>
              <c:f>data!$F$47</c:f>
              <c:strCache>
                <c:ptCount val="1"/>
                <c:pt idx="0">
                  <c:v>Load-Shifting Batteries</c:v>
                </c:pt>
              </c:strCache>
            </c:strRef>
          </c:tx>
          <c:spPr>
            <a:solidFill>
              <a:srgbClr val="740000"/>
            </a:solidFill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data!$F$66:$F$71</c:f>
              <c:numCache>
                <c:formatCode>0</c:formatCode>
                <c:ptCount val="6"/>
                <c:pt idx="0">
                  <c:v>37.379817784499998</c:v>
                </c:pt>
                <c:pt idx="1">
                  <c:v>122.16267952299999</c:v>
                </c:pt>
                <c:pt idx="2">
                  <c:v>155.02829149492999</c:v>
                </c:pt>
                <c:pt idx="3">
                  <c:v>499.40080986842997</c:v>
                </c:pt>
                <c:pt idx="4">
                  <c:v>730.7784506019301</c:v>
                </c:pt>
                <c:pt idx="5">
                  <c:v>1236.5545504719901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EB-9C4C-A8FC-FFF16F4A672D}"/>
            </c:ext>
          </c:extLst>
        </c:ser>
        <c:ser>
          <c:idx val="12"/>
          <c:order val="9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EB-9C4C-A8FC-FFF16F4A672D}"/>
            </c:ext>
          </c:extLst>
        </c:ser>
        <c:ser>
          <c:idx val="8"/>
          <c:order val="10"/>
          <c:tx>
            <c:strRef>
              <c:f>data!$I$47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DCB02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data!$I$66:$I$71</c:f>
              <c:numCache>
                <c:formatCode>0</c:formatCode>
                <c:ptCount val="6"/>
                <c:pt idx="0">
                  <c:v>511.57157028569998</c:v>
                </c:pt>
                <c:pt idx="1">
                  <c:v>562.42013512899996</c:v>
                </c:pt>
                <c:pt idx="2">
                  <c:v>590.92305519507988</c:v>
                </c:pt>
                <c:pt idx="3">
                  <c:v>1088.489653565779</c:v>
                </c:pt>
                <c:pt idx="4">
                  <c:v>1652.4964636889299</c:v>
                </c:pt>
                <c:pt idx="5">
                  <c:v>2600.3580268125302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EB-9C4C-A8FC-FFF16F4A672D}"/>
            </c:ext>
          </c:extLst>
        </c:ser>
        <c:ser>
          <c:idx val="3"/>
          <c:order val="1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6600"/>
            </a:solidFill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EB-9C4C-A8FC-FFF16F4A672D}"/>
            </c:ext>
          </c:extLst>
        </c:ser>
        <c:ser>
          <c:idx val="9"/>
          <c:order val="12"/>
          <c:tx>
            <c:strRef>
              <c:f>data!$K$47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3AEED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data!$K$66:$K$71</c:f>
              <c:numCache>
                <c:formatCode>0</c:formatCode>
                <c:ptCount val="6"/>
                <c:pt idx="0">
                  <c:v>618.98604927609995</c:v>
                </c:pt>
                <c:pt idx="1">
                  <c:v>635.26387837224001</c:v>
                </c:pt>
                <c:pt idx="2">
                  <c:v>677.47396669703903</c:v>
                </c:pt>
                <c:pt idx="3">
                  <c:v>677.47396669703903</c:v>
                </c:pt>
                <c:pt idx="4">
                  <c:v>680.62647717074003</c:v>
                </c:pt>
                <c:pt idx="5">
                  <c:v>695.92743971983998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EB-9C4C-A8FC-FFF16F4A672D}"/>
            </c:ext>
          </c:extLst>
        </c:ser>
        <c:ser>
          <c:idx val="2"/>
          <c:order val="13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EB-9C4C-A8FC-FFF16F4A6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53233096"/>
        <c:axId val="1851098120"/>
      </c:barChart>
      <c:catAx>
        <c:axId val="195323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51098120"/>
        <c:crosses val="autoZero"/>
        <c:auto val="1"/>
        <c:lblAlgn val="ctr"/>
        <c:lblOffset val="100"/>
        <c:noMultiLvlLbl val="0"/>
      </c:catAx>
      <c:valAx>
        <c:axId val="1851098120"/>
        <c:scaling>
          <c:orientation val="minMax"/>
          <c:max val="6000"/>
        </c:scaling>
        <c:delete val="1"/>
        <c:axPos val="l"/>
        <c:numFmt formatCode="#,##0" sourceLinked="0"/>
        <c:majorTickMark val="out"/>
        <c:minorTickMark val="none"/>
        <c:tickLblPos val="nextTo"/>
        <c:crossAx val="1953233096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58439601193195601"/>
          <c:y val="0.157830971128609"/>
          <c:w val="0.41219101878476799"/>
          <c:h val="0.78300472440944902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High-Renewable</a:t>
            </a:r>
          </a:p>
          <a:p>
            <a:pPr>
              <a:defRPr/>
            </a:pPr>
            <a:r>
              <a:rPr lang="en-US" baseline="0"/>
              <a:t>Optimized</a:t>
            </a:r>
            <a:endParaRPr lang="en-US"/>
          </a:p>
        </c:rich>
      </c:tx>
      <c:layout>
        <c:manualLayout>
          <c:xMode val="edge"/>
          <c:yMode val="edge"/>
          <c:x val="5.875520679369E-2"/>
          <c:y val="2.2215223097112901E-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3764478245680001E-2"/>
          <c:y val="0.102615433070866"/>
          <c:w val="0.517601515680847"/>
          <c:h val="0.82142047244094496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1-4B40-AEE4-F3D474B4B513}"/>
            </c:ext>
          </c:extLst>
        </c:ser>
        <c:ser>
          <c:idx val="0"/>
          <c:order val="1"/>
          <c:tx>
            <c:strRef>
              <c:f>data!$J$47</c:f>
              <c:strCache>
                <c:ptCount val="1"/>
                <c:pt idx="0">
                  <c:v>Thermal Plants</c:v>
                </c:pt>
              </c:strCache>
            </c:strRef>
          </c:tx>
          <c:spPr>
            <a:solidFill>
              <a:srgbClr val="808080"/>
            </a:solidFill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data!$J$75:$J$80</c:f>
              <c:numCache>
                <c:formatCode>0</c:formatCode>
                <c:ptCount val="6"/>
                <c:pt idx="0">
                  <c:v>1376.18316</c:v>
                </c:pt>
                <c:pt idx="1">
                  <c:v>1013.4831599999999</c:v>
                </c:pt>
                <c:pt idx="2">
                  <c:v>1013.4831599999999</c:v>
                </c:pt>
                <c:pt idx="3">
                  <c:v>766.08315999999991</c:v>
                </c:pt>
                <c:pt idx="4">
                  <c:v>520.98316</c:v>
                </c:pt>
                <c:pt idx="5">
                  <c:v>492.98316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1-4B40-AEE4-F3D474B4B513}"/>
            </c:ext>
          </c:extLst>
        </c:ser>
        <c:ser>
          <c:idx val="13"/>
          <c:order val="2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05050"/>
            </a:solidFill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1-4B40-AEE4-F3D474B4B513}"/>
            </c:ext>
          </c:extLst>
        </c:ser>
        <c:ser>
          <c:idx val="5"/>
          <c:order val="3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C36FF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1-4B40-AEE4-F3D474B4B513}"/>
            </c:ext>
          </c:extLst>
        </c:ser>
        <c:ser>
          <c:idx val="7"/>
          <c:order val="4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6633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1-4B40-AEE4-F3D474B4B513}"/>
            </c:ext>
          </c:extLst>
        </c:ser>
        <c:ser>
          <c:idx val="6"/>
          <c:order val="5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E7E7E7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C1-4B40-AEE4-F3D474B4B513}"/>
            </c:ext>
          </c:extLst>
        </c:ser>
        <c:ser>
          <c:idx val="1"/>
          <c:order val="6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C1-4B40-AEE4-F3D474B4B513}"/>
            </c:ext>
          </c:extLst>
        </c:ser>
        <c:ser>
          <c:idx val="10"/>
          <c:order val="7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26FDFF"/>
            </a:solidFill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C1-4B40-AEE4-F3D474B4B513}"/>
            </c:ext>
          </c:extLst>
        </c:ser>
        <c:ser>
          <c:idx val="11"/>
          <c:order val="8"/>
          <c:tx>
            <c:strRef>
              <c:f>data!$F$47</c:f>
              <c:strCache>
                <c:ptCount val="1"/>
                <c:pt idx="0">
                  <c:v>Load-Shifting Batteries</c:v>
                </c:pt>
              </c:strCache>
            </c:strRef>
          </c:tx>
          <c:spPr>
            <a:solidFill>
              <a:srgbClr val="740000"/>
            </a:solidFill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data!$F$75:$F$80</c:f>
              <c:numCache>
                <c:formatCode>0</c:formatCode>
                <c:ptCount val="6"/>
                <c:pt idx="0">
                  <c:v>18.068880758500001</c:v>
                </c:pt>
                <c:pt idx="1">
                  <c:v>121.1758584075</c:v>
                </c:pt>
                <c:pt idx="2">
                  <c:v>141.98283999835002</c:v>
                </c:pt>
                <c:pt idx="3">
                  <c:v>291.51280374985004</c:v>
                </c:pt>
                <c:pt idx="4">
                  <c:v>404.275565783849</c:v>
                </c:pt>
                <c:pt idx="5">
                  <c:v>836.29037481099999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C1-4B40-AEE4-F3D474B4B513}"/>
            </c:ext>
          </c:extLst>
        </c:ser>
        <c:ser>
          <c:idx val="12"/>
          <c:order val="9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C1-4B40-AEE4-F3D474B4B513}"/>
            </c:ext>
          </c:extLst>
        </c:ser>
        <c:ser>
          <c:idx val="8"/>
          <c:order val="10"/>
          <c:tx>
            <c:strRef>
              <c:f>data!$I$47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DCB02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data!$I$75:$I$80</c:f>
              <c:numCache>
                <c:formatCode>0</c:formatCode>
                <c:ptCount val="6"/>
                <c:pt idx="0">
                  <c:v>621.41853844079901</c:v>
                </c:pt>
                <c:pt idx="1">
                  <c:v>794.02225174379896</c:v>
                </c:pt>
                <c:pt idx="2">
                  <c:v>835.362493527109</c:v>
                </c:pt>
                <c:pt idx="3">
                  <c:v>1150.306904270609</c:v>
                </c:pt>
                <c:pt idx="4">
                  <c:v>1680.5557220113099</c:v>
                </c:pt>
                <c:pt idx="5">
                  <c:v>2516.6896301407101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C1-4B40-AEE4-F3D474B4B513}"/>
            </c:ext>
          </c:extLst>
        </c:ser>
        <c:ser>
          <c:idx val="3"/>
          <c:order val="1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6600"/>
            </a:solidFill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C1-4B40-AEE4-F3D474B4B513}"/>
            </c:ext>
          </c:extLst>
        </c:ser>
        <c:ser>
          <c:idx val="9"/>
          <c:order val="12"/>
          <c:tx>
            <c:strRef>
              <c:f>data!$K$47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3AEED"/>
            </a:solidFill>
            <a:ln w="25400">
              <a:noFill/>
            </a:ln>
            <a:effectLst/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data!$K$75:$K$80</c:f>
              <c:numCache>
                <c:formatCode>0</c:formatCode>
                <c:ptCount val="6"/>
                <c:pt idx="0">
                  <c:v>623.86735791530998</c:v>
                </c:pt>
                <c:pt idx="1">
                  <c:v>628.642392120669</c:v>
                </c:pt>
                <c:pt idx="2">
                  <c:v>628.642392120669</c:v>
                </c:pt>
                <c:pt idx="3">
                  <c:v>612.54928804526901</c:v>
                </c:pt>
                <c:pt idx="4">
                  <c:v>648.05959271715994</c:v>
                </c:pt>
                <c:pt idx="5">
                  <c:v>661.32484291326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C1-4B40-AEE4-F3D474B4B513}"/>
            </c:ext>
          </c:extLst>
        </c:ser>
        <c:ser>
          <c:idx val="2"/>
          <c:order val="13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data!$E$48:$E$53</c:f>
              <c:strCache>
                <c:ptCount val="6"/>
                <c:pt idx="0">
                  <c:v>2020-
2024</c:v>
                </c:pt>
                <c:pt idx="1">
                  <c:v>2025-
2029</c:v>
                </c:pt>
                <c:pt idx="2">
                  <c:v>2030-
2034</c:v>
                </c:pt>
                <c:pt idx="3">
                  <c:v>2035-
2039</c:v>
                </c:pt>
                <c:pt idx="4">
                  <c:v>2040-
2044</c:v>
                </c:pt>
                <c:pt idx="5">
                  <c:v>2045-
2049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C1-4B40-AEE4-F3D474B4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55013768"/>
        <c:axId val="1952170552"/>
      </c:barChart>
      <c:catAx>
        <c:axId val="18550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952170552"/>
        <c:crosses val="autoZero"/>
        <c:auto val="1"/>
        <c:lblAlgn val="ctr"/>
        <c:lblOffset val="100"/>
        <c:noMultiLvlLbl val="0"/>
      </c:catAx>
      <c:valAx>
        <c:axId val="1952170552"/>
        <c:scaling>
          <c:orientation val="minMax"/>
          <c:max val="6000"/>
        </c:scaling>
        <c:delete val="1"/>
        <c:axPos val="l"/>
        <c:numFmt formatCode="#,##0" sourceLinked="0"/>
        <c:majorTickMark val="out"/>
        <c:minorTickMark val="none"/>
        <c:tickLblPos val="nextTo"/>
        <c:crossAx val="1855013768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58439601193195601"/>
          <c:y val="0.157830971128609"/>
          <c:w val="0.41219101878476799"/>
          <c:h val="0.78300472440944902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31692192322102E-2"/>
          <c:y val="3.3282221301284699E-2"/>
          <c:w val="0.71242847020548306"/>
          <c:h val="0.59213565409586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data!$S$47</c:f>
              <c:strCache>
                <c:ptCount val="1"/>
                <c:pt idx="0">
                  <c:v>Thermal Plants</c:v>
                </c:pt>
              </c:strCache>
            </c:strRef>
          </c:tx>
          <c:spPr>
            <a:solidFill>
              <a:srgbClr val="999999"/>
            </a:solidFill>
            <a:effectLst/>
          </c:spPr>
          <c:invertIfNegative val="0"/>
          <c:cat>
            <c:multiLvlStrRef>
              <c:f>data!$M$48:$N$81</c:f>
              <c:multiLvlStrCache>
                <c:ptCount val="34"/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7">
                    <c:v>2020</c:v>
                  </c:pt>
                  <c:pt idx="8">
                    <c:v>2025</c:v>
                  </c:pt>
                  <c:pt idx="9">
                    <c:v>2030</c:v>
                  </c:pt>
                  <c:pt idx="10">
                    <c:v>2035</c:v>
                  </c:pt>
                  <c:pt idx="11">
                    <c:v>2040</c:v>
                  </c:pt>
                  <c:pt idx="12">
                    <c:v>2045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2035</c:v>
                  </c:pt>
                  <c:pt idx="18">
                    <c:v>2040</c:v>
                  </c:pt>
                  <c:pt idx="19">
                    <c:v>2045</c:v>
                  </c:pt>
                  <c:pt idx="21">
                    <c:v>2020</c:v>
                  </c:pt>
                  <c:pt idx="22">
                    <c:v>2025</c:v>
                  </c:pt>
                  <c:pt idx="23">
                    <c:v>2030</c:v>
                  </c:pt>
                  <c:pt idx="24">
                    <c:v>2035</c:v>
                  </c:pt>
                  <c:pt idx="25">
                    <c:v>2040</c:v>
                  </c:pt>
                  <c:pt idx="26">
                    <c:v>2045</c:v>
                  </c:pt>
                  <c:pt idx="27">
                    <c:v> 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2035</c:v>
                  </c:pt>
                  <c:pt idx="32">
                    <c:v>2040</c:v>
                  </c:pt>
                  <c:pt idx="33">
                    <c:v>2045</c:v>
                  </c:pt>
                </c:lvl>
                <c:lvl>
                  <c:pt idx="0">
                    <c:v>battery bulk</c:v>
                  </c:pt>
                  <c:pt idx="6">
                    <c:v> </c:v>
                  </c:pt>
                  <c:pt idx="7">
                    <c:v>battery bulk and conting</c:v>
                  </c:pt>
                  <c:pt idx="13">
                    <c:v> </c:v>
                  </c:pt>
                  <c:pt idx="14">
                    <c:v>battery bulk and reg</c:v>
                  </c:pt>
                  <c:pt idx="20">
                    <c:v> </c:v>
                  </c:pt>
                  <c:pt idx="21">
                    <c:v>DR bulk</c:v>
                  </c:pt>
                  <c:pt idx="27">
                    <c:v> </c:v>
                  </c:pt>
                  <c:pt idx="28">
                    <c:v>DR bulk and reserves</c:v>
                  </c:pt>
                </c:lvl>
              </c:multiLvlStrCache>
            </c:multiLvlStrRef>
          </c:cat>
          <c:val>
            <c:numRef>
              <c:f>data!$S$48:$S$81</c:f>
              <c:numCache>
                <c:formatCode>General</c:formatCode>
                <c:ptCount val="34"/>
                <c:pt idx="0">
                  <c:v>1156.0691600000002</c:v>
                </c:pt>
                <c:pt idx="1">
                  <c:v>1156.06916</c:v>
                </c:pt>
                <c:pt idx="2">
                  <c:v>908.66915999999992</c:v>
                </c:pt>
                <c:pt idx="3">
                  <c:v>908.66915999999992</c:v>
                </c:pt>
                <c:pt idx="4">
                  <c:v>671.56916000000001</c:v>
                </c:pt>
                <c:pt idx="5">
                  <c:v>520.98316</c:v>
                </c:pt>
                <c:pt idx="7">
                  <c:v>1103.1691600000001</c:v>
                </c:pt>
                <c:pt idx="8">
                  <c:v>1043.06916</c:v>
                </c:pt>
                <c:pt idx="9">
                  <c:v>908.66915999999992</c:v>
                </c:pt>
                <c:pt idx="10">
                  <c:v>774.36915999999997</c:v>
                </c:pt>
                <c:pt idx="11">
                  <c:v>671.56916000000001</c:v>
                </c:pt>
                <c:pt idx="12">
                  <c:v>520.98316</c:v>
                </c:pt>
                <c:pt idx="14">
                  <c:v>1242.1691600000001</c:v>
                </c:pt>
                <c:pt idx="15">
                  <c:v>1043.06916</c:v>
                </c:pt>
                <c:pt idx="16">
                  <c:v>908.66915999999992</c:v>
                </c:pt>
                <c:pt idx="17">
                  <c:v>724.46915999999999</c:v>
                </c:pt>
                <c:pt idx="18">
                  <c:v>671.56916000000001</c:v>
                </c:pt>
                <c:pt idx="19">
                  <c:v>438</c:v>
                </c:pt>
                <c:pt idx="21">
                  <c:v>1376.18316</c:v>
                </c:pt>
                <c:pt idx="22">
                  <c:v>1013.4831599999999</c:v>
                </c:pt>
                <c:pt idx="23">
                  <c:v>1013.4831599999999</c:v>
                </c:pt>
                <c:pt idx="24">
                  <c:v>766.08315999999991</c:v>
                </c:pt>
                <c:pt idx="25">
                  <c:v>520.98316</c:v>
                </c:pt>
                <c:pt idx="26">
                  <c:v>492.98316</c:v>
                </c:pt>
                <c:pt idx="28">
                  <c:v>1540.3831600000003</c:v>
                </c:pt>
                <c:pt idx="29">
                  <c:v>900.48316</c:v>
                </c:pt>
                <c:pt idx="30">
                  <c:v>900.48316</c:v>
                </c:pt>
                <c:pt idx="31">
                  <c:v>766.08315999999991</c:v>
                </c:pt>
                <c:pt idx="32">
                  <c:v>520.98316</c:v>
                </c:pt>
                <c:pt idx="33">
                  <c:v>492.98316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E-6D45-ADFF-2AAEA9D8340F}"/>
            </c:ext>
          </c:extLst>
        </c:ser>
        <c:ser>
          <c:idx val="11"/>
          <c:order val="1"/>
          <c:tx>
            <c:strRef>
              <c:f>data!$O$47</c:f>
              <c:strCache>
                <c:ptCount val="1"/>
                <c:pt idx="0">
                  <c:v>Load-Shifting Batteries</c:v>
                </c:pt>
              </c:strCache>
            </c:strRef>
          </c:tx>
          <c:spPr>
            <a:solidFill>
              <a:srgbClr val="740000"/>
            </a:solidFill>
          </c:spPr>
          <c:invertIfNegative val="0"/>
          <c:cat>
            <c:multiLvlStrRef>
              <c:f>data!$M$48:$N$81</c:f>
              <c:multiLvlStrCache>
                <c:ptCount val="34"/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7">
                    <c:v>2020</c:v>
                  </c:pt>
                  <c:pt idx="8">
                    <c:v>2025</c:v>
                  </c:pt>
                  <c:pt idx="9">
                    <c:v>2030</c:v>
                  </c:pt>
                  <c:pt idx="10">
                    <c:v>2035</c:v>
                  </c:pt>
                  <c:pt idx="11">
                    <c:v>2040</c:v>
                  </c:pt>
                  <c:pt idx="12">
                    <c:v>2045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2035</c:v>
                  </c:pt>
                  <c:pt idx="18">
                    <c:v>2040</c:v>
                  </c:pt>
                  <c:pt idx="19">
                    <c:v>2045</c:v>
                  </c:pt>
                  <c:pt idx="21">
                    <c:v>2020</c:v>
                  </c:pt>
                  <c:pt idx="22">
                    <c:v>2025</c:v>
                  </c:pt>
                  <c:pt idx="23">
                    <c:v>2030</c:v>
                  </c:pt>
                  <c:pt idx="24">
                    <c:v>2035</c:v>
                  </c:pt>
                  <c:pt idx="25">
                    <c:v>2040</c:v>
                  </c:pt>
                  <c:pt idx="26">
                    <c:v>2045</c:v>
                  </c:pt>
                  <c:pt idx="27">
                    <c:v> 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2035</c:v>
                  </c:pt>
                  <c:pt idx="32">
                    <c:v>2040</c:v>
                  </c:pt>
                  <c:pt idx="33">
                    <c:v>2045</c:v>
                  </c:pt>
                </c:lvl>
                <c:lvl>
                  <c:pt idx="0">
                    <c:v>battery bulk</c:v>
                  </c:pt>
                  <c:pt idx="6">
                    <c:v> </c:v>
                  </c:pt>
                  <c:pt idx="7">
                    <c:v>battery bulk and conting</c:v>
                  </c:pt>
                  <c:pt idx="13">
                    <c:v> </c:v>
                  </c:pt>
                  <c:pt idx="14">
                    <c:v>battery bulk and reg</c:v>
                  </c:pt>
                  <c:pt idx="20">
                    <c:v> </c:v>
                  </c:pt>
                  <c:pt idx="21">
                    <c:v>DR bulk</c:v>
                  </c:pt>
                  <c:pt idx="27">
                    <c:v> </c:v>
                  </c:pt>
                  <c:pt idx="28">
                    <c:v>DR bulk and reserves</c:v>
                  </c:pt>
                </c:lvl>
              </c:multiLvlStrCache>
            </c:multiLvlStrRef>
          </c:cat>
          <c:val>
            <c:numRef>
              <c:f>data!$O$48:$O$81</c:f>
              <c:numCache>
                <c:formatCode>General</c:formatCode>
                <c:ptCount val="34"/>
                <c:pt idx="0">
                  <c:v>38.966789324200001</c:v>
                </c:pt>
                <c:pt idx="1">
                  <c:v>80.0705448991</c:v>
                </c:pt>
                <c:pt idx="2">
                  <c:v>109.52421386250001</c:v>
                </c:pt>
                <c:pt idx="3">
                  <c:v>323.80504634029899</c:v>
                </c:pt>
                <c:pt idx="4">
                  <c:v>578.20584905539999</c:v>
                </c:pt>
                <c:pt idx="5">
                  <c:v>1226.5112463979999</c:v>
                </c:pt>
                <c:pt idx="7">
                  <c:v>58.3992548266</c:v>
                </c:pt>
                <c:pt idx="8">
                  <c:v>121.89521085539999</c:v>
                </c:pt>
                <c:pt idx="9">
                  <c:v>195.8373700489</c:v>
                </c:pt>
                <c:pt idx="10">
                  <c:v>308.26414455930001</c:v>
                </c:pt>
                <c:pt idx="11">
                  <c:v>575.92456071950005</c:v>
                </c:pt>
                <c:pt idx="12">
                  <c:v>1224.4467665769901</c:v>
                </c:pt>
                <c:pt idx="14">
                  <c:v>37.379817784499998</c:v>
                </c:pt>
                <c:pt idx="15">
                  <c:v>122.16267952299999</c:v>
                </c:pt>
                <c:pt idx="16">
                  <c:v>155.02829149492999</c:v>
                </c:pt>
                <c:pt idx="17">
                  <c:v>499.40080986842997</c:v>
                </c:pt>
                <c:pt idx="18">
                  <c:v>730.7784506019301</c:v>
                </c:pt>
                <c:pt idx="19">
                  <c:v>1236.5545504719901</c:v>
                </c:pt>
                <c:pt idx="21">
                  <c:v>18.068880758500001</c:v>
                </c:pt>
                <c:pt idx="22">
                  <c:v>121.1758584075</c:v>
                </c:pt>
                <c:pt idx="23">
                  <c:v>141.98283999835002</c:v>
                </c:pt>
                <c:pt idx="24">
                  <c:v>291.51280374985004</c:v>
                </c:pt>
                <c:pt idx="25">
                  <c:v>404.275565783849</c:v>
                </c:pt>
                <c:pt idx="26">
                  <c:v>836.29037481099999</c:v>
                </c:pt>
                <c:pt idx="28">
                  <c:v>0</c:v>
                </c:pt>
                <c:pt idx="29">
                  <c:v>94.678483862600004</c:v>
                </c:pt>
                <c:pt idx="30">
                  <c:v>137.2442283284</c:v>
                </c:pt>
                <c:pt idx="31">
                  <c:v>278.4222042614</c:v>
                </c:pt>
                <c:pt idx="32">
                  <c:v>395.50915854480002</c:v>
                </c:pt>
                <c:pt idx="33">
                  <c:v>834.41388288600001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E-6D45-ADFF-2AAEA9D8340F}"/>
            </c:ext>
          </c:extLst>
        </c:ser>
        <c:ser>
          <c:idx val="15"/>
          <c:order val="2"/>
          <c:tx>
            <c:strRef>
              <c:f>data!$Q$47</c:f>
              <c:strCache>
                <c:ptCount val="1"/>
                <c:pt idx="0">
                  <c:v>Regulating Batteries</c:v>
                </c:pt>
              </c:strCache>
            </c:strRef>
          </c:tx>
          <c:spPr>
            <a:solidFill>
              <a:srgbClr val="00CD00"/>
            </a:solidFill>
            <a:effectLst/>
          </c:spPr>
          <c:invertIfNegative val="0"/>
          <c:cat>
            <c:multiLvlStrRef>
              <c:f>data!$M$48:$N$81</c:f>
              <c:multiLvlStrCache>
                <c:ptCount val="34"/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7">
                    <c:v>2020</c:v>
                  </c:pt>
                  <c:pt idx="8">
                    <c:v>2025</c:v>
                  </c:pt>
                  <c:pt idx="9">
                    <c:v>2030</c:v>
                  </c:pt>
                  <c:pt idx="10">
                    <c:v>2035</c:v>
                  </c:pt>
                  <c:pt idx="11">
                    <c:v>2040</c:v>
                  </c:pt>
                  <c:pt idx="12">
                    <c:v>2045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2035</c:v>
                  </c:pt>
                  <c:pt idx="18">
                    <c:v>2040</c:v>
                  </c:pt>
                  <c:pt idx="19">
                    <c:v>2045</c:v>
                  </c:pt>
                  <c:pt idx="21">
                    <c:v>2020</c:v>
                  </c:pt>
                  <c:pt idx="22">
                    <c:v>2025</c:v>
                  </c:pt>
                  <c:pt idx="23">
                    <c:v>2030</c:v>
                  </c:pt>
                  <c:pt idx="24">
                    <c:v>2035</c:v>
                  </c:pt>
                  <c:pt idx="25">
                    <c:v>2040</c:v>
                  </c:pt>
                  <c:pt idx="26">
                    <c:v>2045</c:v>
                  </c:pt>
                  <c:pt idx="27">
                    <c:v> 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2035</c:v>
                  </c:pt>
                  <c:pt idx="32">
                    <c:v>2040</c:v>
                  </c:pt>
                  <c:pt idx="33">
                    <c:v>2045</c:v>
                  </c:pt>
                </c:lvl>
                <c:lvl>
                  <c:pt idx="0">
                    <c:v>battery bulk</c:v>
                  </c:pt>
                  <c:pt idx="6">
                    <c:v> </c:v>
                  </c:pt>
                  <c:pt idx="7">
                    <c:v>battery bulk and conting</c:v>
                  </c:pt>
                  <c:pt idx="13">
                    <c:v> </c:v>
                  </c:pt>
                  <c:pt idx="14">
                    <c:v>battery bulk and reg</c:v>
                  </c:pt>
                  <c:pt idx="20">
                    <c:v> </c:v>
                  </c:pt>
                  <c:pt idx="21">
                    <c:v>DR bulk</c:v>
                  </c:pt>
                  <c:pt idx="27">
                    <c:v> </c:v>
                  </c:pt>
                  <c:pt idx="28">
                    <c:v>DR bulk and reserves</c:v>
                  </c:pt>
                </c:lvl>
              </c:multiLvlStrCache>
            </c:multiLvlStrRef>
          </c:cat>
          <c:val>
            <c:numRef>
              <c:f>data!$Q$48:$Q$81</c:f>
              <c:numCache>
                <c:formatCode>General</c:formatCode>
                <c:ptCount val="34"/>
                <c:pt idx="0">
                  <c:v>111.099228334</c:v>
                </c:pt>
                <c:pt idx="1">
                  <c:v>163.40036792219999</c:v>
                </c:pt>
                <c:pt idx="2">
                  <c:v>179.2378247492</c:v>
                </c:pt>
                <c:pt idx="3">
                  <c:v>263.6501210152</c:v>
                </c:pt>
                <c:pt idx="4">
                  <c:v>351.470740756</c:v>
                </c:pt>
                <c:pt idx="5">
                  <c:v>537.51670014399997</c:v>
                </c:pt>
                <c:pt idx="7">
                  <c:v>212.05377870000001</c:v>
                </c:pt>
                <c:pt idx="8">
                  <c:v>212.05377870000001</c:v>
                </c:pt>
                <c:pt idx="9">
                  <c:v>230.68623426369999</c:v>
                </c:pt>
                <c:pt idx="10">
                  <c:v>290.26999178169899</c:v>
                </c:pt>
                <c:pt idx="11">
                  <c:v>355.40126390309899</c:v>
                </c:pt>
                <c:pt idx="12">
                  <c:v>535.51973662339901</c:v>
                </c:pt>
                <c:pt idx="14">
                  <c:v>97.149413563400003</c:v>
                </c:pt>
                <c:pt idx="15">
                  <c:v>104.67925247322999</c:v>
                </c:pt>
                <c:pt idx="16">
                  <c:v>108.58521382248</c:v>
                </c:pt>
                <c:pt idx="17">
                  <c:v>11.435800259080001</c:v>
                </c:pt>
                <c:pt idx="18">
                  <c:v>3.90596134925</c:v>
                </c:pt>
                <c:pt idx="19">
                  <c:v>0</c:v>
                </c:pt>
                <c:pt idx="21">
                  <c:v>103.079699288</c:v>
                </c:pt>
                <c:pt idx="22">
                  <c:v>103.079699288</c:v>
                </c:pt>
                <c:pt idx="23">
                  <c:v>103.079699288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72.974465787599996</c:v>
                </c:pt>
                <c:pt idx="29">
                  <c:v>85.558540069799903</c:v>
                </c:pt>
                <c:pt idx="30">
                  <c:v>85.558540069799903</c:v>
                </c:pt>
                <c:pt idx="31">
                  <c:v>12.5840742822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E-6D45-ADFF-2AAEA9D8340F}"/>
            </c:ext>
          </c:extLst>
        </c:ser>
        <c:ser>
          <c:idx val="14"/>
          <c:order val="3"/>
          <c:tx>
            <c:strRef>
              <c:f>data!$P$47</c:f>
              <c:strCache>
                <c:ptCount val="1"/>
                <c:pt idx="0">
                  <c:v>Contingency Batteries</c:v>
                </c:pt>
              </c:strCache>
            </c:strRef>
          </c:tx>
          <c:spPr>
            <a:solidFill>
              <a:srgbClr val="FF3300"/>
            </a:solidFill>
            <a:effectLst/>
          </c:spPr>
          <c:invertIfNegative val="0"/>
          <c:cat>
            <c:multiLvlStrRef>
              <c:f>data!$M$48:$N$81</c:f>
              <c:multiLvlStrCache>
                <c:ptCount val="34"/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7">
                    <c:v>2020</c:v>
                  </c:pt>
                  <c:pt idx="8">
                    <c:v>2025</c:v>
                  </c:pt>
                  <c:pt idx="9">
                    <c:v>2030</c:v>
                  </c:pt>
                  <c:pt idx="10">
                    <c:v>2035</c:v>
                  </c:pt>
                  <c:pt idx="11">
                    <c:v>2040</c:v>
                  </c:pt>
                  <c:pt idx="12">
                    <c:v>2045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2035</c:v>
                  </c:pt>
                  <c:pt idx="18">
                    <c:v>2040</c:v>
                  </c:pt>
                  <c:pt idx="19">
                    <c:v>2045</c:v>
                  </c:pt>
                  <c:pt idx="21">
                    <c:v>2020</c:v>
                  </c:pt>
                  <c:pt idx="22">
                    <c:v>2025</c:v>
                  </c:pt>
                  <c:pt idx="23">
                    <c:v>2030</c:v>
                  </c:pt>
                  <c:pt idx="24">
                    <c:v>2035</c:v>
                  </c:pt>
                  <c:pt idx="25">
                    <c:v>2040</c:v>
                  </c:pt>
                  <c:pt idx="26">
                    <c:v>2045</c:v>
                  </c:pt>
                  <c:pt idx="27">
                    <c:v> 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2035</c:v>
                  </c:pt>
                  <c:pt idx="32">
                    <c:v>2040</c:v>
                  </c:pt>
                  <c:pt idx="33">
                    <c:v>2045</c:v>
                  </c:pt>
                </c:lvl>
                <c:lvl>
                  <c:pt idx="0">
                    <c:v>battery bulk</c:v>
                  </c:pt>
                  <c:pt idx="6">
                    <c:v> </c:v>
                  </c:pt>
                  <c:pt idx="7">
                    <c:v>battery bulk and conting</c:v>
                  </c:pt>
                  <c:pt idx="13">
                    <c:v> </c:v>
                  </c:pt>
                  <c:pt idx="14">
                    <c:v>battery bulk and reg</c:v>
                  </c:pt>
                  <c:pt idx="20">
                    <c:v> </c:v>
                  </c:pt>
                  <c:pt idx="21">
                    <c:v>DR bulk</c:v>
                  </c:pt>
                  <c:pt idx="27">
                    <c:v> </c:v>
                  </c:pt>
                  <c:pt idx="28">
                    <c:v>DR bulk and reserves</c:v>
                  </c:pt>
                </c:lvl>
              </c:multiLvlStrCache>
            </c:multiLvlStrRef>
          </c:cat>
          <c:val>
            <c:numRef>
              <c:f>data!$P$48:$P$81</c:f>
              <c:numCache>
                <c:formatCode>General</c:formatCode>
                <c:ptCount val="34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185</c:v>
                </c:pt>
                <c:pt idx="7">
                  <c:v>80.456789668300004</c:v>
                </c:pt>
                <c:pt idx="8">
                  <c:v>80.456789668300004</c:v>
                </c:pt>
                <c:pt idx="9">
                  <c:v>80.456789668300004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86.5724353202</c:v>
                </c:pt>
                <c:pt idx="18">
                  <c:v>86.5724353202</c:v>
                </c:pt>
                <c:pt idx="19">
                  <c:v>86.5724353202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163.26511564800001</c:v>
                </c:pt>
                <c:pt idx="25">
                  <c:v>163.26511564800001</c:v>
                </c:pt>
                <c:pt idx="26">
                  <c:v>163.26511564800001</c:v>
                </c:pt>
                <c:pt idx="28">
                  <c:v>185</c:v>
                </c:pt>
                <c:pt idx="29">
                  <c:v>185</c:v>
                </c:pt>
                <c:pt idx="30">
                  <c:v>185</c:v>
                </c:pt>
                <c:pt idx="31">
                  <c:v>160.18524003499999</c:v>
                </c:pt>
                <c:pt idx="32">
                  <c:v>160.18524003499999</c:v>
                </c:pt>
                <c:pt idx="33">
                  <c:v>160.18524003499999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DE-6D45-ADFF-2AAEA9D8340F}"/>
            </c:ext>
          </c:extLst>
        </c:ser>
        <c:ser>
          <c:idx val="8"/>
          <c:order val="4"/>
          <c:tx>
            <c:strRef>
              <c:f>data!$R$47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DCB02"/>
            </a:solidFill>
            <a:ln w="25400">
              <a:noFill/>
            </a:ln>
            <a:effectLst/>
          </c:spPr>
          <c:invertIfNegative val="0"/>
          <c:cat>
            <c:multiLvlStrRef>
              <c:f>data!$M$48:$N$81</c:f>
              <c:multiLvlStrCache>
                <c:ptCount val="34"/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7">
                    <c:v>2020</c:v>
                  </c:pt>
                  <c:pt idx="8">
                    <c:v>2025</c:v>
                  </c:pt>
                  <c:pt idx="9">
                    <c:v>2030</c:v>
                  </c:pt>
                  <c:pt idx="10">
                    <c:v>2035</c:v>
                  </c:pt>
                  <c:pt idx="11">
                    <c:v>2040</c:v>
                  </c:pt>
                  <c:pt idx="12">
                    <c:v>2045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2035</c:v>
                  </c:pt>
                  <c:pt idx="18">
                    <c:v>2040</c:v>
                  </c:pt>
                  <c:pt idx="19">
                    <c:v>2045</c:v>
                  </c:pt>
                  <c:pt idx="21">
                    <c:v>2020</c:v>
                  </c:pt>
                  <c:pt idx="22">
                    <c:v>2025</c:v>
                  </c:pt>
                  <c:pt idx="23">
                    <c:v>2030</c:v>
                  </c:pt>
                  <c:pt idx="24">
                    <c:v>2035</c:v>
                  </c:pt>
                  <c:pt idx="25">
                    <c:v>2040</c:v>
                  </c:pt>
                  <c:pt idx="26">
                    <c:v>2045</c:v>
                  </c:pt>
                  <c:pt idx="27">
                    <c:v> 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2035</c:v>
                  </c:pt>
                  <c:pt idx="32">
                    <c:v>2040</c:v>
                  </c:pt>
                  <c:pt idx="33">
                    <c:v>2045</c:v>
                  </c:pt>
                </c:lvl>
                <c:lvl>
                  <c:pt idx="0">
                    <c:v>battery bulk</c:v>
                  </c:pt>
                  <c:pt idx="6">
                    <c:v> </c:v>
                  </c:pt>
                  <c:pt idx="7">
                    <c:v>battery bulk and conting</c:v>
                  </c:pt>
                  <c:pt idx="13">
                    <c:v> </c:v>
                  </c:pt>
                  <c:pt idx="14">
                    <c:v>battery bulk and reg</c:v>
                  </c:pt>
                  <c:pt idx="20">
                    <c:v> </c:v>
                  </c:pt>
                  <c:pt idx="21">
                    <c:v>DR bulk</c:v>
                  </c:pt>
                  <c:pt idx="27">
                    <c:v> </c:v>
                  </c:pt>
                  <c:pt idx="28">
                    <c:v>DR bulk and reserves</c:v>
                  </c:pt>
                </c:lvl>
              </c:multiLvlStrCache>
            </c:multiLvlStrRef>
          </c:cat>
          <c:val>
            <c:numRef>
              <c:f>data!$R$48:$R$81</c:f>
              <c:numCache>
                <c:formatCode>General</c:formatCode>
                <c:ptCount val="34"/>
                <c:pt idx="0">
                  <c:v>519.98193012030004</c:v>
                </c:pt>
                <c:pt idx="1">
                  <c:v>519.98193012030004</c:v>
                </c:pt>
                <c:pt idx="2">
                  <c:v>536.76523059550004</c:v>
                </c:pt>
                <c:pt idx="3">
                  <c:v>898.63155705550002</c:v>
                </c:pt>
                <c:pt idx="4">
                  <c:v>1416.6958284513</c:v>
                </c:pt>
                <c:pt idx="5">
                  <c:v>2544.4764600441499</c:v>
                </c:pt>
                <c:pt idx="7">
                  <c:v>499.56721119280002</c:v>
                </c:pt>
                <c:pt idx="8">
                  <c:v>555.51018454330006</c:v>
                </c:pt>
                <c:pt idx="9">
                  <c:v>646.67425397290003</c:v>
                </c:pt>
                <c:pt idx="10">
                  <c:v>901.34859090989994</c:v>
                </c:pt>
                <c:pt idx="11">
                  <c:v>1412.442681433</c:v>
                </c:pt>
                <c:pt idx="12">
                  <c:v>2528.7427531797998</c:v>
                </c:pt>
                <c:pt idx="14">
                  <c:v>511.57157028569998</c:v>
                </c:pt>
                <c:pt idx="15">
                  <c:v>562.42013512899996</c:v>
                </c:pt>
                <c:pt idx="16">
                  <c:v>590.92305519507988</c:v>
                </c:pt>
                <c:pt idx="17">
                  <c:v>1088.489653565779</c:v>
                </c:pt>
                <c:pt idx="18">
                  <c:v>1652.4964636889299</c:v>
                </c:pt>
                <c:pt idx="19">
                  <c:v>2600.3580268125302</c:v>
                </c:pt>
                <c:pt idx="21">
                  <c:v>621.41853844079901</c:v>
                </c:pt>
                <c:pt idx="22">
                  <c:v>794.02225174379896</c:v>
                </c:pt>
                <c:pt idx="23">
                  <c:v>835.362493527109</c:v>
                </c:pt>
                <c:pt idx="24">
                  <c:v>1150.306904270609</c:v>
                </c:pt>
                <c:pt idx="25">
                  <c:v>1680.5557220113099</c:v>
                </c:pt>
                <c:pt idx="26">
                  <c:v>2516.6896301407101</c:v>
                </c:pt>
                <c:pt idx="28">
                  <c:v>640.94558723980003</c:v>
                </c:pt>
                <c:pt idx="29">
                  <c:v>785.5474714508</c:v>
                </c:pt>
                <c:pt idx="30">
                  <c:v>842.63252756380007</c:v>
                </c:pt>
                <c:pt idx="31">
                  <c:v>1140.7211583934511</c:v>
                </c:pt>
                <c:pt idx="32">
                  <c:v>1671.55760820725</c:v>
                </c:pt>
                <c:pt idx="33">
                  <c:v>2512.8265271835503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E-6D45-ADFF-2AAEA9D8340F}"/>
            </c:ext>
          </c:extLst>
        </c:ser>
        <c:ser>
          <c:idx val="9"/>
          <c:order val="5"/>
          <c:tx>
            <c:strRef>
              <c:f>data!$T$47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3AEED"/>
            </a:solidFill>
            <a:ln w="25400">
              <a:noFill/>
            </a:ln>
            <a:effectLst/>
          </c:spPr>
          <c:invertIfNegative val="0"/>
          <c:cat>
            <c:multiLvlStrRef>
              <c:f>data!$M$48:$N$81</c:f>
              <c:multiLvlStrCache>
                <c:ptCount val="34"/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7">
                    <c:v>2020</c:v>
                  </c:pt>
                  <c:pt idx="8">
                    <c:v>2025</c:v>
                  </c:pt>
                  <c:pt idx="9">
                    <c:v>2030</c:v>
                  </c:pt>
                  <c:pt idx="10">
                    <c:v>2035</c:v>
                  </c:pt>
                  <c:pt idx="11">
                    <c:v>2040</c:v>
                  </c:pt>
                  <c:pt idx="12">
                    <c:v>2045</c:v>
                  </c:pt>
                  <c:pt idx="14">
                    <c:v>2020</c:v>
                  </c:pt>
                  <c:pt idx="15">
                    <c:v>2025</c:v>
                  </c:pt>
                  <c:pt idx="16">
                    <c:v>2030</c:v>
                  </c:pt>
                  <c:pt idx="17">
                    <c:v>2035</c:v>
                  </c:pt>
                  <c:pt idx="18">
                    <c:v>2040</c:v>
                  </c:pt>
                  <c:pt idx="19">
                    <c:v>2045</c:v>
                  </c:pt>
                  <c:pt idx="21">
                    <c:v>2020</c:v>
                  </c:pt>
                  <c:pt idx="22">
                    <c:v>2025</c:v>
                  </c:pt>
                  <c:pt idx="23">
                    <c:v>2030</c:v>
                  </c:pt>
                  <c:pt idx="24">
                    <c:v>2035</c:v>
                  </c:pt>
                  <c:pt idx="25">
                    <c:v>2040</c:v>
                  </c:pt>
                  <c:pt idx="26">
                    <c:v>2045</c:v>
                  </c:pt>
                  <c:pt idx="27">
                    <c:v> </c:v>
                  </c:pt>
                  <c:pt idx="28">
                    <c:v>2020</c:v>
                  </c:pt>
                  <c:pt idx="29">
                    <c:v>2025</c:v>
                  </c:pt>
                  <c:pt idx="30">
                    <c:v>2030</c:v>
                  </c:pt>
                  <c:pt idx="31">
                    <c:v>2035</c:v>
                  </c:pt>
                  <c:pt idx="32">
                    <c:v>2040</c:v>
                  </c:pt>
                  <c:pt idx="33">
                    <c:v>2045</c:v>
                  </c:pt>
                </c:lvl>
                <c:lvl>
                  <c:pt idx="0">
                    <c:v>battery bulk</c:v>
                  </c:pt>
                  <c:pt idx="6">
                    <c:v> </c:v>
                  </c:pt>
                  <c:pt idx="7">
                    <c:v>battery bulk and conting</c:v>
                  </c:pt>
                  <c:pt idx="13">
                    <c:v> </c:v>
                  </c:pt>
                  <c:pt idx="14">
                    <c:v>battery bulk and reg</c:v>
                  </c:pt>
                  <c:pt idx="20">
                    <c:v> </c:v>
                  </c:pt>
                  <c:pt idx="21">
                    <c:v>DR bulk</c:v>
                  </c:pt>
                  <c:pt idx="27">
                    <c:v> </c:v>
                  </c:pt>
                  <c:pt idx="28">
                    <c:v>DR bulk and reserves</c:v>
                  </c:pt>
                </c:lvl>
              </c:multiLvlStrCache>
            </c:multiLvlStrRef>
          </c:cat>
          <c:val>
            <c:numRef>
              <c:f>data!$T$48:$T$81</c:f>
              <c:numCache>
                <c:formatCode>General</c:formatCode>
                <c:ptCount val="34"/>
                <c:pt idx="0">
                  <c:v>593.61421365709998</c:v>
                </c:pt>
                <c:pt idx="1">
                  <c:v>690.94045680910995</c:v>
                </c:pt>
                <c:pt idx="2">
                  <c:v>704.40307128071004</c:v>
                </c:pt>
                <c:pt idx="3">
                  <c:v>734.93103086840995</c:v>
                </c:pt>
                <c:pt idx="4">
                  <c:v>715.86544602355002</c:v>
                </c:pt>
                <c:pt idx="5">
                  <c:v>725.22332716704</c:v>
                </c:pt>
                <c:pt idx="7">
                  <c:v>598.95261081000001</c:v>
                </c:pt>
                <c:pt idx="8">
                  <c:v>655.70205990620002</c:v>
                </c:pt>
                <c:pt idx="9">
                  <c:v>658.87192624219995</c:v>
                </c:pt>
                <c:pt idx="10">
                  <c:v>703.52087560699999</c:v>
                </c:pt>
                <c:pt idx="11">
                  <c:v>716.25390579904001</c:v>
                </c:pt>
                <c:pt idx="12">
                  <c:v>731.47816744084002</c:v>
                </c:pt>
                <c:pt idx="14">
                  <c:v>618.98604927609995</c:v>
                </c:pt>
                <c:pt idx="15">
                  <c:v>635.26387837224001</c:v>
                </c:pt>
                <c:pt idx="16">
                  <c:v>677.47396669703903</c:v>
                </c:pt>
                <c:pt idx="17">
                  <c:v>677.47396669703903</c:v>
                </c:pt>
                <c:pt idx="18">
                  <c:v>680.62647717074003</c:v>
                </c:pt>
                <c:pt idx="19">
                  <c:v>695.92743971983998</c:v>
                </c:pt>
                <c:pt idx="21">
                  <c:v>623.86735791530998</c:v>
                </c:pt>
                <c:pt idx="22">
                  <c:v>628.642392120669</c:v>
                </c:pt>
                <c:pt idx="23">
                  <c:v>628.642392120669</c:v>
                </c:pt>
                <c:pt idx="24">
                  <c:v>612.54928804526901</c:v>
                </c:pt>
                <c:pt idx="25">
                  <c:v>648.05959271715994</c:v>
                </c:pt>
                <c:pt idx="26">
                  <c:v>661.32484291326</c:v>
                </c:pt>
                <c:pt idx="28">
                  <c:v>618.19283821559998</c:v>
                </c:pt>
                <c:pt idx="29">
                  <c:v>618.19283821559998</c:v>
                </c:pt>
                <c:pt idx="30">
                  <c:v>618.19283821559998</c:v>
                </c:pt>
                <c:pt idx="31">
                  <c:v>607.76346098850001</c:v>
                </c:pt>
                <c:pt idx="32">
                  <c:v>656.12282037310001</c:v>
                </c:pt>
                <c:pt idx="33">
                  <c:v>664.55276559919002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E-6D45-ADFF-2AAEA9D83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57345528"/>
        <c:axId val="-2087737416"/>
      </c:barChart>
      <c:catAx>
        <c:axId val="185734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Scenario and year</a:t>
                </a:r>
              </a:p>
            </c:rich>
          </c:tx>
          <c:layout>
            <c:manualLayout>
              <c:xMode val="edge"/>
              <c:yMode val="edge"/>
              <c:x val="0.37583917394941002"/>
              <c:y val="0.9298245614035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noFill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-2087737416"/>
        <c:crosses val="autoZero"/>
        <c:auto val="1"/>
        <c:lblAlgn val="ctr"/>
        <c:lblOffset val="100"/>
        <c:noMultiLvlLbl val="0"/>
      </c:catAx>
      <c:valAx>
        <c:axId val="-2087737416"/>
        <c:scaling>
          <c:orientation val="minMax"/>
          <c:max val="6000"/>
        </c:scaling>
        <c:delete val="0"/>
        <c:axPos val="l"/>
        <c:majorGridlines>
          <c:spPr>
            <a:ln w="6350">
              <a:solidFill>
                <a:srgbClr val="9A9A9A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online (MW)</a:t>
                </a:r>
              </a:p>
            </c:rich>
          </c:tx>
          <c:layout>
            <c:manualLayout>
              <c:xMode val="edge"/>
              <c:yMode val="edge"/>
              <c:x val="2.28635869185553E-4"/>
              <c:y val="8.6021719404033595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857345528"/>
        <c:crosses val="autoZero"/>
        <c:crossBetween val="between"/>
        <c:majorUnit val="1000"/>
      </c:valAx>
      <c:spPr>
        <a:noFill/>
      </c:spPr>
    </c:plotArea>
    <c:legend>
      <c:legendPos val="r"/>
      <c:layout>
        <c:manualLayout>
          <c:xMode val="edge"/>
          <c:yMode val="edge"/>
          <c:x val="0.80173048711116401"/>
          <c:y val="0.232720779791002"/>
          <c:w val="0.19620131133798399"/>
          <c:h val="0.41026402833474801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118</xdr:row>
      <xdr:rowOff>177800</xdr:rowOff>
    </xdr:from>
    <xdr:to>
      <xdr:col>12</xdr:col>
      <xdr:colOff>304800</xdr:colOff>
      <xdr:row>143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431800</xdr:colOff>
      <xdr:row>118</xdr:row>
      <xdr:rowOff>165100</xdr:rowOff>
    </xdr:from>
    <xdr:to>
      <xdr:col>15</xdr:col>
      <xdr:colOff>25400</xdr:colOff>
      <xdr:row>143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27</xdr:col>
      <xdr:colOff>114300</xdr:colOff>
      <xdr:row>99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7"/>
  <sheetViews>
    <sheetView tabSelected="1" topLeftCell="J73" workbookViewId="0">
      <selection activeCell="U79" sqref="U79"/>
    </sheetView>
  </sheetViews>
  <sheetFormatPr baseColWidth="10" defaultRowHeight="16" x14ac:dyDescent="0.2"/>
  <cols>
    <col min="1" max="1" width="29.6640625" customWidth="1"/>
    <col min="2" max="2" width="17.1640625" customWidth="1"/>
    <col min="3" max="3" width="21" bestFit="1" customWidth="1"/>
    <col min="5" max="5" width="19.6640625" bestFit="1" customWidth="1"/>
  </cols>
  <sheetData>
    <row r="1" spans="1:37" x14ac:dyDescent="0.2">
      <c r="A1" t="s">
        <v>32</v>
      </c>
      <c r="B1" t="s">
        <v>31</v>
      </c>
      <c r="C1" t="s">
        <v>71</v>
      </c>
      <c r="D1" s="2" t="s">
        <v>0</v>
      </c>
      <c r="E1" t="s">
        <v>1</v>
      </c>
      <c r="F1" t="s">
        <v>18</v>
      </c>
      <c r="G1" t="s">
        <v>42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43</v>
      </c>
      <c r="N1" t="s">
        <v>10</v>
      </c>
      <c r="O1" t="s">
        <v>2</v>
      </c>
      <c r="P1" t="s">
        <v>44</v>
      </c>
      <c r="Q1" t="s">
        <v>45</v>
      </c>
      <c r="R1" t="s">
        <v>46</v>
      </c>
      <c r="S1" t="s">
        <v>4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9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11</v>
      </c>
      <c r="AJ1" t="s">
        <v>12</v>
      </c>
      <c r="AK1" t="s">
        <v>14</v>
      </c>
    </row>
    <row r="2" spans="1:37" x14ac:dyDescent="0.2">
      <c r="A2" t="s">
        <v>2</v>
      </c>
      <c r="B2" t="s">
        <v>77</v>
      </c>
      <c r="D2" t="s">
        <v>13</v>
      </c>
      <c r="E2">
        <v>2020</v>
      </c>
      <c r="F2">
        <v>185</v>
      </c>
      <c r="G2">
        <v>0</v>
      </c>
      <c r="H2">
        <v>38.966789324200001</v>
      </c>
      <c r="I2">
        <v>0</v>
      </c>
      <c r="J2">
        <v>185</v>
      </c>
      <c r="K2">
        <v>111.099228334</v>
      </c>
      <c r="L2">
        <v>150.58600000000001</v>
      </c>
      <c r="M2">
        <v>0</v>
      </c>
      <c r="N2">
        <v>519.98193012030004</v>
      </c>
      <c r="O2">
        <v>0</v>
      </c>
      <c r="P2">
        <v>73</v>
      </c>
      <c r="Q2">
        <v>53.4</v>
      </c>
      <c r="R2">
        <v>54.4</v>
      </c>
      <c r="S2">
        <v>54.983159999999998</v>
      </c>
      <c r="T2">
        <v>0</v>
      </c>
      <c r="U2">
        <v>0</v>
      </c>
      <c r="V2">
        <v>86.1</v>
      </c>
      <c r="W2">
        <v>0</v>
      </c>
      <c r="X2">
        <v>134.30000000000001</v>
      </c>
      <c r="Y2">
        <v>0</v>
      </c>
      <c r="Z2">
        <v>90</v>
      </c>
      <c r="AA2">
        <v>90</v>
      </c>
      <c r="AB2">
        <v>28</v>
      </c>
      <c r="AC2">
        <v>593.61421365709998</v>
      </c>
      <c r="AD2">
        <v>49.9</v>
      </c>
      <c r="AE2">
        <v>53.5</v>
      </c>
      <c r="AF2">
        <v>0</v>
      </c>
      <c r="AG2">
        <v>0</v>
      </c>
      <c r="AH2">
        <v>52.9</v>
      </c>
      <c r="AI2">
        <v>0</v>
      </c>
      <c r="AJ2">
        <v>0</v>
      </c>
      <c r="AK2">
        <v>0</v>
      </c>
    </row>
    <row r="3" spans="1:37" x14ac:dyDescent="0.2">
      <c r="A3" t="s">
        <v>9</v>
      </c>
      <c r="B3" t="s">
        <v>76</v>
      </c>
      <c r="D3" t="s">
        <v>13</v>
      </c>
      <c r="E3">
        <v>2025</v>
      </c>
      <c r="F3">
        <v>185</v>
      </c>
      <c r="G3">
        <v>0</v>
      </c>
      <c r="H3">
        <v>59.581947641799999</v>
      </c>
      <c r="I3">
        <v>20.4885972573</v>
      </c>
      <c r="J3">
        <v>185</v>
      </c>
      <c r="K3">
        <v>163.40036792219999</v>
      </c>
      <c r="L3">
        <v>150.58600000000001</v>
      </c>
      <c r="M3">
        <v>113</v>
      </c>
      <c r="N3">
        <v>519.98193012030004</v>
      </c>
      <c r="O3">
        <v>0</v>
      </c>
      <c r="P3">
        <v>73</v>
      </c>
      <c r="Q3">
        <v>0</v>
      </c>
      <c r="R3">
        <v>0</v>
      </c>
      <c r="S3">
        <v>54.983159999999998</v>
      </c>
      <c r="T3">
        <v>0</v>
      </c>
      <c r="U3">
        <v>0</v>
      </c>
      <c r="V3">
        <v>0</v>
      </c>
      <c r="W3">
        <v>0</v>
      </c>
      <c r="X3">
        <v>134.30000000000001</v>
      </c>
      <c r="Y3">
        <v>134.4</v>
      </c>
      <c r="Z3">
        <v>90</v>
      </c>
      <c r="AA3">
        <v>90</v>
      </c>
      <c r="AB3">
        <v>28</v>
      </c>
      <c r="AC3">
        <v>690.94045680910995</v>
      </c>
      <c r="AD3">
        <v>49.9</v>
      </c>
      <c r="AE3">
        <v>0</v>
      </c>
      <c r="AF3">
        <v>0</v>
      </c>
      <c r="AG3">
        <v>0</v>
      </c>
      <c r="AH3">
        <v>52.9</v>
      </c>
      <c r="AI3">
        <v>0</v>
      </c>
      <c r="AJ3">
        <v>0</v>
      </c>
      <c r="AK3">
        <v>0</v>
      </c>
    </row>
    <row r="4" spans="1:37" x14ac:dyDescent="0.2">
      <c r="A4" t="s">
        <v>29</v>
      </c>
      <c r="B4" t="s">
        <v>76</v>
      </c>
      <c r="D4" t="s">
        <v>13</v>
      </c>
      <c r="E4">
        <v>2030</v>
      </c>
      <c r="F4">
        <v>185</v>
      </c>
      <c r="G4">
        <v>0</v>
      </c>
      <c r="H4">
        <v>59.581947641799999</v>
      </c>
      <c r="I4">
        <v>49.942266220699999</v>
      </c>
      <c r="J4">
        <v>185</v>
      </c>
      <c r="K4">
        <v>179.2378247492</v>
      </c>
      <c r="L4">
        <v>150.58600000000001</v>
      </c>
      <c r="M4">
        <v>0</v>
      </c>
      <c r="N4">
        <v>519.98193012030004</v>
      </c>
      <c r="O4">
        <v>16.783300475200001</v>
      </c>
      <c r="P4">
        <v>73</v>
      </c>
      <c r="Q4">
        <v>0</v>
      </c>
      <c r="R4">
        <v>0</v>
      </c>
      <c r="S4">
        <v>54.983159999999998</v>
      </c>
      <c r="T4">
        <v>0</v>
      </c>
      <c r="U4">
        <v>0</v>
      </c>
      <c r="V4">
        <v>0</v>
      </c>
      <c r="W4">
        <v>0</v>
      </c>
      <c r="X4">
        <v>134.30000000000001</v>
      </c>
      <c r="Y4">
        <v>0</v>
      </c>
      <c r="Z4">
        <v>90</v>
      </c>
      <c r="AA4">
        <v>90</v>
      </c>
      <c r="AB4">
        <v>28</v>
      </c>
      <c r="AC4">
        <v>704.40307128071004</v>
      </c>
      <c r="AD4">
        <v>49.9</v>
      </c>
      <c r="AE4">
        <v>0</v>
      </c>
      <c r="AF4">
        <v>0</v>
      </c>
      <c r="AG4">
        <v>0</v>
      </c>
      <c r="AH4">
        <v>52.9</v>
      </c>
      <c r="AI4">
        <v>0</v>
      </c>
      <c r="AJ4">
        <v>0</v>
      </c>
      <c r="AK4">
        <v>0</v>
      </c>
    </row>
    <row r="5" spans="1:37" x14ac:dyDescent="0.2">
      <c r="A5" t="s">
        <v>10</v>
      </c>
      <c r="B5" t="s">
        <v>77</v>
      </c>
      <c r="D5" t="s">
        <v>13</v>
      </c>
      <c r="E5">
        <v>2035</v>
      </c>
      <c r="F5">
        <v>185</v>
      </c>
      <c r="G5">
        <v>0</v>
      </c>
      <c r="H5">
        <v>20.615158317599999</v>
      </c>
      <c r="I5">
        <v>303.18988802269899</v>
      </c>
      <c r="J5">
        <v>185</v>
      </c>
      <c r="K5">
        <v>263.6501210152</v>
      </c>
      <c r="L5">
        <v>150.58600000000001</v>
      </c>
      <c r="M5">
        <v>0</v>
      </c>
      <c r="N5">
        <v>514.98193012030004</v>
      </c>
      <c r="O5">
        <v>383.64962693519999</v>
      </c>
      <c r="P5">
        <v>73</v>
      </c>
      <c r="Q5">
        <v>0</v>
      </c>
      <c r="R5">
        <v>0</v>
      </c>
      <c r="S5">
        <v>54.983159999999998</v>
      </c>
      <c r="T5">
        <v>0</v>
      </c>
      <c r="U5">
        <v>0</v>
      </c>
      <c r="V5">
        <v>0</v>
      </c>
      <c r="W5">
        <v>0</v>
      </c>
      <c r="X5">
        <v>134.30000000000001</v>
      </c>
      <c r="Y5">
        <v>0</v>
      </c>
      <c r="Z5">
        <v>90</v>
      </c>
      <c r="AA5">
        <v>90</v>
      </c>
      <c r="AB5">
        <v>28</v>
      </c>
      <c r="AC5">
        <v>734.93103086840995</v>
      </c>
      <c r="AD5">
        <v>49.9</v>
      </c>
      <c r="AE5">
        <v>0</v>
      </c>
      <c r="AF5">
        <v>0</v>
      </c>
      <c r="AG5">
        <v>0</v>
      </c>
      <c r="AH5">
        <v>52.9</v>
      </c>
      <c r="AI5">
        <v>0</v>
      </c>
      <c r="AJ5">
        <v>0</v>
      </c>
      <c r="AK5">
        <v>0</v>
      </c>
    </row>
    <row r="6" spans="1:37" x14ac:dyDescent="0.2">
      <c r="A6" t="s">
        <v>44</v>
      </c>
      <c r="B6" t="s">
        <v>88</v>
      </c>
      <c r="D6" t="s">
        <v>13</v>
      </c>
      <c r="E6">
        <v>2040</v>
      </c>
      <c r="F6">
        <v>185</v>
      </c>
      <c r="G6">
        <v>0</v>
      </c>
      <c r="H6">
        <v>0</v>
      </c>
      <c r="I6">
        <v>578.20584905539999</v>
      </c>
      <c r="J6">
        <v>185</v>
      </c>
      <c r="K6">
        <v>351.470740756</v>
      </c>
      <c r="L6">
        <v>150.58600000000001</v>
      </c>
      <c r="M6">
        <v>0</v>
      </c>
      <c r="N6">
        <v>125.240951834</v>
      </c>
      <c r="O6">
        <v>1291.4548766173</v>
      </c>
      <c r="P6">
        <v>73</v>
      </c>
      <c r="Q6">
        <v>0</v>
      </c>
      <c r="R6">
        <v>0</v>
      </c>
      <c r="S6">
        <v>54.983159999999998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90</v>
      </c>
      <c r="AA6">
        <v>90</v>
      </c>
      <c r="AB6">
        <v>28</v>
      </c>
      <c r="AC6">
        <v>715.86544602355002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18</v>
      </c>
      <c r="B7" t="s">
        <v>88</v>
      </c>
      <c r="D7" t="s">
        <v>13</v>
      </c>
      <c r="E7">
        <v>2045</v>
      </c>
      <c r="F7">
        <v>185</v>
      </c>
      <c r="G7">
        <v>0</v>
      </c>
      <c r="H7">
        <v>0</v>
      </c>
      <c r="I7">
        <v>1226.5112463979999</v>
      </c>
      <c r="J7">
        <v>185</v>
      </c>
      <c r="K7">
        <v>537.51670014399997</v>
      </c>
      <c r="L7">
        <v>0</v>
      </c>
      <c r="M7">
        <v>0</v>
      </c>
      <c r="N7">
        <v>125.240951834</v>
      </c>
      <c r="O7">
        <v>2419.2355082101499</v>
      </c>
      <c r="P7">
        <v>73</v>
      </c>
      <c r="Q7">
        <v>0</v>
      </c>
      <c r="R7">
        <v>0</v>
      </c>
      <c r="S7">
        <v>54.983159999999998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90</v>
      </c>
      <c r="AA7">
        <v>90</v>
      </c>
      <c r="AB7">
        <v>28</v>
      </c>
      <c r="AC7">
        <v>725.22332716704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3</v>
      </c>
      <c r="B8" t="s">
        <v>88</v>
      </c>
      <c r="D8" t="s">
        <v>24</v>
      </c>
      <c r="F8" t="str">
        <f t="shared" ref="F8:AK8" si="0">INDEX($B$2:$B$88, MATCH(F1, $A$2:$A$88, 0))</f>
        <v>Thermal Plants</v>
      </c>
      <c r="G8" t="str">
        <f t="shared" si="0"/>
        <v>Thermal Plants</v>
      </c>
      <c r="H8" t="str">
        <f t="shared" si="0"/>
        <v>Load-Shifting Batteries</v>
      </c>
      <c r="I8" t="str">
        <f t="shared" si="0"/>
        <v>Load-Shifting Batteries</v>
      </c>
      <c r="J8" t="str">
        <f t="shared" si="0"/>
        <v>Contingency Batteries</v>
      </c>
      <c r="K8" t="str">
        <f t="shared" si="0"/>
        <v>Regulating Batteries</v>
      </c>
      <c r="L8" t="str">
        <f t="shared" si="0"/>
        <v>Thermal Plants</v>
      </c>
      <c r="M8" t="str">
        <f t="shared" si="0"/>
        <v>Thermal Plants</v>
      </c>
      <c r="N8" t="str">
        <f t="shared" si="0"/>
        <v>Solar</v>
      </c>
      <c r="O8" t="str">
        <f t="shared" si="0"/>
        <v>Solar</v>
      </c>
      <c r="P8" t="str">
        <f t="shared" si="0"/>
        <v>Thermal Plants</v>
      </c>
      <c r="Q8" t="str">
        <f t="shared" si="0"/>
        <v>Thermal Plants</v>
      </c>
      <c r="R8" t="str">
        <f t="shared" si="0"/>
        <v>Thermal Plants</v>
      </c>
      <c r="S8" t="str">
        <f t="shared" si="0"/>
        <v>Thermal Plants</v>
      </c>
      <c r="T8" t="str">
        <f t="shared" si="0"/>
        <v>Thermal Plants</v>
      </c>
      <c r="U8" t="str">
        <f t="shared" si="0"/>
        <v>Thermal Plants</v>
      </c>
      <c r="V8" t="str">
        <f t="shared" si="0"/>
        <v>Thermal Plants</v>
      </c>
      <c r="W8" t="str">
        <f t="shared" si="0"/>
        <v>Thermal Plants</v>
      </c>
      <c r="X8" t="str">
        <f t="shared" si="0"/>
        <v>Thermal Plants</v>
      </c>
      <c r="Y8" t="str">
        <f t="shared" si="0"/>
        <v>Thermal Plants</v>
      </c>
      <c r="Z8" t="str">
        <f t="shared" si="0"/>
        <v>Thermal Plants</v>
      </c>
      <c r="AA8" t="str">
        <f t="shared" si="0"/>
        <v>Thermal Plants</v>
      </c>
      <c r="AB8" t="str">
        <f t="shared" si="0"/>
        <v>Thermal Plants</v>
      </c>
      <c r="AC8" t="str">
        <f t="shared" si="0"/>
        <v>Wind</v>
      </c>
      <c r="AD8" t="str">
        <f t="shared" si="0"/>
        <v>Thermal Plants</v>
      </c>
      <c r="AE8" t="str">
        <f t="shared" si="0"/>
        <v>Thermal Plants</v>
      </c>
      <c r="AF8" t="str">
        <f t="shared" si="0"/>
        <v>Thermal Plants</v>
      </c>
      <c r="AG8" t="str">
        <f t="shared" si="0"/>
        <v>Thermal Plants</v>
      </c>
      <c r="AH8" t="str">
        <f t="shared" si="0"/>
        <v>Thermal Plants</v>
      </c>
      <c r="AI8" t="str">
        <f t="shared" si="0"/>
        <v>Pumped Hydro</v>
      </c>
      <c r="AJ8" t="str">
        <f t="shared" si="0"/>
        <v>Batteries</v>
      </c>
      <c r="AK8" t="str">
        <f t="shared" si="0"/>
        <v>Fuel Cells</v>
      </c>
    </row>
    <row r="9" spans="1:37" x14ac:dyDescent="0.2">
      <c r="A9" t="s">
        <v>5</v>
      </c>
      <c r="B9" t="s">
        <v>88</v>
      </c>
    </row>
    <row r="10" spans="1:37" x14ac:dyDescent="0.2">
      <c r="A10" t="s">
        <v>8</v>
      </c>
      <c r="B10" t="s">
        <v>88</v>
      </c>
      <c r="C10" t="s">
        <v>79</v>
      </c>
      <c r="D10" t="s">
        <v>0</v>
      </c>
      <c r="E10" t="s">
        <v>1</v>
      </c>
      <c r="F10" t="s">
        <v>18</v>
      </c>
      <c r="G10" t="s">
        <v>42</v>
      </c>
      <c r="H10" t="s">
        <v>66</v>
      </c>
      <c r="I10" t="s">
        <v>67</v>
      </c>
      <c r="J10" t="s">
        <v>68</v>
      </c>
      <c r="K10" t="s">
        <v>69</v>
      </c>
      <c r="L10" t="s">
        <v>70</v>
      </c>
      <c r="M10" t="s">
        <v>43</v>
      </c>
      <c r="N10" t="s">
        <v>10</v>
      </c>
      <c r="O10" t="s">
        <v>2</v>
      </c>
      <c r="P10" t="s">
        <v>44</v>
      </c>
      <c r="Q10" t="s">
        <v>45</v>
      </c>
      <c r="R10" t="s">
        <v>46</v>
      </c>
      <c r="S10" t="s">
        <v>4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 t="s">
        <v>52</v>
      </c>
      <c r="Z10" t="s">
        <v>53</v>
      </c>
      <c r="AA10" t="s">
        <v>54</v>
      </c>
      <c r="AB10" t="s">
        <v>55</v>
      </c>
      <c r="AC10" t="s">
        <v>9</v>
      </c>
      <c r="AD10" t="s">
        <v>56</v>
      </c>
      <c r="AE10" t="s">
        <v>57</v>
      </c>
      <c r="AF10" t="s">
        <v>58</v>
      </c>
      <c r="AG10" t="s">
        <v>59</v>
      </c>
      <c r="AH10" t="s">
        <v>60</v>
      </c>
      <c r="AI10" t="s">
        <v>11</v>
      </c>
      <c r="AJ10" t="s">
        <v>12</v>
      </c>
      <c r="AK10" t="s">
        <v>14</v>
      </c>
    </row>
    <row r="11" spans="1:37" x14ac:dyDescent="0.2">
      <c r="A11" t="s">
        <v>53</v>
      </c>
      <c r="B11" t="s">
        <v>88</v>
      </c>
      <c r="D11" t="s">
        <v>13</v>
      </c>
      <c r="E11">
        <v>2020</v>
      </c>
      <c r="F11">
        <v>185</v>
      </c>
      <c r="G11">
        <v>0</v>
      </c>
      <c r="H11">
        <v>58.3992548266</v>
      </c>
      <c r="I11">
        <v>0</v>
      </c>
      <c r="J11">
        <v>80.456789668300004</v>
      </c>
      <c r="K11">
        <v>212.05377870000001</v>
      </c>
      <c r="L11">
        <v>150.58600000000001</v>
      </c>
      <c r="M11">
        <v>0</v>
      </c>
      <c r="N11">
        <v>499.56721119280002</v>
      </c>
      <c r="O11">
        <v>0</v>
      </c>
      <c r="P11">
        <v>73</v>
      </c>
      <c r="Q11">
        <v>53.4</v>
      </c>
      <c r="R11">
        <v>54.4</v>
      </c>
      <c r="S11">
        <v>54.983159999999998</v>
      </c>
      <c r="T11">
        <v>0</v>
      </c>
      <c r="U11">
        <v>0</v>
      </c>
      <c r="V11">
        <v>86.1</v>
      </c>
      <c r="W11">
        <v>0</v>
      </c>
      <c r="X11">
        <v>134.30000000000001</v>
      </c>
      <c r="Y11">
        <v>0</v>
      </c>
      <c r="Z11">
        <v>90</v>
      </c>
      <c r="AA11">
        <v>90</v>
      </c>
      <c r="AB11">
        <v>28</v>
      </c>
      <c r="AC11">
        <v>598.95261081000001</v>
      </c>
      <c r="AD11">
        <v>49.9</v>
      </c>
      <c r="AE11">
        <v>53.5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54</v>
      </c>
      <c r="B12" t="s">
        <v>88</v>
      </c>
      <c r="D12" t="s">
        <v>13</v>
      </c>
      <c r="E12">
        <v>2025</v>
      </c>
      <c r="F12">
        <v>185</v>
      </c>
      <c r="G12">
        <v>0</v>
      </c>
      <c r="H12">
        <v>80.498624274600004</v>
      </c>
      <c r="I12">
        <v>41.396586580799998</v>
      </c>
      <c r="J12">
        <v>80.456789668300004</v>
      </c>
      <c r="K12">
        <v>212.05377870000001</v>
      </c>
      <c r="L12">
        <v>150.58600000000001</v>
      </c>
      <c r="M12">
        <v>0</v>
      </c>
      <c r="N12">
        <v>499.56721119280002</v>
      </c>
      <c r="O12">
        <v>55.942973350499997</v>
      </c>
      <c r="P12">
        <v>73</v>
      </c>
      <c r="Q12">
        <v>0</v>
      </c>
      <c r="R12">
        <v>0</v>
      </c>
      <c r="S12">
        <v>54.983159999999998</v>
      </c>
      <c r="T12">
        <v>0</v>
      </c>
      <c r="U12">
        <v>0</v>
      </c>
      <c r="V12">
        <v>0</v>
      </c>
      <c r="W12">
        <v>0</v>
      </c>
      <c r="X12">
        <v>134.30000000000001</v>
      </c>
      <c r="Y12">
        <v>134.4</v>
      </c>
      <c r="Z12">
        <v>90</v>
      </c>
      <c r="AA12">
        <v>90</v>
      </c>
      <c r="AB12">
        <v>28</v>
      </c>
      <c r="AC12">
        <v>655.70205990620002</v>
      </c>
      <c r="AD12">
        <v>49.9</v>
      </c>
      <c r="AE12">
        <v>0</v>
      </c>
      <c r="AF12">
        <v>0</v>
      </c>
      <c r="AG12">
        <v>0</v>
      </c>
      <c r="AH12">
        <v>52.9</v>
      </c>
      <c r="AI12">
        <v>0</v>
      </c>
      <c r="AJ12">
        <v>0</v>
      </c>
      <c r="AK12">
        <v>0</v>
      </c>
    </row>
    <row r="13" spans="1:37" x14ac:dyDescent="0.2">
      <c r="A13" t="s">
        <v>55</v>
      </c>
      <c r="B13" t="s">
        <v>88</v>
      </c>
      <c r="D13" t="s">
        <v>13</v>
      </c>
      <c r="E13">
        <v>2030</v>
      </c>
      <c r="F13">
        <v>185</v>
      </c>
      <c r="G13">
        <v>0</v>
      </c>
      <c r="H13">
        <v>80.498624274600004</v>
      </c>
      <c r="I13">
        <v>115.33874577429999</v>
      </c>
      <c r="J13">
        <v>80.456789668300004</v>
      </c>
      <c r="K13">
        <v>230.68623426369999</v>
      </c>
      <c r="L13">
        <v>150.58600000000001</v>
      </c>
      <c r="M13">
        <v>0</v>
      </c>
      <c r="N13">
        <v>499.56721119280002</v>
      </c>
      <c r="O13">
        <v>147.10704278009999</v>
      </c>
      <c r="P13">
        <v>73</v>
      </c>
      <c r="Q13">
        <v>0</v>
      </c>
      <c r="R13">
        <v>0</v>
      </c>
      <c r="S13">
        <v>54.983159999999998</v>
      </c>
      <c r="T13">
        <v>0</v>
      </c>
      <c r="U13">
        <v>0</v>
      </c>
      <c r="V13">
        <v>0</v>
      </c>
      <c r="W13">
        <v>0</v>
      </c>
      <c r="X13">
        <v>134.30000000000001</v>
      </c>
      <c r="Y13">
        <v>0</v>
      </c>
      <c r="Z13">
        <v>90</v>
      </c>
      <c r="AA13">
        <v>90</v>
      </c>
      <c r="AB13">
        <v>28</v>
      </c>
      <c r="AC13">
        <v>658.87192624219995</v>
      </c>
      <c r="AD13">
        <v>49.9</v>
      </c>
      <c r="AE13">
        <v>0</v>
      </c>
      <c r="AF13">
        <v>0</v>
      </c>
      <c r="AG13">
        <v>0</v>
      </c>
      <c r="AH13">
        <v>52.9</v>
      </c>
      <c r="AI13">
        <v>0</v>
      </c>
      <c r="AJ13">
        <v>0</v>
      </c>
      <c r="AK13">
        <v>0</v>
      </c>
    </row>
    <row r="14" spans="1:37" x14ac:dyDescent="0.2">
      <c r="D14" t="s">
        <v>13</v>
      </c>
      <c r="E14">
        <v>2035</v>
      </c>
      <c r="F14">
        <v>185</v>
      </c>
      <c r="G14">
        <v>0</v>
      </c>
      <c r="H14">
        <v>22.099369448000001</v>
      </c>
      <c r="I14">
        <v>286.1647751113</v>
      </c>
      <c r="J14">
        <v>0</v>
      </c>
      <c r="K14">
        <v>290.26999178169899</v>
      </c>
      <c r="L14">
        <v>150.58600000000001</v>
      </c>
      <c r="M14">
        <v>0</v>
      </c>
      <c r="N14">
        <v>494.56721119280002</v>
      </c>
      <c r="O14">
        <v>406.78137971709998</v>
      </c>
      <c r="P14">
        <v>73</v>
      </c>
      <c r="Q14">
        <v>0</v>
      </c>
      <c r="R14">
        <v>0</v>
      </c>
      <c r="S14">
        <v>54.983159999999998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90</v>
      </c>
      <c r="AA14">
        <v>90</v>
      </c>
      <c r="AB14">
        <v>28</v>
      </c>
      <c r="AC14">
        <v>703.52087560699999</v>
      </c>
      <c r="AD14">
        <v>49.9</v>
      </c>
      <c r="AE14">
        <v>0</v>
      </c>
      <c r="AF14">
        <v>0</v>
      </c>
      <c r="AG14">
        <v>0</v>
      </c>
      <c r="AH14">
        <v>52.9</v>
      </c>
      <c r="AI14">
        <v>0</v>
      </c>
      <c r="AJ14">
        <v>0</v>
      </c>
      <c r="AK14">
        <v>0</v>
      </c>
    </row>
    <row r="15" spans="1:37" x14ac:dyDescent="0.2">
      <c r="A15" t="s">
        <v>6</v>
      </c>
      <c r="B15" t="s">
        <v>88</v>
      </c>
      <c r="D15" t="s">
        <v>13</v>
      </c>
      <c r="E15">
        <v>2040</v>
      </c>
      <c r="F15">
        <v>185</v>
      </c>
      <c r="G15">
        <v>0</v>
      </c>
      <c r="H15">
        <v>0</v>
      </c>
      <c r="I15">
        <v>575.92456071950005</v>
      </c>
      <c r="J15">
        <v>0</v>
      </c>
      <c r="K15">
        <v>355.40126390309899</v>
      </c>
      <c r="L15">
        <v>150.58600000000001</v>
      </c>
      <c r="M15">
        <v>0</v>
      </c>
      <c r="N15">
        <v>114.244759679</v>
      </c>
      <c r="O15">
        <v>1298.1979217539999</v>
      </c>
      <c r="P15">
        <v>73</v>
      </c>
      <c r="Q15">
        <v>0</v>
      </c>
      <c r="R15">
        <v>0</v>
      </c>
      <c r="S15">
        <v>54.983159999999998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90</v>
      </c>
      <c r="AA15">
        <v>90</v>
      </c>
      <c r="AB15">
        <v>28</v>
      </c>
      <c r="AC15">
        <v>716.25390579904001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7</v>
      </c>
      <c r="B16" t="s">
        <v>88</v>
      </c>
      <c r="D16" t="s">
        <v>13</v>
      </c>
      <c r="E16">
        <v>2045</v>
      </c>
      <c r="F16">
        <v>185</v>
      </c>
      <c r="G16">
        <v>0</v>
      </c>
      <c r="H16">
        <v>0</v>
      </c>
      <c r="I16">
        <v>1224.4467665769901</v>
      </c>
      <c r="J16">
        <v>0</v>
      </c>
      <c r="K16">
        <v>535.51973662339901</v>
      </c>
      <c r="L16">
        <v>0</v>
      </c>
      <c r="M16">
        <v>0</v>
      </c>
      <c r="N16">
        <v>124.411338419</v>
      </c>
      <c r="O16">
        <v>2404.3314147607998</v>
      </c>
      <c r="P16">
        <v>73</v>
      </c>
      <c r="Q16">
        <v>0</v>
      </c>
      <c r="R16">
        <v>0</v>
      </c>
      <c r="S16">
        <v>54.983159999999998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90</v>
      </c>
      <c r="AA16">
        <v>90</v>
      </c>
      <c r="AB16">
        <v>28</v>
      </c>
      <c r="AC16">
        <v>731.47816744084002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4</v>
      </c>
      <c r="B17" t="s">
        <v>88</v>
      </c>
      <c r="D17" t="s">
        <v>24</v>
      </c>
      <c r="F17" t="str">
        <f t="shared" ref="F17:AK17" si="1">INDEX($B$2:$B$88, MATCH(F10, $A$2:$A$88, 0))</f>
        <v>Thermal Plants</v>
      </c>
      <c r="G17" t="str">
        <f t="shared" si="1"/>
        <v>Thermal Plants</v>
      </c>
      <c r="H17" t="str">
        <f t="shared" si="1"/>
        <v>Load-Shifting Batteries</v>
      </c>
      <c r="I17" t="str">
        <f t="shared" si="1"/>
        <v>Load-Shifting Batteries</v>
      </c>
      <c r="J17" t="str">
        <f t="shared" si="1"/>
        <v>Contingency Batteries</v>
      </c>
      <c r="K17" t="str">
        <f t="shared" si="1"/>
        <v>Regulating Batteries</v>
      </c>
      <c r="L17" t="str">
        <f t="shared" si="1"/>
        <v>Thermal Plants</v>
      </c>
      <c r="M17" t="str">
        <f t="shared" si="1"/>
        <v>Thermal Plants</v>
      </c>
      <c r="N17" t="str">
        <f t="shared" si="1"/>
        <v>Solar</v>
      </c>
      <c r="O17" t="str">
        <f t="shared" si="1"/>
        <v>Solar</v>
      </c>
      <c r="P17" t="str">
        <f t="shared" si="1"/>
        <v>Thermal Plants</v>
      </c>
      <c r="Q17" t="str">
        <f t="shared" si="1"/>
        <v>Thermal Plants</v>
      </c>
      <c r="R17" t="str">
        <f t="shared" si="1"/>
        <v>Thermal Plants</v>
      </c>
      <c r="S17" t="str">
        <f t="shared" si="1"/>
        <v>Thermal Plants</v>
      </c>
      <c r="T17" t="str">
        <f t="shared" si="1"/>
        <v>Thermal Plants</v>
      </c>
      <c r="U17" t="str">
        <f t="shared" si="1"/>
        <v>Thermal Plants</v>
      </c>
      <c r="V17" t="str">
        <f t="shared" si="1"/>
        <v>Thermal Plants</v>
      </c>
      <c r="W17" t="str">
        <f t="shared" si="1"/>
        <v>Thermal Plants</v>
      </c>
      <c r="X17" t="str">
        <f t="shared" si="1"/>
        <v>Thermal Plants</v>
      </c>
      <c r="Y17" t="str">
        <f t="shared" si="1"/>
        <v>Thermal Plants</v>
      </c>
      <c r="Z17" t="str">
        <f t="shared" si="1"/>
        <v>Thermal Plants</v>
      </c>
      <c r="AA17" t="str">
        <f t="shared" si="1"/>
        <v>Thermal Plants</v>
      </c>
      <c r="AB17" t="str">
        <f t="shared" si="1"/>
        <v>Thermal Plants</v>
      </c>
      <c r="AC17" t="str">
        <f t="shared" si="1"/>
        <v>Wind</v>
      </c>
      <c r="AD17" t="str">
        <f t="shared" si="1"/>
        <v>Thermal Plants</v>
      </c>
      <c r="AE17" t="str">
        <f t="shared" si="1"/>
        <v>Thermal Plants</v>
      </c>
      <c r="AF17" t="str">
        <f t="shared" si="1"/>
        <v>Thermal Plants</v>
      </c>
      <c r="AG17" t="str">
        <f t="shared" si="1"/>
        <v>Thermal Plants</v>
      </c>
      <c r="AH17" t="str">
        <f t="shared" si="1"/>
        <v>Thermal Plants</v>
      </c>
      <c r="AI17" t="str">
        <f t="shared" si="1"/>
        <v>Pumped Hydro</v>
      </c>
      <c r="AJ17" t="str">
        <f t="shared" si="1"/>
        <v>Batteries</v>
      </c>
      <c r="AK17" t="str">
        <f t="shared" si="1"/>
        <v>Fuel Cells</v>
      </c>
    </row>
    <row r="18" spans="1:37" x14ac:dyDescent="0.2">
      <c r="A18" t="s">
        <v>43</v>
      </c>
      <c r="B18" t="s">
        <v>88</v>
      </c>
    </row>
    <row r="19" spans="1:37" x14ac:dyDescent="0.2">
      <c r="A19" t="s">
        <v>30</v>
      </c>
      <c r="B19" t="s">
        <v>88</v>
      </c>
      <c r="C19" t="s">
        <v>75</v>
      </c>
      <c r="D19" t="s">
        <v>0</v>
      </c>
      <c r="E19" t="s">
        <v>1</v>
      </c>
      <c r="F19" t="s">
        <v>18</v>
      </c>
      <c r="G19" t="s">
        <v>42</v>
      </c>
      <c r="H19" t="s">
        <v>66</v>
      </c>
      <c r="I19" t="s">
        <v>67</v>
      </c>
      <c r="J19" t="s">
        <v>68</v>
      </c>
      <c r="K19" t="s">
        <v>69</v>
      </c>
      <c r="L19" t="s">
        <v>70</v>
      </c>
      <c r="M19" t="s">
        <v>43</v>
      </c>
      <c r="N19" t="s">
        <v>10</v>
      </c>
      <c r="O19" t="s">
        <v>2</v>
      </c>
      <c r="P19" t="s">
        <v>44</v>
      </c>
      <c r="Q19" t="s">
        <v>45</v>
      </c>
      <c r="R19" t="s">
        <v>46</v>
      </c>
      <c r="S19" t="s">
        <v>4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 t="s">
        <v>52</v>
      </c>
      <c r="Z19" t="s">
        <v>53</v>
      </c>
      <c r="AA19" t="s">
        <v>54</v>
      </c>
      <c r="AB19" t="s">
        <v>55</v>
      </c>
      <c r="AC19" t="s">
        <v>9</v>
      </c>
      <c r="AD19" t="s">
        <v>56</v>
      </c>
      <c r="AE19" t="s">
        <v>57</v>
      </c>
      <c r="AF19" t="s">
        <v>58</v>
      </c>
      <c r="AG19" t="s">
        <v>59</v>
      </c>
      <c r="AH19" t="s">
        <v>60</v>
      </c>
      <c r="AI19" t="s">
        <v>11</v>
      </c>
      <c r="AJ19" t="s">
        <v>12</v>
      </c>
      <c r="AK19" t="s">
        <v>14</v>
      </c>
    </row>
    <row r="20" spans="1:37" x14ac:dyDescent="0.2">
      <c r="A20" t="s">
        <v>70</v>
      </c>
      <c r="B20" t="s">
        <v>88</v>
      </c>
      <c r="D20" t="s">
        <v>13</v>
      </c>
      <c r="E20">
        <v>2020</v>
      </c>
      <c r="F20">
        <v>185</v>
      </c>
      <c r="G20">
        <v>0</v>
      </c>
      <c r="H20">
        <v>37.379817784499998</v>
      </c>
      <c r="I20">
        <v>0</v>
      </c>
      <c r="J20">
        <v>185</v>
      </c>
      <c r="K20">
        <v>97.149413563400003</v>
      </c>
      <c r="L20">
        <v>150.58600000000001</v>
      </c>
      <c r="M20">
        <v>0</v>
      </c>
      <c r="N20">
        <v>511.57157028569998</v>
      </c>
      <c r="O20">
        <v>0</v>
      </c>
      <c r="P20">
        <v>73</v>
      </c>
      <c r="Q20">
        <v>53.4</v>
      </c>
      <c r="R20">
        <v>54.4</v>
      </c>
      <c r="S20">
        <v>54.983159999999998</v>
      </c>
      <c r="T20">
        <v>0</v>
      </c>
      <c r="U20">
        <v>0</v>
      </c>
      <c r="V20">
        <v>86.1</v>
      </c>
      <c r="W20">
        <v>0</v>
      </c>
      <c r="X20">
        <v>134.30000000000001</v>
      </c>
      <c r="Y20">
        <v>0</v>
      </c>
      <c r="Z20">
        <v>90</v>
      </c>
      <c r="AA20">
        <v>90</v>
      </c>
      <c r="AB20">
        <v>28</v>
      </c>
      <c r="AC20">
        <v>618.98604927609995</v>
      </c>
      <c r="AD20">
        <v>49.9</v>
      </c>
      <c r="AE20">
        <v>53.5</v>
      </c>
      <c r="AF20">
        <v>0</v>
      </c>
      <c r="AG20">
        <v>86.1</v>
      </c>
      <c r="AH20">
        <v>52.9</v>
      </c>
      <c r="AI20">
        <v>0</v>
      </c>
      <c r="AJ20">
        <v>0</v>
      </c>
      <c r="AK20">
        <v>0</v>
      </c>
    </row>
    <row r="21" spans="1:37" x14ac:dyDescent="0.2">
      <c r="A21" t="s">
        <v>42</v>
      </c>
      <c r="B21" t="s">
        <v>88</v>
      </c>
      <c r="D21" t="s">
        <v>13</v>
      </c>
      <c r="E21">
        <v>2025</v>
      </c>
      <c r="F21">
        <v>185</v>
      </c>
      <c r="G21">
        <v>0</v>
      </c>
      <c r="H21">
        <v>122.16267952299999</v>
      </c>
      <c r="I21">
        <v>0</v>
      </c>
      <c r="J21">
        <v>185</v>
      </c>
      <c r="K21">
        <v>104.67925247322999</v>
      </c>
      <c r="L21">
        <v>150.58600000000001</v>
      </c>
      <c r="M21">
        <v>0</v>
      </c>
      <c r="N21">
        <v>511.57157028569998</v>
      </c>
      <c r="O21">
        <v>50.848564843299997</v>
      </c>
      <c r="P21">
        <v>73</v>
      </c>
      <c r="Q21">
        <v>0</v>
      </c>
      <c r="R21">
        <v>0</v>
      </c>
      <c r="S21">
        <v>54.983159999999998</v>
      </c>
      <c r="T21">
        <v>0</v>
      </c>
      <c r="U21">
        <v>0</v>
      </c>
      <c r="V21">
        <v>0</v>
      </c>
      <c r="W21">
        <v>0</v>
      </c>
      <c r="X21">
        <v>134.30000000000001</v>
      </c>
      <c r="Y21">
        <v>134.4</v>
      </c>
      <c r="Z21">
        <v>90</v>
      </c>
      <c r="AA21">
        <v>90</v>
      </c>
      <c r="AB21">
        <v>28</v>
      </c>
      <c r="AC21">
        <v>635.26387837224001</v>
      </c>
      <c r="AD21">
        <v>49.9</v>
      </c>
      <c r="AE21">
        <v>0</v>
      </c>
      <c r="AF21">
        <v>0</v>
      </c>
      <c r="AG21">
        <v>0</v>
      </c>
      <c r="AH21">
        <v>52.9</v>
      </c>
      <c r="AI21">
        <v>0</v>
      </c>
      <c r="AJ21">
        <v>0</v>
      </c>
      <c r="AK21">
        <v>0</v>
      </c>
    </row>
    <row r="22" spans="1:37" x14ac:dyDescent="0.2">
      <c r="A22" t="s">
        <v>45</v>
      </c>
      <c r="B22" t="s">
        <v>88</v>
      </c>
      <c r="D22" t="s">
        <v>13</v>
      </c>
      <c r="E22">
        <v>2030</v>
      </c>
      <c r="F22">
        <v>185</v>
      </c>
      <c r="G22">
        <v>0</v>
      </c>
      <c r="H22">
        <v>131.25448683073</v>
      </c>
      <c r="I22">
        <v>23.7738046642</v>
      </c>
      <c r="J22">
        <v>185</v>
      </c>
      <c r="K22">
        <v>108.58521382248</v>
      </c>
      <c r="L22">
        <v>150.58600000000001</v>
      </c>
      <c r="M22">
        <v>0</v>
      </c>
      <c r="N22">
        <v>511.57157028569998</v>
      </c>
      <c r="O22">
        <v>79.351484909379906</v>
      </c>
      <c r="P22">
        <v>73</v>
      </c>
      <c r="Q22">
        <v>0</v>
      </c>
      <c r="R22">
        <v>0</v>
      </c>
      <c r="S22">
        <v>54.983159999999998</v>
      </c>
      <c r="T22">
        <v>0</v>
      </c>
      <c r="U22">
        <v>0</v>
      </c>
      <c r="V22">
        <v>0</v>
      </c>
      <c r="W22">
        <v>0</v>
      </c>
      <c r="X22">
        <v>134.30000000000001</v>
      </c>
      <c r="Y22">
        <v>0</v>
      </c>
      <c r="Z22">
        <v>90</v>
      </c>
      <c r="AA22">
        <v>90</v>
      </c>
      <c r="AB22">
        <v>28</v>
      </c>
      <c r="AC22">
        <v>677.47396669703903</v>
      </c>
      <c r="AD22">
        <v>49.9</v>
      </c>
      <c r="AE22">
        <v>0</v>
      </c>
      <c r="AF22">
        <v>0</v>
      </c>
      <c r="AG22">
        <v>0</v>
      </c>
      <c r="AH22">
        <v>52.9</v>
      </c>
      <c r="AI22">
        <v>0</v>
      </c>
      <c r="AJ22">
        <v>0</v>
      </c>
      <c r="AK22">
        <v>0</v>
      </c>
    </row>
    <row r="23" spans="1:37" x14ac:dyDescent="0.2">
      <c r="A23" t="s">
        <v>46</v>
      </c>
      <c r="B23" t="s">
        <v>88</v>
      </c>
      <c r="D23" t="s">
        <v>13</v>
      </c>
      <c r="E23">
        <v>2035</v>
      </c>
      <c r="F23">
        <v>185</v>
      </c>
      <c r="G23">
        <v>0</v>
      </c>
      <c r="H23">
        <v>93.874669046229997</v>
      </c>
      <c r="I23">
        <v>405.52614082219998</v>
      </c>
      <c r="J23">
        <v>86.5724353202</v>
      </c>
      <c r="K23">
        <v>11.435800259080001</v>
      </c>
      <c r="L23">
        <v>150.58600000000001</v>
      </c>
      <c r="M23">
        <v>0</v>
      </c>
      <c r="N23">
        <v>506.57157028569998</v>
      </c>
      <c r="O23">
        <v>581.91808328007903</v>
      </c>
      <c r="P23">
        <v>73</v>
      </c>
      <c r="Q23">
        <v>0</v>
      </c>
      <c r="R23">
        <v>0</v>
      </c>
      <c r="S23">
        <v>54.983159999999998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90</v>
      </c>
      <c r="AA23">
        <v>90</v>
      </c>
      <c r="AB23">
        <v>28</v>
      </c>
      <c r="AC23">
        <v>677.47396669703903</v>
      </c>
      <c r="AD23">
        <v>0</v>
      </c>
      <c r="AE23">
        <v>0</v>
      </c>
      <c r="AF23">
        <v>0</v>
      </c>
      <c r="AG23">
        <v>0</v>
      </c>
      <c r="AH23">
        <v>52.9</v>
      </c>
      <c r="AI23">
        <v>0</v>
      </c>
      <c r="AJ23">
        <v>0</v>
      </c>
      <c r="AK23">
        <v>0</v>
      </c>
    </row>
    <row r="24" spans="1:37" x14ac:dyDescent="0.2">
      <c r="A24" t="s">
        <v>47</v>
      </c>
      <c r="B24" t="s">
        <v>88</v>
      </c>
      <c r="D24" t="s">
        <v>13</v>
      </c>
      <c r="E24">
        <v>2040</v>
      </c>
      <c r="F24">
        <v>185</v>
      </c>
      <c r="G24">
        <v>0</v>
      </c>
      <c r="H24">
        <v>9.0918073077300008</v>
      </c>
      <c r="I24">
        <v>721.68664329420005</v>
      </c>
      <c r="J24">
        <v>86.5724353202</v>
      </c>
      <c r="K24">
        <v>3.90596134925</v>
      </c>
      <c r="L24">
        <v>150.58600000000001</v>
      </c>
      <c r="M24">
        <v>0</v>
      </c>
      <c r="N24">
        <v>0</v>
      </c>
      <c r="O24">
        <v>1652.4964636889299</v>
      </c>
      <c r="P24">
        <v>73</v>
      </c>
      <c r="Q24">
        <v>0</v>
      </c>
      <c r="R24">
        <v>0</v>
      </c>
      <c r="S24">
        <v>54.983159999999998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90</v>
      </c>
      <c r="AA24">
        <v>90</v>
      </c>
      <c r="AB24">
        <v>28</v>
      </c>
      <c r="AC24">
        <v>680.62647717074003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t="s">
        <v>48</v>
      </c>
      <c r="B25" t="s">
        <v>88</v>
      </c>
      <c r="D25" t="s">
        <v>13</v>
      </c>
      <c r="E25">
        <v>2045</v>
      </c>
      <c r="F25">
        <v>185</v>
      </c>
      <c r="G25">
        <v>0</v>
      </c>
      <c r="H25">
        <v>0</v>
      </c>
      <c r="I25">
        <v>1236.5545504719901</v>
      </c>
      <c r="J25">
        <v>86.5724353202</v>
      </c>
      <c r="K25">
        <v>0</v>
      </c>
      <c r="L25">
        <v>0</v>
      </c>
      <c r="M25">
        <v>0</v>
      </c>
      <c r="N25">
        <v>27.511262913300001</v>
      </c>
      <c r="O25">
        <v>2572.8467638992302</v>
      </c>
      <c r="P25">
        <v>73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90</v>
      </c>
      <c r="AA25">
        <v>90</v>
      </c>
      <c r="AB25">
        <v>0</v>
      </c>
      <c r="AC25">
        <v>695.92743971983998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t="s">
        <v>49</v>
      </c>
      <c r="B26" t="s">
        <v>88</v>
      </c>
      <c r="D26" t="s">
        <v>24</v>
      </c>
      <c r="F26" t="str">
        <f t="shared" ref="F26:AJ26" si="2">INDEX($B$2:$B$88, MATCH(F19, $A$2:$A$88, 0))</f>
        <v>Thermal Plants</v>
      </c>
      <c r="G26" t="str">
        <f t="shared" si="2"/>
        <v>Thermal Plants</v>
      </c>
      <c r="H26" t="str">
        <f t="shared" si="2"/>
        <v>Load-Shifting Batteries</v>
      </c>
      <c r="I26" t="str">
        <f t="shared" si="2"/>
        <v>Load-Shifting Batteries</v>
      </c>
      <c r="J26" t="str">
        <f t="shared" si="2"/>
        <v>Contingency Batteries</v>
      </c>
      <c r="K26" t="str">
        <f t="shared" si="2"/>
        <v>Regulating Batteries</v>
      </c>
      <c r="L26" t="str">
        <f t="shared" si="2"/>
        <v>Thermal Plants</v>
      </c>
      <c r="M26" t="str">
        <f t="shared" si="2"/>
        <v>Thermal Plants</v>
      </c>
      <c r="N26" t="str">
        <f t="shared" si="2"/>
        <v>Solar</v>
      </c>
      <c r="O26" t="str">
        <f t="shared" si="2"/>
        <v>Solar</v>
      </c>
      <c r="P26" t="str">
        <f t="shared" si="2"/>
        <v>Thermal Plants</v>
      </c>
      <c r="Q26" t="str">
        <f t="shared" si="2"/>
        <v>Thermal Plants</v>
      </c>
      <c r="R26" t="str">
        <f t="shared" si="2"/>
        <v>Thermal Plants</v>
      </c>
      <c r="S26" t="str">
        <f t="shared" si="2"/>
        <v>Thermal Plants</v>
      </c>
      <c r="T26" t="str">
        <f t="shared" si="2"/>
        <v>Thermal Plants</v>
      </c>
      <c r="U26" t="str">
        <f t="shared" si="2"/>
        <v>Thermal Plants</v>
      </c>
      <c r="V26" t="str">
        <f t="shared" si="2"/>
        <v>Thermal Plants</v>
      </c>
      <c r="W26" t="str">
        <f t="shared" si="2"/>
        <v>Thermal Plants</v>
      </c>
      <c r="X26" t="str">
        <f t="shared" si="2"/>
        <v>Thermal Plants</v>
      </c>
      <c r="Y26" t="str">
        <f t="shared" si="2"/>
        <v>Thermal Plants</v>
      </c>
      <c r="Z26" t="str">
        <f t="shared" si="2"/>
        <v>Thermal Plants</v>
      </c>
      <c r="AA26" t="str">
        <f t="shared" si="2"/>
        <v>Thermal Plants</v>
      </c>
      <c r="AB26" t="str">
        <f t="shared" si="2"/>
        <v>Thermal Plants</v>
      </c>
      <c r="AC26" t="str">
        <f t="shared" si="2"/>
        <v>Wind</v>
      </c>
      <c r="AD26" t="str">
        <f t="shared" si="2"/>
        <v>Thermal Plants</v>
      </c>
      <c r="AE26" t="str">
        <f t="shared" si="2"/>
        <v>Thermal Plants</v>
      </c>
      <c r="AF26" t="str">
        <f t="shared" si="2"/>
        <v>Thermal Plants</v>
      </c>
      <c r="AG26" t="str">
        <f t="shared" si="2"/>
        <v>Thermal Plants</v>
      </c>
      <c r="AH26" t="str">
        <f t="shared" si="2"/>
        <v>Thermal Plants</v>
      </c>
      <c r="AI26" t="str">
        <f t="shared" si="2"/>
        <v>Pumped Hydro</v>
      </c>
      <c r="AJ26" t="str">
        <f t="shared" si="2"/>
        <v>Batteries</v>
      </c>
    </row>
    <row r="27" spans="1:37" x14ac:dyDescent="0.2">
      <c r="A27" t="s">
        <v>50</v>
      </c>
      <c r="B27" t="s">
        <v>88</v>
      </c>
    </row>
    <row r="28" spans="1:37" x14ac:dyDescent="0.2">
      <c r="A28" t="s">
        <v>51</v>
      </c>
      <c r="B28" t="s">
        <v>88</v>
      </c>
      <c r="C28" t="s">
        <v>80</v>
      </c>
      <c r="D28" t="s">
        <v>0</v>
      </c>
      <c r="E28" t="s">
        <v>1</v>
      </c>
      <c r="F28" t="s">
        <v>18</v>
      </c>
      <c r="G28" t="s">
        <v>42</v>
      </c>
      <c r="H28" t="s">
        <v>66</v>
      </c>
      <c r="I28" t="s">
        <v>67</v>
      </c>
      <c r="J28" t="s">
        <v>68</v>
      </c>
      <c r="K28" t="s">
        <v>69</v>
      </c>
      <c r="L28" t="s">
        <v>43</v>
      </c>
      <c r="M28" t="s">
        <v>10</v>
      </c>
      <c r="N28" t="s">
        <v>2</v>
      </c>
      <c r="O28" t="s">
        <v>44</v>
      </c>
      <c r="P28" t="s">
        <v>45</v>
      </c>
      <c r="Q28" t="s">
        <v>46</v>
      </c>
      <c r="R28" t="s">
        <v>4</v>
      </c>
      <c r="S28" t="s">
        <v>47</v>
      </c>
      <c r="T28" t="s">
        <v>48</v>
      </c>
      <c r="U28" t="s">
        <v>49</v>
      </c>
      <c r="V28" t="s">
        <v>50</v>
      </c>
      <c r="W28" t="s">
        <v>51</v>
      </c>
      <c r="X28" t="s">
        <v>52</v>
      </c>
      <c r="Y28" t="s">
        <v>53</v>
      </c>
      <c r="Z28" t="s">
        <v>54</v>
      </c>
      <c r="AA28" t="s">
        <v>55</v>
      </c>
      <c r="AB28" t="s">
        <v>9</v>
      </c>
      <c r="AC28" t="s">
        <v>56</v>
      </c>
      <c r="AD28" t="s">
        <v>57</v>
      </c>
      <c r="AE28" t="s">
        <v>58</v>
      </c>
      <c r="AF28" t="s">
        <v>59</v>
      </c>
      <c r="AG28" t="s">
        <v>60</v>
      </c>
      <c r="AH28" t="s">
        <v>11</v>
      </c>
      <c r="AI28" t="s">
        <v>12</v>
      </c>
      <c r="AJ28" t="s">
        <v>14</v>
      </c>
    </row>
    <row r="29" spans="1:37" x14ac:dyDescent="0.2">
      <c r="A29" t="s">
        <v>52</v>
      </c>
      <c r="B29" t="s">
        <v>88</v>
      </c>
      <c r="D29" t="s">
        <v>13</v>
      </c>
      <c r="E29">
        <v>2020</v>
      </c>
      <c r="F29">
        <v>185</v>
      </c>
      <c r="G29">
        <v>8</v>
      </c>
      <c r="H29">
        <v>18.068880758500001</v>
      </c>
      <c r="I29">
        <v>0</v>
      </c>
      <c r="J29">
        <v>185</v>
      </c>
      <c r="K29">
        <v>103.079699288</v>
      </c>
      <c r="L29">
        <v>113</v>
      </c>
      <c r="M29">
        <v>621.41853844079901</v>
      </c>
      <c r="N29">
        <v>0</v>
      </c>
      <c r="O29">
        <v>73</v>
      </c>
      <c r="P29">
        <v>53.4</v>
      </c>
      <c r="Q29">
        <v>54.4</v>
      </c>
      <c r="R29">
        <v>54.983159999999998</v>
      </c>
      <c r="S29">
        <v>0</v>
      </c>
      <c r="T29">
        <v>82.1</v>
      </c>
      <c r="U29">
        <v>86.1</v>
      </c>
      <c r="V29">
        <v>0</v>
      </c>
      <c r="W29">
        <v>134.30000000000001</v>
      </c>
      <c r="X29">
        <v>134.4</v>
      </c>
      <c r="Y29">
        <v>90</v>
      </c>
      <c r="Z29">
        <v>90</v>
      </c>
      <c r="AA29">
        <v>28</v>
      </c>
      <c r="AB29">
        <v>623.86735791530998</v>
      </c>
      <c r="AC29">
        <v>49.9</v>
      </c>
      <c r="AD29">
        <v>53.5</v>
      </c>
      <c r="AE29">
        <v>0</v>
      </c>
      <c r="AF29">
        <v>86.1</v>
      </c>
      <c r="AG29">
        <v>0</v>
      </c>
      <c r="AH29">
        <v>0</v>
      </c>
      <c r="AI29">
        <v>0</v>
      </c>
      <c r="AJ29">
        <v>0</v>
      </c>
    </row>
    <row r="30" spans="1:37" x14ac:dyDescent="0.2">
      <c r="A30" t="s">
        <v>56</v>
      </c>
      <c r="B30" t="s">
        <v>88</v>
      </c>
      <c r="D30" t="s">
        <v>13</v>
      </c>
      <c r="E30">
        <v>2025</v>
      </c>
      <c r="F30">
        <v>185</v>
      </c>
      <c r="G30">
        <v>8</v>
      </c>
      <c r="H30">
        <v>121.1758584075</v>
      </c>
      <c r="I30">
        <v>0</v>
      </c>
      <c r="J30">
        <v>185</v>
      </c>
      <c r="K30">
        <v>103.079699288</v>
      </c>
      <c r="L30">
        <v>113</v>
      </c>
      <c r="M30">
        <v>621.41853844079901</v>
      </c>
      <c r="N30">
        <v>172.60371330300001</v>
      </c>
      <c r="O30">
        <v>73</v>
      </c>
      <c r="P30">
        <v>0</v>
      </c>
      <c r="Q30">
        <v>0</v>
      </c>
      <c r="R30">
        <v>54.983159999999998</v>
      </c>
      <c r="S30">
        <v>0</v>
      </c>
      <c r="T30">
        <v>0</v>
      </c>
      <c r="U30">
        <v>0</v>
      </c>
      <c r="V30">
        <v>0</v>
      </c>
      <c r="W30">
        <v>134.30000000000001</v>
      </c>
      <c r="X30">
        <v>134.4</v>
      </c>
      <c r="Y30">
        <v>90</v>
      </c>
      <c r="Z30">
        <v>90</v>
      </c>
      <c r="AA30">
        <v>28</v>
      </c>
      <c r="AB30">
        <v>628.642392120669</v>
      </c>
      <c r="AC30">
        <v>49.9</v>
      </c>
      <c r="AD30">
        <v>0</v>
      </c>
      <c r="AE30">
        <v>0</v>
      </c>
      <c r="AF30">
        <v>0</v>
      </c>
      <c r="AG30">
        <v>52.9</v>
      </c>
      <c r="AH30">
        <v>0</v>
      </c>
      <c r="AI30">
        <v>0</v>
      </c>
      <c r="AJ30">
        <v>0</v>
      </c>
    </row>
    <row r="31" spans="1:37" x14ac:dyDescent="0.2">
      <c r="A31" t="s">
        <v>57</v>
      </c>
      <c r="B31" t="s">
        <v>88</v>
      </c>
      <c r="D31" t="s">
        <v>13</v>
      </c>
      <c r="E31">
        <v>2030</v>
      </c>
      <c r="F31">
        <v>185</v>
      </c>
      <c r="G31">
        <v>8</v>
      </c>
      <c r="H31">
        <v>132.4116223334</v>
      </c>
      <c r="I31">
        <v>9.5712176649499998</v>
      </c>
      <c r="J31">
        <v>185</v>
      </c>
      <c r="K31">
        <v>103.079699288</v>
      </c>
      <c r="L31">
        <v>113</v>
      </c>
      <c r="M31">
        <v>621.41853844079901</v>
      </c>
      <c r="N31">
        <v>213.94395508631001</v>
      </c>
      <c r="O31">
        <v>73</v>
      </c>
      <c r="P31">
        <v>0</v>
      </c>
      <c r="Q31">
        <v>0</v>
      </c>
      <c r="R31">
        <v>54.983159999999998</v>
      </c>
      <c r="S31">
        <v>0</v>
      </c>
      <c r="T31">
        <v>0</v>
      </c>
      <c r="U31">
        <v>0</v>
      </c>
      <c r="V31">
        <v>0</v>
      </c>
      <c r="W31">
        <v>134.30000000000001</v>
      </c>
      <c r="X31">
        <v>134.4</v>
      </c>
      <c r="Y31">
        <v>90</v>
      </c>
      <c r="Z31">
        <v>90</v>
      </c>
      <c r="AA31">
        <v>28</v>
      </c>
      <c r="AB31">
        <v>628.642392120669</v>
      </c>
      <c r="AC31">
        <v>49.9</v>
      </c>
      <c r="AD31">
        <v>0</v>
      </c>
      <c r="AE31">
        <v>0</v>
      </c>
      <c r="AF31">
        <v>0</v>
      </c>
      <c r="AG31">
        <v>52.9</v>
      </c>
      <c r="AH31">
        <v>0</v>
      </c>
      <c r="AI31">
        <v>0</v>
      </c>
      <c r="AJ31">
        <v>0</v>
      </c>
    </row>
    <row r="32" spans="1:37" x14ac:dyDescent="0.2">
      <c r="A32" t="s">
        <v>58</v>
      </c>
      <c r="B32" t="s">
        <v>88</v>
      </c>
      <c r="D32" t="s">
        <v>13</v>
      </c>
      <c r="E32">
        <v>2035</v>
      </c>
      <c r="F32">
        <v>185</v>
      </c>
      <c r="G32">
        <v>8</v>
      </c>
      <c r="H32">
        <v>114.3427415749</v>
      </c>
      <c r="I32">
        <v>177.17006217495</v>
      </c>
      <c r="J32">
        <v>163.26511564800001</v>
      </c>
      <c r="K32">
        <v>0</v>
      </c>
      <c r="L32">
        <v>0</v>
      </c>
      <c r="M32">
        <v>616.41853844079901</v>
      </c>
      <c r="N32">
        <v>533.88836582981003</v>
      </c>
      <c r="O32">
        <v>73</v>
      </c>
      <c r="P32">
        <v>0</v>
      </c>
      <c r="Q32">
        <v>0</v>
      </c>
      <c r="R32">
        <v>54.983159999999998</v>
      </c>
      <c r="S32">
        <v>0</v>
      </c>
      <c r="T32">
        <v>0</v>
      </c>
      <c r="U32">
        <v>0</v>
      </c>
      <c r="V32">
        <v>0</v>
      </c>
      <c r="W32">
        <v>134.30000000000001</v>
      </c>
      <c r="X32">
        <v>0</v>
      </c>
      <c r="Y32">
        <v>90</v>
      </c>
      <c r="Z32">
        <v>90</v>
      </c>
      <c r="AA32">
        <v>28</v>
      </c>
      <c r="AB32">
        <v>612.54928804526901</v>
      </c>
      <c r="AC32">
        <v>49.9</v>
      </c>
      <c r="AD32">
        <v>0</v>
      </c>
      <c r="AE32">
        <v>0</v>
      </c>
      <c r="AF32">
        <v>0</v>
      </c>
      <c r="AG32">
        <v>52.9</v>
      </c>
      <c r="AH32">
        <v>0</v>
      </c>
      <c r="AI32">
        <v>0</v>
      </c>
      <c r="AJ32">
        <v>0</v>
      </c>
    </row>
    <row r="33" spans="1:36" x14ac:dyDescent="0.2">
      <c r="A33" t="s">
        <v>59</v>
      </c>
      <c r="B33" t="s">
        <v>88</v>
      </c>
      <c r="D33" t="s">
        <v>13</v>
      </c>
      <c r="E33">
        <v>2040</v>
      </c>
      <c r="F33">
        <v>185</v>
      </c>
      <c r="G33">
        <v>0</v>
      </c>
      <c r="H33">
        <v>11.235763925900001</v>
      </c>
      <c r="I33">
        <v>393.03980185794899</v>
      </c>
      <c r="J33">
        <v>163.26511564800001</v>
      </c>
      <c r="K33">
        <v>0</v>
      </c>
      <c r="L33">
        <v>0</v>
      </c>
      <c r="M33">
        <v>14.1274190476</v>
      </c>
      <c r="N33">
        <v>1666.4283029637099</v>
      </c>
      <c r="O33">
        <v>73</v>
      </c>
      <c r="P33">
        <v>0</v>
      </c>
      <c r="Q33">
        <v>0</v>
      </c>
      <c r="R33">
        <v>54.983159999999998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90</v>
      </c>
      <c r="Z33">
        <v>90</v>
      </c>
      <c r="AA33">
        <v>28</v>
      </c>
      <c r="AB33">
        <v>648.05959271715994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">
      <c r="A34" t="s">
        <v>60</v>
      </c>
      <c r="B34" t="s">
        <v>88</v>
      </c>
      <c r="D34" t="s">
        <v>13</v>
      </c>
      <c r="E34">
        <v>2045</v>
      </c>
      <c r="F34">
        <v>185</v>
      </c>
      <c r="G34">
        <v>0</v>
      </c>
      <c r="H34">
        <v>0</v>
      </c>
      <c r="I34">
        <v>836.29037481099999</v>
      </c>
      <c r="J34">
        <v>163.26511564800001</v>
      </c>
      <c r="K34">
        <v>0</v>
      </c>
      <c r="L34">
        <v>0</v>
      </c>
      <c r="M34">
        <v>14.1274190476</v>
      </c>
      <c r="N34">
        <v>2502.5622110931099</v>
      </c>
      <c r="O34">
        <v>73</v>
      </c>
      <c r="P34">
        <v>0</v>
      </c>
      <c r="Q34">
        <v>0</v>
      </c>
      <c r="R34">
        <v>54.983159999999998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90</v>
      </c>
      <c r="Z34">
        <v>90</v>
      </c>
      <c r="AA34">
        <v>0</v>
      </c>
      <c r="AB34">
        <v>661.32484291326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">
      <c r="A35" t="s">
        <v>11</v>
      </c>
      <c r="B35" t="s">
        <v>34</v>
      </c>
      <c r="D35" t="s">
        <v>24</v>
      </c>
      <c r="F35" t="str">
        <f t="shared" ref="F35:AJ35" si="3">INDEX($B$2:$B$88, MATCH(F28, $A$2:$A$88, 0))</f>
        <v>Thermal Plants</v>
      </c>
      <c r="G35" t="str">
        <f t="shared" si="3"/>
        <v>Thermal Plants</v>
      </c>
      <c r="H35" t="str">
        <f t="shared" si="3"/>
        <v>Load-Shifting Batteries</v>
      </c>
      <c r="I35" t="str">
        <f t="shared" si="3"/>
        <v>Load-Shifting Batteries</v>
      </c>
      <c r="J35" t="str">
        <f t="shared" si="3"/>
        <v>Contingency Batteries</v>
      </c>
      <c r="K35" t="str">
        <f t="shared" si="3"/>
        <v>Regulating Batteries</v>
      </c>
      <c r="L35" t="str">
        <f t="shared" si="3"/>
        <v>Thermal Plants</v>
      </c>
      <c r="M35" t="str">
        <f t="shared" si="3"/>
        <v>Solar</v>
      </c>
      <c r="N35" t="str">
        <f t="shared" si="3"/>
        <v>Solar</v>
      </c>
      <c r="O35" t="str">
        <f t="shared" si="3"/>
        <v>Thermal Plants</v>
      </c>
      <c r="P35" t="str">
        <f t="shared" si="3"/>
        <v>Thermal Plants</v>
      </c>
      <c r="Q35" t="str">
        <f t="shared" si="3"/>
        <v>Thermal Plants</v>
      </c>
      <c r="R35" t="str">
        <f t="shared" si="3"/>
        <v>Thermal Plants</v>
      </c>
      <c r="S35" t="str">
        <f t="shared" si="3"/>
        <v>Thermal Plants</v>
      </c>
      <c r="T35" t="str">
        <f t="shared" si="3"/>
        <v>Thermal Plants</v>
      </c>
      <c r="U35" t="str">
        <f t="shared" si="3"/>
        <v>Thermal Plants</v>
      </c>
      <c r="V35" t="str">
        <f t="shared" si="3"/>
        <v>Thermal Plants</v>
      </c>
      <c r="W35" t="str">
        <f t="shared" si="3"/>
        <v>Thermal Plants</v>
      </c>
      <c r="X35" t="str">
        <f t="shared" si="3"/>
        <v>Thermal Plants</v>
      </c>
      <c r="Y35" t="str">
        <f t="shared" si="3"/>
        <v>Thermal Plants</v>
      </c>
      <c r="Z35" t="str">
        <f t="shared" si="3"/>
        <v>Thermal Plants</v>
      </c>
      <c r="AA35" t="str">
        <f t="shared" si="3"/>
        <v>Thermal Plants</v>
      </c>
      <c r="AB35" t="str">
        <f t="shared" si="3"/>
        <v>Wind</v>
      </c>
      <c r="AC35" t="str">
        <f t="shared" si="3"/>
        <v>Thermal Plants</v>
      </c>
      <c r="AD35" t="str">
        <f t="shared" si="3"/>
        <v>Thermal Plants</v>
      </c>
      <c r="AE35" t="str">
        <f t="shared" si="3"/>
        <v>Thermal Plants</v>
      </c>
      <c r="AF35" t="str">
        <f t="shared" si="3"/>
        <v>Thermal Plants</v>
      </c>
      <c r="AG35" t="str">
        <f t="shared" si="3"/>
        <v>Thermal Plants</v>
      </c>
      <c r="AH35" t="str">
        <f t="shared" si="3"/>
        <v>Pumped Hydro</v>
      </c>
      <c r="AI35" t="str">
        <f t="shared" si="3"/>
        <v>Batteries</v>
      </c>
      <c r="AJ35" t="str">
        <f t="shared" si="3"/>
        <v>Fuel Cells</v>
      </c>
    </row>
    <row r="36" spans="1:36" x14ac:dyDescent="0.2">
      <c r="A36" t="s">
        <v>14</v>
      </c>
      <c r="B36" t="s">
        <v>21</v>
      </c>
    </row>
    <row r="37" spans="1:36" x14ac:dyDescent="0.2">
      <c r="A37" t="s">
        <v>12</v>
      </c>
      <c r="B37" t="s">
        <v>22</v>
      </c>
      <c r="C37" t="s">
        <v>81</v>
      </c>
      <c r="D37" t="s">
        <v>0</v>
      </c>
      <c r="E37" t="s">
        <v>1</v>
      </c>
      <c r="F37" t="s">
        <v>18</v>
      </c>
      <c r="G37" t="s">
        <v>42</v>
      </c>
      <c r="H37" t="s">
        <v>66</v>
      </c>
      <c r="I37" t="s">
        <v>67</v>
      </c>
      <c r="J37" t="s">
        <v>68</v>
      </c>
      <c r="K37" t="s">
        <v>69</v>
      </c>
      <c r="L37" t="s">
        <v>43</v>
      </c>
      <c r="M37" t="s">
        <v>10</v>
      </c>
      <c r="N37" t="s">
        <v>2</v>
      </c>
      <c r="O37" t="s">
        <v>44</v>
      </c>
      <c r="P37" t="s">
        <v>45</v>
      </c>
      <c r="Q37" t="s">
        <v>46</v>
      </c>
      <c r="R37" t="s">
        <v>4</v>
      </c>
      <c r="S37" t="s">
        <v>47</v>
      </c>
      <c r="T37" t="s">
        <v>48</v>
      </c>
      <c r="U37" t="s">
        <v>49</v>
      </c>
      <c r="V37" t="s">
        <v>50</v>
      </c>
      <c r="W37" t="s">
        <v>51</v>
      </c>
      <c r="X37" t="s">
        <v>52</v>
      </c>
      <c r="Y37" t="s">
        <v>53</v>
      </c>
      <c r="Z37" t="s">
        <v>54</v>
      </c>
      <c r="AA37" t="s">
        <v>55</v>
      </c>
      <c r="AB37" t="s">
        <v>9</v>
      </c>
      <c r="AC37" t="s">
        <v>56</v>
      </c>
      <c r="AD37" t="s">
        <v>57</v>
      </c>
      <c r="AE37" t="s">
        <v>58</v>
      </c>
      <c r="AF37" t="s">
        <v>59</v>
      </c>
      <c r="AG37" t="s">
        <v>60</v>
      </c>
      <c r="AH37" t="s">
        <v>11</v>
      </c>
      <c r="AI37" t="s">
        <v>12</v>
      </c>
      <c r="AJ37" t="s">
        <v>14</v>
      </c>
    </row>
    <row r="38" spans="1:36" x14ac:dyDescent="0.2">
      <c r="A38" t="s">
        <v>66</v>
      </c>
      <c r="B38" t="s">
        <v>72</v>
      </c>
      <c r="D38" t="s">
        <v>13</v>
      </c>
      <c r="E38">
        <v>2020</v>
      </c>
      <c r="F38">
        <v>185</v>
      </c>
      <c r="G38">
        <v>8</v>
      </c>
      <c r="H38">
        <v>0</v>
      </c>
      <c r="I38">
        <v>0</v>
      </c>
      <c r="J38">
        <v>185</v>
      </c>
      <c r="K38">
        <v>72.974465787599996</v>
      </c>
      <c r="L38">
        <v>113</v>
      </c>
      <c r="M38">
        <v>640.94558723980003</v>
      </c>
      <c r="N38">
        <v>0</v>
      </c>
      <c r="O38">
        <v>73</v>
      </c>
      <c r="P38">
        <v>53.4</v>
      </c>
      <c r="Q38">
        <v>54.4</v>
      </c>
      <c r="R38">
        <v>54.983159999999998</v>
      </c>
      <c r="S38">
        <v>82.1</v>
      </c>
      <c r="T38">
        <v>82.1</v>
      </c>
      <c r="U38">
        <v>86.1</v>
      </c>
      <c r="V38">
        <v>85.3</v>
      </c>
      <c r="W38">
        <v>134.30000000000001</v>
      </c>
      <c r="X38">
        <v>134.4</v>
      </c>
      <c r="Y38">
        <v>90</v>
      </c>
      <c r="Z38">
        <v>90</v>
      </c>
      <c r="AA38">
        <v>28</v>
      </c>
      <c r="AB38">
        <v>618.19283821559998</v>
      </c>
      <c r="AC38">
        <v>49.9</v>
      </c>
      <c r="AD38">
        <v>53.5</v>
      </c>
      <c r="AE38">
        <v>82.9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">
      <c r="A39" t="s">
        <v>67</v>
      </c>
      <c r="B39" t="s">
        <v>72</v>
      </c>
      <c r="D39" t="s">
        <v>13</v>
      </c>
      <c r="E39">
        <v>2025</v>
      </c>
      <c r="F39">
        <v>185</v>
      </c>
      <c r="G39">
        <v>8</v>
      </c>
      <c r="H39">
        <v>94.678483862600004</v>
      </c>
      <c r="I39">
        <v>0</v>
      </c>
      <c r="J39">
        <v>185</v>
      </c>
      <c r="K39">
        <v>85.558540069799903</v>
      </c>
      <c r="L39">
        <v>0</v>
      </c>
      <c r="M39">
        <v>640.94558723980003</v>
      </c>
      <c r="N39">
        <v>144.601884211</v>
      </c>
      <c r="O39">
        <v>73</v>
      </c>
      <c r="P39">
        <v>0</v>
      </c>
      <c r="Q39">
        <v>0</v>
      </c>
      <c r="R39">
        <v>54.983159999999998</v>
      </c>
      <c r="S39">
        <v>0</v>
      </c>
      <c r="T39">
        <v>0</v>
      </c>
      <c r="U39">
        <v>0</v>
      </c>
      <c r="V39">
        <v>0</v>
      </c>
      <c r="W39">
        <v>134.30000000000001</v>
      </c>
      <c r="X39">
        <v>134.4</v>
      </c>
      <c r="Y39">
        <v>90</v>
      </c>
      <c r="Z39">
        <v>90</v>
      </c>
      <c r="AA39">
        <v>28</v>
      </c>
      <c r="AB39">
        <v>618.19283821559998</v>
      </c>
      <c r="AC39">
        <v>49.9</v>
      </c>
      <c r="AD39">
        <v>0</v>
      </c>
      <c r="AE39">
        <v>0</v>
      </c>
      <c r="AF39">
        <v>0</v>
      </c>
      <c r="AG39">
        <v>52.9</v>
      </c>
      <c r="AH39">
        <v>0</v>
      </c>
      <c r="AI39">
        <v>0</v>
      </c>
      <c r="AJ39">
        <v>0</v>
      </c>
    </row>
    <row r="40" spans="1:36" x14ac:dyDescent="0.2">
      <c r="A40" t="s">
        <v>68</v>
      </c>
      <c r="B40" t="s">
        <v>73</v>
      </c>
      <c r="D40" t="s">
        <v>13</v>
      </c>
      <c r="E40">
        <v>2030</v>
      </c>
      <c r="F40">
        <v>185</v>
      </c>
      <c r="G40">
        <v>8</v>
      </c>
      <c r="H40">
        <v>94.678483862600004</v>
      </c>
      <c r="I40">
        <v>42.565744465800002</v>
      </c>
      <c r="J40">
        <v>185</v>
      </c>
      <c r="K40">
        <v>85.558540069799903</v>
      </c>
      <c r="L40">
        <v>0</v>
      </c>
      <c r="M40">
        <v>640.94558723980003</v>
      </c>
      <c r="N40">
        <v>201.68694032400001</v>
      </c>
      <c r="O40">
        <v>73</v>
      </c>
      <c r="P40">
        <v>0</v>
      </c>
      <c r="Q40">
        <v>0</v>
      </c>
      <c r="R40">
        <v>54.983159999999998</v>
      </c>
      <c r="S40">
        <v>0</v>
      </c>
      <c r="T40">
        <v>0</v>
      </c>
      <c r="U40">
        <v>0</v>
      </c>
      <c r="V40">
        <v>0</v>
      </c>
      <c r="W40">
        <v>134.30000000000001</v>
      </c>
      <c r="X40">
        <v>134.4</v>
      </c>
      <c r="Y40">
        <v>90</v>
      </c>
      <c r="Z40">
        <v>90</v>
      </c>
      <c r="AA40">
        <v>28</v>
      </c>
      <c r="AB40">
        <v>618.19283821559998</v>
      </c>
      <c r="AC40">
        <v>49.9</v>
      </c>
      <c r="AD40">
        <v>0</v>
      </c>
      <c r="AE40">
        <v>0</v>
      </c>
      <c r="AF40">
        <v>0</v>
      </c>
      <c r="AG40">
        <v>52.9</v>
      </c>
      <c r="AH40">
        <v>0</v>
      </c>
      <c r="AI40">
        <v>0</v>
      </c>
      <c r="AJ40">
        <v>0</v>
      </c>
    </row>
    <row r="41" spans="1:36" x14ac:dyDescent="0.2">
      <c r="A41" t="s">
        <v>69</v>
      </c>
      <c r="B41" t="s">
        <v>74</v>
      </c>
      <c r="D41" t="s">
        <v>13</v>
      </c>
      <c r="E41">
        <v>2035</v>
      </c>
      <c r="F41">
        <v>185</v>
      </c>
      <c r="G41">
        <v>8</v>
      </c>
      <c r="H41">
        <v>94.678483862600004</v>
      </c>
      <c r="I41">
        <v>183.74372039880001</v>
      </c>
      <c r="J41">
        <v>160.18524003499999</v>
      </c>
      <c r="K41">
        <v>12.5840742822</v>
      </c>
      <c r="L41">
        <v>0</v>
      </c>
      <c r="M41">
        <v>635.94558723980003</v>
      </c>
      <c r="N41">
        <v>504.77557115365101</v>
      </c>
      <c r="O41">
        <v>73</v>
      </c>
      <c r="P41">
        <v>0</v>
      </c>
      <c r="Q41">
        <v>0</v>
      </c>
      <c r="R41">
        <v>54.983159999999998</v>
      </c>
      <c r="S41">
        <v>0</v>
      </c>
      <c r="T41">
        <v>0</v>
      </c>
      <c r="U41">
        <v>0</v>
      </c>
      <c r="V41">
        <v>0</v>
      </c>
      <c r="W41">
        <v>134.30000000000001</v>
      </c>
      <c r="X41">
        <v>0</v>
      </c>
      <c r="Y41">
        <v>90</v>
      </c>
      <c r="Z41">
        <v>90</v>
      </c>
      <c r="AA41">
        <v>28</v>
      </c>
      <c r="AB41">
        <v>607.76346098850001</v>
      </c>
      <c r="AC41">
        <v>49.9</v>
      </c>
      <c r="AD41">
        <v>0</v>
      </c>
      <c r="AE41">
        <v>0</v>
      </c>
      <c r="AF41">
        <v>0</v>
      </c>
      <c r="AG41">
        <v>52.9</v>
      </c>
      <c r="AH41">
        <v>0</v>
      </c>
      <c r="AI41">
        <v>0</v>
      </c>
      <c r="AJ41">
        <v>0</v>
      </c>
    </row>
    <row r="42" spans="1:36" x14ac:dyDescent="0.2">
      <c r="D42" t="s">
        <v>13</v>
      </c>
      <c r="E42">
        <v>2040</v>
      </c>
      <c r="F42">
        <v>185</v>
      </c>
      <c r="G42">
        <v>0</v>
      </c>
      <c r="H42">
        <v>0</v>
      </c>
      <c r="I42">
        <v>395.50915854480002</v>
      </c>
      <c r="J42">
        <v>160.18524003499999</v>
      </c>
      <c r="K42">
        <v>0</v>
      </c>
      <c r="L42">
        <v>0</v>
      </c>
      <c r="M42">
        <v>18.775444182699999</v>
      </c>
      <c r="N42">
        <v>1652.78216402455</v>
      </c>
      <c r="O42">
        <v>73</v>
      </c>
      <c r="P42">
        <v>0</v>
      </c>
      <c r="Q42">
        <v>0</v>
      </c>
      <c r="R42">
        <v>54.983159999999998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90</v>
      </c>
      <c r="Z42">
        <v>90</v>
      </c>
      <c r="AA42">
        <v>28</v>
      </c>
      <c r="AB42">
        <v>656.12282037310001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2">
      <c r="D43" t="s">
        <v>13</v>
      </c>
      <c r="E43">
        <v>2045</v>
      </c>
      <c r="F43">
        <v>185</v>
      </c>
      <c r="G43">
        <v>0</v>
      </c>
      <c r="H43">
        <v>0</v>
      </c>
      <c r="I43">
        <v>834.41388288600001</v>
      </c>
      <c r="J43">
        <v>160.18524003499999</v>
      </c>
      <c r="K43">
        <v>0</v>
      </c>
      <c r="L43">
        <v>0</v>
      </c>
      <c r="M43">
        <v>18.775444182699999</v>
      </c>
      <c r="N43">
        <v>2494.0510830008502</v>
      </c>
      <c r="O43">
        <v>73</v>
      </c>
      <c r="P43">
        <v>0</v>
      </c>
      <c r="Q43">
        <v>0</v>
      </c>
      <c r="R43">
        <v>54.983159999999998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90</v>
      </c>
      <c r="Z43">
        <v>90</v>
      </c>
      <c r="AA43">
        <v>0</v>
      </c>
      <c r="AB43">
        <v>664.55276559919002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">
      <c r="D44" t="s">
        <v>24</v>
      </c>
      <c r="F44" t="str">
        <f t="shared" ref="F44:AJ44" si="4">INDEX($B$2:$B$88, MATCH(F37, $A$2:$A$88, 0))</f>
        <v>Thermal Plants</v>
      </c>
      <c r="G44" t="str">
        <f t="shared" si="4"/>
        <v>Thermal Plants</v>
      </c>
      <c r="H44" t="str">
        <f t="shared" si="4"/>
        <v>Load-Shifting Batteries</v>
      </c>
      <c r="I44" t="str">
        <f t="shared" si="4"/>
        <v>Load-Shifting Batteries</v>
      </c>
      <c r="J44" t="str">
        <f t="shared" si="4"/>
        <v>Contingency Batteries</v>
      </c>
      <c r="K44" t="str">
        <f t="shared" si="4"/>
        <v>Regulating Batteries</v>
      </c>
      <c r="L44" t="str">
        <f t="shared" si="4"/>
        <v>Thermal Plants</v>
      </c>
      <c r="M44" t="str">
        <f t="shared" si="4"/>
        <v>Solar</v>
      </c>
      <c r="N44" t="str">
        <f t="shared" si="4"/>
        <v>Solar</v>
      </c>
      <c r="O44" t="str">
        <f t="shared" si="4"/>
        <v>Thermal Plants</v>
      </c>
      <c r="P44" t="str">
        <f t="shared" si="4"/>
        <v>Thermal Plants</v>
      </c>
      <c r="Q44" t="str">
        <f t="shared" si="4"/>
        <v>Thermal Plants</v>
      </c>
      <c r="R44" t="str">
        <f t="shared" si="4"/>
        <v>Thermal Plants</v>
      </c>
      <c r="S44" t="str">
        <f t="shared" si="4"/>
        <v>Thermal Plants</v>
      </c>
      <c r="T44" t="str">
        <f t="shared" si="4"/>
        <v>Thermal Plants</v>
      </c>
      <c r="U44" t="str">
        <f t="shared" si="4"/>
        <v>Thermal Plants</v>
      </c>
      <c r="V44" t="str">
        <f t="shared" si="4"/>
        <v>Thermal Plants</v>
      </c>
      <c r="W44" t="str">
        <f t="shared" si="4"/>
        <v>Thermal Plants</v>
      </c>
      <c r="X44" t="str">
        <f t="shared" si="4"/>
        <v>Thermal Plants</v>
      </c>
      <c r="Y44" t="str">
        <f t="shared" si="4"/>
        <v>Thermal Plants</v>
      </c>
      <c r="Z44" t="str">
        <f t="shared" si="4"/>
        <v>Thermal Plants</v>
      </c>
      <c r="AA44" t="str">
        <f t="shared" si="4"/>
        <v>Thermal Plants</v>
      </c>
      <c r="AB44" t="str">
        <f t="shared" si="4"/>
        <v>Wind</v>
      </c>
      <c r="AC44" t="str">
        <f t="shared" si="4"/>
        <v>Thermal Plants</v>
      </c>
      <c r="AD44" t="str">
        <f t="shared" si="4"/>
        <v>Thermal Plants</v>
      </c>
      <c r="AE44" t="str">
        <f t="shared" si="4"/>
        <v>Thermal Plants</v>
      </c>
      <c r="AF44" t="str">
        <f t="shared" si="4"/>
        <v>Thermal Plants</v>
      </c>
      <c r="AG44" t="str">
        <f t="shared" si="4"/>
        <v>Thermal Plants</v>
      </c>
      <c r="AH44" t="str">
        <f t="shared" si="4"/>
        <v>Pumped Hydro</v>
      </c>
      <c r="AI44" t="str">
        <f t="shared" si="4"/>
        <v>Batteries</v>
      </c>
      <c r="AJ44" t="str">
        <f t="shared" si="4"/>
        <v>Fuel Cells</v>
      </c>
    </row>
    <row r="47" spans="1:36" x14ac:dyDescent="0.2">
      <c r="C47" t="str">
        <f>C1</f>
        <v>battery bulk</v>
      </c>
      <c r="D47" t="s">
        <v>25</v>
      </c>
      <c r="F47" t="s">
        <v>72</v>
      </c>
      <c r="G47" t="s">
        <v>73</v>
      </c>
      <c r="H47" t="s">
        <v>74</v>
      </c>
      <c r="I47" t="s">
        <v>77</v>
      </c>
      <c r="J47" t="s">
        <v>88</v>
      </c>
      <c r="K47" t="s">
        <v>76</v>
      </c>
      <c r="O47" t="str">
        <f t="shared" ref="O47:T53" si="5">F47</f>
        <v>Load-Shifting Batteries</v>
      </c>
      <c r="P47" t="str">
        <f t="shared" si="5"/>
        <v>Contingency Batteries</v>
      </c>
      <c r="Q47" t="str">
        <f t="shared" si="5"/>
        <v>Regulating Batteries</v>
      </c>
      <c r="R47" t="str">
        <f t="shared" si="5"/>
        <v>Solar</v>
      </c>
      <c r="S47" t="str">
        <f t="shared" si="5"/>
        <v>Thermal Plants</v>
      </c>
      <c r="T47" t="str">
        <f t="shared" si="5"/>
        <v>Wind</v>
      </c>
    </row>
    <row r="48" spans="1:36" ht="34" x14ac:dyDescent="0.2">
      <c r="D48">
        <f t="shared" ref="D48:D53" si="6">SUM(F48:N48)-SUM(F2:AJ2)</f>
        <v>2020</v>
      </c>
      <c r="E48" s="1" t="s">
        <v>78</v>
      </c>
      <c r="F48" s="3">
        <f t="shared" ref="F48:K53" si="7">SUMIF($F$8:$AJ$8, F$47, $F2:$AJ2)</f>
        <v>38.966789324200001</v>
      </c>
      <c r="G48" s="3">
        <f t="shared" si="7"/>
        <v>185</v>
      </c>
      <c r="H48" s="3">
        <f t="shared" si="7"/>
        <v>111.099228334</v>
      </c>
      <c r="I48" s="3">
        <f t="shared" si="7"/>
        <v>519.98193012030004</v>
      </c>
      <c r="J48" s="3">
        <f t="shared" si="7"/>
        <v>1156.0691600000002</v>
      </c>
      <c r="K48" s="3">
        <f t="shared" si="7"/>
        <v>593.61421365709998</v>
      </c>
      <c r="M48" s="3" t="str">
        <f>C47</f>
        <v>battery bulk</v>
      </c>
      <c r="N48" s="3">
        <f t="shared" ref="N48:N53" si="8">E57</f>
        <v>2020</v>
      </c>
      <c r="O48">
        <f t="shared" si="5"/>
        <v>38.966789324200001</v>
      </c>
      <c r="P48">
        <f t="shared" si="5"/>
        <v>185</v>
      </c>
      <c r="Q48">
        <f t="shared" si="5"/>
        <v>111.099228334</v>
      </c>
      <c r="R48">
        <f t="shared" si="5"/>
        <v>519.98193012030004</v>
      </c>
      <c r="S48">
        <f t="shared" si="5"/>
        <v>1156.0691600000002</v>
      </c>
      <c r="T48">
        <f t="shared" si="5"/>
        <v>593.61421365709998</v>
      </c>
    </row>
    <row r="49" spans="3:20" ht="34" x14ac:dyDescent="0.2">
      <c r="D49">
        <f t="shared" si="6"/>
        <v>2025</v>
      </c>
      <c r="E49" s="1" t="s">
        <v>61</v>
      </c>
      <c r="F49" s="3">
        <f t="shared" si="7"/>
        <v>80.0705448991</v>
      </c>
      <c r="G49" s="3">
        <f t="shared" si="7"/>
        <v>185</v>
      </c>
      <c r="H49" s="3">
        <f t="shared" si="7"/>
        <v>163.40036792219999</v>
      </c>
      <c r="I49" s="3">
        <f t="shared" si="7"/>
        <v>519.98193012030004</v>
      </c>
      <c r="J49" s="3">
        <f t="shared" si="7"/>
        <v>1156.06916</v>
      </c>
      <c r="K49" s="3">
        <f t="shared" si="7"/>
        <v>690.94045680910995</v>
      </c>
      <c r="N49" s="3">
        <f t="shared" si="8"/>
        <v>2025</v>
      </c>
      <c r="O49">
        <f t="shared" si="5"/>
        <v>80.0705448991</v>
      </c>
      <c r="P49">
        <f t="shared" si="5"/>
        <v>185</v>
      </c>
      <c r="Q49">
        <f t="shared" si="5"/>
        <v>163.40036792219999</v>
      </c>
      <c r="R49">
        <f t="shared" si="5"/>
        <v>519.98193012030004</v>
      </c>
      <c r="S49">
        <f t="shared" si="5"/>
        <v>1156.06916</v>
      </c>
      <c r="T49">
        <f t="shared" si="5"/>
        <v>690.94045680910995</v>
      </c>
    </row>
    <row r="50" spans="3:20" ht="34" x14ac:dyDescent="0.2">
      <c r="D50">
        <f t="shared" si="6"/>
        <v>2029.9999999999995</v>
      </c>
      <c r="E50" s="1" t="s">
        <v>62</v>
      </c>
      <c r="F50" s="3">
        <f t="shared" si="7"/>
        <v>109.52421386250001</v>
      </c>
      <c r="G50" s="3">
        <f t="shared" si="7"/>
        <v>185</v>
      </c>
      <c r="H50" s="3">
        <f t="shared" si="7"/>
        <v>179.2378247492</v>
      </c>
      <c r="I50" s="3">
        <f t="shared" si="7"/>
        <v>536.76523059550004</v>
      </c>
      <c r="J50" s="3">
        <f t="shared" si="7"/>
        <v>908.66915999999992</v>
      </c>
      <c r="K50" s="3">
        <f t="shared" si="7"/>
        <v>704.40307128071004</v>
      </c>
      <c r="N50" s="3">
        <f t="shared" si="8"/>
        <v>2030</v>
      </c>
      <c r="O50">
        <f t="shared" si="5"/>
        <v>109.52421386250001</v>
      </c>
      <c r="P50">
        <f t="shared" si="5"/>
        <v>185</v>
      </c>
      <c r="Q50">
        <f t="shared" si="5"/>
        <v>179.2378247492</v>
      </c>
      <c r="R50">
        <f t="shared" si="5"/>
        <v>536.76523059550004</v>
      </c>
      <c r="S50">
        <f t="shared" si="5"/>
        <v>908.66915999999992</v>
      </c>
      <c r="T50">
        <f t="shared" si="5"/>
        <v>704.40307128071004</v>
      </c>
    </row>
    <row r="51" spans="3:20" ht="34" x14ac:dyDescent="0.2">
      <c r="D51">
        <f t="shared" si="6"/>
        <v>2034.9999999999991</v>
      </c>
      <c r="E51" s="1" t="s">
        <v>63</v>
      </c>
      <c r="F51" s="3">
        <f t="shared" si="7"/>
        <v>323.80504634029899</v>
      </c>
      <c r="G51" s="3">
        <f t="shared" si="7"/>
        <v>185</v>
      </c>
      <c r="H51" s="3">
        <f t="shared" si="7"/>
        <v>263.6501210152</v>
      </c>
      <c r="I51" s="3">
        <f t="shared" si="7"/>
        <v>898.63155705550002</v>
      </c>
      <c r="J51" s="3">
        <f t="shared" si="7"/>
        <v>908.66915999999992</v>
      </c>
      <c r="K51" s="3">
        <f t="shared" si="7"/>
        <v>734.93103086840995</v>
      </c>
      <c r="N51" s="3">
        <f t="shared" si="8"/>
        <v>2035</v>
      </c>
      <c r="O51">
        <f t="shared" si="5"/>
        <v>323.80504634029899</v>
      </c>
      <c r="P51">
        <f t="shared" si="5"/>
        <v>185</v>
      </c>
      <c r="Q51">
        <f t="shared" si="5"/>
        <v>263.6501210152</v>
      </c>
      <c r="R51">
        <f t="shared" si="5"/>
        <v>898.63155705550002</v>
      </c>
      <c r="S51">
        <f t="shared" si="5"/>
        <v>908.66915999999992</v>
      </c>
      <c r="T51">
        <f t="shared" si="5"/>
        <v>734.93103086840995</v>
      </c>
    </row>
    <row r="52" spans="3:20" ht="34" x14ac:dyDescent="0.2">
      <c r="D52">
        <f t="shared" si="6"/>
        <v>2040</v>
      </c>
      <c r="E52" s="1" t="s">
        <v>64</v>
      </c>
      <c r="F52" s="3">
        <f t="shared" si="7"/>
        <v>578.20584905539999</v>
      </c>
      <c r="G52" s="3">
        <f t="shared" si="7"/>
        <v>185</v>
      </c>
      <c r="H52" s="3">
        <f t="shared" si="7"/>
        <v>351.470740756</v>
      </c>
      <c r="I52" s="3">
        <f t="shared" si="7"/>
        <v>1416.6958284513</v>
      </c>
      <c r="J52" s="3">
        <f t="shared" si="7"/>
        <v>671.56916000000001</v>
      </c>
      <c r="K52" s="3">
        <f t="shared" si="7"/>
        <v>715.86544602355002</v>
      </c>
      <c r="N52" s="3">
        <f t="shared" si="8"/>
        <v>2040</v>
      </c>
      <c r="O52">
        <f t="shared" si="5"/>
        <v>578.20584905539999</v>
      </c>
      <c r="P52">
        <f t="shared" si="5"/>
        <v>185</v>
      </c>
      <c r="Q52">
        <f t="shared" si="5"/>
        <v>351.470740756</v>
      </c>
      <c r="R52">
        <f t="shared" si="5"/>
        <v>1416.6958284513</v>
      </c>
      <c r="S52">
        <f t="shared" si="5"/>
        <v>671.56916000000001</v>
      </c>
      <c r="T52">
        <f t="shared" si="5"/>
        <v>715.86544602355002</v>
      </c>
    </row>
    <row r="53" spans="3:20" ht="34" x14ac:dyDescent="0.2">
      <c r="D53">
        <f t="shared" si="6"/>
        <v>2045</v>
      </c>
      <c r="E53" s="1" t="s">
        <v>65</v>
      </c>
      <c r="F53" s="3">
        <f t="shared" si="7"/>
        <v>1226.5112463979999</v>
      </c>
      <c r="G53" s="3">
        <f t="shared" si="7"/>
        <v>185</v>
      </c>
      <c r="H53" s="3">
        <f t="shared" si="7"/>
        <v>537.51670014399997</v>
      </c>
      <c r="I53" s="3">
        <f t="shared" si="7"/>
        <v>2544.4764600441499</v>
      </c>
      <c r="J53" s="3">
        <f t="shared" si="7"/>
        <v>520.98316</v>
      </c>
      <c r="K53" s="3">
        <f t="shared" si="7"/>
        <v>725.22332716704</v>
      </c>
      <c r="N53" s="3">
        <f t="shared" si="8"/>
        <v>2045</v>
      </c>
      <c r="O53">
        <f t="shared" si="5"/>
        <v>1226.5112463979999</v>
      </c>
      <c r="P53">
        <f t="shared" si="5"/>
        <v>185</v>
      </c>
      <c r="Q53">
        <f t="shared" si="5"/>
        <v>537.51670014399997</v>
      </c>
      <c r="R53">
        <f t="shared" si="5"/>
        <v>2544.4764600441499</v>
      </c>
      <c r="S53">
        <f t="shared" si="5"/>
        <v>520.98316</v>
      </c>
      <c r="T53">
        <f t="shared" si="5"/>
        <v>725.22332716704</v>
      </c>
    </row>
    <row r="54" spans="3:20" x14ac:dyDescent="0.2">
      <c r="M54" t="s">
        <v>82</v>
      </c>
    </row>
    <row r="55" spans="3:20" x14ac:dyDescent="0.2">
      <c r="M55" t="str">
        <f>C56</f>
        <v>battery bulk and conting</v>
      </c>
      <c r="N55" s="3">
        <f>N48</f>
        <v>2020</v>
      </c>
      <c r="O55">
        <f t="shared" ref="O55:T60" si="9">F57</f>
        <v>58.3992548266</v>
      </c>
      <c r="P55">
        <f t="shared" si="9"/>
        <v>80.456789668300004</v>
      </c>
      <c r="Q55">
        <f t="shared" si="9"/>
        <v>212.05377870000001</v>
      </c>
      <c r="R55">
        <f t="shared" si="9"/>
        <v>499.56721119280002</v>
      </c>
      <c r="S55">
        <f t="shared" si="9"/>
        <v>1103.1691600000001</v>
      </c>
      <c r="T55">
        <f t="shared" si="9"/>
        <v>598.95261081000001</v>
      </c>
    </row>
    <row r="56" spans="3:20" x14ac:dyDescent="0.2">
      <c r="C56" t="str">
        <f>C10</f>
        <v>battery bulk and conting</v>
      </c>
      <c r="D56" t="s">
        <v>25</v>
      </c>
      <c r="F56" t="str">
        <f t="shared" ref="F56:K56" si="10">F47</f>
        <v>Load-Shifting Batteries</v>
      </c>
      <c r="G56" t="str">
        <f t="shared" si="10"/>
        <v>Contingency Batteries</v>
      </c>
      <c r="H56" t="str">
        <f t="shared" si="10"/>
        <v>Regulating Batteries</v>
      </c>
      <c r="I56" t="str">
        <f t="shared" si="10"/>
        <v>Solar</v>
      </c>
      <c r="J56" t="str">
        <f t="shared" si="10"/>
        <v>Thermal Plants</v>
      </c>
      <c r="K56" t="str">
        <f t="shared" si="10"/>
        <v>Wind</v>
      </c>
      <c r="N56" s="3">
        <f t="shared" ref="N56:N60" si="11">N49</f>
        <v>2025</v>
      </c>
      <c r="O56">
        <f t="shared" si="9"/>
        <v>121.89521085539999</v>
      </c>
      <c r="P56">
        <f t="shared" si="9"/>
        <v>80.456789668300004</v>
      </c>
      <c r="Q56">
        <f t="shared" si="9"/>
        <v>212.05377870000001</v>
      </c>
      <c r="R56">
        <f t="shared" si="9"/>
        <v>555.51018454330006</v>
      </c>
      <c r="S56">
        <f t="shared" si="9"/>
        <v>1043.06916</v>
      </c>
      <c r="T56">
        <f t="shared" si="9"/>
        <v>655.70205990620002</v>
      </c>
    </row>
    <row r="57" spans="3:20" x14ac:dyDescent="0.2">
      <c r="D57">
        <f t="shared" ref="D57:D62" si="12">SUM(F57:N57)-SUM(F11:AJ11)</f>
        <v>2030</v>
      </c>
      <c r="E57">
        <f t="shared" ref="E57:E62" si="13">E11</f>
        <v>2020</v>
      </c>
      <c r="F57" s="3">
        <f t="shared" ref="F57:K62" si="14">SUMIF($F$17:$AJ$17, F$47, $F11:$AJ11)</f>
        <v>58.3992548266</v>
      </c>
      <c r="G57" s="3">
        <f t="shared" si="14"/>
        <v>80.456789668300004</v>
      </c>
      <c r="H57" s="3">
        <f t="shared" si="14"/>
        <v>212.05377870000001</v>
      </c>
      <c r="I57" s="3">
        <f t="shared" si="14"/>
        <v>499.56721119280002</v>
      </c>
      <c r="J57" s="3">
        <f t="shared" si="14"/>
        <v>1103.1691600000001</v>
      </c>
      <c r="K57" s="3">
        <f t="shared" si="14"/>
        <v>598.95261081000001</v>
      </c>
      <c r="N57" s="3">
        <f t="shared" si="11"/>
        <v>2030</v>
      </c>
      <c r="O57">
        <f t="shared" si="9"/>
        <v>195.8373700489</v>
      </c>
      <c r="P57">
        <f t="shared" si="9"/>
        <v>80.456789668300004</v>
      </c>
      <c r="Q57">
        <f t="shared" si="9"/>
        <v>230.68623426369999</v>
      </c>
      <c r="R57">
        <f t="shared" si="9"/>
        <v>646.67425397290003</v>
      </c>
      <c r="S57">
        <f t="shared" si="9"/>
        <v>908.66915999999992</v>
      </c>
      <c r="T57">
        <f t="shared" si="9"/>
        <v>658.87192624219995</v>
      </c>
    </row>
    <row r="58" spans="3:20" x14ac:dyDescent="0.2">
      <c r="D58">
        <f t="shared" si="12"/>
        <v>2034.9999999999995</v>
      </c>
      <c r="E58">
        <f t="shared" si="13"/>
        <v>2025</v>
      </c>
      <c r="F58" s="3">
        <f t="shared" si="14"/>
        <v>121.89521085539999</v>
      </c>
      <c r="G58" s="3">
        <f t="shared" si="14"/>
        <v>80.456789668300004</v>
      </c>
      <c r="H58" s="3">
        <f t="shared" si="14"/>
        <v>212.05377870000001</v>
      </c>
      <c r="I58" s="3">
        <f t="shared" si="14"/>
        <v>555.51018454330006</v>
      </c>
      <c r="J58" s="3">
        <f t="shared" si="14"/>
        <v>1043.06916</v>
      </c>
      <c r="K58" s="3">
        <f t="shared" si="14"/>
        <v>655.70205990620002</v>
      </c>
      <c r="N58" s="3">
        <f t="shared" si="11"/>
        <v>2035</v>
      </c>
      <c r="O58">
        <f t="shared" si="9"/>
        <v>308.26414455930001</v>
      </c>
      <c r="P58">
        <f t="shared" si="9"/>
        <v>0</v>
      </c>
      <c r="Q58">
        <f t="shared" si="9"/>
        <v>290.26999178169899</v>
      </c>
      <c r="R58">
        <f t="shared" si="9"/>
        <v>901.34859090989994</v>
      </c>
      <c r="S58">
        <f t="shared" si="9"/>
        <v>774.36915999999997</v>
      </c>
      <c r="T58">
        <f t="shared" si="9"/>
        <v>703.52087560699999</v>
      </c>
    </row>
    <row r="59" spans="3:20" x14ac:dyDescent="0.2">
      <c r="D59">
        <f t="shared" si="12"/>
        <v>2040.0000000000005</v>
      </c>
      <c r="E59">
        <f t="shared" si="13"/>
        <v>2030</v>
      </c>
      <c r="F59" s="3">
        <f t="shared" si="14"/>
        <v>195.8373700489</v>
      </c>
      <c r="G59" s="3">
        <f t="shared" si="14"/>
        <v>80.456789668300004</v>
      </c>
      <c r="H59" s="3">
        <f t="shared" si="14"/>
        <v>230.68623426369999</v>
      </c>
      <c r="I59" s="3">
        <f t="shared" si="14"/>
        <v>646.67425397290003</v>
      </c>
      <c r="J59" s="3">
        <f t="shared" si="14"/>
        <v>908.66915999999992</v>
      </c>
      <c r="K59" s="3">
        <f t="shared" si="14"/>
        <v>658.87192624219995</v>
      </c>
      <c r="N59" s="3">
        <f t="shared" si="11"/>
        <v>2040</v>
      </c>
      <c r="O59">
        <f t="shared" si="9"/>
        <v>575.92456071950005</v>
      </c>
      <c r="P59">
        <f t="shared" si="9"/>
        <v>0</v>
      </c>
      <c r="Q59">
        <f t="shared" si="9"/>
        <v>355.40126390309899</v>
      </c>
      <c r="R59">
        <f t="shared" si="9"/>
        <v>1412.442681433</v>
      </c>
      <c r="S59">
        <f t="shared" si="9"/>
        <v>671.56916000000001</v>
      </c>
      <c r="T59">
        <f t="shared" si="9"/>
        <v>716.25390579904001</v>
      </c>
    </row>
    <row r="60" spans="3:20" x14ac:dyDescent="0.2">
      <c r="D60">
        <f t="shared" si="12"/>
        <v>2045.0000000000005</v>
      </c>
      <c r="E60">
        <f t="shared" si="13"/>
        <v>2035</v>
      </c>
      <c r="F60" s="3">
        <f t="shared" si="14"/>
        <v>308.26414455930001</v>
      </c>
      <c r="G60" s="3">
        <f t="shared" si="14"/>
        <v>0</v>
      </c>
      <c r="H60" s="3">
        <f t="shared" si="14"/>
        <v>290.26999178169899</v>
      </c>
      <c r="I60" s="3">
        <f t="shared" si="14"/>
        <v>901.34859090989994</v>
      </c>
      <c r="J60" s="3">
        <f t="shared" si="14"/>
        <v>774.36915999999997</v>
      </c>
      <c r="K60" s="3">
        <f t="shared" si="14"/>
        <v>703.52087560699999</v>
      </c>
      <c r="N60" s="3">
        <f t="shared" si="11"/>
        <v>2045</v>
      </c>
      <c r="O60">
        <f t="shared" si="9"/>
        <v>1224.4467665769901</v>
      </c>
      <c r="P60">
        <f t="shared" si="9"/>
        <v>0</v>
      </c>
      <c r="Q60">
        <f t="shared" si="9"/>
        <v>535.51973662339901</v>
      </c>
      <c r="R60">
        <f t="shared" si="9"/>
        <v>2528.7427531797998</v>
      </c>
      <c r="S60">
        <f t="shared" si="9"/>
        <v>520.98316</v>
      </c>
      <c r="T60">
        <f t="shared" si="9"/>
        <v>731.47816744084002</v>
      </c>
    </row>
    <row r="61" spans="3:20" x14ac:dyDescent="0.2">
      <c r="D61">
        <f t="shared" si="12"/>
        <v>0</v>
      </c>
      <c r="E61">
        <f t="shared" si="13"/>
        <v>2040</v>
      </c>
      <c r="F61" s="3">
        <f t="shared" si="14"/>
        <v>575.92456071950005</v>
      </c>
      <c r="G61" s="3">
        <f t="shared" si="14"/>
        <v>0</v>
      </c>
      <c r="H61" s="3">
        <f t="shared" si="14"/>
        <v>355.40126390309899</v>
      </c>
      <c r="I61" s="3">
        <f t="shared" si="14"/>
        <v>1412.442681433</v>
      </c>
      <c r="J61" s="3">
        <f t="shared" si="14"/>
        <v>671.56916000000001</v>
      </c>
      <c r="K61" s="3">
        <f t="shared" si="14"/>
        <v>716.25390579904001</v>
      </c>
      <c r="M61" t="s">
        <v>82</v>
      </c>
    </row>
    <row r="62" spans="3:20" x14ac:dyDescent="0.2">
      <c r="D62">
        <f t="shared" si="12"/>
        <v>2020</v>
      </c>
      <c r="E62">
        <f t="shared" si="13"/>
        <v>2045</v>
      </c>
      <c r="F62" s="3">
        <f t="shared" si="14"/>
        <v>1224.4467665769901</v>
      </c>
      <c r="G62" s="3">
        <f t="shared" si="14"/>
        <v>0</v>
      </c>
      <c r="H62" s="3">
        <f t="shared" si="14"/>
        <v>535.51973662339901</v>
      </c>
      <c r="I62" s="3">
        <f t="shared" si="14"/>
        <v>2528.7427531797998</v>
      </c>
      <c r="J62" s="3">
        <f t="shared" si="14"/>
        <v>520.98316</v>
      </c>
      <c r="K62" s="3">
        <f t="shared" si="14"/>
        <v>731.47816744084002</v>
      </c>
      <c r="M62" s="3" t="str">
        <f>C65</f>
        <v>battery bulk and reg</v>
      </c>
      <c r="N62" s="3">
        <f>N55</f>
        <v>2020</v>
      </c>
      <c r="O62">
        <f t="shared" ref="O62:T67" si="15">F66</f>
        <v>37.379817784499998</v>
      </c>
      <c r="P62">
        <f t="shared" si="15"/>
        <v>185</v>
      </c>
      <c r="Q62">
        <f t="shared" si="15"/>
        <v>97.149413563400003</v>
      </c>
      <c r="R62">
        <f t="shared" si="15"/>
        <v>511.57157028569998</v>
      </c>
      <c r="S62">
        <f t="shared" si="15"/>
        <v>1242.1691600000001</v>
      </c>
      <c r="T62">
        <f t="shared" si="15"/>
        <v>618.98604927609995</v>
      </c>
    </row>
    <row r="63" spans="3:20" x14ac:dyDescent="0.2">
      <c r="N63" s="3">
        <f t="shared" ref="N63:N67" si="16">N56</f>
        <v>2025</v>
      </c>
      <c r="O63">
        <f t="shared" si="15"/>
        <v>122.16267952299999</v>
      </c>
      <c r="P63">
        <f t="shared" si="15"/>
        <v>185</v>
      </c>
      <c r="Q63">
        <f t="shared" si="15"/>
        <v>104.67925247322999</v>
      </c>
      <c r="R63">
        <f t="shared" si="15"/>
        <v>562.42013512899996</v>
      </c>
      <c r="S63">
        <f t="shared" si="15"/>
        <v>1043.06916</v>
      </c>
      <c r="T63">
        <f t="shared" si="15"/>
        <v>635.26387837224001</v>
      </c>
    </row>
    <row r="64" spans="3:20" x14ac:dyDescent="0.2">
      <c r="N64" s="3">
        <f t="shared" si="16"/>
        <v>2030</v>
      </c>
      <c r="O64">
        <f t="shared" si="15"/>
        <v>155.02829149492999</v>
      </c>
      <c r="P64">
        <f t="shared" si="15"/>
        <v>185</v>
      </c>
      <c r="Q64">
        <f t="shared" si="15"/>
        <v>108.58521382248</v>
      </c>
      <c r="R64">
        <f t="shared" si="15"/>
        <v>590.92305519507988</v>
      </c>
      <c r="S64">
        <f t="shared" si="15"/>
        <v>908.66915999999992</v>
      </c>
      <c r="T64">
        <f t="shared" si="15"/>
        <v>677.47396669703903</v>
      </c>
    </row>
    <row r="65" spans="3:21" x14ac:dyDescent="0.2">
      <c r="C65" t="str">
        <f>C19</f>
        <v>battery bulk and reg</v>
      </c>
      <c r="D65" t="s">
        <v>25</v>
      </c>
      <c r="F65" t="str">
        <f t="shared" ref="F65:K65" si="17">F56</f>
        <v>Load-Shifting Batteries</v>
      </c>
      <c r="G65" t="str">
        <f t="shared" si="17"/>
        <v>Contingency Batteries</v>
      </c>
      <c r="H65" t="str">
        <f t="shared" si="17"/>
        <v>Regulating Batteries</v>
      </c>
      <c r="I65" t="str">
        <f t="shared" si="17"/>
        <v>Solar</v>
      </c>
      <c r="J65" t="str">
        <f t="shared" si="17"/>
        <v>Thermal Plants</v>
      </c>
      <c r="K65" t="str">
        <f t="shared" si="17"/>
        <v>Wind</v>
      </c>
      <c r="N65" s="3">
        <f t="shared" si="16"/>
        <v>2035</v>
      </c>
      <c r="O65">
        <f t="shared" si="15"/>
        <v>499.40080986842997</v>
      </c>
      <c r="P65">
        <f t="shared" si="15"/>
        <v>86.5724353202</v>
      </c>
      <c r="Q65">
        <f t="shared" si="15"/>
        <v>11.435800259080001</v>
      </c>
      <c r="R65">
        <f t="shared" si="15"/>
        <v>1088.489653565779</v>
      </c>
      <c r="S65">
        <f t="shared" si="15"/>
        <v>724.46915999999999</v>
      </c>
      <c r="T65">
        <f t="shared" si="15"/>
        <v>677.47396669703903</v>
      </c>
    </row>
    <row r="66" spans="3:21" x14ac:dyDescent="0.2">
      <c r="D66">
        <f t="shared" ref="D66:D71" si="18">SUM(F66:N66)-SUM(F20:AJ20)</f>
        <v>2040.0000000000005</v>
      </c>
      <c r="E66">
        <f>E20</f>
        <v>2020</v>
      </c>
      <c r="F66" s="3">
        <f>SUMIF($F$26:$AJ$26, F$47, $F20:$AJ20)</f>
        <v>37.379817784499998</v>
      </c>
      <c r="G66" s="3">
        <f t="shared" ref="G66:K66" si="19">SUMIF($F$26:$AJ$26, G$47, $F20:$AJ20)</f>
        <v>185</v>
      </c>
      <c r="H66" s="3">
        <f t="shared" si="19"/>
        <v>97.149413563400003</v>
      </c>
      <c r="I66" s="3">
        <f t="shared" si="19"/>
        <v>511.57157028569998</v>
      </c>
      <c r="J66" s="3">
        <f t="shared" si="19"/>
        <v>1242.1691600000001</v>
      </c>
      <c r="K66" s="3">
        <f t="shared" si="19"/>
        <v>618.98604927609995</v>
      </c>
      <c r="N66" s="3">
        <f t="shared" si="16"/>
        <v>2040</v>
      </c>
      <c r="O66">
        <f t="shared" si="15"/>
        <v>730.7784506019301</v>
      </c>
      <c r="P66">
        <f t="shared" si="15"/>
        <v>86.5724353202</v>
      </c>
      <c r="Q66">
        <f t="shared" si="15"/>
        <v>3.90596134925</v>
      </c>
      <c r="R66">
        <f t="shared" si="15"/>
        <v>1652.4964636889299</v>
      </c>
      <c r="S66">
        <f t="shared" si="15"/>
        <v>671.56916000000001</v>
      </c>
      <c r="T66">
        <f t="shared" si="15"/>
        <v>680.62647717074003</v>
      </c>
    </row>
    <row r="67" spans="3:21" x14ac:dyDescent="0.2">
      <c r="D67">
        <f t="shared" si="18"/>
        <v>2045</v>
      </c>
      <c r="E67">
        <f t="shared" ref="E67:E71" si="20">E21</f>
        <v>2025</v>
      </c>
      <c r="F67" s="3">
        <f t="shared" ref="F67:K67" si="21">SUMIF($F$26:$AJ$26, F$47, $F21:$AJ21)</f>
        <v>122.16267952299999</v>
      </c>
      <c r="G67" s="3">
        <f t="shared" si="21"/>
        <v>185</v>
      </c>
      <c r="H67" s="3">
        <f t="shared" si="21"/>
        <v>104.67925247322999</v>
      </c>
      <c r="I67" s="3">
        <f t="shared" si="21"/>
        <v>562.42013512899996</v>
      </c>
      <c r="J67" s="3">
        <f t="shared" si="21"/>
        <v>1043.06916</v>
      </c>
      <c r="K67" s="3">
        <f t="shared" si="21"/>
        <v>635.26387837224001</v>
      </c>
      <c r="N67" s="3">
        <f t="shared" si="16"/>
        <v>2045</v>
      </c>
      <c r="O67">
        <f t="shared" si="15"/>
        <v>1236.5545504719901</v>
      </c>
      <c r="P67">
        <f t="shared" si="15"/>
        <v>86.5724353202</v>
      </c>
      <c r="Q67">
        <f t="shared" si="15"/>
        <v>0</v>
      </c>
      <c r="R67">
        <f t="shared" si="15"/>
        <v>2600.3580268125302</v>
      </c>
      <c r="S67">
        <f t="shared" si="15"/>
        <v>438</v>
      </c>
      <c r="T67">
        <f t="shared" si="15"/>
        <v>695.92743971983998</v>
      </c>
    </row>
    <row r="68" spans="3:21" x14ac:dyDescent="0.2">
      <c r="D68">
        <f t="shared" si="18"/>
        <v>0</v>
      </c>
      <c r="E68">
        <f t="shared" si="20"/>
        <v>2030</v>
      </c>
      <c r="F68" s="3">
        <f t="shared" ref="F68:K68" si="22">SUMIF($F$26:$AJ$26, F$47, $F22:$AJ22)</f>
        <v>155.02829149492999</v>
      </c>
      <c r="G68" s="3">
        <f t="shared" si="22"/>
        <v>185</v>
      </c>
      <c r="H68" s="3">
        <f t="shared" si="22"/>
        <v>108.58521382248</v>
      </c>
      <c r="I68" s="3">
        <f t="shared" si="22"/>
        <v>590.92305519507988</v>
      </c>
      <c r="J68" s="3">
        <f t="shared" si="22"/>
        <v>908.66915999999992</v>
      </c>
      <c r="K68" s="3">
        <f t="shared" si="22"/>
        <v>677.47396669703903</v>
      </c>
      <c r="M68" t="s">
        <v>82</v>
      </c>
    </row>
    <row r="69" spans="3:21" x14ac:dyDescent="0.2">
      <c r="D69">
        <f t="shared" si="18"/>
        <v>2019.9999999999995</v>
      </c>
      <c r="E69">
        <f t="shared" si="20"/>
        <v>2035</v>
      </c>
      <c r="F69" s="3">
        <f t="shared" ref="F69:K69" si="23">SUMIF($F$26:$AJ$26, F$47, $F23:$AJ23)</f>
        <v>499.40080986842997</v>
      </c>
      <c r="G69" s="3">
        <f t="shared" si="23"/>
        <v>86.5724353202</v>
      </c>
      <c r="H69" s="3">
        <f t="shared" si="23"/>
        <v>11.435800259080001</v>
      </c>
      <c r="I69" s="3">
        <f t="shared" si="23"/>
        <v>1088.489653565779</v>
      </c>
      <c r="J69" s="3">
        <f t="shared" si="23"/>
        <v>724.46915999999999</v>
      </c>
      <c r="K69" s="3">
        <f t="shared" si="23"/>
        <v>677.47396669703903</v>
      </c>
      <c r="M69" s="3" t="str">
        <f>C74</f>
        <v>DR bulk</v>
      </c>
      <c r="N69" s="3">
        <f t="shared" ref="N69:N74" si="24">N62</f>
        <v>2020</v>
      </c>
      <c r="O69">
        <f t="shared" ref="O69:T74" si="25">F75</f>
        <v>18.068880758500001</v>
      </c>
      <c r="P69">
        <f t="shared" si="25"/>
        <v>185</v>
      </c>
      <c r="Q69">
        <f t="shared" si="25"/>
        <v>103.079699288</v>
      </c>
      <c r="R69">
        <f t="shared" si="25"/>
        <v>621.41853844079901</v>
      </c>
      <c r="S69">
        <f t="shared" si="25"/>
        <v>1376.18316</v>
      </c>
      <c r="T69">
        <f t="shared" si="25"/>
        <v>623.86735791530998</v>
      </c>
    </row>
    <row r="70" spans="3:21" x14ac:dyDescent="0.2">
      <c r="D70">
        <f t="shared" si="18"/>
        <v>2025</v>
      </c>
      <c r="E70">
        <f t="shared" si="20"/>
        <v>2040</v>
      </c>
      <c r="F70" s="3">
        <f t="shared" ref="F70:K70" si="26">SUMIF($F$26:$AJ$26, F$47, $F24:$AJ24)</f>
        <v>730.7784506019301</v>
      </c>
      <c r="G70" s="3">
        <f t="shared" si="26"/>
        <v>86.5724353202</v>
      </c>
      <c r="H70" s="3">
        <f t="shared" si="26"/>
        <v>3.90596134925</v>
      </c>
      <c r="I70" s="3">
        <f t="shared" si="26"/>
        <v>1652.4964636889299</v>
      </c>
      <c r="J70" s="3">
        <f t="shared" si="26"/>
        <v>671.56916000000001</v>
      </c>
      <c r="K70" s="3">
        <f t="shared" si="26"/>
        <v>680.62647717074003</v>
      </c>
      <c r="N70" s="3">
        <f t="shared" si="24"/>
        <v>2025</v>
      </c>
      <c r="O70">
        <f t="shared" si="25"/>
        <v>121.1758584075</v>
      </c>
      <c r="P70">
        <f t="shared" si="25"/>
        <v>185</v>
      </c>
      <c r="Q70">
        <f t="shared" si="25"/>
        <v>103.079699288</v>
      </c>
      <c r="R70">
        <f t="shared" si="25"/>
        <v>794.02225174379896</v>
      </c>
      <c r="S70">
        <f t="shared" si="25"/>
        <v>1013.4831599999999</v>
      </c>
      <c r="T70">
        <f t="shared" si="25"/>
        <v>628.642392120669</v>
      </c>
    </row>
    <row r="71" spans="3:21" x14ac:dyDescent="0.2">
      <c r="D71">
        <f t="shared" si="18"/>
        <v>2030</v>
      </c>
      <c r="E71">
        <f t="shared" si="20"/>
        <v>2045</v>
      </c>
      <c r="F71" s="3">
        <f t="shared" ref="F71:K71" si="27">SUMIF($F$26:$AJ$26, F$47, $F25:$AJ25)</f>
        <v>1236.5545504719901</v>
      </c>
      <c r="G71" s="3">
        <f t="shared" si="27"/>
        <v>86.5724353202</v>
      </c>
      <c r="H71" s="3">
        <f t="shared" si="27"/>
        <v>0</v>
      </c>
      <c r="I71" s="3">
        <f t="shared" si="27"/>
        <v>2600.3580268125302</v>
      </c>
      <c r="J71" s="3">
        <f t="shared" si="27"/>
        <v>438</v>
      </c>
      <c r="K71" s="3">
        <f t="shared" si="27"/>
        <v>695.92743971983998</v>
      </c>
      <c r="N71" s="3">
        <f t="shared" si="24"/>
        <v>2030</v>
      </c>
      <c r="O71">
        <f t="shared" si="25"/>
        <v>141.98283999835002</v>
      </c>
      <c r="P71">
        <f t="shared" si="25"/>
        <v>185</v>
      </c>
      <c r="Q71">
        <f t="shared" si="25"/>
        <v>103.079699288</v>
      </c>
      <c r="R71">
        <f t="shared" si="25"/>
        <v>835.362493527109</v>
      </c>
      <c r="S71">
        <f t="shared" si="25"/>
        <v>1013.4831599999999</v>
      </c>
      <c r="T71">
        <f t="shared" si="25"/>
        <v>628.642392120669</v>
      </c>
    </row>
    <row r="72" spans="3:21" x14ac:dyDescent="0.2">
      <c r="N72" s="3">
        <f t="shared" si="24"/>
        <v>2035</v>
      </c>
      <c r="O72">
        <f t="shared" si="25"/>
        <v>291.51280374985004</v>
      </c>
      <c r="P72">
        <f t="shared" si="25"/>
        <v>163.26511564800001</v>
      </c>
      <c r="Q72">
        <f t="shared" si="25"/>
        <v>0</v>
      </c>
      <c r="R72">
        <f t="shared" si="25"/>
        <v>1150.306904270609</v>
      </c>
      <c r="S72">
        <f t="shared" si="25"/>
        <v>766.08315999999991</v>
      </c>
      <c r="T72">
        <f t="shared" si="25"/>
        <v>612.54928804526901</v>
      </c>
    </row>
    <row r="73" spans="3:21" x14ac:dyDescent="0.2">
      <c r="N73" s="3">
        <f t="shared" si="24"/>
        <v>2040</v>
      </c>
      <c r="O73">
        <f t="shared" si="25"/>
        <v>404.275565783849</v>
      </c>
      <c r="P73">
        <f t="shared" si="25"/>
        <v>163.26511564800001</v>
      </c>
      <c r="Q73">
        <f t="shared" si="25"/>
        <v>0</v>
      </c>
      <c r="R73">
        <f t="shared" si="25"/>
        <v>1680.5557220113099</v>
      </c>
      <c r="S73">
        <f t="shared" si="25"/>
        <v>520.98316</v>
      </c>
      <c r="T73">
        <f t="shared" si="25"/>
        <v>648.05959271715994</v>
      </c>
    </row>
    <row r="74" spans="3:21" x14ac:dyDescent="0.2">
      <c r="C74" t="str">
        <f>C28</f>
        <v>DR bulk</v>
      </c>
      <c r="D74" t="s">
        <v>25</v>
      </c>
      <c r="F74" t="str">
        <f t="shared" ref="F74:H74" si="28">F65</f>
        <v>Load-Shifting Batteries</v>
      </c>
      <c r="G74" t="str">
        <f t="shared" si="28"/>
        <v>Contingency Batteries</v>
      </c>
      <c r="H74" t="str">
        <f t="shared" si="28"/>
        <v>Regulating Batteries</v>
      </c>
      <c r="I74" t="str">
        <f>I65</f>
        <v>Solar</v>
      </c>
      <c r="J74" t="str">
        <f>J65</f>
        <v>Thermal Plants</v>
      </c>
      <c r="K74" t="str">
        <f>K65</f>
        <v>Wind</v>
      </c>
      <c r="N74" s="3">
        <f t="shared" si="24"/>
        <v>2045</v>
      </c>
      <c r="O74">
        <f t="shared" si="25"/>
        <v>836.29037481099999</v>
      </c>
      <c r="P74">
        <f t="shared" si="25"/>
        <v>163.26511564800001</v>
      </c>
      <c r="Q74">
        <f t="shared" si="25"/>
        <v>0</v>
      </c>
      <c r="R74">
        <f t="shared" si="25"/>
        <v>2516.6896301407101</v>
      </c>
      <c r="S74">
        <f t="shared" si="25"/>
        <v>492.98316</v>
      </c>
      <c r="T74">
        <f t="shared" si="25"/>
        <v>661.32484291326</v>
      </c>
    </row>
    <row r="75" spans="3:21" x14ac:dyDescent="0.2">
      <c r="D75" s="3">
        <f t="shared" ref="D75:D80" si="29">SUM(F75:N75)-SUM(F29:AJ29)</f>
        <v>0</v>
      </c>
      <c r="E75">
        <f>E29</f>
        <v>2020</v>
      </c>
      <c r="F75" s="3">
        <f>SUMIF($F$35:$AJ$35, F$47, $F29:$AJ29)</f>
        <v>18.068880758500001</v>
      </c>
      <c r="G75" s="3">
        <f t="shared" ref="G75:K75" si="30">SUMIF($F$35:$AJ$35, G$47, $F29:$AJ29)</f>
        <v>185</v>
      </c>
      <c r="H75" s="3">
        <f t="shared" si="30"/>
        <v>103.079699288</v>
      </c>
      <c r="I75" s="3">
        <f t="shared" si="30"/>
        <v>621.41853844079901</v>
      </c>
      <c r="J75" s="3">
        <f t="shared" si="30"/>
        <v>1376.18316</v>
      </c>
      <c r="K75" s="3">
        <f t="shared" si="30"/>
        <v>623.86735791530998</v>
      </c>
      <c r="M75" s="22" t="s">
        <v>82</v>
      </c>
      <c r="N75" t="s">
        <v>82</v>
      </c>
    </row>
    <row r="76" spans="3:21" x14ac:dyDescent="0.2">
      <c r="D76" s="3">
        <f t="shared" si="29"/>
        <v>2019.9999999999991</v>
      </c>
      <c r="E76">
        <f t="shared" ref="E76:E80" si="31">E30</f>
        <v>2025</v>
      </c>
      <c r="F76" s="3">
        <f t="shared" ref="F76:K76" si="32">SUMIF($F$35:$AJ$35, F$47, $F30:$AJ30)</f>
        <v>121.1758584075</v>
      </c>
      <c r="G76" s="3">
        <f t="shared" si="32"/>
        <v>185</v>
      </c>
      <c r="H76" s="3">
        <f t="shared" si="32"/>
        <v>103.079699288</v>
      </c>
      <c r="I76" s="3">
        <f t="shared" si="32"/>
        <v>794.02225174379896</v>
      </c>
      <c r="J76" s="3">
        <f t="shared" si="32"/>
        <v>1013.4831599999999</v>
      </c>
      <c r="K76" s="3">
        <f t="shared" si="32"/>
        <v>628.642392120669</v>
      </c>
      <c r="M76" s="3" t="str">
        <f>C83</f>
        <v>DR bulk and reserves</v>
      </c>
      <c r="N76" s="3">
        <f>N69</f>
        <v>2020</v>
      </c>
      <c r="O76">
        <f t="shared" ref="O76:T81" si="33">F84</f>
        <v>0</v>
      </c>
      <c r="P76">
        <f t="shared" si="33"/>
        <v>185</v>
      </c>
      <c r="Q76">
        <f t="shared" si="33"/>
        <v>72.974465787599996</v>
      </c>
      <c r="R76">
        <f t="shared" si="33"/>
        <v>640.94558723980003</v>
      </c>
      <c r="S76">
        <f t="shared" si="33"/>
        <v>1540.3831600000003</v>
      </c>
      <c r="T76">
        <f t="shared" si="33"/>
        <v>618.19283821559998</v>
      </c>
    </row>
    <row r="77" spans="3:21" x14ac:dyDescent="0.2">
      <c r="D77" s="3">
        <f t="shared" si="29"/>
        <v>2025</v>
      </c>
      <c r="E77">
        <f t="shared" si="31"/>
        <v>2030</v>
      </c>
      <c r="F77" s="3">
        <f t="shared" ref="F77:K77" si="34">SUMIF($F$35:$AJ$35, F$47, $F31:$AJ31)</f>
        <v>141.98283999835002</v>
      </c>
      <c r="G77" s="3">
        <f t="shared" si="34"/>
        <v>185</v>
      </c>
      <c r="H77" s="3">
        <f t="shared" si="34"/>
        <v>103.079699288</v>
      </c>
      <c r="I77" s="3">
        <f t="shared" si="34"/>
        <v>835.362493527109</v>
      </c>
      <c r="J77" s="3">
        <f t="shared" si="34"/>
        <v>1013.4831599999999</v>
      </c>
      <c r="K77" s="3">
        <f t="shared" si="34"/>
        <v>628.642392120669</v>
      </c>
      <c r="N77" s="3">
        <f t="shared" ref="N77:N81" si="35">N70</f>
        <v>2025</v>
      </c>
      <c r="O77">
        <f t="shared" si="33"/>
        <v>94.678483862600004</v>
      </c>
      <c r="P77">
        <f t="shared" si="33"/>
        <v>185</v>
      </c>
      <c r="Q77">
        <f t="shared" si="33"/>
        <v>85.558540069799903</v>
      </c>
      <c r="R77">
        <f t="shared" si="33"/>
        <v>785.5474714508</v>
      </c>
      <c r="S77">
        <f t="shared" si="33"/>
        <v>900.48316</v>
      </c>
      <c r="T77">
        <f t="shared" si="33"/>
        <v>618.19283821559998</v>
      </c>
    </row>
    <row r="78" spans="3:21" x14ac:dyDescent="0.2">
      <c r="D78" s="3">
        <f t="shared" si="29"/>
        <v>2029.9999999999991</v>
      </c>
      <c r="E78">
        <f t="shared" si="31"/>
        <v>2035</v>
      </c>
      <c r="F78" s="3">
        <f t="shared" ref="F78:K78" si="36">SUMIF($F$35:$AJ$35, F$47, $F32:$AJ32)</f>
        <v>291.51280374985004</v>
      </c>
      <c r="G78" s="3">
        <f t="shared" si="36"/>
        <v>163.26511564800001</v>
      </c>
      <c r="H78" s="3">
        <f t="shared" si="36"/>
        <v>0</v>
      </c>
      <c r="I78" s="3">
        <f t="shared" si="36"/>
        <v>1150.306904270609</v>
      </c>
      <c r="J78" s="3">
        <f t="shared" si="36"/>
        <v>766.08315999999991</v>
      </c>
      <c r="K78" s="3">
        <f t="shared" si="36"/>
        <v>612.54928804526901</v>
      </c>
      <c r="N78" s="3">
        <f t="shared" si="35"/>
        <v>2030</v>
      </c>
      <c r="O78">
        <f t="shared" si="33"/>
        <v>137.2442283284</v>
      </c>
      <c r="P78">
        <f t="shared" si="33"/>
        <v>185</v>
      </c>
      <c r="Q78">
        <f t="shared" si="33"/>
        <v>85.558540069799903</v>
      </c>
      <c r="R78">
        <f t="shared" si="33"/>
        <v>842.63252756380007</v>
      </c>
      <c r="S78">
        <f t="shared" si="33"/>
        <v>900.48316</v>
      </c>
      <c r="T78">
        <f t="shared" si="33"/>
        <v>618.19283821559998</v>
      </c>
    </row>
    <row r="79" spans="3:21" x14ac:dyDescent="0.2">
      <c r="D79" s="3">
        <f t="shared" si="29"/>
        <v>2035</v>
      </c>
      <c r="E79">
        <f t="shared" si="31"/>
        <v>2040</v>
      </c>
      <c r="F79" s="3">
        <f t="shared" ref="F79:K79" si="37">SUMIF($F$35:$AJ$35, F$47, $F33:$AJ33)</f>
        <v>404.275565783849</v>
      </c>
      <c r="G79" s="3">
        <f t="shared" si="37"/>
        <v>163.26511564800001</v>
      </c>
      <c r="H79" s="3">
        <f t="shared" si="37"/>
        <v>0</v>
      </c>
      <c r="I79" s="3">
        <f t="shared" si="37"/>
        <v>1680.5557220113099</v>
      </c>
      <c r="J79" s="3">
        <f t="shared" si="37"/>
        <v>520.98316</v>
      </c>
      <c r="K79" s="3">
        <f t="shared" si="37"/>
        <v>648.05959271715994</v>
      </c>
      <c r="L79" s="3"/>
      <c r="N79" s="3">
        <f t="shared" si="35"/>
        <v>2035</v>
      </c>
      <c r="O79">
        <f t="shared" si="33"/>
        <v>278.4222042614</v>
      </c>
      <c r="P79">
        <f t="shared" si="33"/>
        <v>160.18524003499999</v>
      </c>
      <c r="Q79">
        <f t="shared" si="33"/>
        <v>12.5840742822</v>
      </c>
      <c r="R79">
        <f t="shared" si="33"/>
        <v>1140.7211583934511</v>
      </c>
      <c r="S79">
        <f t="shared" si="33"/>
        <v>766.08315999999991</v>
      </c>
      <c r="T79">
        <f t="shared" si="33"/>
        <v>607.76346098850001</v>
      </c>
      <c r="U79" s="3"/>
    </row>
    <row r="80" spans="3:21" x14ac:dyDescent="0.2">
      <c r="D80" s="3">
        <f t="shared" si="29"/>
        <v>2040.0000000000009</v>
      </c>
      <c r="E80">
        <f t="shared" si="31"/>
        <v>2045</v>
      </c>
      <c r="F80" s="3">
        <f t="shared" ref="F80:K80" si="38">SUMIF($F$35:$AJ$35, F$47, $F34:$AJ34)</f>
        <v>836.29037481099999</v>
      </c>
      <c r="G80" s="3">
        <f t="shared" si="38"/>
        <v>163.26511564800001</v>
      </c>
      <c r="H80" s="3">
        <f t="shared" si="38"/>
        <v>0</v>
      </c>
      <c r="I80" s="3">
        <f t="shared" si="38"/>
        <v>2516.6896301407101</v>
      </c>
      <c r="J80" s="3">
        <f t="shared" si="38"/>
        <v>492.98316</v>
      </c>
      <c r="K80" s="3">
        <f t="shared" si="38"/>
        <v>661.32484291326</v>
      </c>
      <c r="L80" s="3"/>
      <c r="N80" s="3">
        <f t="shared" si="35"/>
        <v>2040</v>
      </c>
      <c r="O80">
        <f t="shared" si="33"/>
        <v>395.50915854480002</v>
      </c>
      <c r="P80">
        <f t="shared" si="33"/>
        <v>160.18524003499999</v>
      </c>
      <c r="Q80">
        <f t="shared" si="33"/>
        <v>0</v>
      </c>
      <c r="R80">
        <f t="shared" si="33"/>
        <v>1671.55760820725</v>
      </c>
      <c r="S80">
        <f t="shared" si="33"/>
        <v>520.98316</v>
      </c>
      <c r="T80">
        <f t="shared" si="33"/>
        <v>656.12282037310001</v>
      </c>
      <c r="U80" s="3"/>
    </row>
    <row r="81" spans="3:28" x14ac:dyDescent="0.2">
      <c r="F81" s="3"/>
      <c r="G81" s="3"/>
      <c r="H81" s="3"/>
      <c r="I81" s="3"/>
      <c r="J81" s="3"/>
      <c r="K81" s="3"/>
      <c r="L81" s="3"/>
      <c r="N81" s="3">
        <f t="shared" si="35"/>
        <v>2045</v>
      </c>
      <c r="O81">
        <f t="shared" si="33"/>
        <v>834.41388288600001</v>
      </c>
      <c r="P81">
        <f t="shared" si="33"/>
        <v>160.18524003499999</v>
      </c>
      <c r="Q81">
        <f t="shared" si="33"/>
        <v>0</v>
      </c>
      <c r="R81">
        <f t="shared" si="33"/>
        <v>2512.8265271835503</v>
      </c>
      <c r="S81">
        <f t="shared" si="33"/>
        <v>492.98316</v>
      </c>
      <c r="T81">
        <f t="shared" si="33"/>
        <v>664.55276559919002</v>
      </c>
      <c r="U81" s="3"/>
    </row>
    <row r="82" spans="3:28" x14ac:dyDescent="0.2">
      <c r="F82" s="3"/>
      <c r="G82" s="3"/>
      <c r="H82" s="3"/>
      <c r="I82" s="3"/>
      <c r="J82" s="3"/>
      <c r="K82" s="3"/>
      <c r="L82" s="3"/>
      <c r="M82" s="3"/>
      <c r="N82" s="3"/>
      <c r="O82" s="23"/>
      <c r="P82" s="23"/>
      <c r="Q82" s="23"/>
      <c r="R82" s="23"/>
      <c r="S82" s="23"/>
      <c r="T82" s="23"/>
      <c r="U82" s="23"/>
      <c r="V82" s="24"/>
      <c r="W82" s="24"/>
      <c r="X82" s="24"/>
      <c r="Y82" s="24"/>
      <c r="Z82" s="24"/>
      <c r="AA82" s="24"/>
      <c r="AB82" s="24"/>
    </row>
    <row r="83" spans="3:28" x14ac:dyDescent="0.2">
      <c r="C83" t="str">
        <f>C37</f>
        <v>DR bulk and reserves</v>
      </c>
      <c r="D83" t="s">
        <v>25</v>
      </c>
      <c r="F83" t="str">
        <f t="shared" ref="F83:H83" si="39">F74</f>
        <v>Load-Shifting Batteries</v>
      </c>
      <c r="G83" t="str">
        <f t="shared" si="39"/>
        <v>Contingency Batteries</v>
      </c>
      <c r="H83" t="str">
        <f t="shared" si="39"/>
        <v>Regulating Batteries</v>
      </c>
      <c r="I83" t="str">
        <f>I74</f>
        <v>Solar</v>
      </c>
      <c r="J83" t="str">
        <f>J74</f>
        <v>Thermal Plants</v>
      </c>
      <c r="K83" t="str">
        <f>K74</f>
        <v>Wind</v>
      </c>
      <c r="L83" s="3"/>
      <c r="M83" s="3"/>
      <c r="N83" s="3"/>
      <c r="O83" s="23"/>
      <c r="P83" s="23"/>
      <c r="Q83" s="23"/>
      <c r="R83" s="23"/>
      <c r="S83" s="23"/>
      <c r="T83" s="23"/>
      <c r="U83" s="23"/>
      <c r="V83" s="24"/>
      <c r="W83" s="24"/>
      <c r="X83" s="24"/>
      <c r="Y83" s="24"/>
      <c r="Z83" s="24"/>
      <c r="AA83" s="24"/>
      <c r="AB83" s="24"/>
    </row>
    <row r="84" spans="3:28" x14ac:dyDescent="0.2">
      <c r="D84" s="3">
        <f>SUM(F84:M84)-SUM(F38:AJ38)</f>
        <v>0</v>
      </c>
      <c r="E84">
        <f>E38</f>
        <v>2020</v>
      </c>
      <c r="F84" s="3">
        <f>SUMIF($F$35:$AJ$35, F$47, $F38:$AJ38)</f>
        <v>0</v>
      </c>
      <c r="G84" s="3">
        <f t="shared" ref="G84:K84" si="40">SUMIF($F$35:$AJ$35, G$47, $F38:$AJ38)</f>
        <v>185</v>
      </c>
      <c r="H84" s="3">
        <f t="shared" si="40"/>
        <v>72.974465787599996</v>
      </c>
      <c r="I84" s="3">
        <f t="shared" si="40"/>
        <v>640.94558723980003</v>
      </c>
      <c r="J84" s="3">
        <f t="shared" si="40"/>
        <v>1540.3831600000003</v>
      </c>
      <c r="K84" s="3">
        <f t="shared" si="40"/>
        <v>618.19283821559998</v>
      </c>
      <c r="L84" s="3"/>
      <c r="M84" s="3"/>
      <c r="N84" s="3"/>
      <c r="O84" s="23"/>
      <c r="P84" s="23"/>
      <c r="Q84" s="23"/>
      <c r="R84" s="23"/>
      <c r="S84" s="23"/>
      <c r="T84" s="23"/>
      <c r="U84" s="23"/>
      <c r="V84" s="24"/>
      <c r="W84" s="24"/>
      <c r="X84" s="24"/>
      <c r="Y84" s="24"/>
      <c r="Z84" s="24"/>
      <c r="AA84" s="24"/>
      <c r="AB84" s="24"/>
    </row>
    <row r="85" spans="3:28" x14ac:dyDescent="0.2">
      <c r="D85" s="3">
        <f t="shared" ref="D85:D89" si="41">SUM(F85:M85)-SUM(F39:AJ39)</f>
        <v>0</v>
      </c>
      <c r="E85">
        <f t="shared" ref="E85:E89" si="42">E39</f>
        <v>2025</v>
      </c>
      <c r="F85" s="3">
        <f t="shared" ref="F85:K85" si="43">SUMIF($F$35:$AJ$35, F$47, $F39:$AJ39)</f>
        <v>94.678483862600004</v>
      </c>
      <c r="G85" s="3">
        <f t="shared" si="43"/>
        <v>185</v>
      </c>
      <c r="H85" s="3">
        <f t="shared" si="43"/>
        <v>85.558540069799903</v>
      </c>
      <c r="I85" s="3">
        <f t="shared" si="43"/>
        <v>785.5474714508</v>
      </c>
      <c r="J85" s="3">
        <f t="shared" si="43"/>
        <v>900.48316</v>
      </c>
      <c r="K85" s="3">
        <f t="shared" si="43"/>
        <v>618.19283821559998</v>
      </c>
      <c r="L85" s="3"/>
      <c r="M85" s="3"/>
      <c r="N85" s="3"/>
      <c r="O85" s="23"/>
      <c r="P85" s="23"/>
      <c r="Q85" s="23"/>
      <c r="R85" s="23"/>
      <c r="S85" s="23"/>
      <c r="T85" s="23"/>
      <c r="U85" s="23"/>
      <c r="V85" s="24"/>
      <c r="W85" s="24"/>
      <c r="X85" s="24"/>
      <c r="Y85" s="24"/>
      <c r="Z85" s="24"/>
      <c r="AA85" s="24"/>
      <c r="AB85" s="24"/>
    </row>
    <row r="86" spans="3:28" x14ac:dyDescent="0.2">
      <c r="D86" s="3">
        <f t="shared" si="41"/>
        <v>0</v>
      </c>
      <c r="E86">
        <f t="shared" si="42"/>
        <v>2030</v>
      </c>
      <c r="F86" s="3">
        <f t="shared" ref="F86:K86" si="44">SUMIF($F$35:$AJ$35, F$47, $F40:$AJ40)</f>
        <v>137.2442283284</v>
      </c>
      <c r="G86" s="3">
        <f t="shared" si="44"/>
        <v>185</v>
      </c>
      <c r="H86" s="3">
        <f t="shared" si="44"/>
        <v>85.558540069799903</v>
      </c>
      <c r="I86" s="3">
        <f t="shared" si="44"/>
        <v>842.63252756380007</v>
      </c>
      <c r="J86" s="3">
        <f t="shared" si="44"/>
        <v>900.48316</v>
      </c>
      <c r="K86" s="3">
        <f t="shared" si="44"/>
        <v>618.19283821559998</v>
      </c>
      <c r="L86" s="3"/>
      <c r="M86" s="3"/>
      <c r="N86" s="3"/>
      <c r="O86" s="23"/>
      <c r="P86" s="23"/>
      <c r="Q86" s="23"/>
      <c r="R86" s="23"/>
      <c r="S86" s="23"/>
      <c r="T86" s="23"/>
      <c r="U86" s="23"/>
      <c r="V86" s="24"/>
      <c r="W86" s="24"/>
      <c r="X86" s="24"/>
      <c r="Y86" s="24"/>
      <c r="Z86" s="24"/>
      <c r="AA86" s="24"/>
      <c r="AB86" s="24"/>
    </row>
    <row r="87" spans="3:28" x14ac:dyDescent="0.2">
      <c r="D87" s="3">
        <f t="shared" si="41"/>
        <v>0</v>
      </c>
      <c r="E87">
        <f t="shared" si="42"/>
        <v>2035</v>
      </c>
      <c r="F87" s="3">
        <f t="shared" ref="F87:K87" si="45">SUMIF($F$35:$AJ$35, F$47, $F41:$AJ41)</f>
        <v>278.4222042614</v>
      </c>
      <c r="G87" s="3">
        <f t="shared" si="45"/>
        <v>160.18524003499999</v>
      </c>
      <c r="H87" s="3">
        <f t="shared" si="45"/>
        <v>12.5840742822</v>
      </c>
      <c r="I87" s="3">
        <f t="shared" si="45"/>
        <v>1140.7211583934511</v>
      </c>
      <c r="J87" s="3">
        <f t="shared" si="45"/>
        <v>766.08315999999991</v>
      </c>
      <c r="K87" s="3">
        <f t="shared" si="45"/>
        <v>607.76346098850001</v>
      </c>
      <c r="L87" s="3"/>
      <c r="M87" s="3"/>
      <c r="N87" s="3"/>
      <c r="O87" s="23"/>
      <c r="P87" s="23"/>
      <c r="Q87" s="23"/>
      <c r="R87" s="23"/>
      <c r="S87" s="23"/>
      <c r="T87" s="23"/>
      <c r="U87" s="23"/>
      <c r="V87" s="24"/>
      <c r="W87" s="24"/>
      <c r="X87" s="24"/>
      <c r="Y87" s="24"/>
      <c r="Z87" s="24"/>
      <c r="AA87" s="24"/>
      <c r="AB87" s="24"/>
    </row>
    <row r="88" spans="3:28" x14ac:dyDescent="0.2">
      <c r="D88" s="3">
        <f t="shared" si="41"/>
        <v>0</v>
      </c>
      <c r="E88">
        <f t="shared" si="42"/>
        <v>2040</v>
      </c>
      <c r="F88" s="3">
        <f t="shared" ref="F88:K88" si="46">SUMIF($F$35:$AJ$35, F$47, $F42:$AJ42)</f>
        <v>395.50915854480002</v>
      </c>
      <c r="G88" s="3">
        <f t="shared" si="46"/>
        <v>160.18524003499999</v>
      </c>
      <c r="H88" s="3">
        <f t="shared" si="46"/>
        <v>0</v>
      </c>
      <c r="I88" s="3">
        <f t="shared" si="46"/>
        <v>1671.55760820725</v>
      </c>
      <c r="J88" s="3">
        <f t="shared" si="46"/>
        <v>520.98316</v>
      </c>
      <c r="K88" s="3">
        <f t="shared" si="46"/>
        <v>656.12282037310001</v>
      </c>
      <c r="L88" s="3"/>
      <c r="M88" s="3"/>
      <c r="N88" s="3"/>
      <c r="O88" s="23"/>
      <c r="P88" s="23"/>
      <c r="Q88" s="23"/>
      <c r="R88" s="23"/>
      <c r="S88" s="23"/>
      <c r="T88" s="23"/>
      <c r="U88" s="23"/>
      <c r="V88" s="24"/>
      <c r="W88" s="24"/>
      <c r="X88" s="24"/>
      <c r="Y88" s="24"/>
      <c r="Z88" s="24"/>
      <c r="AA88" s="24"/>
      <c r="AB88" s="24"/>
    </row>
    <row r="89" spans="3:28" x14ac:dyDescent="0.2">
      <c r="D89" s="3">
        <f t="shared" si="41"/>
        <v>0</v>
      </c>
      <c r="E89">
        <f t="shared" si="42"/>
        <v>2045</v>
      </c>
      <c r="F89" s="3">
        <f t="shared" ref="F89:K89" si="47">SUMIF($F$35:$AJ$35, F$47, $F43:$AJ43)</f>
        <v>834.41388288600001</v>
      </c>
      <c r="G89" s="3">
        <f t="shared" si="47"/>
        <v>160.18524003499999</v>
      </c>
      <c r="H89" s="3">
        <f t="shared" si="47"/>
        <v>0</v>
      </c>
      <c r="I89" s="3">
        <f t="shared" si="47"/>
        <v>2512.8265271835503</v>
      </c>
      <c r="J89" s="3">
        <f t="shared" si="47"/>
        <v>492.98316</v>
      </c>
      <c r="K89" s="3">
        <f t="shared" si="47"/>
        <v>664.55276559919002</v>
      </c>
      <c r="L89" s="3"/>
      <c r="M89" s="3"/>
      <c r="N89" s="3"/>
      <c r="O89" s="23"/>
      <c r="P89" s="23"/>
      <c r="Q89" s="23"/>
      <c r="R89" s="23"/>
      <c r="S89" s="23"/>
      <c r="T89" s="23"/>
      <c r="U89" s="23"/>
      <c r="V89" s="24"/>
      <c r="W89" s="24"/>
      <c r="X89" s="24"/>
      <c r="Y89" s="24"/>
      <c r="Z89" s="24"/>
      <c r="AA89" s="24"/>
      <c r="AB89" s="24"/>
    </row>
    <row r="90" spans="3:28" x14ac:dyDescent="0.2">
      <c r="F90" s="3"/>
      <c r="G90" s="3"/>
      <c r="H90" s="3"/>
      <c r="I90" s="3"/>
      <c r="J90" s="3"/>
      <c r="K90" s="3"/>
      <c r="L90" s="3"/>
      <c r="M90" s="3"/>
      <c r="N90" s="3"/>
      <c r="O90" s="23"/>
      <c r="P90" s="23"/>
      <c r="Q90" s="23"/>
      <c r="R90" s="23"/>
      <c r="S90" s="23"/>
      <c r="T90" s="23"/>
      <c r="U90" s="23"/>
      <c r="V90" s="24"/>
      <c r="W90" s="24"/>
      <c r="X90" s="24"/>
      <c r="Y90" s="24"/>
      <c r="Z90" s="24"/>
      <c r="AA90" s="24"/>
      <c r="AB90" s="24"/>
    </row>
    <row r="91" spans="3:28" x14ac:dyDescent="0.2">
      <c r="F91" s="3"/>
      <c r="G91" s="3"/>
      <c r="H91" s="3"/>
      <c r="I91" s="3"/>
      <c r="J91" s="3"/>
      <c r="K91" s="3"/>
      <c r="L91" s="3"/>
      <c r="M91" s="3"/>
      <c r="N91" s="3"/>
      <c r="O91" s="23"/>
      <c r="P91" s="23"/>
      <c r="Q91" s="23"/>
      <c r="R91" s="23"/>
      <c r="S91" s="23"/>
      <c r="T91" s="23"/>
      <c r="U91" s="23"/>
      <c r="V91" s="24"/>
      <c r="W91" s="24"/>
      <c r="X91" s="24"/>
      <c r="Y91" s="24"/>
      <c r="Z91" s="24"/>
      <c r="AA91" s="24"/>
      <c r="AB91" s="24"/>
    </row>
    <row r="92" spans="3:28" x14ac:dyDescent="0.2">
      <c r="F92" s="3"/>
      <c r="G92" s="3"/>
      <c r="H92" s="3"/>
      <c r="I92" s="3"/>
      <c r="J92" s="3"/>
      <c r="K92" s="3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3:28" x14ac:dyDescent="0.2">
      <c r="F93" s="3"/>
      <c r="G93" s="3"/>
      <c r="H93" s="3"/>
      <c r="I93" s="3"/>
      <c r="J93" s="3"/>
      <c r="K93" s="3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3:28" x14ac:dyDescent="0.2"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spans="3:28" x14ac:dyDescent="0.2"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spans="3:28" x14ac:dyDescent="0.2"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spans="15:28" x14ac:dyDescent="0.2"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spans="15:28" x14ac:dyDescent="0.2"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spans="15:28" x14ac:dyDescent="0.2"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spans="15:28" x14ac:dyDescent="0.2"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spans="15:28" x14ac:dyDescent="0.2"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spans="15:28" x14ac:dyDescent="0.2"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spans="15:28" x14ac:dyDescent="0.2">
      <c r="S103" t="s">
        <v>83</v>
      </c>
    </row>
    <row r="104" spans="15:28" x14ac:dyDescent="0.2">
      <c r="U104" t="s">
        <v>84</v>
      </c>
    </row>
    <row r="105" spans="15:28" x14ac:dyDescent="0.2">
      <c r="W105" t="s">
        <v>85</v>
      </c>
    </row>
    <row r="106" spans="15:28" x14ac:dyDescent="0.2">
      <c r="Y106" t="s">
        <v>87</v>
      </c>
    </row>
    <row r="107" spans="15:28" x14ac:dyDescent="0.2">
      <c r="P107" t="s">
        <v>86</v>
      </c>
    </row>
  </sheetData>
  <sortState xmlns:xlrd2="http://schemas.microsoft.com/office/spreadsheetml/2017/richdata2" ref="K11:K39">
    <sortCondition ref="K11:K3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4"/>
  <sheetViews>
    <sheetView workbookViewId="0">
      <selection activeCell="A2" sqref="A2:K34"/>
    </sheetView>
  </sheetViews>
  <sheetFormatPr baseColWidth="10" defaultRowHeight="16" x14ac:dyDescent="0.2"/>
  <cols>
    <col min="1" max="1" width="22.1640625" customWidth="1"/>
    <col min="2" max="5" width="12" customWidth="1"/>
    <col min="6" max="6" width="5.6640625" customWidth="1"/>
    <col min="7" max="7" width="22.1640625" customWidth="1"/>
    <col min="8" max="11" width="12" customWidth="1"/>
  </cols>
  <sheetData>
    <row r="1" spans="1:32" x14ac:dyDescent="0.2">
      <c r="N1" t="s">
        <v>26</v>
      </c>
      <c r="U1" t="s">
        <v>27</v>
      </c>
      <c r="AB1" t="s">
        <v>28</v>
      </c>
    </row>
    <row r="2" spans="1:32" ht="19" x14ac:dyDescent="0.25">
      <c r="A2" s="4"/>
      <c r="B2" s="25" t="s">
        <v>37</v>
      </c>
      <c r="C2" s="25"/>
      <c r="D2" s="25"/>
      <c r="E2" s="25"/>
      <c r="F2" s="5"/>
      <c r="G2" s="5"/>
      <c r="H2" s="26" t="s">
        <v>26</v>
      </c>
      <c r="I2" s="26"/>
      <c r="J2" s="26"/>
      <c r="K2" s="26"/>
      <c r="N2" t="s">
        <v>25</v>
      </c>
      <c r="O2">
        <v>0</v>
      </c>
      <c r="P2">
        <v>0</v>
      </c>
      <c r="Q2">
        <v>0</v>
      </c>
      <c r="R2">
        <v>0</v>
      </c>
      <c r="U2" t="s">
        <v>25</v>
      </c>
      <c r="V2">
        <v>0</v>
      </c>
      <c r="W2">
        <v>0</v>
      </c>
      <c r="X2">
        <v>0</v>
      </c>
      <c r="Y2">
        <v>0</v>
      </c>
      <c r="AB2" t="s">
        <v>25</v>
      </c>
      <c r="AC2">
        <v>0</v>
      </c>
      <c r="AD2">
        <v>0</v>
      </c>
      <c r="AE2">
        <v>0</v>
      </c>
      <c r="AF2">
        <v>0</v>
      </c>
    </row>
    <row r="3" spans="1:32" ht="19" x14ac:dyDescent="0.25">
      <c r="A3" s="5"/>
      <c r="B3" s="18" t="s">
        <v>38</v>
      </c>
      <c r="C3" s="19" t="s">
        <v>39</v>
      </c>
      <c r="D3" s="19" t="s">
        <v>40</v>
      </c>
      <c r="E3" s="21" t="s">
        <v>41</v>
      </c>
      <c r="F3" s="5"/>
      <c r="G3" s="5"/>
      <c r="H3" s="18" t="s">
        <v>38</v>
      </c>
      <c r="I3" s="19" t="s">
        <v>39</v>
      </c>
      <c r="J3" s="19" t="s">
        <v>40</v>
      </c>
      <c r="K3" s="21" t="s">
        <v>41</v>
      </c>
      <c r="O3">
        <v>2021</v>
      </c>
      <c r="P3">
        <v>2029</v>
      </c>
      <c r="Q3">
        <v>2037</v>
      </c>
      <c r="R3">
        <v>2045</v>
      </c>
      <c r="V3">
        <v>2021</v>
      </c>
      <c r="W3">
        <v>2029</v>
      </c>
      <c r="X3">
        <v>2037</v>
      </c>
      <c r="Y3">
        <v>2045</v>
      </c>
      <c r="AC3">
        <v>2021</v>
      </c>
      <c r="AD3">
        <v>2029</v>
      </c>
      <c r="AE3">
        <v>2037</v>
      </c>
      <c r="AF3">
        <v>2045</v>
      </c>
    </row>
    <row r="4" spans="1:32" ht="19" x14ac:dyDescent="0.25">
      <c r="A4" s="6" t="s">
        <v>18</v>
      </c>
      <c r="B4" s="7">
        <v>0</v>
      </c>
      <c r="C4" s="8">
        <v>0</v>
      </c>
      <c r="D4" s="20">
        <v>0</v>
      </c>
      <c r="E4" s="9">
        <v>0</v>
      </c>
      <c r="F4" s="5"/>
      <c r="G4" s="6" t="s">
        <v>18</v>
      </c>
      <c r="H4" s="7">
        <v>180</v>
      </c>
      <c r="I4" s="8">
        <v>180</v>
      </c>
      <c r="J4" s="8">
        <v>180</v>
      </c>
      <c r="K4" s="9">
        <v>180</v>
      </c>
      <c r="N4" t="s">
        <v>18</v>
      </c>
      <c r="O4">
        <v>180</v>
      </c>
      <c r="P4">
        <v>180</v>
      </c>
      <c r="Q4">
        <v>180</v>
      </c>
      <c r="R4">
        <v>180</v>
      </c>
      <c r="U4" t="s">
        <v>18</v>
      </c>
      <c r="V4">
        <v>180</v>
      </c>
      <c r="W4">
        <v>180</v>
      </c>
      <c r="X4">
        <v>180</v>
      </c>
      <c r="Y4">
        <v>180</v>
      </c>
      <c r="AB4" t="s">
        <v>18</v>
      </c>
      <c r="AC4">
        <v>180</v>
      </c>
      <c r="AD4">
        <v>180</v>
      </c>
      <c r="AE4">
        <v>180</v>
      </c>
      <c r="AF4">
        <v>180</v>
      </c>
    </row>
    <row r="5" spans="1:32" ht="19" x14ac:dyDescent="0.25">
      <c r="A5" s="10" t="s">
        <v>22</v>
      </c>
      <c r="B5" s="11">
        <v>0</v>
      </c>
      <c r="C5" s="12">
        <v>0</v>
      </c>
      <c r="D5" s="12">
        <v>0</v>
      </c>
      <c r="E5" s="13">
        <v>0</v>
      </c>
      <c r="F5" s="5"/>
      <c r="G5" s="10" t="s">
        <v>22</v>
      </c>
      <c r="H5" s="11">
        <v>0</v>
      </c>
      <c r="I5" s="12">
        <v>115.944076165333</v>
      </c>
      <c r="J5" s="12">
        <v>309.41934195699997</v>
      </c>
      <c r="K5" s="13">
        <v>607.66324310166601</v>
      </c>
      <c r="N5" t="s">
        <v>22</v>
      </c>
      <c r="O5">
        <v>0</v>
      </c>
      <c r="P5">
        <v>115.944076165333</v>
      </c>
      <c r="Q5">
        <v>309.41934195699997</v>
      </c>
      <c r="R5">
        <v>607.66324310166601</v>
      </c>
      <c r="U5" t="s">
        <v>22</v>
      </c>
      <c r="V5">
        <v>0</v>
      </c>
      <c r="W5">
        <v>123.54779034849901</v>
      </c>
      <c r="X5">
        <v>340.44318413849999</v>
      </c>
      <c r="Y5">
        <v>692.55552253999997</v>
      </c>
      <c r="AB5" t="s">
        <v>22</v>
      </c>
      <c r="AC5">
        <v>20.532465341166599</v>
      </c>
      <c r="AD5">
        <v>439.37853741116601</v>
      </c>
      <c r="AE5">
        <v>418.84607206999999</v>
      </c>
      <c r="AF5">
        <v>561.66803184166599</v>
      </c>
    </row>
    <row r="6" spans="1:32" ht="19" x14ac:dyDescent="0.25">
      <c r="A6" s="10" t="s">
        <v>35</v>
      </c>
      <c r="B6" s="11">
        <v>256.79999999999995</v>
      </c>
      <c r="C6" s="12">
        <v>256.79999999999995</v>
      </c>
      <c r="D6" s="12">
        <v>256.79999999999995</v>
      </c>
      <c r="E6" s="13">
        <v>256.79999999999995</v>
      </c>
      <c r="F6" s="5"/>
      <c r="G6" s="10" t="s">
        <v>35</v>
      </c>
      <c r="H6" s="11">
        <v>559.1</v>
      </c>
      <c r="I6" s="12">
        <v>256.79999999999995</v>
      </c>
      <c r="J6" s="12">
        <v>256.79999999999995</v>
      </c>
      <c r="K6" s="13">
        <v>0</v>
      </c>
      <c r="N6" t="s">
        <v>35</v>
      </c>
      <c r="O6">
        <v>559.1</v>
      </c>
      <c r="P6">
        <v>256.79999999999995</v>
      </c>
      <c r="Q6">
        <v>256.79999999999995</v>
      </c>
      <c r="R6">
        <v>0</v>
      </c>
      <c r="U6" t="s">
        <v>35</v>
      </c>
      <c r="V6">
        <v>482.9</v>
      </c>
      <c r="W6">
        <v>284.29999999999995</v>
      </c>
      <c r="X6">
        <v>256.79999999999995</v>
      </c>
      <c r="Y6">
        <v>0</v>
      </c>
      <c r="AB6" t="s">
        <v>35</v>
      </c>
      <c r="AC6">
        <v>482.29999999999995</v>
      </c>
      <c r="AD6">
        <v>155.6</v>
      </c>
      <c r="AE6">
        <v>0</v>
      </c>
      <c r="AF6">
        <v>0</v>
      </c>
    </row>
    <row r="7" spans="1:32" ht="19" x14ac:dyDescent="0.25">
      <c r="A7" s="10" t="s">
        <v>33</v>
      </c>
      <c r="B7" s="11">
        <v>383</v>
      </c>
      <c r="C7" s="12">
        <v>383</v>
      </c>
      <c r="D7" s="12">
        <v>383</v>
      </c>
      <c r="E7" s="13">
        <v>383</v>
      </c>
      <c r="F7" s="5"/>
      <c r="G7" s="10" t="s">
        <v>33</v>
      </c>
      <c r="H7" s="11">
        <v>0</v>
      </c>
      <c r="I7" s="12">
        <v>0</v>
      </c>
      <c r="J7" s="12">
        <v>0</v>
      </c>
      <c r="K7" s="13">
        <v>0</v>
      </c>
      <c r="N7" t="s">
        <v>33</v>
      </c>
      <c r="O7">
        <v>0</v>
      </c>
      <c r="P7">
        <v>0</v>
      </c>
      <c r="Q7">
        <v>0</v>
      </c>
      <c r="R7">
        <v>0</v>
      </c>
      <c r="U7" t="s">
        <v>33</v>
      </c>
      <c r="V7">
        <v>0</v>
      </c>
      <c r="W7">
        <v>0</v>
      </c>
      <c r="X7">
        <v>0</v>
      </c>
      <c r="Y7">
        <v>0</v>
      </c>
      <c r="AB7" t="s">
        <v>33</v>
      </c>
      <c r="AC7">
        <v>0</v>
      </c>
      <c r="AD7">
        <v>0</v>
      </c>
      <c r="AE7">
        <v>0</v>
      </c>
      <c r="AF7">
        <v>0</v>
      </c>
    </row>
    <row r="8" spans="1:32" ht="19" x14ac:dyDescent="0.25">
      <c r="A8" s="10" t="s">
        <v>2</v>
      </c>
      <c r="B8" s="11">
        <v>703.691354187</v>
      </c>
      <c r="C8" s="12">
        <v>793.172791522289</v>
      </c>
      <c r="D8" s="12">
        <v>885.93014264806095</v>
      </c>
      <c r="E8" s="13">
        <v>896.22181862681396</v>
      </c>
      <c r="F8" s="5"/>
      <c r="G8" s="10" t="s">
        <v>2</v>
      </c>
      <c r="H8" s="11">
        <v>703.691354187</v>
      </c>
      <c r="I8" s="12">
        <v>793.17279152230003</v>
      </c>
      <c r="J8" s="12">
        <v>885.93014264809995</v>
      </c>
      <c r="K8" s="13">
        <v>2159.6618217580999</v>
      </c>
      <c r="N8" t="s">
        <v>2</v>
      </c>
      <c r="O8">
        <v>703.691354187</v>
      </c>
      <c r="P8">
        <v>793.17279152230003</v>
      </c>
      <c r="Q8">
        <v>885.93014264809995</v>
      </c>
      <c r="R8">
        <v>2159.6618217580999</v>
      </c>
      <c r="U8" t="s">
        <v>2</v>
      </c>
      <c r="V8">
        <v>703.691354187</v>
      </c>
      <c r="W8">
        <v>793.17279152230003</v>
      </c>
      <c r="X8">
        <v>885.93014264809995</v>
      </c>
      <c r="Y8">
        <v>2212.5163403680999</v>
      </c>
      <c r="AB8" t="s">
        <v>2</v>
      </c>
      <c r="AC8">
        <v>703.691354187</v>
      </c>
      <c r="AD8">
        <v>793.17279152230003</v>
      </c>
      <c r="AE8">
        <v>885.93014264809995</v>
      </c>
      <c r="AF8">
        <v>1491.0648837801</v>
      </c>
    </row>
    <row r="9" spans="1:32" ht="19" x14ac:dyDescent="0.25">
      <c r="A9" s="10" t="s">
        <v>36</v>
      </c>
      <c r="B9" s="11">
        <v>32.200000000000003</v>
      </c>
      <c r="C9" s="12">
        <v>20</v>
      </c>
      <c r="D9" s="12">
        <v>0</v>
      </c>
      <c r="E9" s="13">
        <v>0</v>
      </c>
      <c r="F9" s="5"/>
      <c r="G9" s="10" t="s">
        <v>36</v>
      </c>
      <c r="H9" s="11">
        <v>0</v>
      </c>
      <c r="I9" s="12">
        <v>0</v>
      </c>
      <c r="J9" s="12">
        <v>0</v>
      </c>
      <c r="K9" s="13">
        <v>0</v>
      </c>
      <c r="N9" t="s">
        <v>36</v>
      </c>
      <c r="O9">
        <v>0</v>
      </c>
      <c r="P9">
        <v>0</v>
      </c>
      <c r="Q9">
        <v>0</v>
      </c>
      <c r="R9">
        <v>0</v>
      </c>
      <c r="U9" t="s">
        <v>36</v>
      </c>
      <c r="V9">
        <v>32.200000000000003</v>
      </c>
      <c r="W9">
        <v>20</v>
      </c>
      <c r="X9">
        <v>0</v>
      </c>
      <c r="Y9">
        <v>0</v>
      </c>
      <c r="AB9" t="s">
        <v>36</v>
      </c>
      <c r="AC9">
        <v>20</v>
      </c>
      <c r="AD9">
        <v>0</v>
      </c>
      <c r="AE9">
        <v>0</v>
      </c>
      <c r="AF9">
        <v>0</v>
      </c>
    </row>
    <row r="10" spans="1:32" ht="19" x14ac:dyDescent="0.25">
      <c r="A10" s="10" t="s">
        <v>21</v>
      </c>
      <c r="B10" s="11">
        <v>0</v>
      </c>
      <c r="C10" s="12">
        <v>0</v>
      </c>
      <c r="D10" s="12">
        <v>0</v>
      </c>
      <c r="E10" s="13">
        <v>0</v>
      </c>
      <c r="F10" s="5"/>
      <c r="G10" s="10" t="s">
        <v>21</v>
      </c>
      <c r="H10" s="11">
        <v>0</v>
      </c>
      <c r="I10" s="12">
        <v>0</v>
      </c>
      <c r="J10" s="12">
        <v>73.037537674899994</v>
      </c>
      <c r="K10" s="13">
        <v>134.21833084089999</v>
      </c>
      <c r="N10" t="s">
        <v>21</v>
      </c>
      <c r="O10">
        <v>0</v>
      </c>
      <c r="P10">
        <v>0</v>
      </c>
      <c r="Q10">
        <v>73.037537674899994</v>
      </c>
      <c r="R10">
        <v>134.21833084089999</v>
      </c>
      <c r="U10" t="s">
        <v>21</v>
      </c>
      <c r="V10">
        <v>0</v>
      </c>
      <c r="W10">
        <v>0</v>
      </c>
      <c r="X10">
        <v>0</v>
      </c>
      <c r="Y10">
        <v>17.263495434199999</v>
      </c>
      <c r="AB10" t="s">
        <v>21</v>
      </c>
      <c r="AC10">
        <v>0</v>
      </c>
      <c r="AD10">
        <v>5.0790276344500001</v>
      </c>
      <c r="AE10">
        <v>53.697522820449997</v>
      </c>
      <c r="AF10">
        <v>85.277873635950002</v>
      </c>
    </row>
    <row r="11" spans="1:32" ht="19" x14ac:dyDescent="0.25">
      <c r="A11" s="10" t="s">
        <v>16</v>
      </c>
      <c r="B11" s="11">
        <v>60</v>
      </c>
      <c r="C11" s="12">
        <v>60</v>
      </c>
      <c r="D11" s="12">
        <v>60</v>
      </c>
      <c r="E11" s="13">
        <v>60</v>
      </c>
      <c r="F11" s="5"/>
      <c r="G11" s="10" t="s">
        <v>16</v>
      </c>
      <c r="H11" s="11">
        <v>60</v>
      </c>
      <c r="I11" s="12">
        <v>60</v>
      </c>
      <c r="J11" s="12">
        <v>60</v>
      </c>
      <c r="K11" s="13">
        <v>60</v>
      </c>
      <c r="N11" t="s">
        <v>16</v>
      </c>
      <c r="O11">
        <v>60</v>
      </c>
      <c r="P11">
        <v>60</v>
      </c>
      <c r="Q11">
        <v>60</v>
      </c>
      <c r="R11">
        <v>60</v>
      </c>
      <c r="U11" t="s">
        <v>16</v>
      </c>
      <c r="V11">
        <v>60</v>
      </c>
      <c r="W11">
        <v>60</v>
      </c>
      <c r="X11">
        <v>60</v>
      </c>
      <c r="Y11">
        <v>60</v>
      </c>
      <c r="AB11" t="s">
        <v>16</v>
      </c>
      <c r="AC11">
        <v>60</v>
      </c>
      <c r="AD11">
        <v>60</v>
      </c>
      <c r="AE11">
        <v>60</v>
      </c>
      <c r="AF11">
        <v>60</v>
      </c>
    </row>
    <row r="12" spans="1:32" ht="19" x14ac:dyDescent="0.25">
      <c r="A12" s="10" t="s">
        <v>15</v>
      </c>
      <c r="B12" s="11">
        <v>181</v>
      </c>
      <c r="C12" s="12">
        <v>0</v>
      </c>
      <c r="D12" s="12">
        <v>100</v>
      </c>
      <c r="E12" s="13">
        <v>181</v>
      </c>
      <c r="F12" s="5"/>
      <c r="G12" s="10" t="s">
        <v>15</v>
      </c>
      <c r="H12" s="11">
        <v>181</v>
      </c>
      <c r="I12" s="12">
        <v>100</v>
      </c>
      <c r="J12" s="12">
        <v>0</v>
      </c>
      <c r="K12" s="13">
        <v>0</v>
      </c>
      <c r="N12" t="s">
        <v>15</v>
      </c>
      <c r="O12">
        <v>181</v>
      </c>
      <c r="P12">
        <v>100</v>
      </c>
      <c r="Q12">
        <v>0</v>
      </c>
      <c r="R12">
        <v>0</v>
      </c>
      <c r="U12" t="s">
        <v>15</v>
      </c>
      <c r="V12">
        <v>181</v>
      </c>
      <c r="W12">
        <v>181</v>
      </c>
      <c r="X12">
        <v>181</v>
      </c>
      <c r="Y12">
        <v>181</v>
      </c>
      <c r="AB12" t="s">
        <v>15</v>
      </c>
      <c r="AC12">
        <v>181</v>
      </c>
      <c r="AD12">
        <v>181</v>
      </c>
      <c r="AE12">
        <v>181</v>
      </c>
      <c r="AF12">
        <v>181</v>
      </c>
    </row>
    <row r="13" spans="1:32" ht="19" x14ac:dyDescent="0.25">
      <c r="A13" s="10" t="s">
        <v>20</v>
      </c>
      <c r="B13" s="11">
        <v>214</v>
      </c>
      <c r="C13" s="12">
        <v>214</v>
      </c>
      <c r="D13" s="12">
        <v>214</v>
      </c>
      <c r="E13" s="13">
        <v>0</v>
      </c>
      <c r="F13" s="5"/>
      <c r="G13" s="10" t="s">
        <v>20</v>
      </c>
      <c r="H13" s="11">
        <v>214</v>
      </c>
      <c r="I13" s="12">
        <v>214</v>
      </c>
      <c r="J13" s="12">
        <v>214</v>
      </c>
      <c r="K13" s="13">
        <v>0</v>
      </c>
      <c r="N13" t="s">
        <v>20</v>
      </c>
      <c r="O13">
        <v>214</v>
      </c>
      <c r="P13">
        <v>214</v>
      </c>
      <c r="Q13">
        <v>214</v>
      </c>
      <c r="R13">
        <v>0</v>
      </c>
      <c r="U13" t="s">
        <v>20</v>
      </c>
      <c r="V13">
        <v>214</v>
      </c>
      <c r="W13">
        <v>214</v>
      </c>
      <c r="X13">
        <v>0</v>
      </c>
      <c r="Y13">
        <v>0</v>
      </c>
      <c r="AB13" t="s">
        <v>20</v>
      </c>
      <c r="AC13">
        <v>214</v>
      </c>
      <c r="AD13">
        <v>0</v>
      </c>
      <c r="AE13">
        <v>0</v>
      </c>
      <c r="AF13">
        <v>0</v>
      </c>
    </row>
    <row r="14" spans="1:32" ht="19" x14ac:dyDescent="0.25">
      <c r="A14" s="10" t="s">
        <v>19</v>
      </c>
      <c r="B14" s="11">
        <v>163</v>
      </c>
      <c r="C14" s="12">
        <v>163</v>
      </c>
      <c r="D14" s="12">
        <v>163</v>
      </c>
      <c r="E14" s="13">
        <v>163</v>
      </c>
      <c r="F14" s="5"/>
      <c r="G14" s="10" t="s">
        <v>19</v>
      </c>
      <c r="H14" s="11">
        <v>509</v>
      </c>
      <c r="I14" s="12">
        <v>509</v>
      </c>
      <c r="J14" s="12">
        <v>509</v>
      </c>
      <c r="K14" s="13">
        <v>524</v>
      </c>
      <c r="N14" t="s">
        <v>19</v>
      </c>
      <c r="O14">
        <v>509</v>
      </c>
      <c r="P14">
        <v>509</v>
      </c>
      <c r="Q14">
        <v>509</v>
      </c>
      <c r="R14">
        <v>524</v>
      </c>
      <c r="U14" t="s">
        <v>19</v>
      </c>
      <c r="V14">
        <v>459</v>
      </c>
      <c r="W14">
        <v>459</v>
      </c>
      <c r="X14">
        <v>466.5</v>
      </c>
      <c r="Y14">
        <v>481.5</v>
      </c>
      <c r="AB14" t="s">
        <v>19</v>
      </c>
      <c r="AC14">
        <v>509</v>
      </c>
      <c r="AD14">
        <v>509</v>
      </c>
      <c r="AE14">
        <v>509</v>
      </c>
      <c r="AF14">
        <v>524</v>
      </c>
    </row>
    <row r="15" spans="1:32" ht="19" x14ac:dyDescent="0.25">
      <c r="A15" s="10" t="s">
        <v>23</v>
      </c>
      <c r="B15" s="11">
        <v>0</v>
      </c>
      <c r="C15" s="12">
        <v>200</v>
      </c>
      <c r="D15" s="12">
        <v>400</v>
      </c>
      <c r="E15" s="13">
        <v>800</v>
      </c>
      <c r="F15" s="5"/>
      <c r="G15" s="10" t="s">
        <v>23</v>
      </c>
      <c r="H15" s="11">
        <v>0</v>
      </c>
      <c r="I15" s="12">
        <v>0</v>
      </c>
      <c r="J15" s="12">
        <v>0</v>
      </c>
      <c r="K15" s="13">
        <v>0</v>
      </c>
      <c r="N15" t="s">
        <v>23</v>
      </c>
      <c r="O15">
        <v>0</v>
      </c>
      <c r="P15">
        <v>0</v>
      </c>
      <c r="Q15">
        <v>0</v>
      </c>
      <c r="R15">
        <v>0</v>
      </c>
      <c r="U15" t="s">
        <v>23</v>
      </c>
      <c r="V15">
        <v>0</v>
      </c>
      <c r="W15">
        <v>0</v>
      </c>
      <c r="X15">
        <v>0</v>
      </c>
      <c r="Y15">
        <v>0</v>
      </c>
      <c r="AB15" t="s">
        <v>23</v>
      </c>
      <c r="AC15">
        <v>0</v>
      </c>
      <c r="AD15">
        <v>0</v>
      </c>
      <c r="AE15">
        <v>0</v>
      </c>
      <c r="AF15">
        <v>0</v>
      </c>
    </row>
    <row r="16" spans="1:32" ht="19" x14ac:dyDescent="0.25">
      <c r="A16" s="10" t="s">
        <v>34</v>
      </c>
      <c r="B16" s="11">
        <v>0</v>
      </c>
      <c r="C16" s="12">
        <v>0</v>
      </c>
      <c r="D16" s="12">
        <v>0</v>
      </c>
      <c r="E16" s="13">
        <v>0</v>
      </c>
      <c r="F16" s="5"/>
      <c r="G16" s="10" t="s">
        <v>34</v>
      </c>
      <c r="H16" s="11">
        <v>13.333333333300001</v>
      </c>
      <c r="I16" s="12">
        <v>13.333333333300001</v>
      </c>
      <c r="J16" s="12">
        <v>13.333333333300001</v>
      </c>
      <c r="K16" s="13">
        <v>13.333333333300001</v>
      </c>
      <c r="N16" t="s">
        <v>34</v>
      </c>
      <c r="O16">
        <v>13.333333333300001</v>
      </c>
      <c r="P16">
        <v>13.333333333300001</v>
      </c>
      <c r="Q16">
        <v>13.333333333300001</v>
      </c>
      <c r="R16">
        <v>13.333333333300001</v>
      </c>
      <c r="U16" t="s">
        <v>34</v>
      </c>
      <c r="V16">
        <v>10</v>
      </c>
      <c r="W16">
        <v>10</v>
      </c>
      <c r="X16">
        <v>10</v>
      </c>
      <c r="Y16">
        <v>10</v>
      </c>
      <c r="AB16" t="s">
        <v>34</v>
      </c>
      <c r="AC16">
        <v>17.142857142899999</v>
      </c>
      <c r="AD16">
        <v>17.142857142899999</v>
      </c>
      <c r="AE16">
        <v>17.142857142899999</v>
      </c>
      <c r="AF16">
        <v>17.142857142899999</v>
      </c>
    </row>
    <row r="17" spans="1:32" ht="19" x14ac:dyDescent="0.25">
      <c r="A17" s="14" t="s">
        <v>17</v>
      </c>
      <c r="B17" s="15">
        <v>217.19999999999899</v>
      </c>
      <c r="C17" s="16">
        <v>317.2</v>
      </c>
      <c r="D17" s="16">
        <v>517.20000000000005</v>
      </c>
      <c r="E17" s="17">
        <v>817.2</v>
      </c>
      <c r="F17" s="5"/>
      <c r="G17" s="14" t="s">
        <v>17</v>
      </c>
      <c r="H17" s="15">
        <v>32.6</v>
      </c>
      <c r="I17" s="16">
        <v>403.86678058775698</v>
      </c>
      <c r="J17" s="16">
        <v>711.60389624997799</v>
      </c>
      <c r="K17" s="17">
        <v>711.60389624997799</v>
      </c>
      <c r="N17" t="s">
        <v>17</v>
      </c>
      <c r="O17">
        <v>32.6</v>
      </c>
      <c r="P17">
        <v>403.86678058775698</v>
      </c>
      <c r="Q17">
        <v>711.60389624997799</v>
      </c>
      <c r="R17">
        <v>711.60389624997799</v>
      </c>
      <c r="U17" t="s">
        <v>17</v>
      </c>
      <c r="V17">
        <v>32.6</v>
      </c>
      <c r="W17">
        <v>395.64101365629898</v>
      </c>
      <c r="X17">
        <v>742.38185838099002</v>
      </c>
      <c r="Y17">
        <v>742.38185838099002</v>
      </c>
      <c r="AB17" t="s">
        <v>17</v>
      </c>
      <c r="AC17">
        <v>91.794174410657007</v>
      </c>
      <c r="AD17">
        <v>1242.9130949186499</v>
      </c>
      <c r="AE17">
        <v>1242.9130949186499</v>
      </c>
      <c r="AF17">
        <v>1242.9130949186499</v>
      </c>
    </row>
    <row r="18" spans="1:32" ht="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32" ht="19" x14ac:dyDescent="0.25">
      <c r="A19" s="5"/>
      <c r="B19" s="26" t="s">
        <v>28</v>
      </c>
      <c r="C19" s="26"/>
      <c r="D19" s="26"/>
      <c r="E19" s="26"/>
      <c r="F19" s="5"/>
      <c r="G19" s="5"/>
      <c r="H19" s="26" t="s">
        <v>27</v>
      </c>
      <c r="I19" s="26"/>
      <c r="J19" s="26"/>
      <c r="K19" s="26"/>
    </row>
    <row r="20" spans="1:32" ht="19" x14ac:dyDescent="0.25">
      <c r="A20" s="5"/>
      <c r="B20" s="18" t="s">
        <v>38</v>
      </c>
      <c r="C20" s="19" t="s">
        <v>39</v>
      </c>
      <c r="D20" s="19" t="s">
        <v>40</v>
      </c>
      <c r="E20" s="21" t="s">
        <v>41</v>
      </c>
      <c r="F20" s="5"/>
      <c r="G20" s="5"/>
      <c r="H20" s="18" t="s">
        <v>38</v>
      </c>
      <c r="I20" s="19" t="s">
        <v>39</v>
      </c>
      <c r="J20" s="19" t="s">
        <v>40</v>
      </c>
      <c r="K20" s="21" t="s">
        <v>41</v>
      </c>
    </row>
    <row r="21" spans="1:32" ht="19" x14ac:dyDescent="0.25">
      <c r="A21" s="6" t="s">
        <v>18</v>
      </c>
      <c r="B21" s="7">
        <v>180</v>
      </c>
      <c r="C21" s="8">
        <v>180</v>
      </c>
      <c r="D21" s="8">
        <v>180</v>
      </c>
      <c r="E21" s="9">
        <v>180</v>
      </c>
      <c r="F21" s="5"/>
      <c r="G21" s="6" t="s">
        <v>18</v>
      </c>
      <c r="H21" s="7">
        <v>180</v>
      </c>
      <c r="I21" s="8">
        <v>180</v>
      </c>
      <c r="J21" s="8">
        <v>180</v>
      </c>
      <c r="K21" s="9">
        <v>180</v>
      </c>
    </row>
    <row r="22" spans="1:32" ht="19" x14ac:dyDescent="0.25">
      <c r="A22" s="10" t="s">
        <v>22</v>
      </c>
      <c r="B22" s="11">
        <v>20.532465341166599</v>
      </c>
      <c r="C22" s="12">
        <v>439.37853741116601</v>
      </c>
      <c r="D22" s="12">
        <v>418.84607206999999</v>
      </c>
      <c r="E22" s="13">
        <v>561.66803184166599</v>
      </c>
      <c r="F22" s="5"/>
      <c r="G22" s="10" t="s">
        <v>22</v>
      </c>
      <c r="H22" s="11">
        <v>0</v>
      </c>
      <c r="I22" s="12">
        <v>123.54779034849901</v>
      </c>
      <c r="J22" s="12">
        <v>340.44318413849999</v>
      </c>
      <c r="K22" s="13">
        <v>692.55552253999997</v>
      </c>
    </row>
    <row r="23" spans="1:32" ht="19" x14ac:dyDescent="0.25">
      <c r="A23" s="10" t="s">
        <v>35</v>
      </c>
      <c r="B23" s="11">
        <v>482.29999999999995</v>
      </c>
      <c r="C23" s="12">
        <v>155.6</v>
      </c>
      <c r="D23" s="12">
        <v>0</v>
      </c>
      <c r="E23" s="13">
        <v>0</v>
      </c>
      <c r="F23" s="5"/>
      <c r="G23" s="10" t="s">
        <v>35</v>
      </c>
      <c r="H23" s="11">
        <v>482.9</v>
      </c>
      <c r="I23" s="12">
        <v>284.29999999999995</v>
      </c>
      <c r="J23" s="12">
        <v>256.79999999999995</v>
      </c>
      <c r="K23" s="13">
        <v>0</v>
      </c>
    </row>
    <row r="24" spans="1:32" ht="19" x14ac:dyDescent="0.25">
      <c r="A24" s="10" t="s">
        <v>33</v>
      </c>
      <c r="B24" s="11">
        <v>0</v>
      </c>
      <c r="C24" s="12">
        <v>0</v>
      </c>
      <c r="D24" s="12">
        <v>0</v>
      </c>
      <c r="E24" s="13">
        <v>0</v>
      </c>
      <c r="F24" s="5"/>
      <c r="G24" s="10" t="s">
        <v>33</v>
      </c>
      <c r="H24" s="11">
        <v>0</v>
      </c>
      <c r="I24" s="12">
        <v>0</v>
      </c>
      <c r="J24" s="12">
        <v>0</v>
      </c>
      <c r="K24" s="13">
        <v>0</v>
      </c>
    </row>
    <row r="25" spans="1:32" ht="19" x14ac:dyDescent="0.25">
      <c r="A25" s="10" t="s">
        <v>2</v>
      </c>
      <c r="B25" s="11">
        <v>703.691354187</v>
      </c>
      <c r="C25" s="12">
        <v>793.17279152230003</v>
      </c>
      <c r="D25" s="12">
        <v>885.93014264809995</v>
      </c>
      <c r="E25" s="13">
        <v>1491.0648837801</v>
      </c>
      <c r="F25" s="5"/>
      <c r="G25" s="10" t="s">
        <v>2</v>
      </c>
      <c r="H25" s="11">
        <v>703.691354187</v>
      </c>
      <c r="I25" s="12">
        <v>793.17279152230003</v>
      </c>
      <c r="J25" s="12">
        <v>885.93014264809995</v>
      </c>
      <c r="K25" s="13">
        <v>2212.5163403680999</v>
      </c>
    </row>
    <row r="26" spans="1:32" ht="19" x14ac:dyDescent="0.25">
      <c r="A26" s="10" t="s">
        <v>36</v>
      </c>
      <c r="B26" s="11">
        <v>20</v>
      </c>
      <c r="C26" s="12">
        <v>0</v>
      </c>
      <c r="D26" s="12">
        <v>0</v>
      </c>
      <c r="E26" s="13">
        <v>0</v>
      </c>
      <c r="F26" s="5"/>
      <c r="G26" s="10" t="s">
        <v>36</v>
      </c>
      <c r="H26" s="11">
        <v>32.200000000000003</v>
      </c>
      <c r="I26" s="12">
        <v>20</v>
      </c>
      <c r="J26" s="12">
        <v>0</v>
      </c>
      <c r="K26" s="13">
        <v>0</v>
      </c>
    </row>
    <row r="27" spans="1:32" ht="19" x14ac:dyDescent="0.25">
      <c r="A27" s="10" t="s">
        <v>21</v>
      </c>
      <c r="B27" s="11">
        <v>0</v>
      </c>
      <c r="C27" s="12">
        <v>5.0790276344500001</v>
      </c>
      <c r="D27" s="12">
        <v>53.697522820449997</v>
      </c>
      <c r="E27" s="13">
        <v>85.277873635950002</v>
      </c>
      <c r="F27" s="5"/>
      <c r="G27" s="10" t="s">
        <v>21</v>
      </c>
      <c r="H27" s="11">
        <v>0</v>
      </c>
      <c r="I27" s="12">
        <v>0</v>
      </c>
      <c r="J27" s="12">
        <v>0</v>
      </c>
      <c r="K27" s="13">
        <v>17.263495434199999</v>
      </c>
    </row>
    <row r="28" spans="1:32" ht="19" x14ac:dyDescent="0.25">
      <c r="A28" s="10" t="s">
        <v>16</v>
      </c>
      <c r="B28" s="11">
        <v>60</v>
      </c>
      <c r="C28" s="12">
        <v>60</v>
      </c>
      <c r="D28" s="12">
        <v>60</v>
      </c>
      <c r="E28" s="13">
        <v>60</v>
      </c>
      <c r="F28" s="5"/>
      <c r="G28" s="10" t="s">
        <v>16</v>
      </c>
      <c r="H28" s="11">
        <v>60</v>
      </c>
      <c r="I28" s="12">
        <v>60</v>
      </c>
      <c r="J28" s="12">
        <v>60</v>
      </c>
      <c r="K28" s="13">
        <v>60</v>
      </c>
    </row>
    <row r="29" spans="1:32" ht="19" x14ac:dyDescent="0.25">
      <c r="A29" s="10" t="s">
        <v>15</v>
      </c>
      <c r="B29" s="11">
        <v>181</v>
      </c>
      <c r="C29" s="12">
        <v>181</v>
      </c>
      <c r="D29" s="12">
        <v>181</v>
      </c>
      <c r="E29" s="13">
        <v>181</v>
      </c>
      <c r="F29" s="5"/>
      <c r="G29" s="10" t="s">
        <v>15</v>
      </c>
      <c r="H29" s="11">
        <v>181</v>
      </c>
      <c r="I29" s="12">
        <v>181</v>
      </c>
      <c r="J29" s="12">
        <v>181</v>
      </c>
      <c r="K29" s="13">
        <v>181</v>
      </c>
    </row>
    <row r="30" spans="1:32" ht="19" x14ac:dyDescent="0.25">
      <c r="A30" s="10" t="s">
        <v>20</v>
      </c>
      <c r="B30" s="11">
        <v>214</v>
      </c>
      <c r="C30" s="12">
        <v>0</v>
      </c>
      <c r="D30" s="12">
        <v>0</v>
      </c>
      <c r="E30" s="13">
        <v>0</v>
      </c>
      <c r="F30" s="5"/>
      <c r="G30" s="10" t="s">
        <v>20</v>
      </c>
      <c r="H30" s="11">
        <v>214</v>
      </c>
      <c r="I30" s="12">
        <v>214</v>
      </c>
      <c r="J30" s="12">
        <v>0</v>
      </c>
      <c r="K30" s="13">
        <v>0</v>
      </c>
    </row>
    <row r="31" spans="1:32" ht="19" x14ac:dyDescent="0.25">
      <c r="A31" s="10" t="s">
        <v>19</v>
      </c>
      <c r="B31" s="11">
        <v>509</v>
      </c>
      <c r="C31" s="12">
        <v>509</v>
      </c>
      <c r="D31" s="12">
        <v>509</v>
      </c>
      <c r="E31" s="13">
        <v>524</v>
      </c>
      <c r="F31" s="5"/>
      <c r="G31" s="10" t="s">
        <v>19</v>
      </c>
      <c r="H31" s="11">
        <v>459</v>
      </c>
      <c r="I31" s="12">
        <v>459</v>
      </c>
      <c r="J31" s="12">
        <v>466.5</v>
      </c>
      <c r="K31" s="13">
        <v>481.5</v>
      </c>
    </row>
    <row r="32" spans="1:32" ht="19" x14ac:dyDescent="0.25">
      <c r="A32" s="10" t="s">
        <v>23</v>
      </c>
      <c r="B32" s="11">
        <v>0</v>
      </c>
      <c r="C32" s="12">
        <v>0</v>
      </c>
      <c r="D32" s="12">
        <v>0</v>
      </c>
      <c r="E32" s="13">
        <v>0</v>
      </c>
      <c r="F32" s="5"/>
      <c r="G32" s="10" t="s">
        <v>23</v>
      </c>
      <c r="H32" s="11">
        <v>0</v>
      </c>
      <c r="I32" s="12">
        <v>0</v>
      </c>
      <c r="J32" s="12">
        <v>0</v>
      </c>
      <c r="K32" s="13">
        <v>0</v>
      </c>
    </row>
    <row r="33" spans="1:11" ht="19" x14ac:dyDescent="0.25">
      <c r="A33" s="10" t="s">
        <v>34</v>
      </c>
      <c r="B33" s="11">
        <v>17.142857142899999</v>
      </c>
      <c r="C33" s="12">
        <v>17.142857142899999</v>
      </c>
      <c r="D33" s="12">
        <v>17.142857142899999</v>
      </c>
      <c r="E33" s="13">
        <v>17.142857142899999</v>
      </c>
      <c r="F33" s="5"/>
      <c r="G33" s="10" t="s">
        <v>34</v>
      </c>
      <c r="H33" s="11">
        <v>10</v>
      </c>
      <c r="I33" s="12">
        <v>10</v>
      </c>
      <c r="J33" s="12">
        <v>10</v>
      </c>
      <c r="K33" s="13">
        <v>10</v>
      </c>
    </row>
    <row r="34" spans="1:11" ht="19" x14ac:dyDescent="0.25">
      <c r="A34" s="14" t="s">
        <v>17</v>
      </c>
      <c r="B34" s="15">
        <v>91.794174410657007</v>
      </c>
      <c r="C34" s="16">
        <v>1242.9130949186499</v>
      </c>
      <c r="D34" s="16">
        <v>1242.9130949186499</v>
      </c>
      <c r="E34" s="17">
        <v>1242.9130949186499</v>
      </c>
      <c r="F34" s="5"/>
      <c r="G34" s="14" t="s">
        <v>17</v>
      </c>
      <c r="H34" s="15">
        <v>32.6</v>
      </c>
      <c r="I34" s="16">
        <v>395.64101365629898</v>
      </c>
      <c r="J34" s="16">
        <v>742.38185838099002</v>
      </c>
      <c r="K34" s="17">
        <v>742.38185838099002</v>
      </c>
    </row>
  </sheetData>
  <mergeCells count="4">
    <mergeCell ref="B2:E2"/>
    <mergeCell ref="B19:E19"/>
    <mergeCell ref="H2:K2"/>
    <mergeCell ref="H19:K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2016-05-18T08:16:39Z</dcterms:created>
  <dcterms:modified xsi:type="dcterms:W3CDTF">2019-08-14T09:05:24Z</dcterms:modified>
</cp:coreProperties>
</file>