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00" yWindow="1660" windowWidth="22240" windowHeight="12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A28" i="1"/>
  <c r="A27" i="1"/>
  <c r="A26" i="1"/>
  <c r="A25" i="1"/>
  <c r="A24" i="1"/>
  <c r="C17" i="1"/>
  <c r="C19" i="1"/>
  <c r="F19" i="1"/>
  <c r="C20" i="1"/>
  <c r="F20" i="1"/>
  <c r="C21" i="1"/>
  <c r="F21" i="1"/>
  <c r="C18" i="1"/>
  <c r="F18" i="1"/>
  <c r="A21" i="1"/>
  <c r="D21" i="1"/>
  <c r="E21" i="1"/>
  <c r="A20" i="1"/>
  <c r="D20" i="1"/>
  <c r="E20" i="1"/>
  <c r="A19" i="1"/>
  <c r="D19" i="1"/>
  <c r="E19" i="1"/>
  <c r="A18" i="1"/>
  <c r="D18" i="1"/>
  <c r="E18" i="1"/>
  <c r="A17" i="1"/>
  <c r="D17" i="1"/>
  <c r="A16" i="1"/>
  <c r="C10" i="1"/>
  <c r="E10" i="1"/>
  <c r="C9" i="1"/>
  <c r="E9" i="1"/>
  <c r="D10" i="1"/>
  <c r="D9" i="1"/>
  <c r="C12" i="1"/>
  <c r="E12" i="1"/>
  <c r="C11" i="1"/>
  <c r="E11" i="1"/>
</calcChain>
</file>

<file path=xl/comments1.xml><?xml version="1.0" encoding="utf-8"?>
<comments xmlns="http://schemas.openxmlformats.org/spreadsheetml/2006/main">
  <authors>
    <author>Matthias Fripp</author>
  </authors>
  <commentList>
    <comment ref="C17" authorId="0">
      <text>
        <r>
          <rPr>
            <sz val="9"/>
            <color indexed="81"/>
            <rFont val="Calibri"/>
            <family val="2"/>
            <charset val="238"/>
          </rPr>
          <t>HECO has 460,000 customers (403k residential), from https://www.hawaiianelectric.com/about-us/power-facts</t>
        </r>
      </text>
    </comment>
  </commentList>
</comments>
</file>

<file path=xl/sharedStrings.xml><?xml version="1.0" encoding="utf-8"?>
<sst xmlns="http://schemas.openxmlformats.org/spreadsheetml/2006/main" count="39" uniqueCount="39">
  <si>
    <t>scenario</t>
  </si>
  <si>
    <t>max_demand_response_share</t>
  </si>
  <si>
    <t>total_cost</t>
  </si>
  <si>
    <t>cost_per_kwh</t>
  </si>
  <si>
    <t>cost_per_kwh_2020</t>
  </si>
  <si>
    <t>cost_per_kwh_2025</t>
  </si>
  <si>
    <t>cost_per_kwh_2030</t>
  </si>
  <si>
    <t>cost_per_kwh_2035</t>
  </si>
  <si>
    <t>cost_per_kwh_2040</t>
  </si>
  <si>
    <t>cost_per_kwh_2045</t>
  </si>
  <si>
    <t>renewable_share_all_years</t>
  </si>
  <si>
    <t>renewable_share_2020</t>
  </si>
  <si>
    <t>renewable_share_2025</t>
  </si>
  <si>
    <t>renewable_share_2030</t>
  </si>
  <si>
    <t>renewable_share_2035</t>
  </si>
  <si>
    <t>renewable_share_2040</t>
  </si>
  <si>
    <t>renewable_share_2045</t>
  </si>
  <si>
    <t>biofuel_share_all_years</t>
  </si>
  <si>
    <t>biofuel_share_2020</t>
  </si>
  <si>
    <t>biofuel_share_2025</t>
  </si>
  <si>
    <t>biofuel_share_2030</t>
  </si>
  <si>
    <t>biofuel_share_2035</t>
  </si>
  <si>
    <t>biofuel_share_2040</t>
  </si>
  <si>
    <t>biofuel_share_2045</t>
  </si>
  <si>
    <t>&lt;- worth doing</t>
  </si>
  <si>
    <t>&lt;- maybe not worth doing</t>
  </si>
  <si>
    <t>savings per customer</t>
  </si>
  <si>
    <t>battery</t>
  </si>
  <si>
    <t>savings per MW LS batts</t>
  </si>
  <si>
    <t>battery cost per MW</t>
  </si>
  <si>
    <t>cost per customer</t>
  </si>
  <si>
    <t>cost per kWh</t>
  </si>
  <si>
    <t>incremental savings per customer</t>
  </si>
  <si>
    <t>battery_bulk</t>
  </si>
  <si>
    <t>battery_bulk_and_conting</t>
  </si>
  <si>
    <t>battery_bulk_and_reg</t>
  </si>
  <si>
    <t>dr_bulk</t>
  </si>
  <si>
    <t>dr_bulk_and_reserves</t>
  </si>
  <si>
    <t>savings per customer vs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</si>
</sst>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battery_bulk</c:v>
                </c:pt>
              </c:strCache>
            </c:strRef>
          </c:tx>
          <c:marker>
            <c:symbol val="none"/>
          </c:marker>
          <c:cat>
            <c:strRef>
              <c:f>Sheet1!$L$1:$Q$1</c:f>
              <c:strCache>
                <c:ptCount val="6"/>
                <c:pt idx="0">
                  <c:v>renewable_share_2020</c:v>
                </c:pt>
                <c:pt idx="1">
                  <c:v>renewable_share_2025</c:v>
                </c:pt>
                <c:pt idx="2">
                  <c:v>renewable_share_2030</c:v>
                </c:pt>
                <c:pt idx="3">
                  <c:v>renewable_share_2035</c:v>
                </c:pt>
                <c:pt idx="4">
                  <c:v>renewable_share_2040</c:v>
                </c:pt>
                <c:pt idx="5">
                  <c:v>renewable_share_2045</c:v>
                </c:pt>
              </c:strCache>
            </c:strRef>
          </c:cat>
          <c:val>
            <c:numRef>
              <c:f>Sheet1!$L$2:$Q$2</c:f>
              <c:numCache>
                <c:formatCode>General</c:formatCode>
                <c:ptCount val="6"/>
                <c:pt idx="0">
                  <c:v>0.496312720052714</c:v>
                </c:pt>
                <c:pt idx="1">
                  <c:v>0.535701446745358</c:v>
                </c:pt>
                <c:pt idx="2">
                  <c:v>0.552501126006273</c:v>
                </c:pt>
                <c:pt idx="3">
                  <c:v>0.639781021152687</c:v>
                </c:pt>
                <c:pt idx="4">
                  <c:v>0.703049364630465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battery_bulk_and_conting</c:v>
                </c:pt>
              </c:strCache>
            </c:strRef>
          </c:tx>
          <c:marker>
            <c:symbol val="none"/>
          </c:marker>
          <c:cat>
            <c:strRef>
              <c:f>Sheet1!$L$1:$Q$1</c:f>
              <c:strCache>
                <c:ptCount val="6"/>
                <c:pt idx="0">
                  <c:v>renewable_share_2020</c:v>
                </c:pt>
                <c:pt idx="1">
                  <c:v>renewable_share_2025</c:v>
                </c:pt>
                <c:pt idx="2">
                  <c:v>renewable_share_2030</c:v>
                </c:pt>
                <c:pt idx="3">
                  <c:v>renewable_share_2035</c:v>
                </c:pt>
                <c:pt idx="4">
                  <c:v>renewable_share_2040</c:v>
                </c:pt>
                <c:pt idx="5">
                  <c:v>renewable_share_2045</c:v>
                </c:pt>
              </c:strCache>
            </c:strRef>
          </c:cat>
          <c:val>
            <c:numRef>
              <c:f>Sheet1!$L$3:$Q$3</c:f>
              <c:numCache>
                <c:formatCode>General</c:formatCode>
                <c:ptCount val="6"/>
                <c:pt idx="0">
                  <c:v>0.491350371048268</c:v>
                </c:pt>
                <c:pt idx="1">
                  <c:v>0.534659860292932</c:v>
                </c:pt>
                <c:pt idx="2">
                  <c:v>0.569762088976894</c:v>
                </c:pt>
                <c:pt idx="3">
                  <c:v>0.628985581249149</c:v>
                </c:pt>
                <c:pt idx="4">
                  <c:v>0.700670869632589</c:v>
                </c:pt>
                <c:pt idx="5">
                  <c:v>0.999999999999998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battery_bulk_and_reg</c:v>
                </c:pt>
              </c:strCache>
            </c:strRef>
          </c:tx>
          <c:marker>
            <c:symbol val="none"/>
          </c:marker>
          <c:cat>
            <c:strRef>
              <c:f>Sheet1!$L$1:$Q$1</c:f>
              <c:strCache>
                <c:ptCount val="6"/>
                <c:pt idx="0">
                  <c:v>renewable_share_2020</c:v>
                </c:pt>
                <c:pt idx="1">
                  <c:v>renewable_share_2025</c:v>
                </c:pt>
                <c:pt idx="2">
                  <c:v>renewable_share_2030</c:v>
                </c:pt>
                <c:pt idx="3">
                  <c:v>renewable_share_2035</c:v>
                </c:pt>
                <c:pt idx="4">
                  <c:v>renewable_share_2040</c:v>
                </c:pt>
                <c:pt idx="5">
                  <c:v>renewable_share_2045</c:v>
                </c:pt>
              </c:strCache>
            </c:strRef>
          </c:cat>
          <c:val>
            <c:numRef>
              <c:f>Sheet1!$L$4:$Q$4</c:f>
              <c:numCache>
                <c:formatCode>General</c:formatCode>
                <c:ptCount val="6"/>
                <c:pt idx="0">
                  <c:v>0.501403821389297</c:v>
                </c:pt>
                <c:pt idx="1">
                  <c:v>0.530622847868809</c:v>
                </c:pt>
                <c:pt idx="2">
                  <c:v>0.559165513716177</c:v>
                </c:pt>
                <c:pt idx="3">
                  <c:v>0.674345057965743</c:v>
                </c:pt>
                <c:pt idx="4">
                  <c:v>0.739528521549943</c:v>
                </c:pt>
                <c:pt idx="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dr_bulk</c:v>
                </c:pt>
              </c:strCache>
            </c:strRef>
          </c:tx>
          <c:marker>
            <c:symbol val="none"/>
          </c:marker>
          <c:cat>
            <c:strRef>
              <c:f>Sheet1!$L$1:$Q$1</c:f>
              <c:strCache>
                <c:ptCount val="6"/>
                <c:pt idx="0">
                  <c:v>renewable_share_2020</c:v>
                </c:pt>
                <c:pt idx="1">
                  <c:v>renewable_share_2025</c:v>
                </c:pt>
                <c:pt idx="2">
                  <c:v>renewable_share_2030</c:v>
                </c:pt>
                <c:pt idx="3">
                  <c:v>renewable_share_2035</c:v>
                </c:pt>
                <c:pt idx="4">
                  <c:v>renewable_share_2040</c:v>
                </c:pt>
                <c:pt idx="5">
                  <c:v>renewable_share_2045</c:v>
                </c:pt>
              </c:strCache>
            </c:strRef>
          </c:cat>
          <c:val>
            <c:numRef>
              <c:f>Sheet1!$L$5:$Q$5</c:f>
              <c:numCache>
                <c:formatCode>General</c:formatCode>
                <c:ptCount val="6"/>
                <c:pt idx="0">
                  <c:v>0.542814695368023</c:v>
                </c:pt>
                <c:pt idx="1">
                  <c:v>0.606192699857553</c:v>
                </c:pt>
                <c:pt idx="2">
                  <c:v>0.628599391516284</c:v>
                </c:pt>
                <c:pt idx="3">
                  <c:v>0.683886470082959</c:v>
                </c:pt>
                <c:pt idx="4">
                  <c:v>0.7491082173136</c:v>
                </c:pt>
                <c:pt idx="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dr_bulk_and_reserves</c:v>
                </c:pt>
              </c:strCache>
            </c:strRef>
          </c:tx>
          <c:marker>
            <c:symbol val="none"/>
          </c:marker>
          <c:cat>
            <c:strRef>
              <c:f>Sheet1!$L$1:$Q$1</c:f>
              <c:strCache>
                <c:ptCount val="6"/>
                <c:pt idx="0">
                  <c:v>renewable_share_2020</c:v>
                </c:pt>
                <c:pt idx="1">
                  <c:v>renewable_share_2025</c:v>
                </c:pt>
                <c:pt idx="2">
                  <c:v>renewable_share_2030</c:v>
                </c:pt>
                <c:pt idx="3">
                  <c:v>renewable_share_2035</c:v>
                </c:pt>
                <c:pt idx="4">
                  <c:v>renewable_share_2040</c:v>
                </c:pt>
                <c:pt idx="5">
                  <c:v>renewable_share_2045</c:v>
                </c:pt>
              </c:strCache>
            </c:strRef>
          </c:cat>
          <c:val>
            <c:numRef>
              <c:f>Sheet1!$L$6:$Q$6</c:f>
              <c:numCache>
                <c:formatCode>General</c:formatCode>
                <c:ptCount val="6"/>
                <c:pt idx="0">
                  <c:v>0.547827335376978</c:v>
                </c:pt>
                <c:pt idx="1">
                  <c:v>0.60137469168442</c:v>
                </c:pt>
                <c:pt idx="2">
                  <c:v>0.628803843004717</c:v>
                </c:pt>
                <c:pt idx="3">
                  <c:v>0.681417460643437</c:v>
                </c:pt>
                <c:pt idx="4">
                  <c:v>0.749070039613878</c:v>
                </c:pt>
                <c:pt idx="5">
                  <c:v>0.999999999999999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40376"/>
        <c:axId val="1953113848"/>
      </c:lineChart>
      <c:catAx>
        <c:axId val="-206324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113848"/>
        <c:crosses val="autoZero"/>
        <c:auto val="1"/>
        <c:lblAlgn val="ctr"/>
        <c:lblOffset val="100"/>
        <c:noMultiLvlLbl val="0"/>
      </c:catAx>
      <c:valAx>
        <c:axId val="195311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4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7</xdr:row>
      <xdr:rowOff>88900</xdr:rowOff>
    </xdr:from>
    <xdr:to>
      <xdr:col>16</xdr:col>
      <xdr:colOff>635000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"/>
  <sheetViews>
    <sheetView tabSelected="1" topLeftCell="A4" workbookViewId="0">
      <selection activeCell="A23" sqref="A23"/>
    </sheetView>
  </sheetViews>
  <sheetFormatPr baseColWidth="10" defaultRowHeight="15" x14ac:dyDescent="0"/>
  <cols>
    <col min="1" max="1" width="22.83203125" bestFit="1" customWidth="1"/>
    <col min="3" max="3" width="15.6640625" bestFit="1" customWidth="1"/>
    <col min="4" max="4" width="18.8320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33</v>
      </c>
      <c r="B2">
        <v>0</v>
      </c>
      <c r="C2">
        <v>17037083934.776899</v>
      </c>
      <c r="D2">
        <v>0.12729187029667799</v>
      </c>
      <c r="E2">
        <v>0.11839700297422</v>
      </c>
      <c r="F2">
        <v>0.121362484531003</v>
      </c>
      <c r="G2">
        <v>0.12633464706734099</v>
      </c>
      <c r="H2">
        <v>0.12756494995147499</v>
      </c>
      <c r="I2">
        <v>0.12551550574761799</v>
      </c>
      <c r="J2">
        <v>0.156128624083685</v>
      </c>
      <c r="K2">
        <v>0.66500955644736104</v>
      </c>
      <c r="L2">
        <v>0.49631272005271398</v>
      </c>
      <c r="M2">
        <v>0.53570144674535802</v>
      </c>
      <c r="N2">
        <v>0.55250112600627299</v>
      </c>
      <c r="O2">
        <v>0.63978102115268698</v>
      </c>
      <c r="P2">
        <v>0.70304936463046497</v>
      </c>
      <c r="Q2">
        <v>1</v>
      </c>
      <c r="R2">
        <v>2.40818622797635E-2</v>
      </c>
      <c r="S2">
        <v>0</v>
      </c>
      <c r="T2">
        <v>0</v>
      </c>
      <c r="U2">
        <v>0</v>
      </c>
      <c r="V2">
        <v>0</v>
      </c>
      <c r="W2">
        <v>0</v>
      </c>
      <c r="X2">
        <v>0.12929038186564401</v>
      </c>
    </row>
    <row r="3" spans="1:24">
      <c r="A3" t="s">
        <v>34</v>
      </c>
      <c r="B3">
        <v>0</v>
      </c>
      <c r="C3">
        <v>17008780253.667299</v>
      </c>
      <c r="D3">
        <v>0.127080400510034</v>
      </c>
      <c r="E3">
        <v>0.118785928888234</v>
      </c>
      <c r="F3">
        <v>0.121234228203671</v>
      </c>
      <c r="G3">
        <v>0.12641060045918001</v>
      </c>
      <c r="H3">
        <v>0.12702229652753599</v>
      </c>
      <c r="I3">
        <v>0.12500354912192699</v>
      </c>
      <c r="J3">
        <v>0.155015009696409</v>
      </c>
      <c r="K3">
        <v>0.66440581284726896</v>
      </c>
      <c r="L3">
        <v>0.49135037104826801</v>
      </c>
      <c r="M3">
        <v>0.534659860292932</v>
      </c>
      <c r="N3">
        <v>0.56976208897689395</v>
      </c>
      <c r="O3">
        <v>0.62898558124914905</v>
      </c>
      <c r="P3">
        <v>0.70067086963258896</v>
      </c>
      <c r="Q3">
        <v>0.999999999999998</v>
      </c>
      <c r="R3">
        <v>2.4200277194602202E-2</v>
      </c>
      <c r="S3">
        <v>0</v>
      </c>
      <c r="T3">
        <v>0</v>
      </c>
      <c r="U3">
        <v>0</v>
      </c>
      <c r="V3">
        <v>0</v>
      </c>
      <c r="W3">
        <v>0</v>
      </c>
      <c r="X3">
        <v>0.13001944867941601</v>
      </c>
    </row>
    <row r="4" spans="1:24">
      <c r="A4" t="s">
        <v>35</v>
      </c>
      <c r="B4">
        <v>0</v>
      </c>
      <c r="C4">
        <v>16847044035.787201</v>
      </c>
      <c r="D4">
        <v>0.12587199502541699</v>
      </c>
      <c r="E4">
        <v>0.118057246890598</v>
      </c>
      <c r="F4">
        <v>0.121037575328991</v>
      </c>
      <c r="G4">
        <v>0.125270453819082</v>
      </c>
      <c r="H4">
        <v>0.12554839796150899</v>
      </c>
      <c r="I4">
        <v>0.12241032786282401</v>
      </c>
      <c r="J4">
        <v>0.15307932437484101</v>
      </c>
      <c r="K4">
        <v>0.67814813863170098</v>
      </c>
      <c r="L4">
        <v>0.50140382138929696</v>
      </c>
      <c r="M4">
        <v>0.53062284786880898</v>
      </c>
      <c r="N4">
        <v>0.55916551371617695</v>
      </c>
      <c r="O4">
        <v>0.67434505796574296</v>
      </c>
      <c r="P4">
        <v>0.73952852154994297</v>
      </c>
      <c r="Q4">
        <v>1</v>
      </c>
      <c r="R4">
        <v>2.47234546390314E-2</v>
      </c>
      <c r="S4">
        <v>0</v>
      </c>
      <c r="T4">
        <v>0</v>
      </c>
      <c r="U4">
        <v>0</v>
      </c>
      <c r="V4">
        <v>0</v>
      </c>
      <c r="W4">
        <v>0</v>
      </c>
      <c r="X4">
        <v>0.132772247659039</v>
      </c>
    </row>
    <row r="5" spans="1:24">
      <c r="A5" t="s">
        <v>36</v>
      </c>
      <c r="B5">
        <v>0.1</v>
      </c>
      <c r="C5">
        <v>16037594355.416</v>
      </c>
      <c r="D5">
        <v>0.119824225106577</v>
      </c>
      <c r="E5">
        <v>0.11554581853122101</v>
      </c>
      <c r="F5">
        <v>0.116200793079653</v>
      </c>
      <c r="G5">
        <v>0.119457692400407</v>
      </c>
      <c r="H5">
        <v>0.119405015840164</v>
      </c>
      <c r="I5">
        <v>0.113650608655786</v>
      </c>
      <c r="J5">
        <v>0.14133391425855801</v>
      </c>
      <c r="K5">
        <v>0.710103012653718</v>
      </c>
      <c r="L5">
        <v>0.54281469536802296</v>
      </c>
      <c r="M5">
        <v>0.60619269985755297</v>
      </c>
      <c r="N5">
        <v>0.62859939151628397</v>
      </c>
      <c r="O5">
        <v>0.683886470082959</v>
      </c>
      <c r="P5">
        <v>0.7491082173136</v>
      </c>
      <c r="Q5">
        <v>1</v>
      </c>
      <c r="R5">
        <v>2.5382598519252699E-2</v>
      </c>
      <c r="S5">
        <v>0</v>
      </c>
      <c r="T5">
        <v>0</v>
      </c>
      <c r="U5">
        <v>0</v>
      </c>
      <c r="V5">
        <v>0</v>
      </c>
      <c r="W5">
        <v>0</v>
      </c>
      <c r="X5">
        <v>0.137280499261283</v>
      </c>
    </row>
    <row r="6" spans="1:24">
      <c r="A6" t="s">
        <v>37</v>
      </c>
      <c r="B6">
        <v>0.1</v>
      </c>
      <c r="C6">
        <v>15999725449.841299</v>
      </c>
      <c r="D6">
        <v>0.11954128913965099</v>
      </c>
      <c r="E6">
        <v>0.11518261542613099</v>
      </c>
      <c r="F6">
        <v>0.115924720199533</v>
      </c>
      <c r="G6">
        <v>0.118812038429845</v>
      </c>
      <c r="H6">
        <v>0.119390310830496</v>
      </c>
      <c r="I6">
        <v>0.113397007878152</v>
      </c>
      <c r="J6">
        <v>0.14131938986049999</v>
      </c>
      <c r="K6">
        <v>0.70975287794866304</v>
      </c>
      <c r="L6">
        <v>0.54782733537697803</v>
      </c>
      <c r="M6">
        <v>0.60137469168442004</v>
      </c>
      <c r="N6">
        <v>0.62880384300471703</v>
      </c>
      <c r="O6">
        <v>0.681417460643437</v>
      </c>
      <c r="P6">
        <v>0.74907003961387797</v>
      </c>
      <c r="Q6">
        <v>0.999999999999999</v>
      </c>
      <c r="R6">
        <v>2.5364702030922798E-2</v>
      </c>
      <c r="S6">
        <v>0</v>
      </c>
      <c r="T6">
        <v>0</v>
      </c>
      <c r="U6">
        <v>0</v>
      </c>
      <c r="V6">
        <v>0</v>
      </c>
      <c r="W6">
        <v>0</v>
      </c>
      <c r="X6">
        <v>0.137186053386433</v>
      </c>
    </row>
    <row r="8" spans="1:24">
      <c r="B8" t="s">
        <v>27</v>
      </c>
      <c r="D8" t="s">
        <v>28</v>
      </c>
      <c r="E8" t="s">
        <v>26</v>
      </c>
    </row>
    <row r="9" spans="1:24">
      <c r="B9">
        <v>1228.7562218819901</v>
      </c>
      <c r="C9" s="1">
        <f>C3-C2</f>
        <v>-28303681.109600067</v>
      </c>
      <c r="D9" s="2">
        <f>C9/B9</f>
        <v>-23034.415293742746</v>
      </c>
      <c r="E9" s="2">
        <f>C9/400000</f>
        <v>-70.759202774000173</v>
      </c>
    </row>
    <row r="10" spans="1:24">
      <c r="B10">
        <v>1241.6653905369999</v>
      </c>
      <c r="C10" s="1">
        <f>C4-C3</f>
        <v>-161736217.88009834</v>
      </c>
      <c r="D10" s="2">
        <f t="shared" ref="D10" si="0">C10/B10</f>
        <v>-130257.49055480244</v>
      </c>
      <c r="E10" s="2">
        <f>C10/400000</f>
        <v>-404.34054470024586</v>
      </c>
    </row>
    <row r="11" spans="1:24">
      <c r="B11">
        <v>795</v>
      </c>
      <c r="C11" s="1">
        <f>C5-C4</f>
        <v>-809449680.37120056</v>
      </c>
      <c r="D11" s="2"/>
      <c r="E11" s="2">
        <f>C11/400000</f>
        <v>-2023.6242009280013</v>
      </c>
      <c r="F11" t="s">
        <v>24</v>
      </c>
    </row>
    <row r="12" spans="1:24">
      <c r="B12">
        <v>795.40632946999995</v>
      </c>
      <c r="C12" s="1">
        <f>C6-C5</f>
        <v>-37868905.574701309</v>
      </c>
      <c r="D12" s="2"/>
      <c r="E12" s="2">
        <f>C12/400000</f>
        <v>-94.672263936753268</v>
      </c>
      <c r="F12" t="s">
        <v>25</v>
      </c>
    </row>
    <row r="14" spans="1:24">
      <c r="C14" t="s">
        <v>29</v>
      </c>
    </row>
    <row r="16" spans="1:24">
      <c r="A16" t="str">
        <f>A1</f>
        <v>scenario</v>
      </c>
      <c r="C16" t="s">
        <v>30</v>
      </c>
      <c r="D16" t="s">
        <v>31</v>
      </c>
      <c r="E16" t="s">
        <v>32</v>
      </c>
      <c r="F16" t="s">
        <v>38</v>
      </c>
    </row>
    <row r="17" spans="1:6">
      <c r="A17" t="str">
        <f>A2</f>
        <v>battery_bulk</v>
      </c>
      <c r="C17">
        <f>C2/460000</f>
        <v>37037.138988645434</v>
      </c>
      <c r="D17">
        <f>D2</f>
        <v>0.12729187029667799</v>
      </c>
    </row>
    <row r="18" spans="1:6">
      <c r="A18" t="str">
        <f t="shared" ref="A18:A21" si="1">A3</f>
        <v>battery_bulk_and_conting</v>
      </c>
      <c r="C18">
        <f t="shared" ref="C18:C21" si="2">C3/460000</f>
        <v>36975.609247102824</v>
      </c>
      <c r="D18">
        <f t="shared" ref="D18:D21" si="3">D3</f>
        <v>0.127080400510034</v>
      </c>
      <c r="E18">
        <f>C17-C18</f>
        <v>61.529741542610282</v>
      </c>
      <c r="F18" s="4">
        <f>C$17-C18</f>
        <v>61.529741542610282</v>
      </c>
    </row>
    <row r="19" spans="1:6">
      <c r="A19" t="str">
        <f t="shared" si="1"/>
        <v>battery_bulk_and_reg</v>
      </c>
      <c r="C19">
        <f t="shared" si="2"/>
        <v>36624.008773450434</v>
      </c>
      <c r="D19">
        <f t="shared" si="3"/>
        <v>0.12587199502541699</v>
      </c>
      <c r="E19">
        <f t="shared" ref="E19:E21" si="4">C18-C19</f>
        <v>351.60047365239006</v>
      </c>
      <c r="F19" s="4">
        <f t="shared" ref="F19:F21" si="5">C$17-C19</f>
        <v>413.13021519500035</v>
      </c>
    </row>
    <row r="20" spans="1:6">
      <c r="A20" t="str">
        <f t="shared" si="1"/>
        <v>dr_bulk</v>
      </c>
      <c r="C20">
        <f t="shared" si="2"/>
        <v>34864.335555252175</v>
      </c>
      <c r="D20">
        <f t="shared" si="3"/>
        <v>0.119824225106577</v>
      </c>
      <c r="E20">
        <f t="shared" si="4"/>
        <v>1759.6732181982588</v>
      </c>
      <c r="F20" s="4">
        <f t="shared" si="5"/>
        <v>2172.8034333932592</v>
      </c>
    </row>
    <row r="21" spans="1:6">
      <c r="A21" t="str">
        <f t="shared" si="1"/>
        <v>dr_bulk_and_reserves</v>
      </c>
      <c r="C21">
        <f t="shared" si="2"/>
        <v>34782.011847481088</v>
      </c>
      <c r="D21">
        <f t="shared" si="3"/>
        <v>0.11954128913965099</v>
      </c>
      <c r="E21">
        <f t="shared" si="4"/>
        <v>82.323707771087356</v>
      </c>
      <c r="F21" s="4">
        <f t="shared" si="5"/>
        <v>2255.1271411643465</v>
      </c>
    </row>
    <row r="23" spans="1:6">
      <c r="A23" s="3" t="str">
        <f>A16&amp;" &amp; "&amp;C16&amp;" &amp; "&amp;D16&amp;" &amp; "&amp;F16&amp;" \\"</f>
        <v>scenario &amp; cost per customer &amp; cost per kWh &amp; savings per customer vs baseline \\</v>
      </c>
    </row>
    <row r="24" spans="1:6">
      <c r="A24" s="3" t="str">
        <f>SUBSTITUTE(SUBSTITUTE(SUBSTITUTE(SUBSTITUTE(A17, "_", " "), " long", ""), "dr", "DR"), "battery", "Battery")&amp;" &amp; "&amp;TEXT(C17,"$#,##0")&amp;" &amp; "&amp;TEXT(D17,"$#,##0.000")&amp;" &amp; "&amp;TEXT(F17,"$#,##0")&amp;IF(ISBLANK(A25), "", " \\")</f>
        <v>Battery bulk &amp; $37,037 &amp; $0.127 &amp; $0 \\</v>
      </c>
    </row>
    <row r="25" spans="1:6">
      <c r="A25" s="3" t="str">
        <f t="shared" ref="A25:A28" si="6">SUBSTITUTE(SUBSTITUTE(SUBSTITUTE(SUBSTITUTE(A18, "_", " "), " long", ""), "dr", "DR"), "battery", "Battery")&amp;" &amp; "&amp;TEXT(C18,"$#,##0")&amp;" &amp; "&amp;TEXT(D18,"$#,##0.000")&amp;" &amp; "&amp;TEXT(F18,"$#,##0")&amp;IF(ISBLANK(A26), "", " \\")</f>
        <v>Battery bulk and conting &amp; $36,976 &amp; $0.127 &amp; $62 \\</v>
      </c>
    </row>
    <row r="26" spans="1:6">
      <c r="A26" s="3" t="str">
        <f t="shared" si="6"/>
        <v>Battery bulk and reg &amp; $36,624 &amp; $0.126 &amp; $413 \\</v>
      </c>
    </row>
    <row r="27" spans="1:6">
      <c r="A27" s="3" t="str">
        <f t="shared" si="6"/>
        <v>DR bulk &amp; $34,864 &amp; $0.120 &amp; $2,173 \\</v>
      </c>
    </row>
    <row r="28" spans="1:6">
      <c r="A28" s="3" t="str">
        <f t="shared" si="6"/>
        <v>DR bulk and reserves &amp; $34,782 &amp; $0.120 &amp; $2,255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2018-01-07T00:44:58Z</dcterms:created>
  <dcterms:modified xsi:type="dcterms:W3CDTF">2018-03-14T04:45:47Z</dcterms:modified>
</cp:coreProperties>
</file>