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78E8B700-BA24-8E4E-A5E2-02B3B3F04B82}" xr6:coauthVersionLast="43" xr6:coauthVersionMax="43" xr10:uidLastSave="{00000000-0000-0000-0000-000000000000}"/>
  <bookViews>
    <workbookView xWindow="5200" yWindow="1940" windowWidth="21200" windowHeight="15480" tabRatio="500" xr2:uid="{00000000-000D-0000-FFFF-FFFF00000000}"/>
  </bookViews>
  <sheets>
    <sheet name="Sheet1" sheetId="1" r:id="rId1"/>
  </sheets>
  <definedNames>
    <definedName name="solver_adj" localSheetId="0" hidden="1">Sheet1!$B$27:$F$31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Sheet1!$B$27:$F$31</definedName>
    <definedName name="solver_lhs2" localSheetId="0" hidden="1">Sheet1!$B$27:$F$31</definedName>
    <definedName name="solver_lhs3" localSheetId="0" hidden="1">Sheet1!$B$27:$F$31</definedName>
    <definedName name="solver_lhs4" localSheetId="0" hidden="1">Sheet1!$B$27:$F$31</definedName>
    <definedName name="solver_lhs5" localSheetId="0" hidden="1">Sheet1!$B$32:$F$32</definedName>
    <definedName name="solver_lhs6" localSheetId="0" hidden="1">Sheet1!$H$27:$H$31</definedName>
    <definedName name="solver_lhs7" localSheetId="0" hidden="1">Sheet1!$H$27:$H$31</definedName>
    <definedName name="solver_lhs8" localSheetId="0" hidden="1">Sheet1!$O$27:$O$31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Sheet1!$B$10:$F$14</definedName>
    <definedName name="solver_rhs2" localSheetId="0" hidden="1">Sheet1!$N$10:$R$14</definedName>
    <definedName name="solver_rhs3" localSheetId="0" hidden="1">integer</definedName>
    <definedName name="solver_rhs4" localSheetId="0" hidden="1">Sheet1!$H$10:$L$14</definedName>
    <definedName name="solver_rhs5" localSheetId="0" hidden="1">10</definedName>
    <definedName name="solver_rhs6" localSheetId="0" hidden="1">Sheet1!$C$18:$C$22</definedName>
    <definedName name="solver_rhs7" localSheetId="0" hidden="1">Sheet1!$B$18:$B$22</definedName>
    <definedName name="solver_rhs8" localSheetId="0" hidden="1">Sheet1!$H$18:$H$22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B32" i="1"/>
  <c r="H28" i="1"/>
  <c r="O28" i="1" s="1"/>
  <c r="S28" i="1" s="1"/>
  <c r="H29" i="1"/>
  <c r="O29" i="1" s="1"/>
  <c r="S29" i="1" s="1"/>
  <c r="H30" i="1"/>
  <c r="O30" i="1" s="1"/>
  <c r="S30" i="1" s="1"/>
  <c r="H31" i="1"/>
  <c r="O31" i="1" s="1"/>
  <c r="S31" i="1" s="1"/>
  <c r="H27" i="1"/>
  <c r="O27" i="1" s="1"/>
  <c r="S27" i="1" s="1"/>
  <c r="B34" i="1" l="1"/>
</calcChain>
</file>

<file path=xl/sharedStrings.xml><?xml version="1.0" encoding="utf-8"?>
<sst xmlns="http://schemas.openxmlformats.org/spreadsheetml/2006/main" count="71" uniqueCount="46">
  <si>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</si>
  <si>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</si>
  <si>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</si>
  <si>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</si>
  <si>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</si>
  <si>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</si>
  <si>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</si>
  <si>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</si>
  <si>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</si>
  <si>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</si>
  <si>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</si>
  <si>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</si>
  <si>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</si>
  <si>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</si>
  <si>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</si>
  <si>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</si>
  <si>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</si>
  <si>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</si>
  <si>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</si>
  <si>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</si>
  <si>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</si>
  <si>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</si>
  <si>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</si>
  <si>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</si>
  <si>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</si>
  <si>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</si>
  <si>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</si>
  <si>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</si>
  <si>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</si>
  <si>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Objective: Maimize % of target allocation hours requested by each department actually allocated to each department</t>
  </si>
  <si>
    <r>
      <t>Decision variable x</t>
    </r>
    <r>
      <rPr>
        <vertAlign val="subscript"/>
        <sz val="12"/>
        <color theme="1"/>
        <rFont val="Helvetica"/>
        <family val="2"/>
      </rPr>
      <t xml:space="preserve">jk </t>
    </r>
    <r>
      <rPr>
        <sz val="12"/>
        <color theme="1"/>
        <rFont val="Helvetica"/>
        <family val="2"/>
      </rPr>
      <t>is the number of operating rooms department j is allocated on day k.</t>
    </r>
  </si>
  <si>
    <t>Weekly Total OR Rooms Per Dept</t>
  </si>
  <si>
    <t>Weekly Hours</t>
  </si>
  <si>
    <t>% of Target</t>
  </si>
  <si>
    <t>Total # ORs Each Day</t>
  </si>
  <si>
    <r>
      <t>If target allocation hours is t</t>
    </r>
    <r>
      <rPr>
        <vertAlign val="subscript"/>
        <sz val="12"/>
        <color theme="1"/>
        <rFont val="Helvetica"/>
        <family val="2"/>
      </rPr>
      <t>j</t>
    </r>
    <r>
      <rPr>
        <sz val="12"/>
        <color theme="1"/>
        <rFont val="Helvetica"/>
        <family val="2"/>
      </rPr>
      <t>, for dept. j, then max sum of (8 * x</t>
    </r>
    <r>
      <rPr>
        <vertAlign val="subscript"/>
        <sz val="12"/>
        <color theme="1"/>
        <rFont val="Helvetica"/>
        <family val="2"/>
      </rPr>
      <t>jk</t>
    </r>
    <r>
      <rPr>
        <sz val="12"/>
        <color theme="1"/>
        <rFont val="Helvetica"/>
        <family val="2"/>
      </rPr>
      <t>) / t</t>
    </r>
    <r>
      <rPr>
        <vertAlign val="subscript"/>
        <sz val="12"/>
        <color theme="1"/>
        <rFont val="Helvetica"/>
        <family val="2"/>
      </rPr>
      <t>j</t>
    </r>
    <r>
      <rPr>
        <sz val="12"/>
        <color theme="1"/>
        <rFont val="Helvetica"/>
        <family val="2"/>
      </rPr>
      <t xml:space="preserve"> over all depts and days of week. The 8 indicates an OR is assigned in 8 hr blocks.</t>
    </r>
  </si>
  <si>
    <t xml:space="preserve">Number of OR assignments &lt;= Number of surgical teams available in dept. that day </t>
  </si>
  <si>
    <t>Assgnments &gt;= Daily dept. minimums</t>
  </si>
  <si>
    <t>Assgnments &lt;= Daily dept. requirements</t>
  </si>
  <si>
    <t>Weekly dept assignments &lt;= weekly max.</t>
  </si>
  <si>
    <t xml:space="preserve">Weekly dept. assignments &gt;= weekly min. </t>
  </si>
  <si>
    <t>Weekly hours &lt;= weekly targets</t>
  </si>
  <si>
    <t>Total Ors each day &lt;=10</t>
  </si>
  <si>
    <t>Set decision variable data type to int</t>
  </si>
  <si>
    <t>Operating Room (OR) Scheduling Problem</t>
  </si>
  <si>
    <r>
      <t xml:space="preserve">Given </t>
    </r>
    <r>
      <rPr>
        <i/>
        <sz val="12"/>
        <color theme="1"/>
        <rFont val="Helvetica"/>
        <family val="2"/>
      </rPr>
      <t>n</t>
    </r>
    <r>
      <rPr>
        <sz val="12"/>
        <color theme="1"/>
        <rFont val="Helvetica"/>
        <family val="2"/>
      </rPr>
      <t xml:space="preserve"> departments with varied requirements, how many ORs ought we assign to each department each day?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</si>
</sst>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4"/>
      <color theme="1"/>
      <name val="Helvetica"/>
      <family val="2"/>
    </font>
    <font>
      <b/>
      <i/>
      <u/>
      <sz val="12"/>
      <color theme="1"/>
      <name val="Helvetica"/>
      <family val="2"/>
    </font>
    <font>
      <sz val="14"/>
      <color theme="1"/>
      <name val="Helvetica"/>
      <family val="2"/>
    </font>
    <font>
      <sz val="12"/>
      <color theme="0"/>
      <name val="Helvetica"/>
      <family val="2"/>
    </font>
    <font>
      <b/>
      <i/>
      <sz val="12"/>
      <color theme="1"/>
      <name val="Helvetica"/>
      <family val="2"/>
    </font>
    <font>
      <b/>
      <sz val="15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8" fillId="3" borderId="12" xfId="0" applyFont="1" applyFill="1" applyBorder="1" applyAlignment="1">
      <alignment horizontal="right" vertical="center" wrapText="1"/>
    </xf>
    <xf numFmtId="165" fontId="2" fillId="0" borderId="0" xfId="1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workbookViewId="0">
      <selection activeCell="M35" sqref="M35"/>
    </sheetView>
  </sheetViews>
  <sheetFormatPr baseColWidth="10" defaultRowHeight="16"/>
  <cols>
    <col min="1" max="1" width="30" style="2" customWidth="1"/>
    <col min="2" max="18" width="5.33203125" style="2" customWidth="1"/>
    <col min="19" max="16384" width="10.83203125" style="2"/>
  </cols>
  <sheetData>
    <row r="1" spans="1:19" ht="19">
      <c r="A1" s="36" t="s">
        <v>44</v>
      </c>
      <c r="B1" s="3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9">
      <c r="A2" s="36"/>
      <c r="B2" s="3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>
      <c r="A3" s="1"/>
      <c r="B3" s="2" t="s">
        <v>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ht="18">
      <c r="B4" s="2" t="s">
        <v>30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>
      <c r="B5" s="2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ht="18">
      <c r="A6" s="3"/>
      <c r="B6" s="2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ht="19">
      <c r="A7" s="4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>
      <c r="A8" s="5" t="s">
        <v>1</v>
      </c>
      <c r="B8" s="5"/>
      <c r="C8" s="5"/>
      <c r="D8" s="5"/>
      <c r="E8" s="5"/>
      <c r="F8" s="5"/>
      <c r="G8" s="5"/>
      <c r="H8" s="5" t="s">
        <v>2</v>
      </c>
      <c r="I8" s="5"/>
      <c r="J8" s="5"/>
      <c r="K8" s="5"/>
      <c r="L8" s="5"/>
      <c r="M8" s="5"/>
      <c r="N8" s="5" t="s">
        <v>3</v>
      </c>
      <c r="O8" s="5"/>
      <c r="P8" s="5"/>
      <c r="Q8" s="5"/>
      <c r="R8" s="5"/>
      <c r="S8" s="5"/>
    </row>
    <row r="9" spans="1:19" ht="18" thickBot="1">
      <c r="A9" s="1"/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/>
      <c r="H9" s="1" t="s">
        <v>4</v>
      </c>
      <c r="I9" s="1" t="s">
        <v>5</v>
      </c>
      <c r="J9" s="1" t="s">
        <v>6</v>
      </c>
      <c r="K9" s="1" t="s">
        <v>7</v>
      </c>
      <c r="L9" s="1" t="s">
        <v>8</v>
      </c>
      <c r="M9" s="1"/>
      <c r="N9" s="1" t="s">
        <v>4</v>
      </c>
      <c r="O9" s="1" t="s">
        <v>5</v>
      </c>
      <c r="P9" s="1" t="s">
        <v>6</v>
      </c>
      <c r="Q9" s="1" t="s">
        <v>7</v>
      </c>
      <c r="R9" s="1" t="s">
        <v>8</v>
      </c>
    </row>
    <row r="10" spans="1:19" ht="17">
      <c r="A10" s="1" t="s">
        <v>9</v>
      </c>
      <c r="B10" s="6">
        <v>2</v>
      </c>
      <c r="C10" s="7">
        <v>2</v>
      </c>
      <c r="D10" s="7">
        <v>2</v>
      </c>
      <c r="E10" s="7">
        <v>2</v>
      </c>
      <c r="F10" s="8">
        <v>2</v>
      </c>
      <c r="G10" s="1"/>
      <c r="H10" s="6">
        <v>0</v>
      </c>
      <c r="I10" s="7">
        <v>0</v>
      </c>
      <c r="J10" s="7">
        <v>0</v>
      </c>
      <c r="K10" s="7">
        <v>0</v>
      </c>
      <c r="L10" s="8">
        <v>0</v>
      </c>
      <c r="M10" s="1"/>
      <c r="N10" s="6">
        <v>1</v>
      </c>
      <c r="O10" s="7">
        <v>1</v>
      </c>
      <c r="P10" s="7">
        <v>1</v>
      </c>
      <c r="Q10" s="7">
        <v>1</v>
      </c>
      <c r="R10" s="8">
        <v>1</v>
      </c>
    </row>
    <row r="11" spans="1:19" ht="17">
      <c r="A11" s="1" t="s">
        <v>10</v>
      </c>
      <c r="B11" s="9">
        <v>3</v>
      </c>
      <c r="C11" s="10">
        <v>3</v>
      </c>
      <c r="D11" s="10">
        <v>3</v>
      </c>
      <c r="E11" s="10">
        <v>3</v>
      </c>
      <c r="F11" s="11">
        <v>3</v>
      </c>
      <c r="G11" s="1"/>
      <c r="H11" s="9">
        <v>0</v>
      </c>
      <c r="I11" s="10">
        <v>0</v>
      </c>
      <c r="J11" s="10">
        <v>0</v>
      </c>
      <c r="K11" s="10">
        <v>0</v>
      </c>
      <c r="L11" s="11">
        <v>0</v>
      </c>
      <c r="M11" s="1"/>
      <c r="N11" s="9">
        <v>3</v>
      </c>
      <c r="O11" s="10">
        <v>3</v>
      </c>
      <c r="P11" s="10">
        <v>3</v>
      </c>
      <c r="Q11" s="10">
        <v>3</v>
      </c>
      <c r="R11" s="11">
        <v>3</v>
      </c>
    </row>
    <row r="12" spans="1:19" ht="17">
      <c r="A12" s="1" t="s">
        <v>11</v>
      </c>
      <c r="B12" s="9">
        <v>0</v>
      </c>
      <c r="C12" s="10">
        <v>1</v>
      </c>
      <c r="D12" s="10">
        <v>0</v>
      </c>
      <c r="E12" s="10">
        <v>1</v>
      </c>
      <c r="F12" s="11">
        <v>0</v>
      </c>
      <c r="G12" s="1"/>
      <c r="H12" s="9">
        <v>0</v>
      </c>
      <c r="I12" s="10">
        <v>0</v>
      </c>
      <c r="J12" s="10">
        <v>0</v>
      </c>
      <c r="K12" s="10">
        <v>0</v>
      </c>
      <c r="L12" s="11">
        <v>0</v>
      </c>
      <c r="M12" s="1"/>
      <c r="N12" s="9">
        <v>1</v>
      </c>
      <c r="O12" s="10">
        <v>1</v>
      </c>
      <c r="P12" s="10">
        <v>1</v>
      </c>
      <c r="Q12" s="10">
        <v>1</v>
      </c>
      <c r="R12" s="11">
        <v>1</v>
      </c>
    </row>
    <row r="13" spans="1:19" ht="17">
      <c r="A13" s="1" t="s">
        <v>12</v>
      </c>
      <c r="B13" s="9">
        <v>1</v>
      </c>
      <c r="C13" s="10">
        <v>1</v>
      </c>
      <c r="D13" s="10">
        <v>1</v>
      </c>
      <c r="E13" s="10">
        <v>1</v>
      </c>
      <c r="F13" s="11">
        <v>1</v>
      </c>
      <c r="G13" s="1"/>
      <c r="H13" s="9">
        <v>0</v>
      </c>
      <c r="I13" s="10">
        <v>0</v>
      </c>
      <c r="J13" s="10">
        <v>0</v>
      </c>
      <c r="K13" s="10">
        <v>0</v>
      </c>
      <c r="L13" s="11">
        <v>0</v>
      </c>
      <c r="M13" s="1"/>
      <c r="N13" s="9">
        <v>1</v>
      </c>
      <c r="O13" s="10">
        <v>1</v>
      </c>
      <c r="P13" s="10">
        <v>1</v>
      </c>
      <c r="Q13" s="10">
        <v>1</v>
      </c>
      <c r="R13" s="11">
        <v>1</v>
      </c>
    </row>
    <row r="14" spans="1:19" ht="18" thickBot="1">
      <c r="A14" s="1" t="s">
        <v>13</v>
      </c>
      <c r="B14" s="12">
        <v>6</v>
      </c>
      <c r="C14" s="13">
        <v>6</v>
      </c>
      <c r="D14" s="13">
        <v>6</v>
      </c>
      <c r="E14" s="13">
        <v>6</v>
      </c>
      <c r="F14" s="14">
        <v>6</v>
      </c>
      <c r="G14" s="1"/>
      <c r="H14" s="12">
        <v>4</v>
      </c>
      <c r="I14" s="13">
        <v>4</v>
      </c>
      <c r="J14" s="13">
        <v>4</v>
      </c>
      <c r="K14" s="13">
        <v>4</v>
      </c>
      <c r="L14" s="14">
        <v>4</v>
      </c>
      <c r="M14" s="1"/>
      <c r="N14" s="12">
        <v>6</v>
      </c>
      <c r="O14" s="13">
        <v>6</v>
      </c>
      <c r="P14" s="13">
        <v>6</v>
      </c>
      <c r="Q14" s="13">
        <v>6</v>
      </c>
      <c r="R14" s="14">
        <v>6</v>
      </c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5" t="s">
        <v>14</v>
      </c>
      <c r="B16" s="5"/>
      <c r="C16" s="5"/>
      <c r="D16" s="5"/>
      <c r="E16" s="5"/>
      <c r="F16" s="15"/>
      <c r="G16" s="15"/>
      <c r="H16" s="5" t="s">
        <v>15</v>
      </c>
      <c r="I16" s="5"/>
      <c r="J16" s="5"/>
      <c r="K16" s="5"/>
      <c r="L16" s="1"/>
      <c r="M16" s="1"/>
      <c r="N16" s="1"/>
      <c r="O16" s="1"/>
      <c r="P16" s="1"/>
      <c r="Q16" s="1"/>
      <c r="R16" s="1"/>
    </row>
    <row r="17" spans="1:19" ht="18" thickBot="1">
      <c r="A17" s="1"/>
      <c r="B17" s="1" t="s">
        <v>16</v>
      </c>
      <c r="C17" s="1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9" ht="17">
      <c r="A18" s="1" t="s">
        <v>9</v>
      </c>
      <c r="B18" s="6">
        <v>3</v>
      </c>
      <c r="C18" s="8">
        <v>6</v>
      </c>
      <c r="D18" s="1"/>
      <c r="E18" s="1"/>
      <c r="F18" s="1"/>
      <c r="G18" s="1"/>
      <c r="H18" s="16">
        <v>39.4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9" ht="17">
      <c r="A19" s="1" t="s">
        <v>10</v>
      </c>
      <c r="B19" s="9">
        <v>12</v>
      </c>
      <c r="C19" s="11">
        <v>18</v>
      </c>
      <c r="D19" s="1"/>
      <c r="E19" s="1"/>
      <c r="F19" s="1"/>
      <c r="G19" s="1"/>
      <c r="H19" s="17">
        <v>117.4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9" ht="17">
      <c r="A20" s="1" t="s">
        <v>11</v>
      </c>
      <c r="B20" s="9">
        <v>2</v>
      </c>
      <c r="C20" s="11">
        <v>3</v>
      </c>
      <c r="D20" s="1"/>
      <c r="E20" s="1"/>
      <c r="F20" s="1"/>
      <c r="G20" s="1"/>
      <c r="H20" s="17">
        <v>19.899999999999999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9" ht="17">
      <c r="A21" s="1" t="s">
        <v>12</v>
      </c>
      <c r="B21" s="9">
        <v>2</v>
      </c>
      <c r="C21" s="11">
        <v>4</v>
      </c>
      <c r="D21" s="1"/>
      <c r="E21" s="1"/>
      <c r="F21" s="1"/>
      <c r="G21" s="1"/>
      <c r="H21" s="17">
        <v>26.3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9" ht="18" thickBot="1">
      <c r="A22" s="1" t="s">
        <v>13</v>
      </c>
      <c r="B22" s="12">
        <v>18</v>
      </c>
      <c r="C22" s="14">
        <v>25</v>
      </c>
      <c r="D22" s="1"/>
      <c r="E22" s="1"/>
      <c r="F22" s="1"/>
      <c r="G22" s="1"/>
      <c r="H22" s="18">
        <v>189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9" ht="19">
      <c r="A24" s="4" t="s">
        <v>18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9">
      <c r="A25" s="1"/>
      <c r="C25" s="1"/>
      <c r="D25" s="1"/>
      <c r="E25" s="1"/>
      <c r="F25" s="1"/>
      <c r="G25" s="1"/>
      <c r="H25" s="28" t="s">
        <v>31</v>
      </c>
      <c r="I25" s="1"/>
      <c r="J25" s="1"/>
      <c r="K25" s="1"/>
      <c r="L25" s="1"/>
      <c r="M25" s="1"/>
      <c r="N25" s="1"/>
      <c r="O25" s="28" t="s">
        <v>32</v>
      </c>
      <c r="P25" s="1"/>
      <c r="Q25" s="1"/>
      <c r="R25" s="1"/>
      <c r="S25" s="28" t="s">
        <v>33</v>
      </c>
    </row>
    <row r="26" spans="1:19" ht="18" thickBot="1">
      <c r="A26" s="1"/>
      <c r="B26" s="1" t="s">
        <v>4</v>
      </c>
      <c r="C26" s="1" t="s">
        <v>5</v>
      </c>
      <c r="D26" s="1" t="s">
        <v>6</v>
      </c>
      <c r="E26" s="1" t="s">
        <v>7</v>
      </c>
      <c r="F26" s="1" t="s">
        <v>8</v>
      </c>
      <c r="G26" s="1"/>
      <c r="I26" s="28"/>
      <c r="J26" s="28"/>
      <c r="K26" s="28"/>
      <c r="L26" s="1"/>
      <c r="M26" s="1"/>
      <c r="N26" s="1"/>
      <c r="O26" s="29">
        <v>8</v>
      </c>
      <c r="P26" s="1"/>
      <c r="Q26" s="1"/>
      <c r="R26" s="1"/>
    </row>
    <row r="27" spans="1:19" ht="17">
      <c r="A27" s="1" t="s">
        <v>9</v>
      </c>
      <c r="B27" s="19">
        <v>1</v>
      </c>
      <c r="C27" s="20">
        <v>1</v>
      </c>
      <c r="D27" s="20">
        <v>0</v>
      </c>
      <c r="E27" s="20">
        <v>1</v>
      </c>
      <c r="F27" s="21">
        <v>1</v>
      </c>
      <c r="G27" s="1"/>
      <c r="H27" s="1">
        <f>SUM(B27:F27)</f>
        <v>4</v>
      </c>
      <c r="I27" s="1"/>
      <c r="J27" s="1"/>
      <c r="K27" s="1"/>
      <c r="L27" s="1"/>
      <c r="M27" s="1"/>
      <c r="N27" s="1"/>
      <c r="O27" s="1">
        <f>H27*O$26</f>
        <v>32</v>
      </c>
      <c r="P27" s="1"/>
      <c r="Q27" s="1"/>
      <c r="R27" s="1"/>
      <c r="S27" s="35">
        <f>O27/H18</f>
        <v>0.81218274111675126</v>
      </c>
    </row>
    <row r="28" spans="1:19" ht="17">
      <c r="A28" s="1" t="s">
        <v>10</v>
      </c>
      <c r="B28" s="22">
        <v>3</v>
      </c>
      <c r="C28" s="23">
        <v>3</v>
      </c>
      <c r="D28" s="23">
        <v>3</v>
      </c>
      <c r="E28" s="23">
        <v>2</v>
      </c>
      <c r="F28" s="24">
        <v>3</v>
      </c>
      <c r="G28" s="1"/>
      <c r="H28" s="1">
        <f t="shared" ref="H28:H31" si="0">SUM(B28:F28)</f>
        <v>14</v>
      </c>
      <c r="I28" s="1"/>
      <c r="J28" s="1"/>
      <c r="K28" s="1"/>
      <c r="L28" s="1"/>
      <c r="M28" s="1"/>
      <c r="N28" s="1"/>
      <c r="O28" s="1">
        <f t="shared" ref="O28:O31" si="1">H28*O$26</f>
        <v>112</v>
      </c>
      <c r="P28" s="1"/>
      <c r="Q28" s="1"/>
      <c r="R28" s="1"/>
      <c r="S28" s="35">
        <f t="shared" ref="S28:S31" si="2">O28/H19</f>
        <v>0.95400340715502552</v>
      </c>
    </row>
    <row r="29" spans="1:19" ht="17">
      <c r="A29" s="1" t="s">
        <v>11</v>
      </c>
      <c r="B29" s="22">
        <v>0</v>
      </c>
      <c r="C29" s="23">
        <v>1</v>
      </c>
      <c r="D29" s="23">
        <v>0</v>
      </c>
      <c r="E29" s="23">
        <v>1</v>
      </c>
      <c r="F29" s="24">
        <v>0</v>
      </c>
      <c r="G29" s="1"/>
      <c r="H29" s="1">
        <f t="shared" si="0"/>
        <v>2</v>
      </c>
      <c r="I29" s="1"/>
      <c r="J29" s="1"/>
      <c r="K29" s="1"/>
      <c r="L29" s="1"/>
      <c r="M29" s="1"/>
      <c r="N29" s="1"/>
      <c r="O29" s="1">
        <f t="shared" si="1"/>
        <v>16</v>
      </c>
      <c r="P29" s="1"/>
      <c r="Q29" s="1"/>
      <c r="R29" s="1"/>
      <c r="S29" s="35">
        <f t="shared" si="2"/>
        <v>0.8040201005025126</v>
      </c>
    </row>
    <row r="30" spans="1:19" ht="17">
      <c r="A30" s="1" t="s">
        <v>12</v>
      </c>
      <c r="B30" s="22">
        <v>1</v>
      </c>
      <c r="C30" s="23">
        <v>1</v>
      </c>
      <c r="D30" s="23">
        <v>0</v>
      </c>
      <c r="E30" s="23">
        <v>1</v>
      </c>
      <c r="F30" s="24">
        <v>0</v>
      </c>
      <c r="G30" s="1"/>
      <c r="H30" s="1">
        <f t="shared" si="0"/>
        <v>3</v>
      </c>
      <c r="I30" s="1"/>
      <c r="J30" s="1"/>
      <c r="K30" s="1"/>
      <c r="L30" s="1"/>
      <c r="M30" s="1"/>
      <c r="N30" s="1"/>
      <c r="O30" s="1">
        <f t="shared" si="1"/>
        <v>24</v>
      </c>
      <c r="P30" s="1"/>
      <c r="Q30" s="1"/>
      <c r="R30" s="1"/>
      <c r="S30" s="35">
        <f t="shared" si="2"/>
        <v>0.9125475285171103</v>
      </c>
    </row>
    <row r="31" spans="1:19" ht="18" thickBot="1">
      <c r="A31" s="1" t="s">
        <v>13</v>
      </c>
      <c r="B31" s="25">
        <v>5</v>
      </c>
      <c r="C31" s="26">
        <v>4</v>
      </c>
      <c r="D31" s="26">
        <v>4</v>
      </c>
      <c r="E31" s="26">
        <v>5</v>
      </c>
      <c r="F31" s="27">
        <v>5</v>
      </c>
      <c r="G31" s="1"/>
      <c r="H31" s="1">
        <f t="shared" si="0"/>
        <v>23</v>
      </c>
      <c r="I31" s="1"/>
      <c r="J31" s="1"/>
      <c r="K31" s="1"/>
      <c r="L31" s="1"/>
      <c r="M31" s="1"/>
      <c r="N31" s="1"/>
      <c r="O31" s="1">
        <f t="shared" si="1"/>
        <v>184</v>
      </c>
      <c r="P31" s="1"/>
      <c r="Q31" s="1"/>
      <c r="R31" s="1"/>
      <c r="S31" s="35">
        <f>O31/H22</f>
        <v>0.97354497354497349</v>
      </c>
    </row>
    <row r="32" spans="1:19" ht="17">
      <c r="A32" s="30" t="s">
        <v>34</v>
      </c>
      <c r="B32" s="31">
        <f>SUM(B27:B31)</f>
        <v>10</v>
      </c>
      <c r="C32" s="31">
        <f t="shared" ref="C32:F32" si="3">SUM(C27:C31)</f>
        <v>10</v>
      </c>
      <c r="D32" s="31">
        <f t="shared" si="3"/>
        <v>7</v>
      </c>
      <c r="E32" s="31">
        <f t="shared" si="3"/>
        <v>10</v>
      </c>
      <c r="F32" s="31">
        <f t="shared" si="3"/>
        <v>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7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20" thickBot="1">
      <c r="A34" s="4" t="s">
        <v>20</v>
      </c>
      <c r="B34" s="34">
        <f>SUM(S27:S31)</f>
        <v>4.4562987508363729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9">
      <c r="A36" s="4" t="s">
        <v>21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34">
      <c r="A37" s="39" t="s">
        <v>22</v>
      </c>
      <c r="B37" s="32" t="s">
        <v>43</v>
      </c>
      <c r="C37" s="3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7">
      <c r="A38" s="38" t="s">
        <v>19</v>
      </c>
      <c r="B38" s="32" t="s">
        <v>42</v>
      </c>
      <c r="C38" s="3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7">
      <c r="A39" s="38" t="s">
        <v>23</v>
      </c>
      <c r="B39" s="32" t="s">
        <v>36</v>
      </c>
      <c r="C39" s="3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7">
      <c r="A40" s="38" t="s">
        <v>24</v>
      </c>
      <c r="B40" s="32" t="s">
        <v>38</v>
      </c>
      <c r="C40" s="3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7">
      <c r="A41" s="38" t="s">
        <v>25</v>
      </c>
      <c r="B41" s="32" t="s">
        <v>37</v>
      </c>
      <c r="C41" s="3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34">
      <c r="A42" s="38" t="s">
        <v>26</v>
      </c>
      <c r="B42" s="32" t="s">
        <v>39</v>
      </c>
      <c r="C42" s="3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34">
      <c r="A43" s="38" t="s">
        <v>27</v>
      </c>
      <c r="B43" s="32" t="s">
        <v>40</v>
      </c>
      <c r="C43" s="3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7">
      <c r="A44" s="38" t="s">
        <v>28</v>
      </c>
      <c r="B44" s="32" t="s">
        <v>41</v>
      </c>
      <c r="C44" s="3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B45" s="33"/>
      <c r="C45" s="33"/>
    </row>
  </sheetData>
  <mergeCells count="5">
    <mergeCell ref="A8:G8"/>
    <mergeCell ref="H8:M8"/>
    <mergeCell ref="N8:S8"/>
    <mergeCell ref="A16:E16"/>
    <mergeCell ref="H16:K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2014-01-19T14:15:34Z</dcterms:created>
  <dcterms:modified xsi:type="dcterms:W3CDTF">2019-07-07T13:05:05Z</dcterms:modified>
</cp:coreProperties>
</file>