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tudent\Desktop\WSD3 Net+ Training\"/>
    </mc:Choice>
  </mc:AlternateContent>
  <bookViews>
    <workbookView xWindow="0" yWindow="0" windowWidth="17112" windowHeight="6432" tabRatio="854"/>
  </bookViews>
  <sheets>
    <sheet name="Project " sheetId="32" r:id="rId1"/>
    <sheet name="Instructions" sheetId="39" r:id="rId2"/>
    <sheet name="Opportunity - Rating Desc." sheetId="36" r:id="rId3"/>
    <sheet name="Threat - Rating Desc." sheetId="35" r:id="rId4"/>
    <sheet name="Severity matrix" sheetId="21" r:id="rId5"/>
    <sheet name="Sample Risk Checklist" sheetId="24" r:id="rId6"/>
    <sheet name="Risk Allocation" sheetId="37" state="hidden" r:id="rId7"/>
    <sheet name="Lists" sheetId="33" r:id="rId8"/>
  </sheets>
  <definedNames>
    <definedName name="_xlnm._FilterDatabase" localSheetId="0" hidden="1">'Project '!$A$3:$AB$44</definedName>
    <definedName name="_xlnm._FilterDatabase" localSheetId="5" hidden="1">'Sample Risk Checklist'!$A$1:$B$86</definedName>
    <definedName name="Construction">Lists!$I$3:$I$9</definedName>
    <definedName name="Design">Lists!$D$3:$D$14</definedName>
    <definedName name="Design_construction">Lists!$L$29:$N$29</definedName>
    <definedName name="Environmental">Lists!$C$3:$C$5</definedName>
    <definedName name="External">Lists!$H$3:$H$10</definedName>
    <definedName name="Maint_Ops">Lists!$J$3:$J$9</definedName>
    <definedName name="Operations_Maintenance">Lists!$O$29</definedName>
    <definedName name="Organizational">Lists!$B$3:$B$7</definedName>
    <definedName name="Planning_Preliminary_Eng">Lists!$B$29:$E$29</definedName>
    <definedName name="PM">Lists!$A$3:$A$7</definedName>
    <definedName name="_xlnm.Print_Area" localSheetId="2">'Opportunity - Rating Desc.'!$A$1:$F$21</definedName>
    <definedName name="_xlnm.Print_Area" localSheetId="5">'Sample Risk Checklist'!$A$1:$B$86</definedName>
    <definedName name="_xlnm.Print_Area" localSheetId="4">'Severity matrix'!$A$2:$G$8</definedName>
    <definedName name="_xlnm.Print_Area" localSheetId="3">'Threat - Rating Desc.'!$A$1:$F$22</definedName>
    <definedName name="_xlnm.Print_Titles" localSheetId="5">'Sample Risk Checklist'!$1:$1</definedName>
    <definedName name="program_procurement">Lists!$F$29:$K$29</definedName>
    <definedName name="Proj_Phase_List">Lists!$A$18:$A$21</definedName>
    <definedName name="Proj_Phases">Lists!$H$17:$H$21</definedName>
    <definedName name="Railroad">Lists!$F$3:$F$5</definedName>
    <definedName name="ROW">Lists!$E$3:$E$6</definedName>
    <definedName name="Utilities">Lists!$G$3:$G$5</definedName>
    <definedName name="Z_384D12F8_7E37_41CA_A629_D1E60F422AE6_.wvu.FilterData" localSheetId="0" hidden="1">'Project '!$A$3:$K$3</definedName>
    <definedName name="Z_426594F0_BD78_494B_83F5_6715BCF3F934_.wvu.Cols" localSheetId="7" hidden="1">Lists!$V:$W</definedName>
    <definedName name="Z_426594F0_BD78_494B_83F5_6715BCF3F934_.wvu.Cols" localSheetId="0" hidden="1">'Project '!#REF!,'Project '!#REF!,'Project '!$I:$K,'Project '!#REF!,'Project '!$I:$AB</definedName>
    <definedName name="Z_426594F0_BD78_494B_83F5_6715BCF3F934_.wvu.FilterData" localSheetId="0" hidden="1">'Project '!$A$3:$AB$44</definedName>
    <definedName name="Z_426594F0_BD78_494B_83F5_6715BCF3F934_.wvu.FilterData" localSheetId="5" hidden="1">'Sample Risk Checklist'!$A$1:$B$83</definedName>
    <definedName name="Z_426594F0_BD78_494B_83F5_6715BCF3F934_.wvu.PrintArea" localSheetId="2" hidden="1">'Opportunity - Rating Desc.'!$A$1:$F$21</definedName>
    <definedName name="Z_426594F0_BD78_494B_83F5_6715BCF3F934_.wvu.PrintArea" localSheetId="5" hidden="1">'Sample Risk Checklist'!$A$1:$B$86</definedName>
    <definedName name="Z_426594F0_BD78_494B_83F5_6715BCF3F934_.wvu.PrintArea" localSheetId="4" hidden="1">'Severity matrix'!$A$2:$G$8</definedName>
    <definedName name="Z_426594F0_BD78_494B_83F5_6715BCF3F934_.wvu.PrintArea" localSheetId="3" hidden="1">'Threat - Rating Desc.'!$A$1:$F$22</definedName>
    <definedName name="Z_426594F0_BD78_494B_83F5_6715BCF3F934_.wvu.PrintTitles" localSheetId="5" hidden="1">'Sample Risk Checklist'!$1:$1</definedName>
    <definedName name="Z_AAE5F1F5_23DF_4A1C_A14D_1A683FBAD0A0_.wvu.Cols" localSheetId="7" hidden="1">Lists!$V:$W</definedName>
    <definedName name="Z_AAE5F1F5_23DF_4A1C_A14D_1A683FBAD0A0_.wvu.FilterData" localSheetId="0" hidden="1">'Project '!$A$3:$AB$44</definedName>
    <definedName name="Z_AAE5F1F5_23DF_4A1C_A14D_1A683FBAD0A0_.wvu.FilterData" localSheetId="5" hidden="1">'Sample Risk Checklist'!$A$1:$B$83</definedName>
    <definedName name="Z_AAE5F1F5_23DF_4A1C_A14D_1A683FBAD0A0_.wvu.PrintArea" localSheetId="2" hidden="1">'Opportunity - Rating Desc.'!$A$1:$F$21</definedName>
    <definedName name="Z_AAE5F1F5_23DF_4A1C_A14D_1A683FBAD0A0_.wvu.PrintArea" localSheetId="5" hidden="1">'Sample Risk Checklist'!$A$1:$B$86</definedName>
    <definedName name="Z_AAE5F1F5_23DF_4A1C_A14D_1A683FBAD0A0_.wvu.PrintArea" localSheetId="4" hidden="1">'Severity matrix'!$A$2:$G$8</definedName>
    <definedName name="Z_AAE5F1F5_23DF_4A1C_A14D_1A683FBAD0A0_.wvu.PrintArea" localSheetId="3" hidden="1">'Threat - Rating Desc.'!$A$1:$F$22</definedName>
    <definedName name="Z_AAE5F1F5_23DF_4A1C_A14D_1A683FBAD0A0_.wvu.PrintTitles" localSheetId="5" hidden="1">'Sample Risk Checklist'!$1:$1</definedName>
  </definedNames>
  <calcPr calcId="162913"/>
  <customWorkbookViews>
    <customWorkbookView name="Condensed Register" guid="{426594F0-BD78-494B-83F5-6715BCF3F934}" maximized="1" windowWidth="1280" windowHeight="838" tabRatio="673" activeSheetId="32"/>
    <customWorkbookView name="Full Register" guid="{AAE5F1F5-23DF-4A1C-A14D-1A683FBAD0A0}" maximized="1" windowWidth="1280" windowHeight="838" tabRatio="673" activeSheetId="32"/>
  </customWorkbookViews>
</workbook>
</file>

<file path=xl/calcChain.xml><?xml version="1.0" encoding="utf-8"?>
<calcChain xmlns="http://schemas.openxmlformats.org/spreadsheetml/2006/main">
  <c r="K4" i="32" l="1"/>
  <c r="K5" i="32"/>
  <c r="K6" i="32"/>
  <c r="P4" i="32" l="1"/>
  <c r="P5" i="32"/>
  <c r="P6" i="32"/>
  <c r="P7" i="32"/>
  <c r="P8" i="32"/>
  <c r="P9" i="32"/>
  <c r="P10" i="32"/>
  <c r="P11" i="32"/>
  <c r="P12" i="32"/>
  <c r="P13" i="32"/>
  <c r="P14" i="32"/>
  <c r="P15" i="32"/>
  <c r="P16" i="32"/>
  <c r="P17" i="32"/>
  <c r="P18" i="32"/>
  <c r="P19" i="32"/>
  <c r="P20" i="32"/>
  <c r="P21" i="32"/>
  <c r="P22" i="32"/>
  <c r="P23" i="32"/>
  <c r="P24" i="32"/>
  <c r="P25" i="32"/>
  <c r="P26" i="32"/>
  <c r="P27" i="32"/>
  <c r="P28" i="32"/>
  <c r="P29" i="32"/>
  <c r="P30" i="32"/>
  <c r="P31" i="32"/>
  <c r="P32" i="32"/>
  <c r="P33" i="32"/>
  <c r="P34" i="32"/>
  <c r="P35" i="32"/>
  <c r="P36" i="32"/>
  <c r="P37" i="32"/>
  <c r="P38" i="32"/>
  <c r="P39" i="32"/>
  <c r="P40" i="32"/>
  <c r="P41" i="32"/>
  <c r="P42" i="32"/>
  <c r="P43" i="32"/>
  <c r="P44" i="32"/>
  <c r="K8" i="32" l="1"/>
  <c r="K44" i="32" l="1"/>
  <c r="K43" i="32"/>
  <c r="K42" i="32"/>
  <c r="K41" i="32"/>
  <c r="K40" i="32"/>
  <c r="K39" i="32"/>
  <c r="K38" i="32"/>
  <c r="K37" i="32"/>
  <c r="K36" i="32"/>
  <c r="K35" i="32"/>
  <c r="K34" i="32"/>
  <c r="K33" i="32"/>
  <c r="K32" i="32"/>
  <c r="K31" i="32"/>
  <c r="K30" i="32"/>
  <c r="K29" i="32"/>
  <c r="K28" i="32"/>
  <c r="K27" i="32"/>
  <c r="K26" i="32"/>
  <c r="K25" i="32"/>
  <c r="K24" i="32"/>
  <c r="K23" i="32"/>
  <c r="K22" i="32"/>
  <c r="K21" i="32"/>
  <c r="K20" i="32"/>
  <c r="K19" i="32"/>
  <c r="K18" i="32"/>
  <c r="K17" i="32"/>
  <c r="K16" i="32"/>
  <c r="K15" i="32"/>
  <c r="K14" i="32"/>
  <c r="K13" i="32"/>
  <c r="K12" i="32"/>
  <c r="K11" i="32"/>
  <c r="K10" i="32"/>
  <c r="K9" i="32"/>
  <c r="K7" i="32"/>
  <c r="T5" i="32" l="1"/>
  <c r="T4" i="32"/>
  <c r="T6" i="32"/>
  <c r="T7" i="32"/>
  <c r="T8" i="32"/>
  <c r="T9" i="32"/>
  <c r="T10" i="32"/>
  <c r="T11" i="32"/>
  <c r="T12" i="32"/>
  <c r="T13" i="32"/>
  <c r="T14" i="32"/>
  <c r="T15" i="32"/>
  <c r="T16" i="32"/>
  <c r="T17" i="32"/>
  <c r="T18" i="32"/>
  <c r="T19" i="32"/>
  <c r="T20" i="32"/>
  <c r="T21" i="32"/>
  <c r="T22" i="32"/>
  <c r="T23" i="32"/>
  <c r="T24" i="32"/>
  <c r="T25" i="32"/>
  <c r="T26" i="32"/>
  <c r="T27" i="32"/>
  <c r="T28" i="32"/>
  <c r="T29" i="32"/>
  <c r="T30" i="32"/>
  <c r="T31" i="32"/>
  <c r="T32" i="32"/>
  <c r="T33" i="32"/>
  <c r="T34" i="32"/>
  <c r="T35" i="32"/>
  <c r="T36" i="32"/>
  <c r="T37" i="32"/>
  <c r="T38" i="32"/>
  <c r="T39" i="32"/>
  <c r="T40" i="32"/>
  <c r="T41" i="32"/>
  <c r="T42" i="32"/>
  <c r="T43" i="32"/>
  <c r="T44" i="32"/>
  <c r="D6" i="21" l="1"/>
  <c r="C2" i="21"/>
  <c r="F20" i="36"/>
  <c r="E20" i="36"/>
  <c r="D20" i="36"/>
  <c r="C20" i="36"/>
  <c r="B20" i="36"/>
  <c r="G28" i="36" l="1"/>
  <c r="H28" i="36" s="1"/>
  <c r="E20" i="35" l="1"/>
  <c r="C20" i="35"/>
  <c r="B20" i="35"/>
  <c r="F20" i="35"/>
  <c r="D20" i="35"/>
  <c r="G28" i="35"/>
  <c r="H28" i="35" s="1"/>
  <c r="D14" i="21" l="1"/>
  <c r="C10" i="21"/>
  <c r="G6" i="21" l="1"/>
  <c r="G14" i="21" s="1"/>
  <c r="F6" i="21"/>
  <c r="F14" i="21" s="1"/>
  <c r="E6" i="21"/>
  <c r="E14" i="21" s="1"/>
  <c r="C6" i="21"/>
  <c r="C14" i="21" s="1"/>
  <c r="G5" i="21"/>
  <c r="G13" i="21" s="1"/>
  <c r="F5" i="21"/>
  <c r="F13" i="21" s="1"/>
  <c r="E5" i="21"/>
  <c r="E13" i="21" s="1"/>
  <c r="D5" i="21"/>
  <c r="D13" i="21" s="1"/>
  <c r="C5" i="21"/>
  <c r="C13" i="21" s="1"/>
  <c r="G4" i="21"/>
  <c r="G12" i="21" s="1"/>
  <c r="F4" i="21"/>
  <c r="F12" i="21" s="1"/>
  <c r="E4" i="21"/>
  <c r="E12" i="21" s="1"/>
  <c r="D4" i="21"/>
  <c r="D12" i="21" s="1"/>
  <c r="C4" i="21"/>
  <c r="C12" i="21" s="1"/>
  <c r="G3" i="21"/>
  <c r="G11" i="21" s="1"/>
  <c r="F3" i="21"/>
  <c r="F11" i="21" s="1"/>
  <c r="E3" i="21"/>
  <c r="E11" i="21" s="1"/>
  <c r="D3" i="21"/>
  <c r="D11" i="21" s="1"/>
  <c r="C3" i="21"/>
  <c r="C11" i="21" s="1"/>
  <c r="G2" i="21"/>
  <c r="G10" i="21" s="1"/>
  <c r="F2" i="21"/>
  <c r="F10" i="21" s="1"/>
  <c r="E2" i="21"/>
  <c r="E10" i="21" s="1"/>
  <c r="D2" i="21"/>
  <c r="D10" i="21" s="1"/>
</calcChain>
</file>

<file path=xl/sharedStrings.xml><?xml version="1.0" encoding="utf-8"?>
<sst xmlns="http://schemas.openxmlformats.org/spreadsheetml/2006/main" count="684" uniqueCount="476">
  <si>
    <t>Context</t>
  </si>
  <si>
    <t>Legal</t>
  </si>
  <si>
    <t>Accept</t>
  </si>
  <si>
    <t>Safety</t>
  </si>
  <si>
    <t>Mitigate</t>
  </si>
  <si>
    <t>Potential inadequate local access to materials, labor, resources</t>
  </si>
  <si>
    <t>Avoid</t>
  </si>
  <si>
    <t>Transfer</t>
  </si>
  <si>
    <t>Operational</t>
  </si>
  <si>
    <t>Readiness to prepare, review, &amp; deliver ROW acquisition packages</t>
  </si>
  <si>
    <t>Quality</t>
  </si>
  <si>
    <t>Bond availability &amp; favorable terms secured</t>
  </si>
  <si>
    <t>Developer contract legal sufficiency determination</t>
  </si>
  <si>
    <t>Global market conditions</t>
  </si>
  <si>
    <t>Additional congestion in proximity to corridor during construction</t>
  </si>
  <si>
    <t>Environmental</t>
  </si>
  <si>
    <t>Air quality attainment impacts travel demand</t>
  </si>
  <si>
    <t>MPO model changes due to conformity</t>
  </si>
  <si>
    <t>Successful Attainment of DBE Compliance by Developer</t>
  </si>
  <si>
    <t>Response Category</t>
  </si>
  <si>
    <t>Terms of toll service agreement</t>
  </si>
  <si>
    <t>Financial</t>
  </si>
  <si>
    <t>Congestion</t>
  </si>
  <si>
    <t>Connectivity</t>
  </si>
  <si>
    <t>Impact Rating</t>
  </si>
  <si>
    <t>Probability Rating</t>
  </si>
  <si>
    <t>Probability of occurrence</t>
  </si>
  <si>
    <t>Landowners unwilling to sell</t>
  </si>
  <si>
    <t>Utility relocation requires more time than planned</t>
  </si>
  <si>
    <t>Project purpose and need is not well-defined</t>
  </si>
  <si>
    <t>Inexperienced staff assigned</t>
  </si>
  <si>
    <t>Project scope definition is incomplete</t>
  </si>
  <si>
    <t>Losing critical staff at crucial point of the project</t>
  </si>
  <si>
    <t>Unreasonably high expectations from stakeholders</t>
  </si>
  <si>
    <t>Inaccurate assumptions on technical issues in planning stage</t>
  </si>
  <si>
    <t>Change requests due to differing site conditions</t>
  </si>
  <si>
    <t>Project scope, schedule, objectives, cost, and deliverables are not clearly defined or understood</t>
  </si>
  <si>
    <t>Political factors or support for project changes</t>
  </si>
  <si>
    <t>No control over staff priorities</t>
  </si>
  <si>
    <t>Unanticipated project manager workload</t>
  </si>
  <si>
    <t>Stakeholders request late changes</t>
  </si>
  <si>
    <t>Consultant or contractor delays</t>
  </si>
  <si>
    <t>Internal “red tape” causes delay getting approvals, decisions</t>
  </si>
  <si>
    <t xml:space="preserve">New stakeholders emerge and request changes </t>
  </si>
  <si>
    <t>Functional units not available, overloaded</t>
  </si>
  <si>
    <t>Hazardous waste site analysis incomplete</t>
  </si>
  <si>
    <t>Lack of understanding of complex internal funding procedures</t>
  </si>
  <si>
    <t>Design changes require additional Environmental analysis</t>
  </si>
  <si>
    <t>Unforeseen design exceptions required</t>
  </si>
  <si>
    <t>Priorities change on existing program</t>
  </si>
  <si>
    <t>Underestimated support resources or overly optimistic delivery schedule</t>
  </si>
  <si>
    <t>Inconsistent cost, time, scope and quality objectives</t>
  </si>
  <si>
    <t>Unresolved constructability items</t>
  </si>
  <si>
    <t>Scope creep</t>
  </si>
  <si>
    <t>Overlapping of one or more project limits, scope of work or schedule</t>
  </si>
  <si>
    <t>Reviewing agency requires longer than expected review time</t>
  </si>
  <si>
    <t>Unresolved project conflicts not escalated in a timely manner</t>
  </si>
  <si>
    <t>Funding changes for fiscal year</t>
  </si>
  <si>
    <t>Unable to meet Americans with Disabilities Act requirements</t>
  </si>
  <si>
    <t>Lack of specialized staff (biology, anthropology, geotechnical, archeology, etc.)</t>
  </si>
  <si>
    <t>Delay in earlier project phases jeopardizes ability to meet programmed delivery commitment</t>
  </si>
  <si>
    <t>Capital funding unavailable for right of way or construction</t>
  </si>
  <si>
    <t>Added workload or time requirements because of new direction, policy, or statute</t>
  </si>
  <si>
    <t>Environmental regulations change</t>
  </si>
  <si>
    <t>Local agency support not attained</t>
  </si>
  <si>
    <t>Unforeseen agreements required</t>
  </si>
  <si>
    <t>Labor shortage or strike</t>
  </si>
  <si>
    <t>Construction or pile driving noise and vibration impacting adjacent businesses or residents</t>
  </si>
  <si>
    <t>Probability</t>
  </si>
  <si>
    <t>Contract execution may need revisions to financial terms in the agreement</t>
  </si>
  <si>
    <t>Developer not financially closing</t>
  </si>
  <si>
    <t>Financial failure of Developer during construction or full term</t>
  </si>
  <si>
    <t>Operational concerns relative to timing of support staff</t>
  </si>
  <si>
    <t>Goals &amp; needs to aid the project may counter District or higher level goals &amp; needs, e.g. good relationships with locals</t>
  </si>
  <si>
    <t xml:space="preserve">External agreement development </t>
  </si>
  <si>
    <t>Public perception during construction, e.g. lane closures, business disruption</t>
  </si>
  <si>
    <t>Public acceptance of tolling roads</t>
  </si>
  <si>
    <t>NEPA compliance 150d lawsuit window - will we get sued?</t>
  </si>
  <si>
    <t>Legislative support for TxDOT and SPD - political position viable?</t>
  </si>
  <si>
    <t>Highly involved local leadership preferences for project in control of developer</t>
  </si>
  <si>
    <t>Construction</t>
  </si>
  <si>
    <t>Anti-toll groups challenge NEPA decision</t>
  </si>
  <si>
    <t>Schedule</t>
  </si>
  <si>
    <t>ROW acquisition progressing slower than anticipated</t>
  </si>
  <si>
    <t>Political / Public</t>
  </si>
  <si>
    <t>Quality / Performance / Scope</t>
  </si>
  <si>
    <t>Controversy on environmental grounds causing project delay or re-evaluation</t>
  </si>
  <si>
    <t>Permits delayed or take longer than expected</t>
  </si>
  <si>
    <t>Readiness &amp; ability to review &amp; approve design deliverables</t>
  </si>
  <si>
    <t>Communication/Coordination failure between state, project, developer, public, MPOs, etc.</t>
  </si>
  <si>
    <t>Data management system malfunction</t>
  </si>
  <si>
    <t xml:space="preserve">Public Perception of Value of (interim) facility being constructed </t>
  </si>
  <si>
    <t>Construction quality sufficient to meet short- and long-term maintenance expectations</t>
  </si>
  <si>
    <t>Risk Description</t>
  </si>
  <si>
    <t>Railroad involvement causes delays or additional scope/cost</t>
  </si>
  <si>
    <t>Unexpected 3rd party requirements during construction</t>
  </si>
  <si>
    <t>Capacity improvements not built within timeframes originally predicted or not built to suit reasonable travel demand so resulting in deteriorating level of service, not meeting stakeholder expectations, and/or not meeting environmental commitments.</t>
  </si>
  <si>
    <t>Construction quality sufficient to meet specifications and expectations for aesthetics and safety</t>
  </si>
  <si>
    <t>Dispute on terms of agreement or technical provisions during construction</t>
  </si>
  <si>
    <t>Opportunity</t>
  </si>
  <si>
    <t>Threat</t>
  </si>
  <si>
    <t>Department-directed changes required during detailed design stage due to Department preference, political or public pressure or other external influences</t>
  </si>
  <si>
    <t>Exploit</t>
  </si>
  <si>
    <t>Share</t>
  </si>
  <si>
    <t>Enhance</t>
  </si>
  <si>
    <t>Requirements</t>
  </si>
  <si>
    <t>External</t>
  </si>
  <si>
    <t>Organizational</t>
  </si>
  <si>
    <t>Design</t>
  </si>
  <si>
    <t>Materials</t>
  </si>
  <si>
    <t>Contractor</t>
  </si>
  <si>
    <t>Policy</t>
  </si>
  <si>
    <t>Minimum</t>
  </si>
  <si>
    <t>Maximum</t>
  </si>
  <si>
    <t>Identified</t>
  </si>
  <si>
    <t>Analysis Complete</t>
  </si>
  <si>
    <t>Planning Complete</t>
  </si>
  <si>
    <t>– Response planning complete</t>
  </si>
  <si>
    <t>Triggered</t>
  </si>
  <si>
    <t>– Risk analysis done, but response planning not performed</t>
  </si>
  <si>
    <t>– Risk documented, but analysis not performed</t>
  </si>
  <si>
    <t>– Risk trigger has occurred and threat has been realized</t>
  </si>
  <si>
    <t>Resolved</t>
  </si>
  <si>
    <t>– Realized risk has been contained</t>
  </si>
  <si>
    <t>– Identified risk no longer requires active monitoring (e.g. risk trigger has passed)</t>
  </si>
  <si>
    <t>Retired</t>
  </si>
  <si>
    <t>Status</t>
  </si>
  <si>
    <t>Risk Type</t>
  </si>
  <si>
    <t>Opp./Threat</t>
  </si>
  <si>
    <t>First Aid</t>
  </si>
  <si>
    <t>Recordable</t>
  </si>
  <si>
    <t>Lost Time</t>
  </si>
  <si>
    <t>Major injury or death</t>
  </si>
  <si>
    <t>Best-in-class agency</t>
  </si>
  <si>
    <t>Potential legal action, multiple press releases, national news</t>
  </si>
  <si>
    <t>Significant impact to agency's reputation, multiple press releases in regional news</t>
  </si>
  <si>
    <t>Traffic Control</t>
  </si>
  <si>
    <t>Project Impacts</t>
  </si>
  <si>
    <t>Agency Impacts</t>
  </si>
  <si>
    <t>Major impact to agency's reputation, multiple press releases, statewide news</t>
  </si>
  <si>
    <t>Requires Design Variance
Minor impacts to long-term maintenance
Minor scope reduction</t>
  </si>
  <si>
    <t>Does not meet acceptable standards and requires Design Exception
Major impacts to long-term maintenance
Changes unacceptable to TxDOT or stakeholders</t>
  </si>
  <si>
    <t>Cost
(% of project cost)</t>
  </si>
  <si>
    <t>Major benefit to agency's reputation, major industry awards, multiple press releases, statewide news</t>
  </si>
  <si>
    <t>Exceptional safety improvements</t>
  </si>
  <si>
    <t>Significant safety improvements</t>
  </si>
  <si>
    <t>Major safety improvements</t>
  </si>
  <si>
    <t>Major improvements to design quality
Major improvements to long-term maintenance
Major scope improvements</t>
  </si>
  <si>
    <t>Exceptional improvements to design quality
Exceptional improvements to long-term maintenance
Exceptional scope improvements</t>
  </si>
  <si>
    <t>Negligible safety improvements</t>
  </si>
  <si>
    <t>Negligible benefit to agency's reputation</t>
  </si>
  <si>
    <t>Significant benefit to agency's reputation, multiple press releases in regional news</t>
  </si>
  <si>
    <t>Negligible improvements to design quality
Negligible improvements to long-term maintenance 
Barely noticeable</t>
  </si>
  <si>
    <t>Noticeable improvements to design quality
Minor improvements to long-term maintenance
Minor scope improvements</t>
  </si>
  <si>
    <t>Significant improvements to design quality
Significant improvements to long-term maintenance
Significant scope improvements</t>
  </si>
  <si>
    <t>Negligible impact to agency's reputation</t>
  </si>
  <si>
    <t>Noticeable impact to agency's reputation, single press release</t>
  </si>
  <si>
    <t>Negligible impacts to design quality
Negligible impacts to long-term maintenance 
Barely noticeable</t>
  </si>
  <si>
    <t>Requires Design waiver
Significant impacts to long-term maintenance
Major scope reduction</t>
  </si>
  <si>
    <t>Does not meet acceptable standards and Design Exception not likely
Unacceptable impacts to long-term maintenance
Project does not meet need and purpose</t>
  </si>
  <si>
    <t>Note: probability scale for threats and opportunities are color coded the same to ensure conditional formatting of cells is consistent and severity rankings are calculated correctly</t>
  </si>
  <si>
    <t>Restricted Duty / Doctor Visit</t>
  </si>
  <si>
    <t>Minor benefit to agency's reputation, single press release</t>
  </si>
  <si>
    <t>Minor safety improvements</t>
  </si>
  <si>
    <t>Schedule
(% of project schedule, subject to schedule analysis)</t>
  </si>
  <si>
    <t>cost savings = 1%</t>
  </si>
  <si>
    <t>cost savings = 2%</t>
  </si>
  <si>
    <t>cost savings = 3%</t>
  </si>
  <si>
    <t>cost savings = 4%</t>
  </si>
  <si>
    <t>cost savings &gt; 5%</t>
  </si>
  <si>
    <t>cost increase = 1%</t>
  </si>
  <si>
    <t xml:space="preserve"> cost increase = 2%</t>
  </si>
  <si>
    <t>cost increase = 3%</t>
  </si>
  <si>
    <t>cost increase = 4%</t>
  </si>
  <si>
    <t>cost increase &gt; 5%</t>
  </si>
  <si>
    <t>delay = 1%</t>
  </si>
  <si>
    <t>delay = 2%</t>
  </si>
  <si>
    <t>delay = 3%</t>
  </si>
  <si>
    <t>delay = 4%</t>
  </si>
  <si>
    <t>delay &gt; 5%</t>
  </si>
  <si>
    <t>schedule savings = 1%</t>
  </si>
  <si>
    <t>schedule savings = 2%</t>
  </si>
  <si>
    <t>schedule savings = 3%</t>
  </si>
  <si>
    <t>schedule savings = 4%</t>
  </si>
  <si>
    <t>schedule savings &gt; 5%</t>
  </si>
  <si>
    <t>Exceptional industry recognition, multiple press releases, national news</t>
  </si>
  <si>
    <t xml:space="preserve">Significant additional congestion or reduction in capacity from anticipated scope at several points or major congestion at single point within the corridor </t>
  </si>
  <si>
    <t xml:space="preserve">Noticeable additional congestion or reduction in capacity from anticipated scope </t>
  </si>
  <si>
    <t>Minor additional congestion or reduction in capacity from anticipated scope</t>
  </si>
  <si>
    <t xml:space="preserve">Major additional congestion or reduction in capacity from anticipated scope at several points along the corridor or exceptional congestion at single point within the corridor </t>
  </si>
  <si>
    <t>Unacceptable additional congestion or reduction in capacity from anticipated scope at any point within the corridor</t>
  </si>
  <si>
    <t xml:space="preserve">Negligible congestion relief or additional capacity from anticipated scope within corridor </t>
  </si>
  <si>
    <t>Noticeable congestion relief or additional capacity from anticipated scope within corridor</t>
  </si>
  <si>
    <t xml:space="preserve">Exceptional congestion relief or additional capacity from anticipated scope at several points within the corridor </t>
  </si>
  <si>
    <t xml:space="preserve">Exceptional improvements from anticipated scope to project limits; or to throughput or connectivity at intersections, interchanges, or parallel or connecting  roadways </t>
  </si>
  <si>
    <t>Negligible decrease from anticipated scope to project limits; or to throughput or connectivity at intersections, interchanges, or parallel or connecting roadways</t>
  </si>
  <si>
    <t>Minor decrease from anticipated scope to project limits; or to throughput or connectivity at intersections, interchanges, or parallel or connecting  roadways</t>
  </si>
  <si>
    <t xml:space="preserve">Significant decrease from anticipated scope to project limits; or to throughput or connectivity at intersections, interchanges, or parallel or connecting roadways </t>
  </si>
  <si>
    <t>Major decrease from anticipated scope to project limits; or to throughput or connectivity at intersections, interchanges, or parallel or connecting  roadways</t>
  </si>
  <si>
    <t>Unacceptable decrease from anticipated scope  to project limits; or to throughput or connectivity at intersections, interchanges, or parallel or connecting roadways</t>
  </si>
  <si>
    <t>Major improvement from anticipated scope to project limits; or to throughput or connectivity at intersections, interchanges, or parallel or connecting  roadways</t>
  </si>
  <si>
    <t xml:space="preserve">Significant improvement from anticipated scope to project limits; or to throughput or connectivity at intersections, interchanges, or parallel or connecting roadways </t>
  </si>
  <si>
    <t>Minor improvement from anticipated scope to project limits; or to throughput or connectivity at intersections, interchanges, or parallel or connecting  roadways</t>
  </si>
  <si>
    <t>Negligible improvement from anticipated scope to project limits; or to throughput or connectivity at intersections, interchanges, or parallel or connecting roadways</t>
  </si>
  <si>
    <t xml:space="preserve">Significant congestion relief or additional capacity from anticipated scope at several points within the corridor or major congestion relief at single point within the corridor </t>
  </si>
  <si>
    <t xml:space="preserve">Major congestion relief or additional capacity from anticipated scope at several points along the corridor or exceptional congestion relief at single point within the corridor </t>
  </si>
  <si>
    <t>Urgency</t>
  </si>
  <si>
    <t>High</t>
  </si>
  <si>
    <t>Medium</t>
  </si>
  <si>
    <t>Low</t>
  </si>
  <si>
    <t xml:space="preserve">Date Updated:  </t>
  </si>
  <si>
    <t>Project:</t>
  </si>
  <si>
    <t>Agency Risk (X):</t>
  </si>
  <si>
    <t>Automated box that includes an "X" for risks that are identified with Agency impacts.</t>
  </si>
  <si>
    <t>Status:</t>
  </si>
  <si>
    <t>Opportunity/Threat:</t>
  </si>
  <si>
    <t>Trigger(s):</t>
  </si>
  <si>
    <t>Probability:</t>
  </si>
  <si>
    <t>Project Impact (pre-response):</t>
  </si>
  <si>
    <t>Agency Impact (pre-response):</t>
  </si>
  <si>
    <t>Severity (P):</t>
  </si>
  <si>
    <t>Severity (A):</t>
  </si>
  <si>
    <t>Severity (max):</t>
  </si>
  <si>
    <t>Response:</t>
  </si>
  <si>
    <t>Response Category:</t>
  </si>
  <si>
    <t>Urgency:</t>
  </si>
  <si>
    <t>Project Impact (post-response):</t>
  </si>
  <si>
    <t>Agency Impact (post-response):</t>
  </si>
  <si>
    <t>Risk Owner:</t>
  </si>
  <si>
    <t>Contingency Plan:</t>
  </si>
  <si>
    <t>Response Cost:</t>
  </si>
  <si>
    <t>Threat Response</t>
  </si>
  <si>
    <t>Opportunity Response</t>
  </si>
  <si>
    <t>Opportunity or Threat Response - Pick One</t>
  </si>
  <si>
    <t xml:space="preserve">The name of the project.  </t>
  </si>
  <si>
    <t>The name used should be consistent for each project.</t>
  </si>
  <si>
    <t xml:space="preserve">The second level of the RBS.  </t>
  </si>
  <si>
    <t>If multiple people are assigned as owners, it should be clear what each of their roles are and what they are individually responsible for.</t>
  </si>
  <si>
    <t xml:space="preserve">See "Opportunity - Rating Desc." and "Threat - Rating Desc." tabs for general rating definitions to be used as guidance; however this is also subject to judgment of the project team.  </t>
  </si>
  <si>
    <t>See "Opportunity - Rating Desc." and "Threat - Rating Desc." tabs for general rating definitions to be used as guidance; however this is also subject to judgment of the project team.</t>
  </si>
  <si>
    <r>
      <t xml:space="preserve">Risks that are no longer applicable should be listed as "retired" and </t>
    </r>
    <r>
      <rPr>
        <b/>
        <u/>
        <sz val="11"/>
        <color theme="1"/>
        <rFont val="Arial"/>
        <family val="2"/>
      </rPr>
      <t>not deleted from the register</t>
    </r>
    <r>
      <rPr>
        <sz val="11"/>
        <color theme="1"/>
        <rFont val="Arial"/>
        <family val="2"/>
      </rPr>
      <t>.</t>
    </r>
  </si>
  <si>
    <r>
      <t xml:space="preserve">Impacts to project objectives of quality, cost, and time.  </t>
    </r>
    <r>
      <rPr>
        <b/>
        <u/>
        <sz val="11"/>
        <color rgb="FF0000FF"/>
        <rFont val="Arial"/>
        <family val="2"/>
      </rPr>
      <t>The pre-response rating is based on current requirements or conditions, prior to the response plan being implemented</t>
    </r>
    <r>
      <rPr>
        <b/>
        <sz val="11"/>
        <color rgb="FF0000FF"/>
        <rFont val="Arial"/>
        <family val="2"/>
      </rPr>
      <t>.</t>
    </r>
    <r>
      <rPr>
        <sz val="11"/>
        <color theme="1"/>
        <rFont val="Arial"/>
        <family val="2"/>
      </rPr>
      <t xml:space="preserve">  </t>
    </r>
  </si>
  <si>
    <t>Railroad</t>
  </si>
  <si>
    <t>Utilities</t>
  </si>
  <si>
    <t>Estimating</t>
  </si>
  <si>
    <t>Planning/ Scope</t>
  </si>
  <si>
    <t>Controlling</t>
  </si>
  <si>
    <t>Communications</t>
  </si>
  <si>
    <t>Project Dependencies</t>
  </si>
  <si>
    <t>Resources</t>
  </si>
  <si>
    <t>Funding/ Financing</t>
  </si>
  <si>
    <t>Prioritization</t>
  </si>
  <si>
    <t>Documentation</t>
  </si>
  <si>
    <t>Coordination</t>
  </si>
  <si>
    <t>Structures</t>
  </si>
  <si>
    <t>Drainage</t>
  </si>
  <si>
    <t>Geotechnical</t>
  </si>
  <si>
    <t>Survey</t>
  </si>
  <si>
    <t>Roadway</t>
  </si>
  <si>
    <t>Grading</t>
  </si>
  <si>
    <t>Aesthetics</t>
  </si>
  <si>
    <t>Signing/ Lighting/ Signals</t>
  </si>
  <si>
    <t>ITS</t>
  </si>
  <si>
    <t>Bike Pedestrian</t>
  </si>
  <si>
    <t>Tolling</t>
  </si>
  <si>
    <t>Subcontractors/ Suppliers</t>
  </si>
  <si>
    <t>Political Stakeholders</t>
  </si>
  <si>
    <t>Public Stakeholders</t>
  </si>
  <si>
    <t>Other Agencies</t>
  </si>
  <si>
    <t>Legislative/ Legal</t>
  </si>
  <si>
    <t>Market Conditions</t>
  </si>
  <si>
    <t>Competition</t>
  </si>
  <si>
    <t>Site/ Environmental Conditions</t>
  </si>
  <si>
    <t>Phasing</t>
  </si>
  <si>
    <t>Performance/ Reliability</t>
  </si>
  <si>
    <t>Complexity and Interface</t>
  </si>
  <si>
    <t>ROW</t>
  </si>
  <si>
    <t>PM</t>
  </si>
  <si>
    <t>If mitigate is chosen as the response, generally the post response assessment is lower than the pre-response assessment.</t>
  </si>
  <si>
    <t>Medium-Low</t>
  </si>
  <si>
    <t>Medium-High</t>
  </si>
  <si>
    <t>Cost Impacts (X):</t>
  </si>
  <si>
    <t>If performing the quantitative assessment, this box is an indicator that cost impacts (in millions of dollars) should be entered in cells AS through AU.</t>
  </si>
  <si>
    <t>If performing the quantitative assessment, this box is an indicator that schedule impacts (in months) should be entered in cells AV through AX.</t>
  </si>
  <si>
    <t>Minimum (Cost)</t>
  </si>
  <si>
    <t>Maximum (Cost)</t>
  </si>
  <si>
    <t>Minimum (Schedule)</t>
  </si>
  <si>
    <t>Maximum (Schedule)</t>
  </si>
  <si>
    <t>Utilize the comments section to provide updates on actions or owners, or to note changes associated with the response plans.</t>
  </si>
  <si>
    <t>General Tips</t>
  </si>
  <si>
    <t>These cells come prepopulated with values from the pre-response to assist with data entry in the post-response evaluation.  The prepopulated values (formulas) should be overwritten with new ratings of 1 through 5 taking into account the response plan.  If the response is to accept, the values would remain the same as the pre-response.</t>
  </si>
  <si>
    <t>If accept is chosen as the response, generally the pre- and post-response assessment ratings remain the same.</t>
  </si>
  <si>
    <t>Schedule Impacts (X):</t>
  </si>
  <si>
    <t>1.      Utilize the drop down menus when available to keep things consistent</t>
  </si>
  <si>
    <t>2.      Use “Alt + Enter” to place a hard return within a cell.  Using a hyphen “-“ as a bullet at the beginning of text along with a hard return at the end of text helps keep information organized when there is more than one response plan or owner.</t>
  </si>
  <si>
    <t>Funding / Cost</t>
  </si>
  <si>
    <t>Pavement</t>
  </si>
  <si>
    <t>Routine Maintenance</t>
  </si>
  <si>
    <t>Other</t>
  </si>
  <si>
    <t>Maint_Ops</t>
  </si>
  <si>
    <t>Category</t>
  </si>
  <si>
    <t>Detailed Description</t>
  </si>
  <si>
    <t>Priority</t>
  </si>
  <si>
    <t>Response</t>
  </si>
  <si>
    <t>Risk/Issue</t>
  </si>
  <si>
    <t>Risk</t>
  </si>
  <si>
    <t>Issue</t>
  </si>
  <si>
    <t>Active (Not Started)</t>
  </si>
  <si>
    <t>Active (Ongoing)</t>
  </si>
  <si>
    <t>Active (Complete)</t>
  </si>
  <si>
    <t>Dormant (Not Started)</t>
  </si>
  <si>
    <t>Retired (Complete)</t>
  </si>
  <si>
    <t>Date ID:</t>
  </si>
  <si>
    <t>SubCategory</t>
  </si>
  <si>
    <t>This status is not often used.</t>
  </si>
  <si>
    <t>Summary Description:</t>
  </si>
  <si>
    <t>Detailed Description:</t>
  </si>
  <si>
    <r>
      <t xml:space="preserve">Priorities are either "high", "medium", or "low".
- </t>
    </r>
    <r>
      <rPr>
        <b/>
        <u/>
        <sz val="11"/>
        <color rgb="FF0000FF"/>
        <rFont val="Arial"/>
        <family val="2"/>
      </rPr>
      <t>High</t>
    </r>
    <r>
      <rPr>
        <sz val="11"/>
        <color theme="1"/>
        <rFont val="Arial"/>
        <family val="2"/>
      </rPr>
      <t xml:space="preserve"> priorities are generally items that require immediate action or discussions at a higher level than the project team.
- </t>
    </r>
    <r>
      <rPr>
        <b/>
        <u/>
        <sz val="11"/>
        <color rgb="FF0000FF"/>
        <rFont val="Arial"/>
        <family val="2"/>
      </rPr>
      <t>Medium</t>
    </r>
    <r>
      <rPr>
        <sz val="11"/>
        <color theme="1"/>
        <rFont val="Arial"/>
        <family val="2"/>
      </rPr>
      <t xml:space="preserve"> priorities are generally items that are being actively addressed or monitored by the proiect team.
- </t>
    </r>
    <r>
      <rPr>
        <b/>
        <u/>
        <sz val="11"/>
        <color rgb="FF0000FF"/>
        <rFont val="Arial"/>
        <family val="2"/>
      </rPr>
      <t>Low</t>
    </r>
    <r>
      <rPr>
        <sz val="11"/>
        <color theme="1"/>
        <rFont val="Arial"/>
        <family val="2"/>
      </rPr>
      <t xml:space="preserve"> priorities are identified items that are not being actively addressed or monitored, but are desired by the project team to remain on the register in the event that conditions change on the project.</t>
    </r>
  </si>
  <si>
    <t>Automated box that includes an "X" for risks/issue that are identified with schedule impacts.</t>
  </si>
  <si>
    <t>Risk Name</t>
  </si>
  <si>
    <t>Step 1: Risk Identification</t>
  </si>
  <si>
    <t>Step 2: Risk Assessment</t>
  </si>
  <si>
    <t>Step 3: Risk Response</t>
  </si>
  <si>
    <t>Risk Owner</t>
  </si>
  <si>
    <t>Tracking Comments</t>
  </si>
  <si>
    <t>Probability (%)</t>
  </si>
  <si>
    <t xml:space="preserve"> </t>
  </si>
  <si>
    <t>Cost Impact ($M)</t>
  </si>
  <si>
    <t>#</t>
  </si>
  <si>
    <t>Probability (1 - 5)</t>
  </si>
  <si>
    <t>Consequence (1-5)</t>
  </si>
  <si>
    <t>Severity (Priority)</t>
  </si>
  <si>
    <t>Minimum (@10%)</t>
  </si>
  <si>
    <t>Maximum (@90%)</t>
  </si>
  <si>
    <t>Schedule Impact (Weeks)</t>
  </si>
  <si>
    <t>Administration Notification</t>
  </si>
  <si>
    <t>Step 4: Monitor &amp; Control</t>
  </si>
  <si>
    <t>Scale modifier</t>
  </si>
  <si>
    <t>Total</t>
  </si>
  <si>
    <t>Needed to reach 100</t>
  </si>
  <si>
    <t>Med- Low</t>
  </si>
  <si>
    <t>Med</t>
  </si>
  <si>
    <t>Med- High</t>
  </si>
  <si>
    <t>Consequence</t>
  </si>
  <si>
    <t>COST IMPACT</t>
  </si>
  <si>
    <t>TIME IMPACT (Weeks)</t>
  </si>
  <si>
    <t>Opportunity / Threat</t>
  </si>
  <si>
    <t>Project Phases (note, some will be in both camps)</t>
  </si>
  <si>
    <t>Planning/ Preliminary Engineering</t>
  </si>
  <si>
    <t>Program/ Procurement</t>
  </si>
  <si>
    <t>Design &amp; Construction</t>
  </si>
  <si>
    <t>Operations &amp; Maintenance</t>
  </si>
  <si>
    <t>WBS Tier 1 (Risk Category)  Note some will cross phases</t>
  </si>
  <si>
    <t>Funding</t>
  </si>
  <si>
    <t>Examples</t>
  </si>
  <si>
    <t>NEPA documents</t>
  </si>
  <si>
    <t>Staffing</t>
  </si>
  <si>
    <t>Other agencies</t>
  </si>
  <si>
    <t>Permitting</t>
  </si>
  <si>
    <t>Work windows</t>
  </si>
  <si>
    <t>Environmental permitting</t>
  </si>
  <si>
    <t>Traffic control &amp; phasing</t>
  </si>
  <si>
    <t>Haz. Mat.</t>
  </si>
  <si>
    <t>Stormwater</t>
  </si>
  <si>
    <t>Noise mitigation</t>
  </si>
  <si>
    <t>Archaeological/ cultural</t>
  </si>
  <si>
    <t>Yes</t>
  </si>
  <si>
    <t>No</t>
  </si>
  <si>
    <t>Both</t>
  </si>
  <si>
    <t>Column B</t>
  </si>
  <si>
    <t>Column D</t>
  </si>
  <si>
    <t>Column E</t>
  </si>
  <si>
    <t>Column V</t>
  </si>
  <si>
    <t>Not Started</t>
  </si>
  <si>
    <t>Rank</t>
  </si>
  <si>
    <t>Phase</t>
  </si>
  <si>
    <t>Contingency Plan</t>
  </si>
  <si>
    <t>Column F</t>
  </si>
  <si>
    <t>Column W</t>
  </si>
  <si>
    <t>ROW-Utilities</t>
  </si>
  <si>
    <t>Design-Constructin</t>
  </si>
  <si>
    <t>Maintenance</t>
  </si>
  <si>
    <t>Project</t>
  </si>
  <si>
    <t>Program</t>
  </si>
  <si>
    <t xml:space="preserve"> The equation used is the product of the probability and weighted average of the minimum, most likely, and maximum values.
(probability (%) * (minimum + 4*most likely + maximum)/6))</t>
  </si>
  <si>
    <t xml:space="preserve"> Cost Impact </t>
  </si>
  <si>
    <t xml:space="preserve">Schedule Impact </t>
  </si>
  <si>
    <t>Cost</t>
  </si>
  <si>
    <t>ROW acquisition costs higher than anticipated</t>
  </si>
  <si>
    <t>Unexpected geotechnical or groundwater issues</t>
  </si>
  <si>
    <t>Contingency comsumption above anticipated based on planned risk distribution/sharing</t>
  </si>
  <si>
    <t>Unanticipated escalation in righto fo way values or construction cost</t>
  </si>
  <si>
    <t>Unplanned work that must be accommodated</t>
  </si>
  <si>
    <t>Estimating and/or scheduling errors</t>
  </si>
  <si>
    <t>Force Majeure Events such as natural catastropes, sabotage and terrorism</t>
  </si>
  <si>
    <t>Developer usese non-standard components in maintenance replacements not in line with Department then-current techincal requirements or standards, e.g. different tolling or ITS components</t>
  </si>
  <si>
    <t xml:space="preserve">Categories </t>
  </si>
  <si>
    <t>Planning/Scoping</t>
  </si>
  <si>
    <t>Most Likely (no. of weeks)</t>
  </si>
  <si>
    <t>Most Likely Cost ($M)</t>
  </si>
  <si>
    <t>Date Last Updated</t>
  </si>
  <si>
    <t>The date that the risk was originally identified and included in the risk register.</t>
  </si>
  <si>
    <t>The date that the risk was last updated in the risk register.</t>
  </si>
  <si>
    <t xml:space="preserve">The primary category or functional area that the risk pertains to. </t>
  </si>
  <si>
    <t xml:space="preserve"> Generally, the risk breakdown structure is a way of categorizing or grouping risks by the potential cause of the risk.</t>
  </si>
  <si>
    <t>The RBS Group 2 is a more detailed grouping of a particular risk than RBS Group 1.</t>
  </si>
  <si>
    <t>Risk is being actively monitored and controlled, but the response plan has not been initiated.</t>
  </si>
  <si>
    <t>Risk is being actively monitored and controlled, and the response plan is currently being implemented.</t>
  </si>
  <si>
    <t>The risk is still being being actively monitored and controlled; however all work on the response plan is complete.</t>
  </si>
  <si>
    <t>Risk identified as an opportunity in the assessment section of the risk register</t>
  </si>
  <si>
    <t>Risk identified as a threat in the assessment section of the risk register</t>
  </si>
  <si>
    <t>R/W-Utilities-RR</t>
  </si>
  <si>
    <t xml:space="preserve">Environmental  </t>
  </si>
  <si>
    <t>Traffic</t>
  </si>
  <si>
    <t>Hydraulics</t>
  </si>
  <si>
    <t>Public</t>
  </si>
  <si>
    <t>Cultural Resources</t>
  </si>
  <si>
    <t>Geotechnical/Materials</t>
  </si>
  <si>
    <t>Bridge</t>
  </si>
  <si>
    <t>Regulatory</t>
  </si>
  <si>
    <t>P6 Work Package or Activity Related to Risk</t>
  </si>
  <si>
    <t>Once risks are identified, they should be given a unique identification number, beginning with 1.</t>
  </si>
  <si>
    <t>In the identification process, think about risks relevant to the project scope, schedule, or cost.  Additionally think of risks that may impact the agency's reputation.</t>
  </si>
  <si>
    <t>Cost of the response plan as provided in the risk register for cost estimating purposes.  This cost may be shown as negligible if it is reasonable to assume the costs can be absorbed into other project activities.  Estimating response cost is recommended, but may not be applicable in all cases.</t>
  </si>
  <si>
    <t>The estimated likelihood in percent (%) of the risk occurring based on current state of the risk.  For the initial risk assessment, this value should generally correlate with the pre-response assessment.  For subsequent risk assessments as response plans are implemented, the value should reflect the estimated probability at the time of assessment.</t>
  </si>
  <si>
    <t>The estimated minimum cost impact of the risk if it were to occur (in millions of dollars).  For the initial risk assessment, this value should generally correlate with the pre-response assessment.  For subsequent risk assessments as response plans are implemented, the value should reflect the estimated impact at the time of assessment.</t>
  </si>
  <si>
    <t>The estimated most likely cost impact of the risk if it were to occur (in millions of dollars).  For the initial risk assessment, this value should generally correlate with the pre-response assessment.  For subsequent risk assements as response plans are implemented, the value should reflect the estimated impact at the time of assessment.</t>
  </si>
  <si>
    <t>The estimated maximum cost impact of the risk if it were to occur (in millions of dollars).  For the initial risk assessment, this value should generally correlate with the pre-response assessment.  For subsequent risk assessments as response plans are implemented, the value should reflect the estimated impact at the time of assessment.</t>
  </si>
  <si>
    <t>The estimated minimum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</si>
  <si>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The estimated most likely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</si>
  <si>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The estimated maximum schedule impact of the risk if it were to occur (in months).  For the initial risk assessment, this value should generally correlate with the pre-response assessment.  For subsequent risk assessments as response plans are implemented, the value should reflect the estimated impact at the time of assessment.</t>
  </si>
  <si>
    <t>The adjusted cost impacts of the risk (in millions of dollars) taking into account the probability and the minimum, most likely, and maximum cost impacts.</t>
  </si>
  <si>
    <t>The adjusted schedule impacts of the risk (in weeks) taking into account the probability and the minimum, most likely, and maximum cost impacts.</t>
  </si>
  <si>
    <t>Description of risk Register column.</t>
  </si>
  <si>
    <t>Helpful Hints for risk Assessment</t>
  </si>
  <si>
    <t xml:space="preserve">Identification number of each risk.  </t>
  </si>
  <si>
    <t>Brief, generally unique description of the risk specific to the Project</t>
  </si>
  <si>
    <t>The goal is to ensure that other users of the register can interpret the risk identified.  Try to be specific and not overly vague.  Sample risk statement templates are "If &lt;uncertain event&gt; --&gt; then &lt;effect on objectives&gt;." or "Due to &lt;definite cause&gt;, &lt;uncertain event&gt; may occur, resulting in &lt;effect on objectives&gt;.</t>
  </si>
  <si>
    <t>A rating on a scale of 1 through 5 indicating the likelihood that a risks will occur based on current requirements or conditions.  See "Opportunity - Rating Desc." and "Threat - Rating Desc." tabs.</t>
  </si>
  <si>
    <t>The product of the probability and the highest rated project risks impact</t>
  </si>
  <si>
    <t>The product of the probability and the highest rated agency risks impact</t>
  </si>
  <si>
    <t>The absolute value of the highest rated project and agency risks severity value - used primarily for sorting and normally hidden in reporting.</t>
  </si>
  <si>
    <t>Response plans should be specific enough to implement.  It is okay to include steps to implementation.  For example further study may be needed prior to implementing a response plan to determine whether it would be effective; or options may need to be evaluated and decided upon by the project team prior to implementation.  Owners assigned are those who are best able to monitor the risk and implement the response.  More than one owner can be assigned, but it should be clear what each owner is responsible for.</t>
  </si>
  <si>
    <t>Indicates that the project team has decided not to change the project plan to deal with a risk, or is unable to identify any other suitable response strategy.  It should be noted, that mitigation or transference is not necessary for all risk threats, particularly those with a small severity rating.  Judgment must be used as to whether a more rigorous (and potentially costly) response should be implemented.</t>
  </si>
  <si>
    <t>Seeks to reduce the probability and/or impact of a risks threat to below an acceptable threshold.</t>
  </si>
  <si>
    <t xml:space="preserve">Involves changing the project plan to eliminate the risk threat or to protect the project objectives from its impact. </t>
  </si>
  <si>
    <t>If avoid is chosen as the response, generally the risk is totally eliminated in the post response assessment.</t>
  </si>
  <si>
    <t>Seeks to modify the “size” of a risk opportunity by increasing its probability and/or impact thereby maximizing benefits realized for the project.</t>
  </si>
  <si>
    <t>Seeks to eliminate the uncertainty associated with a particular upside risk by making the risk opportunity definitely happen - can be considered a more rigorous response than "enhance".</t>
  </si>
  <si>
    <t>Rating of "High", "Medium", or "Low" in regards to when the risk needs to be addressed.</t>
  </si>
  <si>
    <t>Impacts to project objectives of quality, cost, and time.  The post-response rating is the residual risk assuming the response plan has been implemented properly.  See "Opportunity - Rating Desc." and "Threat - Rating Desc." tabs for general rating definitions to be used as guidance; however this is also subject to judgment of the project team.</t>
  </si>
  <si>
    <t>The product of the probability and the highest rated project risk impact</t>
  </si>
  <si>
    <t>The product of the probability and the highest rated agency risk impact</t>
  </si>
  <si>
    <t>The absolute value of the highest rated project and agency risk severity value - used primarily for sorting and normally hidden in reporting.</t>
  </si>
  <si>
    <t xml:space="preserve">Person or people assigned to implement the response plan and monitor the risk.  </t>
  </si>
  <si>
    <t>Description of events that may serve as indicators that a risk has occurred or is about to occur.  Triggers help in monitoring the risk.  Identification of triggers is recommended, but may not be applicable in all cases.</t>
  </si>
  <si>
    <t>Determine whether a contingency plan would be beneficial.  Not all risks need a contingency plan but they are helpful for when a risk event does occur or the primary plan fails so there is a rough plan in place to put into action.</t>
  </si>
  <si>
    <t>Allocates all ownership of a risk threat to another party who is best able to minimize the impact and/or probability of the risk.</t>
  </si>
  <si>
    <r>
      <t xml:space="preserve">For risks, this is the plan to address  </t>
    </r>
    <r>
      <rPr>
        <b/>
        <u/>
        <sz val="11"/>
        <color rgb="FF0000FF"/>
        <rFont val="Arial"/>
        <family val="2"/>
      </rPr>
      <t>if the risk threat were to occur</t>
    </r>
    <r>
      <rPr>
        <sz val="11"/>
        <color theme="1"/>
        <rFont val="Arial"/>
        <family val="2"/>
      </rPr>
      <t xml:space="preserve">.  Contingency plans allow for agreement of the plan in advance so that the plan can be implemented more efficiently in order to reduce impacts.  </t>
    </r>
    <r>
      <rPr>
        <b/>
        <u/>
        <sz val="11"/>
        <color rgb="FF0000FF"/>
        <rFont val="Arial"/>
        <family val="2"/>
      </rPr>
      <t>Developing contingency plans is recommended, but may not be applicable in all cases.</t>
    </r>
  </si>
  <si>
    <t>Automated box that includes an "X" for risks that are identified with cost impacts.</t>
  </si>
  <si>
    <t>Primary plan to address the risk.</t>
  </si>
  <si>
    <t>Detailed description of the risk, generally including a "cause", possible "risk event", and "effects".</t>
  </si>
  <si>
    <t>Risk identified as an opportunity and a threat in the assessment section of the risk register</t>
  </si>
  <si>
    <t>Risk is no longer a threat to project objectives</t>
  </si>
  <si>
    <t>Risk is not currently a high priority, but may become active in the future</t>
  </si>
  <si>
    <t>Think about potential risk triggers and list them if they apply.  Triggers are not absolutely necessary for all risks, but are useful in monitoring.  They are indications that the risk is about to occur or has occurred.</t>
  </si>
  <si>
    <t>Allocates a portion of ownership of a risk threat to another party who is best able to minimize the impact and/or probability of the risks.
Allocates all or a portion of ownership of a risk opportunity to another party who is best able to maximize its probability of occurrence and increase the potential benefits if it does occur.  MnDOT and 3rd party share the benefits of the opportunity.</t>
  </si>
  <si>
    <t>If transfer is chosen as the response, generally the post response assessment is lower than the pre-response assessment.  If the risk is fully transferred with no residual risk to MnDOT, the post-response assessment would equal zero.  However, it is important to think about the cost of transferring the risk, which can be captured in the "Response Cost" column.</t>
  </si>
  <si>
    <t>Impacts to MnDOT's goals of safety, connectivity, congestion, and best-in-class agency (reputation, public perception, etc...).  The post-response rating is the residual risk assuming the response plan has been implemented properly.  See "Opportunity - Rating Desc." and "Threat - Rating Desc." tabs for general rating definitions to be used as guidance; however this is also subject to judgment of the project team.</t>
  </si>
  <si>
    <t xml:space="preserve">Impacts to MnDOT's goals of safety, connectivity, congestion, and best-in-class agency (reputation, public perception, etc...).  The pre-response rating is based on current requirements or conditions, prior to the response plan being implemented.  </t>
  </si>
  <si>
    <t>Most Likely (Cost):</t>
  </si>
  <si>
    <t>Most Likely (Schedule):</t>
  </si>
  <si>
    <t>Tracking Comments:</t>
  </si>
  <si>
    <t>No.:</t>
  </si>
  <si>
    <t>Category:</t>
  </si>
  <si>
    <t>Include any comments associated with the risk and the update to the risk in this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</si>
</sst>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quot;$&quot;#,##0.0"/>
    <numFmt numFmtId="166" formatCode="mm/dd/yy;@"/>
  </numFmts>
  <fonts count="34"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name val="Arial"/>
      <family val="2"/>
    </font>
    <font>
      <sz val="11"/>
      <name val="Calibri"/>
      <family val="2"/>
      <scheme val="minor"/>
    </font>
    <font>
      <sz val="10"/>
      <name val="Arial"/>
      <family val="2"/>
    </font>
    <font>
      <sz val="12"/>
      <name val="Arial"/>
      <family val="2"/>
    </font>
    <font>
      <b/>
      <u/>
      <sz val="12"/>
      <name val="Arial"/>
      <family val="2"/>
    </font>
    <font>
      <sz val="11"/>
      <color theme="0"/>
      <name val="Calibri"/>
      <family val="2"/>
      <scheme val="minor"/>
    </font>
    <font>
      <b/>
      <sz val="11"/>
      <name val="Calibri"/>
      <family val="2"/>
      <scheme val="minor"/>
    </font>
    <font>
      <sz val="12"/>
      <color theme="1"/>
      <name val="Arial"/>
      <family val="2"/>
    </font>
    <font>
      <sz val="11"/>
      <color theme="1"/>
      <name val="Arial"/>
      <family val="2"/>
    </font>
    <font>
      <sz val="10"/>
      <color theme="1"/>
      <name val="Arial"/>
      <family val="2"/>
    </font>
    <font>
      <sz val="24"/>
      <color theme="1"/>
      <name val="Arial"/>
      <family val="2"/>
    </font>
    <font>
      <b/>
      <sz val="11"/>
      <color theme="1"/>
      <name val="Arial"/>
      <family val="2"/>
    </font>
    <font>
      <b/>
      <sz val="12"/>
      <color theme="1"/>
      <name val="Arial"/>
      <family val="2"/>
    </font>
    <font>
      <i/>
      <sz val="11"/>
      <color theme="1"/>
      <name val="Arial"/>
      <family val="2"/>
    </font>
    <font>
      <b/>
      <u/>
      <sz val="11"/>
      <color theme="1"/>
      <name val="Arial"/>
      <family val="2"/>
    </font>
    <font>
      <b/>
      <u/>
      <sz val="11"/>
      <color rgb="FF0000FF"/>
      <name val="Arial"/>
      <family val="2"/>
    </font>
    <font>
      <b/>
      <sz val="11"/>
      <color rgb="FF0000FF"/>
      <name val="Arial"/>
      <family val="2"/>
    </font>
    <font>
      <u/>
      <sz val="11"/>
      <color theme="1"/>
      <name val="Arial"/>
      <family val="2"/>
    </font>
    <font>
      <sz val="8"/>
      <color theme="1"/>
      <name val="Arial"/>
      <family val="2"/>
    </font>
    <font>
      <sz val="8"/>
      <color theme="0"/>
      <name val="Arial"/>
      <family val="2"/>
    </font>
    <font>
      <sz val="8"/>
      <name val="Arial"/>
      <family val="2"/>
    </font>
    <font>
      <b/>
      <sz val="14"/>
      <color theme="1"/>
      <name val="Arial"/>
      <family val="2"/>
    </font>
    <font>
      <sz val="18"/>
      <color theme="1"/>
      <name val="Arial"/>
      <family val="2"/>
    </font>
    <font>
      <sz val="14"/>
      <color theme="1"/>
      <name val="Arial"/>
      <family val="2"/>
    </font>
    <font>
      <b/>
      <sz val="18"/>
      <color theme="1"/>
      <name val="Arial"/>
      <family val="2"/>
    </font>
    <font>
      <b/>
      <vertAlign val="superscript"/>
      <sz val="8"/>
      <color theme="1"/>
      <name val="Calibri"/>
      <family val="2"/>
      <scheme val="minor"/>
    </font>
    <font>
      <b/>
      <sz val="14"/>
      <name val="Arial"/>
      <family val="2"/>
    </font>
    <font>
      <sz val="11"/>
      <name val="Arial"/>
      <family val="2"/>
    </font>
    <font>
      <b/>
      <sz val="12"/>
      <color theme="0"/>
      <name val="Arial"/>
      <family val="2"/>
    </font>
  </fonts>
  <fills count="16">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rgb="FFFFFF99"/>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7999816888943144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thin">
        <color auto="1"/>
      </left>
      <right style="thin">
        <color auto="1"/>
      </right>
      <top style="double">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medium">
        <color auto="1"/>
      </left>
      <right/>
      <top style="medium">
        <color auto="1"/>
      </top>
      <bottom style="double">
        <color auto="1"/>
      </bottom>
      <diagonal/>
    </border>
    <border>
      <left style="medium">
        <color auto="1"/>
      </left>
      <right/>
      <top style="double">
        <color auto="1"/>
      </top>
      <bottom style="double">
        <color auto="1"/>
      </bottom>
      <diagonal/>
    </border>
    <border>
      <left style="medium">
        <color auto="1"/>
      </left>
      <right/>
      <top style="double">
        <color auto="1"/>
      </top>
      <bottom style="thin">
        <color auto="1"/>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s>
  <cellStyleXfs count="8">
    <xf numFmtId="0" fontId="0" fillId="0" borderId="0"/>
    <xf numFmtId="44" fontId="2" fillId="0" borderId="0" applyFont="0" applyFill="0" applyBorder="0" applyAlignment="0" applyProtection="0"/>
    <xf numFmtId="0" fontId="5" fillId="0" borderId="0"/>
    <xf numFmtId="0" fontId="7" fillId="0" borderId="0"/>
    <xf numFmtId="43" fontId="5"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0" fontId="5" fillId="0" borderId="0"/>
  </cellStyleXfs>
  <cellXfs count="316">
    <xf numFmtId="0" fontId="0" fillId="0" borderId="0" xfId="0"/>
    <xf numFmtId="0" fontId="0" fillId="0" borderId="0" xfId="0" applyAlignment="1">
      <alignment horizontal="left"/>
    </xf>
    <xf numFmtId="0" fontId="0" fillId="0" borderId="0" xfId="0" applyAlignment="1">
      <alignment horizontal="center"/>
    </xf>
    <xf numFmtId="164" fontId="0" fillId="0" borderId="0" xfId="1" applyNumberFormat="1" applyFont="1" applyAlignment="1">
      <alignment horizontal="center"/>
    </xf>
    <xf numFmtId="0" fontId="0" fillId="0" borderId="0" xfId="0" applyAlignment="1">
      <alignment wrapText="1"/>
    </xf>
    <xf numFmtId="0" fontId="3" fillId="0" borderId="1" xfId="0" applyFont="1" applyBorder="1" applyAlignment="1">
      <alignment horizontal="center" wrapText="1"/>
    </xf>
    <xf numFmtId="164" fontId="3" fillId="0" borderId="1" xfId="1" applyNumberFormat="1" applyFont="1" applyBorder="1" applyAlignment="1">
      <alignment horizontal="centerContinuous" wrapText="1"/>
    </xf>
    <xf numFmtId="0" fontId="3" fillId="0" borderId="1" xfId="0" applyFont="1" applyBorder="1" applyAlignment="1">
      <alignment horizontal="centerContinuous" wrapText="1"/>
    </xf>
    <xf numFmtId="0" fontId="3" fillId="0" borderId="1" xfId="0" applyFont="1" applyBorder="1" applyAlignment="1">
      <alignment horizontal="center" vertical="center" wrapText="1"/>
    </xf>
    <xf numFmtId="164" fontId="3" fillId="0" borderId="1" xfId="1" applyNumberFormat="1" applyFont="1" applyBorder="1" applyAlignment="1">
      <alignment horizontal="center" vertical="center" wrapText="1"/>
    </xf>
    <xf numFmtId="0" fontId="0" fillId="0" borderId="0" xfId="0" applyFont="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0" xfId="0"/>
    <xf numFmtId="0" fontId="6" fillId="0" borderId="1" xfId="0" applyFont="1" applyFill="1" applyBorder="1" applyAlignment="1">
      <alignment vertical="center" wrapText="1"/>
    </xf>
    <xf numFmtId="0" fontId="6" fillId="0" borderId="1" xfId="0" applyFont="1" applyBorder="1" applyAlignment="1">
      <alignment vertical="center" wrapText="1"/>
    </xf>
    <xf numFmtId="0" fontId="3" fillId="2" borderId="1" xfId="0" applyFont="1" applyFill="1" applyBorder="1" applyAlignment="1">
      <alignment horizontal="center" vertical="center" wrapText="1"/>
    </xf>
    <xf numFmtId="0" fontId="0" fillId="0" borderId="0" xfId="0" applyFont="1" applyAlignment="1">
      <alignment horizontal="center" vertical="center"/>
    </xf>
    <xf numFmtId="0" fontId="3" fillId="0" borderId="0" xfId="0" applyFont="1" applyAlignment="1">
      <alignment horizontal="centerContinuous" vertical="center"/>
    </xf>
    <xf numFmtId="0" fontId="8" fillId="0" borderId="0" xfId="2" applyFont="1" applyBorder="1" applyAlignment="1">
      <alignment horizontal="left"/>
    </xf>
    <xf numFmtId="0" fontId="9" fillId="0" borderId="0" xfId="2" applyFont="1" applyBorder="1" applyAlignment="1">
      <alignment horizontal="left"/>
    </xf>
    <xf numFmtId="0" fontId="8" fillId="0" borderId="0" xfId="2" applyFont="1" applyBorder="1" applyProtection="1"/>
    <xf numFmtId="0" fontId="9" fillId="0" borderId="0" xfId="2" applyFont="1" applyBorder="1" applyAlignment="1">
      <alignment horizontal="left"/>
    </xf>
    <xf numFmtId="0" fontId="3" fillId="0" borderId="10" xfId="0" applyFont="1" applyBorder="1" applyAlignment="1">
      <alignment horizontal="center" vertical="center" wrapText="1"/>
    </xf>
    <xf numFmtId="164" fontId="0" fillId="0" borderId="6" xfId="1" applyNumberFormat="1" applyFont="1" applyFill="1" applyBorder="1" applyAlignment="1">
      <alignment horizontal="center" vertical="center" wrapText="1"/>
    </xf>
    <xf numFmtId="0" fontId="0" fillId="0" borderId="0" xfId="0" applyFill="1"/>
    <xf numFmtId="164" fontId="0" fillId="0" borderId="6" xfId="1" applyNumberFormat="1" applyFont="1" applyFill="1" applyBorder="1" applyAlignment="1">
      <alignment horizontal="centerContinuous" vertical="center" wrapText="1"/>
    </xf>
    <xf numFmtId="0" fontId="3" fillId="0" borderId="7" xfId="0" applyFont="1" applyFill="1" applyBorder="1" applyAlignment="1">
      <alignment horizontal="center" vertical="center" wrapText="1"/>
    </xf>
    <xf numFmtId="164" fontId="3" fillId="0" borderId="4" xfId="1" applyNumberFormat="1" applyFont="1" applyBorder="1" applyAlignment="1">
      <alignment horizontal="centerContinuous" wrapText="1"/>
    </xf>
    <xf numFmtId="0" fontId="3" fillId="0" borderId="13" xfId="0" applyFont="1" applyBorder="1" applyAlignment="1">
      <alignment horizontal="center" wrapText="1"/>
    </xf>
    <xf numFmtId="164" fontId="3" fillId="0" borderId="3" xfId="1" applyNumberFormat="1" applyFont="1" applyFill="1" applyBorder="1" applyAlignment="1">
      <alignment horizontal="centerContinuous" vertical="center" wrapText="1"/>
    </xf>
    <xf numFmtId="164" fontId="0" fillId="0" borderId="4" xfId="1" applyNumberFormat="1" applyFont="1" applyFill="1" applyBorder="1" applyAlignment="1">
      <alignment horizontal="centerContinuous" vertical="center" wrapText="1"/>
    </xf>
    <xf numFmtId="0" fontId="0" fillId="0" borderId="0" xfId="0"/>
    <xf numFmtId="0" fontId="3" fillId="0" borderId="1" xfId="0" applyFont="1" applyBorder="1" applyAlignment="1">
      <alignment horizontal="center" wrapText="1"/>
    </xf>
    <xf numFmtId="164" fontId="3" fillId="0" borderId="1" xfId="1" applyNumberFormat="1" applyFont="1" applyBorder="1" applyAlignment="1">
      <alignment horizontal="centerContinuous" wrapText="1"/>
    </xf>
    <xf numFmtId="0" fontId="3" fillId="0" borderId="1" xfId="0" applyFont="1" applyBorder="1" applyAlignment="1">
      <alignment horizontal="centerContinuous" wrapText="1"/>
    </xf>
    <xf numFmtId="0" fontId="0" fillId="0" borderId="0" xfId="0" applyAlignment="1">
      <alignment wrapText="1"/>
    </xf>
    <xf numFmtId="0" fontId="3" fillId="0" borderId="1" xfId="0" applyFont="1" applyBorder="1" applyAlignment="1">
      <alignment horizontal="center" vertical="center" wrapText="1"/>
    </xf>
    <xf numFmtId="164" fontId="3" fillId="0" borderId="1" xfId="1" applyNumberFormat="1" applyFont="1" applyBorder="1" applyAlignment="1">
      <alignment horizontal="center" vertical="center" wrapText="1"/>
    </xf>
    <xf numFmtId="0" fontId="0" fillId="0" borderId="0" xfId="0" applyAlignment="1">
      <alignment horizontal="center"/>
    </xf>
    <xf numFmtId="164" fontId="0" fillId="0" borderId="0" xfId="1" applyNumberFormat="1" applyFont="1" applyAlignment="1">
      <alignment horizontal="center"/>
    </xf>
    <xf numFmtId="0" fontId="0" fillId="4" borderId="5" xfId="0" applyFill="1" applyBorder="1" applyAlignment="1">
      <alignment horizontal="center" vertical="center" wrapText="1"/>
    </xf>
    <xf numFmtId="0" fontId="0" fillId="4" borderId="1" xfId="0" applyFill="1" applyBorder="1" applyAlignment="1">
      <alignment horizontal="center" vertical="center" wrapText="1"/>
    </xf>
    <xf numFmtId="164" fontId="0" fillId="4" borderId="1" xfId="1" applyNumberFormat="1" applyFont="1" applyFill="1" applyBorder="1" applyAlignment="1">
      <alignment horizontal="center" vertical="center" wrapText="1"/>
    </xf>
    <xf numFmtId="164" fontId="0" fillId="4" borderId="10" xfId="1"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164" fontId="11" fillId="0" borderId="1" xfId="1" applyNumberFormat="1" applyFont="1" applyFill="1" applyBorder="1" applyAlignment="1">
      <alignment horizontal="center" vertical="center" wrapText="1"/>
    </xf>
    <xf numFmtId="0" fontId="12" fillId="0" borderId="0" xfId="0" applyFont="1"/>
    <xf numFmtId="0" fontId="12" fillId="0" borderId="0" xfId="0" quotePrefix="1" applyFont="1"/>
    <xf numFmtId="0" fontId="0" fillId="0" borderId="0" xfId="0" applyFont="1" applyAlignment="1" applyProtection="1">
      <alignment vertical="center"/>
    </xf>
    <xf numFmtId="0" fontId="0" fillId="0" borderId="0" xfId="0" applyAlignment="1" applyProtection="1">
      <alignment vertical="center"/>
    </xf>
    <xf numFmtId="0" fontId="0" fillId="0" borderId="0" xfId="0" applyAlignment="1" applyProtection="1">
      <alignment horizontal="center" vertical="center"/>
    </xf>
    <xf numFmtId="0" fontId="0" fillId="0" borderId="0" xfId="0" applyAlignment="1" applyProtection="1">
      <alignment horizontal="center" vertical="center" wrapText="1"/>
    </xf>
    <xf numFmtId="0" fontId="0" fillId="0" borderId="0" xfId="0" applyFont="1" applyAlignment="1" applyProtection="1">
      <alignment vertical="center" wrapText="1"/>
    </xf>
    <xf numFmtId="0" fontId="0" fillId="0" borderId="0" xfId="0" applyAlignment="1" applyProtection="1">
      <alignment vertical="center" wrapText="1"/>
    </xf>
    <xf numFmtId="0" fontId="0" fillId="0" borderId="0" xfId="0" applyFont="1" applyAlignment="1" applyProtection="1">
      <alignment horizontal="center" vertical="center"/>
    </xf>
    <xf numFmtId="0" fontId="13" fillId="0" borderId="15" xfId="0" applyFont="1" applyBorder="1" applyAlignment="1">
      <alignment horizontal="center" vertical="center"/>
    </xf>
    <xf numFmtId="0" fontId="13" fillId="0" borderId="15" xfId="0" applyFont="1" applyBorder="1" applyAlignment="1">
      <alignment vertical="center"/>
    </xf>
    <xf numFmtId="0" fontId="8" fillId="0" borderId="8" xfId="2" applyFont="1" applyBorder="1" applyProtection="1"/>
    <xf numFmtId="0" fontId="8" fillId="0" borderId="0" xfId="2" applyFont="1" applyFill="1" applyBorder="1" applyProtection="1"/>
    <xf numFmtId="0" fontId="8" fillId="0" borderId="8" xfId="2" applyFont="1" applyFill="1" applyBorder="1" applyProtection="1"/>
    <xf numFmtId="0" fontId="23" fillId="4" borderId="1" xfId="0" applyFont="1" applyFill="1" applyBorder="1" applyAlignment="1">
      <alignment horizontal="center"/>
    </xf>
    <xf numFmtId="0" fontId="13" fillId="0" borderId="0" xfId="0" applyFont="1"/>
    <xf numFmtId="0" fontId="13" fillId="0" borderId="0" xfId="0" applyFont="1" applyAlignment="1">
      <alignment horizontal="centerContinuous"/>
    </xf>
    <xf numFmtId="0" fontId="23" fillId="0" borderId="16" xfId="0" applyFont="1" applyBorder="1" applyAlignment="1">
      <alignment horizontal="center"/>
    </xf>
    <xf numFmtId="0" fontId="23" fillId="0" borderId="17" xfId="0" applyFont="1" applyBorder="1" applyAlignment="1">
      <alignment horizontal="center"/>
    </xf>
    <xf numFmtId="0" fontId="23" fillId="0" borderId="18" xfId="0" applyFont="1" applyBorder="1" applyAlignment="1">
      <alignment horizontal="center"/>
    </xf>
    <xf numFmtId="0" fontId="23" fillId="0" borderId="2" xfId="0" applyFont="1" applyBorder="1" applyAlignment="1">
      <alignment horizontal="center"/>
    </xf>
    <xf numFmtId="0" fontId="23" fillId="0" borderId="20" xfId="0" applyFont="1" applyBorder="1" applyAlignment="1">
      <alignment horizontal="center"/>
    </xf>
    <xf numFmtId="0" fontId="23" fillId="0" borderId="21" xfId="0" applyFont="1" applyBorder="1" applyAlignment="1">
      <alignment horizontal="center"/>
    </xf>
    <xf numFmtId="0" fontId="23" fillId="0" borderId="14" xfId="0" applyFont="1" applyBorder="1" applyAlignment="1">
      <alignment horizontal="center"/>
    </xf>
    <xf numFmtId="0" fontId="23" fillId="4" borderId="23" xfId="0" applyFont="1" applyFill="1" applyBorder="1" applyAlignment="1">
      <alignment horizontal="center"/>
    </xf>
    <xf numFmtId="0" fontId="23" fillId="4" borderId="25" xfId="0" applyFont="1" applyFill="1" applyBorder="1" applyAlignment="1">
      <alignment horizontal="center"/>
    </xf>
    <xf numFmtId="0" fontId="26" fillId="0" borderId="0" xfId="0" applyFont="1" applyFill="1" applyAlignment="1" applyProtection="1">
      <alignment horizontal="center" vertical="center" wrapText="1"/>
    </xf>
    <xf numFmtId="0" fontId="12" fillId="0" borderId="0" xfId="0" applyFont="1" applyFill="1" applyAlignment="1" applyProtection="1">
      <alignment vertical="center"/>
    </xf>
    <xf numFmtId="49" fontId="13"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3" fillId="0" borderId="27" xfId="0" applyNumberFormat="1" applyFont="1" applyBorder="1" applyAlignment="1">
      <alignment horizontal="left" vertical="center" wrapText="1"/>
    </xf>
    <xf numFmtId="49" fontId="13" fillId="6" borderId="3" xfId="0" applyNumberFormat="1" applyFont="1" applyFill="1" applyBorder="1" applyAlignment="1">
      <alignment vertical="center" wrapText="1"/>
    </xf>
    <xf numFmtId="49" fontId="22" fillId="0" borderId="3" xfId="0" applyNumberFormat="1" applyFont="1" applyBorder="1" applyAlignment="1">
      <alignment vertical="center" wrapText="1"/>
    </xf>
    <xf numFmtId="49" fontId="13" fillId="0" borderId="0" xfId="0" applyNumberFormat="1" applyFont="1" applyBorder="1" applyAlignment="1">
      <alignment horizontal="left" vertical="center" wrapText="1"/>
    </xf>
    <xf numFmtId="49" fontId="13" fillId="0" borderId="0" xfId="0" applyNumberFormat="1" applyFont="1" applyFill="1"/>
    <xf numFmtId="49" fontId="16" fillId="0" borderId="1" xfId="0" applyNumberFormat="1" applyFont="1" applyFill="1" applyBorder="1" applyAlignment="1">
      <alignment vertical="center" wrapText="1"/>
    </xf>
    <xf numFmtId="49" fontId="18" fillId="0" borderId="1" xfId="0" applyNumberFormat="1" applyFont="1" applyFill="1" applyBorder="1" applyAlignment="1">
      <alignment horizontal="left" vertical="center" indent="2"/>
    </xf>
    <xf numFmtId="49" fontId="22" fillId="0" borderId="1" xfId="0" applyNumberFormat="1" applyFont="1" applyFill="1" applyBorder="1" applyAlignment="1">
      <alignment vertical="center"/>
    </xf>
    <xf numFmtId="49" fontId="13" fillId="0" borderId="1" xfId="0" applyNumberFormat="1" applyFont="1" applyBorder="1" applyAlignment="1">
      <alignment vertical="center" wrapText="1"/>
    </xf>
    <xf numFmtId="49" fontId="18" fillId="0" borderId="1" xfId="0" applyNumberFormat="1" applyFont="1" applyBorder="1" applyAlignment="1">
      <alignment horizontal="center" vertical="center" wrapText="1"/>
    </xf>
    <xf numFmtId="49" fontId="13" fillId="6" borderId="4" xfId="0" applyNumberFormat="1" applyFont="1" applyFill="1" applyBorder="1" applyAlignment="1">
      <alignment vertical="center" wrapText="1"/>
    </xf>
    <xf numFmtId="49" fontId="13" fillId="6" borderId="4" xfId="0" applyNumberFormat="1" applyFont="1" applyFill="1" applyBorder="1" applyAlignment="1">
      <alignment horizontal="left" vertical="center" wrapText="1"/>
    </xf>
    <xf numFmtId="49" fontId="13" fillId="0" borderId="0" xfId="0" applyNumberFormat="1" applyFont="1" applyAlignment="1">
      <alignment vertical="center" wrapText="1"/>
    </xf>
    <xf numFmtId="0" fontId="13" fillId="0" borderId="13" xfId="0" applyFont="1" applyBorder="1" applyAlignment="1">
      <alignment vertical="center"/>
    </xf>
    <xf numFmtId="0" fontId="0" fillId="0" borderId="0" xfId="0" applyAlignment="1" applyProtection="1">
      <alignment horizontal="center" textRotation="90"/>
    </xf>
    <xf numFmtId="0" fontId="1" fillId="0" borderId="0" xfId="0" applyFont="1" applyAlignment="1" applyProtection="1">
      <alignment horizontal="center" vertical="center" textRotation="90"/>
    </xf>
    <xf numFmtId="0" fontId="9" fillId="0" borderId="0" xfId="2" applyFont="1" applyBorder="1" applyAlignment="1">
      <alignment horizontal="left"/>
    </xf>
    <xf numFmtId="0" fontId="12" fillId="0" borderId="0" xfId="0" quotePrefix="1" applyFont="1"/>
    <xf numFmtId="0" fontId="12" fillId="0" borderId="0" xfId="0" applyFont="1"/>
    <xf numFmtId="0" fontId="8" fillId="0" borderId="0" xfId="2" applyFont="1" applyFill="1" applyBorder="1" applyProtection="1"/>
    <xf numFmtId="49" fontId="13" fillId="0" borderId="3" xfId="0" applyNumberFormat="1" applyFont="1" applyBorder="1" applyAlignment="1">
      <alignment vertical="center" wrapText="1"/>
    </xf>
    <xf numFmtId="49" fontId="16" fillId="0" borderId="1" xfId="0" applyNumberFormat="1" applyFont="1" applyFill="1" applyBorder="1" applyAlignment="1">
      <alignment vertical="center" wrapText="1"/>
    </xf>
    <xf numFmtId="0" fontId="13" fillId="0" borderId="15" xfId="0" applyFont="1" applyBorder="1" applyAlignment="1">
      <alignment vertical="center"/>
    </xf>
    <xf numFmtId="0" fontId="13" fillId="0" borderId="0" xfId="0" applyFont="1"/>
    <xf numFmtId="49" fontId="13"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6" fillId="0" borderId="1" xfId="0" applyNumberFormat="1" applyFont="1" applyFill="1" applyBorder="1" applyAlignment="1">
      <alignment vertical="center" wrapText="1"/>
    </xf>
    <xf numFmtId="0" fontId="13" fillId="0" borderId="0" xfId="0" applyFont="1"/>
    <xf numFmtId="0" fontId="0" fillId="0" borderId="0" xfId="0"/>
    <xf numFmtId="49" fontId="13"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8" fillId="0" borderId="1" xfId="0" applyNumberFormat="1" applyFont="1" applyFill="1" applyBorder="1" applyAlignment="1">
      <alignment horizontal="left" vertical="center" indent="2"/>
    </xf>
    <xf numFmtId="0" fontId="0" fillId="0" borderId="0" xfId="0"/>
    <xf numFmtId="49" fontId="13" fillId="0" borderId="4" xfId="0" applyNumberFormat="1" applyFont="1" applyBorder="1" applyAlignment="1">
      <alignment vertical="center" wrapText="1"/>
    </xf>
    <xf numFmtId="49" fontId="13" fillId="6" borderId="3" xfId="0" applyNumberFormat="1" applyFont="1" applyFill="1" applyBorder="1" applyAlignment="1">
      <alignment vertical="center" wrapText="1"/>
    </xf>
    <xf numFmtId="49" fontId="16" fillId="0" borderId="1" xfId="0" applyNumberFormat="1" applyFont="1" applyFill="1" applyBorder="1" applyAlignment="1">
      <alignment vertical="center" wrapText="1"/>
    </xf>
    <xf numFmtId="0" fontId="0" fillId="0" borderId="0" xfId="0"/>
    <xf numFmtId="49" fontId="13" fillId="0" borderId="4" xfId="0" applyNumberFormat="1" applyFont="1" applyBorder="1" applyAlignment="1">
      <alignment vertical="center" wrapText="1"/>
    </xf>
    <xf numFmtId="49" fontId="13" fillId="6" borderId="3" xfId="0" applyNumberFormat="1" applyFont="1" applyFill="1" applyBorder="1" applyAlignment="1">
      <alignment vertical="center" wrapText="1"/>
    </xf>
    <xf numFmtId="49" fontId="16" fillId="0" borderId="1" xfId="0" applyNumberFormat="1" applyFont="1" applyFill="1" applyBorder="1" applyAlignment="1">
      <alignment vertical="center" wrapText="1"/>
    </xf>
    <xf numFmtId="0" fontId="0" fillId="0" borderId="0" xfId="0"/>
    <xf numFmtId="49" fontId="13" fillId="6" borderId="3" xfId="0" applyNumberFormat="1" applyFont="1" applyFill="1" applyBorder="1" applyAlignment="1">
      <alignment vertical="center" wrapText="1"/>
    </xf>
    <xf numFmtId="49" fontId="16" fillId="0" borderId="1" xfId="0" applyNumberFormat="1" applyFont="1" applyFill="1" applyBorder="1" applyAlignment="1">
      <alignment vertical="center" wrapText="1"/>
    </xf>
    <xf numFmtId="49" fontId="13" fillId="6" borderId="4" xfId="0" applyNumberFormat="1" applyFont="1" applyFill="1" applyBorder="1" applyAlignment="1">
      <alignment horizontal="left" vertical="center" wrapText="1"/>
    </xf>
    <xf numFmtId="0" fontId="13" fillId="0" borderId="0" xfId="0" applyFont="1"/>
    <xf numFmtId="49" fontId="13" fillId="6" borderId="4" xfId="0" applyNumberFormat="1" applyFont="1" applyFill="1" applyBorder="1" applyAlignment="1">
      <alignment vertical="center" wrapText="1"/>
    </xf>
    <xf numFmtId="0" fontId="0" fillId="0" borderId="0" xfId="0"/>
    <xf numFmtId="49" fontId="13" fillId="0" borderId="4" xfId="0" applyNumberFormat="1" applyFont="1" applyBorder="1" applyAlignment="1">
      <alignment vertical="center" wrapText="1"/>
    </xf>
    <xf numFmtId="49" fontId="13" fillId="0" borderId="3" xfId="0" applyNumberFormat="1" applyFont="1" applyBorder="1" applyAlignment="1">
      <alignment vertical="center" wrapText="1"/>
    </xf>
    <xf numFmtId="49" fontId="13" fillId="0" borderId="3" xfId="0" quotePrefix="1" applyNumberFormat="1" applyFont="1" applyBorder="1" applyAlignment="1">
      <alignment vertical="center" wrapText="1"/>
    </xf>
    <xf numFmtId="49" fontId="16" fillId="0" borderId="1" xfId="0" applyNumberFormat="1" applyFont="1" applyFill="1" applyBorder="1" applyAlignment="1">
      <alignment vertical="center" wrapText="1"/>
    </xf>
    <xf numFmtId="0" fontId="12" fillId="2" borderId="11" xfId="0" applyFont="1" applyFill="1" applyBorder="1" applyAlignment="1" applyProtection="1">
      <alignment vertical="center"/>
    </xf>
    <xf numFmtId="0" fontId="12" fillId="2" borderId="12" xfId="0" applyFont="1" applyFill="1" applyBorder="1" applyAlignment="1" applyProtection="1">
      <alignment horizontal="center" vertical="center" textRotation="90"/>
    </xf>
    <xf numFmtId="0" fontId="27" fillId="2" borderId="11" xfId="0" applyFont="1" applyFill="1" applyBorder="1" applyAlignment="1" applyProtection="1">
      <alignment horizontal="center" vertical="center"/>
    </xf>
    <xf numFmtId="0" fontId="27" fillId="2" borderId="12" xfId="0" applyFont="1" applyFill="1" applyBorder="1" applyAlignment="1" applyProtection="1">
      <alignment horizontal="center" vertical="center"/>
    </xf>
    <xf numFmtId="0" fontId="27" fillId="2" borderId="28" xfId="0" applyFont="1" applyFill="1" applyBorder="1" applyAlignment="1" applyProtection="1">
      <alignment horizontal="center" vertical="center"/>
    </xf>
    <xf numFmtId="0" fontId="12" fillId="2" borderId="12" xfId="0" applyFont="1" applyFill="1" applyBorder="1" applyAlignment="1" applyProtection="1">
      <alignment vertical="center"/>
      <protection locked="0"/>
    </xf>
    <xf numFmtId="0" fontId="17" fillId="0" borderId="0" xfId="0" applyFont="1" applyFill="1" applyAlignment="1" applyProtection="1">
      <alignment vertical="center"/>
    </xf>
    <xf numFmtId="0" fontId="14" fillId="0" borderId="1" xfId="0" applyFont="1" applyFill="1" applyBorder="1" applyAlignment="1" applyProtection="1">
      <alignment horizontal="center" vertical="center"/>
    </xf>
    <xf numFmtId="9" fontId="14" fillId="0" borderId="1" xfId="6" applyFont="1" applyFill="1" applyBorder="1" applyAlignment="1" applyProtection="1">
      <alignment horizontal="center" vertical="center"/>
    </xf>
    <xf numFmtId="0" fontId="14" fillId="0" borderId="1" xfId="1" quotePrefix="1" applyNumberFormat="1" applyFont="1" applyFill="1" applyBorder="1" applyAlignment="1" applyProtection="1">
      <alignment horizontal="center" vertical="center" textRotation="90" wrapText="1"/>
    </xf>
    <xf numFmtId="0" fontId="0" fillId="0" borderId="0" xfId="1" applyNumberFormat="1" applyFont="1" applyAlignment="1">
      <alignment horizontal="center"/>
    </xf>
    <xf numFmtId="0" fontId="0" fillId="9" borderId="0" xfId="0" applyFill="1" applyAlignment="1">
      <alignment horizontal="left"/>
    </xf>
    <xf numFmtId="164" fontId="0" fillId="9" borderId="0" xfId="1" applyNumberFormat="1" applyFont="1" applyFill="1" applyAlignment="1">
      <alignment horizontal="center"/>
    </xf>
    <xf numFmtId="0" fontId="0" fillId="9" borderId="0" xfId="0" applyFill="1"/>
    <xf numFmtId="0" fontId="0" fillId="9" borderId="0" xfId="0" applyFill="1" applyAlignment="1">
      <alignment horizontal="center"/>
    </xf>
    <xf numFmtId="164" fontId="0" fillId="4" borderId="1" xfId="1" quotePrefix="1" applyNumberFormat="1" applyFont="1" applyFill="1" applyBorder="1" applyAlignment="1">
      <alignment horizontal="center" vertical="center" wrapText="1"/>
    </xf>
    <xf numFmtId="164" fontId="0" fillId="10" borderId="1" xfId="1" quotePrefix="1" applyNumberFormat="1"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26" fillId="2" borderId="29" xfId="0" applyFont="1" applyFill="1" applyBorder="1" applyAlignment="1" applyProtection="1">
      <alignment horizontal="center" vertical="center" wrapText="1"/>
    </xf>
    <xf numFmtId="0" fontId="26" fillId="2" borderId="30" xfId="0" applyFont="1" applyFill="1" applyBorder="1" applyAlignment="1" applyProtection="1">
      <alignment horizontal="center" vertical="center" textRotation="90" wrapText="1"/>
    </xf>
    <xf numFmtId="0" fontId="26" fillId="2" borderId="30" xfId="0" applyFont="1" applyFill="1" applyBorder="1" applyAlignment="1" applyProtection="1">
      <alignment horizontal="center" vertical="center" wrapText="1"/>
    </xf>
    <xf numFmtId="0" fontId="26" fillId="2" borderId="31" xfId="0" applyFont="1" applyFill="1" applyBorder="1" applyAlignment="1" applyProtection="1">
      <alignment horizontal="center" vertical="center" textRotation="90" wrapText="1"/>
    </xf>
    <xf numFmtId="0" fontId="26" fillId="2" borderId="32" xfId="0" applyFont="1" applyFill="1" applyBorder="1" applyAlignment="1" applyProtection="1">
      <alignment horizontal="center" vertical="center" textRotation="90" wrapText="1"/>
    </xf>
    <xf numFmtId="0" fontId="26" fillId="2" borderId="31" xfId="0" applyFont="1" applyFill="1" applyBorder="1" applyAlignment="1" applyProtection="1">
      <alignment horizontal="center" vertical="center" wrapText="1"/>
    </xf>
    <xf numFmtId="0" fontId="26" fillId="2" borderId="29" xfId="0" applyFont="1" applyFill="1" applyBorder="1" applyAlignment="1" applyProtection="1">
      <alignment horizontal="center" vertical="center" textRotation="90" wrapText="1"/>
    </xf>
    <xf numFmtId="0" fontId="26" fillId="2" borderId="33"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wrapText="1"/>
    </xf>
    <xf numFmtId="49" fontId="14" fillId="0" borderId="1" xfId="0" applyNumberFormat="1" applyFont="1" applyFill="1" applyBorder="1" applyAlignment="1" applyProtection="1">
      <alignment horizontal="center" vertical="center" textRotation="90" wrapText="1"/>
    </xf>
    <xf numFmtId="49" fontId="14" fillId="0" borderId="1" xfId="0" applyNumberFormat="1" applyFont="1" applyFill="1" applyBorder="1" applyAlignment="1" applyProtection="1">
      <alignment horizontal="center" vertical="center" wrapText="1"/>
    </xf>
    <xf numFmtId="49" fontId="14" fillId="0" borderId="1" xfId="0" applyNumberFormat="1" applyFont="1" applyFill="1" applyBorder="1" applyAlignment="1" applyProtection="1">
      <alignment horizontal="left" vertical="center" wrapText="1"/>
    </xf>
    <xf numFmtId="49" fontId="14" fillId="0" borderId="1" xfId="0" quotePrefix="1" applyNumberFormat="1" applyFont="1" applyFill="1" applyBorder="1" applyAlignment="1" applyProtection="1">
      <alignment vertical="center" wrapText="1"/>
    </xf>
    <xf numFmtId="0" fontId="14" fillId="0" borderId="1" xfId="1" quotePrefix="1" applyNumberFormat="1" applyFont="1" applyFill="1" applyBorder="1" applyAlignment="1" applyProtection="1">
      <alignment horizontal="center" vertical="center" wrapText="1"/>
    </xf>
    <xf numFmtId="49" fontId="14" fillId="0" borderId="1" xfId="0" quotePrefix="1" applyNumberFormat="1" applyFont="1" applyFill="1" applyBorder="1" applyAlignment="1" applyProtection="1">
      <alignment horizontal="left" vertical="center" wrapText="1"/>
    </xf>
    <xf numFmtId="0" fontId="15" fillId="6" borderId="1" xfId="0" applyFont="1" applyFill="1" applyBorder="1" applyAlignment="1" applyProtection="1">
      <alignment horizontal="center" vertical="center"/>
    </xf>
    <xf numFmtId="165" fontId="14" fillId="0" borderId="1" xfId="1" applyNumberFormat="1" applyFont="1" applyFill="1" applyBorder="1" applyAlignment="1" applyProtection="1">
      <alignment horizontal="center" vertical="center" textRotation="90" wrapText="1"/>
    </xf>
    <xf numFmtId="0" fontId="14" fillId="0" borderId="1" xfId="0" applyFont="1" applyFill="1" applyBorder="1" applyAlignment="1" applyProtection="1">
      <alignment horizontal="center" vertical="center"/>
      <protection locked="0"/>
    </xf>
    <xf numFmtId="9" fontId="14" fillId="0" borderId="1" xfId="6" applyFont="1" applyFill="1" applyBorder="1" applyAlignment="1" applyProtection="1">
      <alignment horizontal="center" vertical="center"/>
      <protection locked="0"/>
    </xf>
    <xf numFmtId="0" fontId="30" fillId="0" borderId="1" xfId="0" applyFont="1" applyBorder="1" applyAlignment="1">
      <alignment horizontal="center" vertical="center" wrapText="1"/>
    </xf>
    <xf numFmtId="0" fontId="23" fillId="11" borderId="4" xfId="0" applyFont="1" applyFill="1" applyBorder="1" applyAlignment="1">
      <alignment horizontal="center"/>
    </xf>
    <xf numFmtId="0" fontId="23" fillId="11" borderId="10" xfId="0" applyFont="1" applyFill="1" applyBorder="1" applyAlignment="1">
      <alignment horizontal="center"/>
    </xf>
    <xf numFmtId="0" fontId="23" fillId="8" borderId="1" xfId="0" applyFont="1" applyFill="1" applyBorder="1" applyAlignment="1">
      <alignment horizontal="center"/>
    </xf>
    <xf numFmtId="0" fontId="0" fillId="10"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7" borderId="1" xfId="0" applyFill="1" applyBorder="1" applyAlignment="1">
      <alignment horizontal="center" vertical="center" wrapText="1"/>
    </xf>
    <xf numFmtId="0" fontId="10" fillId="5" borderId="1" xfId="0" applyFont="1" applyFill="1" applyBorder="1" applyAlignment="1">
      <alignment horizontal="center" vertical="center" wrapText="1"/>
    </xf>
    <xf numFmtId="0" fontId="0" fillId="15" borderId="5" xfId="0" applyFill="1" applyBorder="1" applyAlignment="1">
      <alignment horizontal="center" vertical="center" wrapText="1"/>
    </xf>
    <xf numFmtId="0" fontId="0" fillId="14" borderId="5" xfId="0" applyFill="1" applyBorder="1" applyAlignment="1">
      <alignment horizontal="center" vertical="center" wrapText="1"/>
    </xf>
    <xf numFmtId="0" fontId="0" fillId="10" borderId="5" xfId="0" applyFill="1" applyBorder="1" applyAlignment="1">
      <alignment horizontal="center" vertical="center" wrapText="1"/>
    </xf>
    <xf numFmtId="0" fontId="10" fillId="5" borderId="5" xfId="0" applyFont="1" applyFill="1" applyBorder="1" applyAlignment="1">
      <alignment horizontal="center" vertical="center" wrapText="1"/>
    </xf>
    <xf numFmtId="164" fontId="0" fillId="10" borderId="1" xfId="1" applyNumberFormat="1" applyFont="1" applyFill="1" applyBorder="1" applyAlignment="1">
      <alignment horizontal="center" vertical="center" wrapText="1"/>
    </xf>
    <xf numFmtId="164" fontId="0" fillId="10" borderId="10" xfId="1" applyNumberFormat="1" applyFont="1" applyFill="1" applyBorder="1" applyAlignment="1">
      <alignment horizontal="center" vertical="center" wrapText="1"/>
    </xf>
    <xf numFmtId="0" fontId="4" fillId="15" borderId="1" xfId="0" applyFont="1" applyFill="1" applyBorder="1" applyAlignment="1">
      <alignment horizontal="center" vertical="center" wrapText="1"/>
    </xf>
    <xf numFmtId="164" fontId="0" fillId="15" borderId="1" xfId="1" applyNumberFormat="1" applyFont="1" applyFill="1" applyBorder="1" applyAlignment="1">
      <alignment horizontal="center" vertical="center" wrapText="1"/>
    </xf>
    <xf numFmtId="164" fontId="0" fillId="15" borderId="10" xfId="1" applyNumberFormat="1" applyFont="1" applyFill="1" applyBorder="1" applyAlignment="1">
      <alignment horizontal="center" vertical="center" wrapText="1"/>
    </xf>
    <xf numFmtId="164" fontId="0" fillId="14" borderId="1" xfId="1" applyNumberFormat="1" applyFont="1" applyFill="1" applyBorder="1" applyAlignment="1">
      <alignment horizontal="center" vertical="center" wrapText="1"/>
    </xf>
    <xf numFmtId="164" fontId="0" fillId="14" borderId="10" xfId="1" applyNumberFormat="1" applyFont="1" applyFill="1" applyBorder="1" applyAlignment="1">
      <alignment horizontal="center" vertical="center" wrapText="1"/>
    </xf>
    <xf numFmtId="164" fontId="10" fillId="5" borderId="1" xfId="1" applyNumberFormat="1" applyFont="1" applyFill="1" applyBorder="1" applyAlignment="1">
      <alignment horizontal="center" vertical="center" wrapText="1"/>
    </xf>
    <xf numFmtId="164" fontId="10" fillId="5" borderId="10" xfId="1" applyNumberFormat="1" applyFont="1" applyFill="1" applyBorder="1" applyAlignment="1">
      <alignment horizontal="center" vertical="center" wrapText="1"/>
    </xf>
    <xf numFmtId="164" fontId="0" fillId="15" borderId="1" xfId="1" quotePrefix="1" applyNumberFormat="1" applyFont="1" applyFill="1" applyBorder="1" applyAlignment="1">
      <alignment horizontal="center" vertical="center" wrapText="1"/>
    </xf>
    <xf numFmtId="164" fontId="0" fillId="12" borderId="1" xfId="1" quotePrefix="1" applyNumberFormat="1" applyFont="1" applyFill="1" applyBorder="1" applyAlignment="1">
      <alignment horizontal="center" vertical="center" wrapText="1"/>
    </xf>
    <xf numFmtId="164" fontId="0" fillId="14" borderId="1" xfId="1" quotePrefix="1" applyNumberFormat="1" applyFont="1" applyFill="1" applyBorder="1" applyAlignment="1">
      <alignment horizontal="center" vertical="center" wrapText="1"/>
    </xf>
    <xf numFmtId="164" fontId="10" fillId="5" borderId="1" xfId="1" quotePrefix="1" applyNumberFormat="1" applyFont="1" applyFill="1" applyBorder="1" applyAlignment="1">
      <alignment horizontal="center" vertical="center" wrapText="1"/>
    </xf>
    <xf numFmtId="164" fontId="0" fillId="11" borderId="1" xfId="1" quotePrefix="1" applyNumberFormat="1" applyFont="1" applyFill="1" applyBorder="1" applyAlignment="1">
      <alignment horizontal="center" vertical="center" wrapText="1"/>
    </xf>
    <xf numFmtId="0" fontId="0" fillId="11" borderId="5" xfId="0" applyFill="1" applyBorder="1" applyAlignment="1">
      <alignment horizontal="center" vertical="center" wrapText="1"/>
    </xf>
    <xf numFmtId="0" fontId="0" fillId="8" borderId="5" xfId="0" applyFill="1" applyBorder="1" applyAlignment="1">
      <alignment horizontal="center" vertical="center" wrapText="1"/>
    </xf>
    <xf numFmtId="0" fontId="0" fillId="8" borderId="1" xfId="0" applyFill="1" applyBorder="1" applyAlignment="1">
      <alignment horizontal="center" vertical="center" wrapText="1"/>
    </xf>
    <xf numFmtId="164" fontId="0" fillId="8" borderId="1" xfId="1" quotePrefix="1" applyNumberFormat="1" applyFont="1" applyFill="1" applyBorder="1" applyAlignment="1">
      <alignment horizontal="center" vertical="center" wrapText="1"/>
    </xf>
    <xf numFmtId="0" fontId="0" fillId="13" borderId="5" xfId="0" applyFill="1" applyBorder="1" applyAlignment="1">
      <alignment horizontal="center" vertical="center" wrapText="1"/>
    </xf>
    <xf numFmtId="164" fontId="0" fillId="13" borderId="1" xfId="1" quotePrefix="1" applyNumberFormat="1" applyFont="1" applyFill="1" applyBorder="1" applyAlignment="1">
      <alignment horizontal="center" vertical="center" wrapText="1"/>
    </xf>
    <xf numFmtId="0" fontId="0" fillId="12" borderId="5" xfId="0" applyFill="1" applyBorder="1" applyAlignment="1">
      <alignment horizontal="center" vertical="center" wrapText="1"/>
    </xf>
    <xf numFmtId="0" fontId="0" fillId="7" borderId="5" xfId="0" applyFill="1" applyBorder="1" applyAlignment="1">
      <alignment horizontal="center" vertical="center" wrapText="1"/>
    </xf>
    <xf numFmtId="164" fontId="0" fillId="7" borderId="1" xfId="1" quotePrefix="1" applyNumberFormat="1" applyFont="1" applyFill="1" applyBorder="1" applyAlignment="1">
      <alignment horizontal="center" vertical="center" wrapText="1"/>
    </xf>
    <xf numFmtId="0" fontId="4" fillId="11" borderId="1" xfId="0" applyFont="1" applyFill="1" applyBorder="1" applyAlignment="1">
      <alignment horizontal="center" vertical="center" wrapText="1"/>
    </xf>
    <xf numFmtId="164" fontId="0" fillId="11" borderId="1" xfId="1" applyNumberFormat="1" applyFont="1" applyFill="1" applyBorder="1" applyAlignment="1">
      <alignment horizontal="center" vertical="center" wrapText="1"/>
    </xf>
    <xf numFmtId="164" fontId="0" fillId="11" borderId="10" xfId="1" applyNumberFormat="1" applyFont="1" applyFill="1" applyBorder="1" applyAlignment="1">
      <alignment horizontal="center" vertical="center" wrapText="1"/>
    </xf>
    <xf numFmtId="164" fontId="0" fillId="8" borderId="1" xfId="1" applyNumberFormat="1" applyFont="1" applyFill="1" applyBorder="1" applyAlignment="1">
      <alignment horizontal="center" vertical="center" wrapText="1"/>
    </xf>
    <xf numFmtId="164" fontId="0" fillId="8" borderId="10" xfId="1" applyNumberFormat="1" applyFont="1" applyFill="1" applyBorder="1" applyAlignment="1">
      <alignment horizontal="center" vertical="center" wrapText="1"/>
    </xf>
    <xf numFmtId="164" fontId="0" fillId="13" borderId="1" xfId="1" applyNumberFormat="1" applyFont="1" applyFill="1" applyBorder="1" applyAlignment="1">
      <alignment horizontal="center" vertical="center" wrapText="1"/>
    </xf>
    <xf numFmtId="164" fontId="0" fillId="13" borderId="10" xfId="1" applyNumberFormat="1" applyFont="1" applyFill="1" applyBorder="1" applyAlignment="1">
      <alignment horizontal="center" vertical="center" wrapText="1"/>
    </xf>
    <xf numFmtId="164" fontId="0" fillId="12" borderId="1" xfId="1" applyNumberFormat="1" applyFont="1" applyFill="1" applyBorder="1" applyAlignment="1">
      <alignment horizontal="center" vertical="center" wrapText="1"/>
    </xf>
    <xf numFmtId="164" fontId="0" fillId="12" borderId="10" xfId="1" applyNumberFormat="1" applyFont="1" applyFill="1" applyBorder="1" applyAlignment="1">
      <alignment horizontal="center" vertical="center" wrapText="1"/>
    </xf>
    <xf numFmtId="164" fontId="0" fillId="7" borderId="1" xfId="1" applyNumberFormat="1" applyFont="1" applyFill="1" applyBorder="1" applyAlignment="1">
      <alignment horizontal="center" vertical="center" wrapText="1"/>
    </xf>
    <xf numFmtId="164" fontId="0" fillId="7" borderId="10" xfId="1" applyNumberFormat="1" applyFont="1" applyFill="1" applyBorder="1" applyAlignment="1">
      <alignment horizontal="center" vertical="center" wrapText="1"/>
    </xf>
    <xf numFmtId="0" fontId="29" fillId="2" borderId="11" xfId="0" applyFont="1" applyFill="1" applyBorder="1" applyAlignment="1" applyProtection="1">
      <alignment vertical="center"/>
    </xf>
    <xf numFmtId="0" fontId="0" fillId="0" borderId="0" xfId="0"/>
    <xf numFmtId="0" fontId="0" fillId="0" borderId="0" xfId="0" applyAlignment="1">
      <alignment wrapText="1"/>
    </xf>
    <xf numFmtId="0" fontId="8" fillId="0" borderId="0" xfId="2" applyFont="1" applyFill="1" applyBorder="1" applyProtection="1"/>
    <xf numFmtId="0" fontId="3" fillId="0" borderId="0" xfId="0" applyFont="1"/>
    <xf numFmtId="0" fontId="13" fillId="0" borderId="0" xfId="0" applyFont="1"/>
    <xf numFmtId="0" fontId="8" fillId="4" borderId="30" xfId="2" applyFont="1" applyFill="1" applyBorder="1" applyAlignment="1" applyProtection="1">
      <alignment horizontal="center" vertical="center" wrapText="1"/>
    </xf>
    <xf numFmtId="0" fontId="13" fillId="0" borderId="0" xfId="0" applyFont="1" applyAlignment="1">
      <alignment horizontal="center"/>
    </xf>
    <xf numFmtId="0" fontId="32" fillId="0" borderId="0" xfId="2" applyFont="1" applyFill="1" applyBorder="1" applyProtection="1"/>
    <xf numFmtId="0" fontId="8" fillId="3" borderId="35" xfId="2" applyFont="1" applyFill="1" applyBorder="1" applyAlignment="1" applyProtection="1">
      <alignment horizontal="center" vertical="center" wrapText="1"/>
    </xf>
    <xf numFmtId="0" fontId="8" fillId="3" borderId="35" xfId="2" applyFont="1" applyFill="1" applyBorder="1" applyAlignment="1" applyProtection="1">
      <alignment horizontal="center" wrapText="1"/>
    </xf>
    <xf numFmtId="0" fontId="8" fillId="0" borderId="35" xfId="2" applyFont="1" applyFill="1" applyBorder="1" applyAlignment="1" applyProtection="1">
      <alignment horizontal="center" vertical="center" wrapText="1"/>
    </xf>
    <xf numFmtId="0" fontId="32" fillId="0" borderId="36" xfId="2" applyFont="1" applyBorder="1" applyAlignment="1" applyProtection="1">
      <alignment wrapText="1"/>
    </xf>
    <xf numFmtId="0" fontId="32" fillId="0" borderId="36" xfId="2" applyFont="1" applyBorder="1" applyProtection="1"/>
    <xf numFmtId="0" fontId="13" fillId="0" borderId="36" xfId="0" applyFont="1" applyBorder="1" applyAlignment="1">
      <alignment wrapText="1"/>
    </xf>
    <xf numFmtId="0" fontId="32" fillId="0" borderId="36" xfId="2" applyFont="1" applyFill="1" applyBorder="1" applyAlignment="1" applyProtection="1">
      <alignment wrapText="1"/>
    </xf>
    <xf numFmtId="0" fontId="0" fillId="0" borderId="36" xfId="0" applyBorder="1" applyAlignment="1">
      <alignment wrapText="1"/>
    </xf>
    <xf numFmtId="0" fontId="32" fillId="0" borderId="36" xfId="2" applyFont="1" applyFill="1" applyBorder="1" applyAlignment="1" applyProtection="1">
      <alignment horizontal="center" wrapText="1"/>
    </xf>
    <xf numFmtId="0" fontId="13" fillId="0" borderId="36" xfId="0" applyFont="1" applyBorder="1"/>
    <xf numFmtId="0" fontId="32" fillId="0" borderId="36" xfId="2" applyFont="1" applyFill="1" applyBorder="1" applyProtection="1"/>
    <xf numFmtId="0" fontId="0" fillId="0" borderId="36" xfId="0" applyBorder="1"/>
    <xf numFmtId="0" fontId="13" fillId="0" borderId="36" xfId="0" applyFont="1" applyBorder="1" applyAlignment="1">
      <alignment horizontal="center"/>
    </xf>
    <xf numFmtId="0" fontId="32" fillId="0" borderId="36" xfId="2" applyFont="1" applyBorder="1" applyAlignment="1" applyProtection="1">
      <alignment horizontal="left"/>
    </xf>
    <xf numFmtId="0" fontId="13" fillId="0" borderId="37" xfId="0" applyFont="1" applyBorder="1"/>
    <xf numFmtId="0" fontId="32" fillId="0" borderId="37" xfId="2" applyFont="1" applyBorder="1" applyAlignment="1" applyProtection="1">
      <alignment horizontal="left"/>
    </xf>
    <xf numFmtId="0" fontId="13" fillId="0" borderId="37" xfId="0" applyFont="1" applyBorder="1" applyAlignment="1">
      <alignment horizontal="center"/>
    </xf>
    <xf numFmtId="0" fontId="32" fillId="0" borderId="37" xfId="2" applyFont="1" applyFill="1" applyBorder="1" applyProtection="1"/>
    <xf numFmtId="0" fontId="3" fillId="4" borderId="38" xfId="0" applyFont="1" applyFill="1" applyBorder="1" applyAlignment="1">
      <alignment horizontal="right" wrapText="1"/>
    </xf>
    <xf numFmtId="0" fontId="3" fillId="3" borderId="39" xfId="0" applyFont="1" applyFill="1" applyBorder="1" applyAlignment="1">
      <alignment horizontal="right" wrapText="1"/>
    </xf>
    <xf numFmtId="0" fontId="3" fillId="0" borderId="40" xfId="0" applyFont="1" applyBorder="1" applyAlignment="1">
      <alignment horizontal="right" wrapText="1"/>
    </xf>
    <xf numFmtId="0" fontId="16" fillId="0" borderId="0" xfId="0" applyFont="1"/>
    <xf numFmtId="0" fontId="0" fillId="0" borderId="1" xfId="0" applyFont="1" applyBorder="1" applyAlignment="1" applyProtection="1">
      <alignment vertical="center"/>
    </xf>
    <xf numFmtId="0" fontId="23" fillId="11" borderId="19" xfId="0" applyFont="1" applyFill="1" applyBorder="1" applyAlignment="1">
      <alignment horizontal="center"/>
    </xf>
    <xf numFmtId="0" fontId="23" fillId="8" borderId="22" xfId="0" applyFont="1" applyFill="1" applyBorder="1" applyAlignment="1">
      <alignment horizontal="center"/>
    </xf>
    <xf numFmtId="0" fontId="23" fillId="8" borderId="4" xfId="0" applyFont="1" applyFill="1" applyBorder="1" applyAlignment="1">
      <alignment horizontal="center"/>
    </xf>
    <xf numFmtId="0" fontId="23" fillId="8" borderId="10" xfId="0" applyFont="1" applyFill="1" applyBorder="1" applyAlignment="1">
      <alignment horizontal="center"/>
    </xf>
    <xf numFmtId="0" fontId="23" fillId="8" borderId="9" xfId="0" applyFont="1" applyFill="1" applyBorder="1" applyAlignment="1">
      <alignment horizontal="center"/>
    </xf>
    <xf numFmtId="0" fontId="23" fillId="13" borderId="1" xfId="0" applyFont="1" applyFill="1" applyBorder="1" applyAlignment="1">
      <alignment horizontal="center"/>
    </xf>
    <xf numFmtId="0" fontId="23" fillId="13" borderId="25" xfId="0" applyFont="1" applyFill="1" applyBorder="1" applyAlignment="1">
      <alignment horizontal="center"/>
    </xf>
    <xf numFmtId="0" fontId="23" fillId="13" borderId="23" xfId="0" applyFont="1" applyFill="1" applyBorder="1" applyAlignment="1">
      <alignment horizontal="center"/>
    </xf>
    <xf numFmtId="0" fontId="23" fillId="14" borderId="23" xfId="0" applyFont="1" applyFill="1" applyBorder="1" applyAlignment="1">
      <alignment horizontal="center"/>
    </xf>
    <xf numFmtId="0" fontId="23" fillId="14" borderId="1" xfId="0" applyFont="1" applyFill="1" applyBorder="1" applyAlignment="1">
      <alignment horizontal="center"/>
    </xf>
    <xf numFmtId="0" fontId="23" fillId="14" borderId="25" xfId="0" applyFont="1" applyFill="1" applyBorder="1" applyAlignment="1">
      <alignment horizontal="center"/>
    </xf>
    <xf numFmtId="0" fontId="23" fillId="12" borderId="23" xfId="0" applyFont="1" applyFill="1" applyBorder="1" applyAlignment="1">
      <alignment horizontal="center"/>
    </xf>
    <xf numFmtId="0" fontId="23" fillId="12" borderId="1" xfId="0" applyFont="1" applyFill="1" applyBorder="1" applyAlignment="1">
      <alignment horizontal="center"/>
    </xf>
    <xf numFmtId="0" fontId="23" fillId="12" borderId="25" xfId="0" applyFont="1" applyFill="1" applyBorder="1" applyAlignment="1">
      <alignment horizontal="center"/>
    </xf>
    <xf numFmtId="0" fontId="25" fillId="7" borderId="23" xfId="0" applyFont="1" applyFill="1" applyBorder="1" applyAlignment="1">
      <alignment horizontal="center"/>
    </xf>
    <xf numFmtId="0" fontId="23" fillId="7" borderId="24" xfId="0" applyFont="1" applyFill="1" applyBorder="1" applyAlignment="1">
      <alignment horizontal="center"/>
    </xf>
    <xf numFmtId="0" fontId="23" fillId="7" borderId="25" xfId="0" applyFont="1" applyFill="1" applyBorder="1" applyAlignment="1">
      <alignment horizontal="center"/>
    </xf>
    <xf numFmtId="0" fontId="24" fillId="5" borderId="23" xfId="0" applyFont="1" applyFill="1" applyBorder="1" applyAlignment="1">
      <alignment horizontal="center"/>
    </xf>
    <xf numFmtId="0" fontId="24" fillId="5" borderId="24" xfId="0" applyFont="1" applyFill="1" applyBorder="1" applyAlignment="1">
      <alignment horizontal="center"/>
    </xf>
    <xf numFmtId="0" fontId="24" fillId="5" borderId="25" xfId="0" applyFont="1" applyFill="1" applyBorder="1" applyAlignment="1">
      <alignment horizontal="center"/>
    </xf>
    <xf numFmtId="0" fontId="23" fillId="10" borderId="22" xfId="0" applyFont="1" applyFill="1" applyBorder="1" applyAlignment="1">
      <alignment horizontal="center"/>
    </xf>
    <xf numFmtId="0" fontId="23" fillId="10" borderId="4" xfId="0" applyFont="1" applyFill="1" applyBorder="1" applyAlignment="1">
      <alignment horizontal="center"/>
    </xf>
    <xf numFmtId="0" fontId="23" fillId="10" borderId="1" xfId="0" applyFont="1" applyFill="1" applyBorder="1" applyAlignment="1">
      <alignment horizontal="center"/>
    </xf>
    <xf numFmtId="0" fontId="23" fillId="10" borderId="10" xfId="0" applyFont="1" applyFill="1" applyBorder="1" applyAlignment="1">
      <alignment horizontal="center"/>
    </xf>
    <xf numFmtId="0" fontId="23" fillId="10" borderId="9" xfId="0" applyFont="1" applyFill="1" applyBorder="1" applyAlignment="1">
      <alignment horizontal="center"/>
    </xf>
    <xf numFmtId="0" fontId="23" fillId="15" borderId="4" xfId="0" applyFont="1" applyFill="1" applyBorder="1" applyAlignment="1">
      <alignment horizontal="center"/>
    </xf>
    <xf numFmtId="0" fontId="23" fillId="15" borderId="19" xfId="0" applyFont="1" applyFill="1" applyBorder="1" applyAlignment="1">
      <alignment horizontal="center"/>
    </xf>
    <xf numFmtId="0" fontId="23" fillId="15" borderId="10" xfId="0" applyFont="1" applyFill="1" applyBorder="1" applyAlignment="1">
      <alignment horizontal="center"/>
    </xf>
    <xf numFmtId="0" fontId="0" fillId="0" borderId="0" xfId="0" applyFont="1" applyFill="1" applyAlignment="1" applyProtection="1">
      <alignment vertical="center"/>
    </xf>
    <xf numFmtId="0" fontId="12" fillId="0" borderId="8" xfId="0" applyFont="1" applyBorder="1"/>
    <xf numFmtId="0" fontId="12" fillId="0" borderId="8" xfId="0" quotePrefix="1" applyFont="1" applyBorder="1"/>
    <xf numFmtId="0" fontId="5" fillId="0" borderId="0" xfId="2" applyFont="1" applyBorder="1" applyProtection="1"/>
    <xf numFmtId="0" fontId="33" fillId="9" borderId="0" xfId="2" applyFont="1" applyFill="1" applyBorder="1" applyProtection="1"/>
    <xf numFmtId="0" fontId="26" fillId="2" borderId="0" xfId="0" applyFont="1" applyFill="1" applyBorder="1" applyAlignment="1" applyProtection="1">
      <alignment horizontal="center" vertical="center" textRotation="90" wrapText="1"/>
    </xf>
    <xf numFmtId="0" fontId="31" fillId="2" borderId="31" xfId="0" applyFont="1" applyFill="1" applyBorder="1" applyAlignment="1" applyProtection="1">
      <alignment horizontal="center" vertical="center" textRotation="90" wrapText="1"/>
    </xf>
    <xf numFmtId="0" fontId="26" fillId="2" borderId="41" xfId="0" applyFont="1" applyFill="1" applyBorder="1" applyAlignment="1" applyProtection="1">
      <alignment horizontal="center" vertical="center" textRotation="90" wrapText="1"/>
    </xf>
    <xf numFmtId="0" fontId="14" fillId="0" borderId="3" xfId="1" quotePrefix="1" applyNumberFormat="1" applyFont="1" applyFill="1" applyBorder="1" applyAlignment="1" applyProtection="1">
      <alignment horizontal="center" vertical="center" textRotation="90" wrapText="1"/>
    </xf>
    <xf numFmtId="0" fontId="14" fillId="0" borderId="42" xfId="1" quotePrefix="1" applyNumberFormat="1" applyFont="1" applyFill="1" applyBorder="1" applyAlignment="1" applyProtection="1">
      <alignment horizontal="center" vertical="center" textRotation="90" wrapText="1"/>
    </xf>
    <xf numFmtId="0" fontId="0" fillId="0" borderId="41" xfId="0" applyBorder="1" applyAlignment="1" applyProtection="1">
      <alignment horizontal="center" vertical="center"/>
    </xf>
    <xf numFmtId="8" fontId="14" fillId="0" borderId="3" xfId="1" quotePrefix="1" applyNumberFormat="1" applyFont="1" applyFill="1" applyBorder="1" applyAlignment="1" applyProtection="1">
      <alignment horizontal="center" vertical="center" textRotation="90" wrapText="1"/>
    </xf>
    <xf numFmtId="166" fontId="14" fillId="0" borderId="1" xfId="0" applyNumberFormat="1" applyFont="1" applyFill="1" applyBorder="1" applyAlignment="1" applyProtection="1">
      <alignment horizontal="center" vertical="center" wrapText="1"/>
    </xf>
    <xf numFmtId="0" fontId="26" fillId="2" borderId="32" xfId="0" applyFont="1" applyFill="1" applyBorder="1" applyAlignment="1" applyProtection="1">
      <alignment horizontal="center" vertical="center" wrapText="1"/>
    </xf>
    <xf numFmtId="0" fontId="29" fillId="2" borderId="11" xfId="0" applyFont="1" applyFill="1" applyBorder="1" applyAlignment="1" applyProtection="1">
      <alignment horizontal="center" vertical="center"/>
    </xf>
    <xf numFmtId="0" fontId="29" fillId="2" borderId="12" xfId="0" applyFont="1" applyFill="1" applyBorder="1" applyAlignment="1" applyProtection="1">
      <alignment horizontal="center" vertical="center"/>
    </xf>
    <xf numFmtId="0" fontId="29" fillId="2" borderId="28" xfId="0" applyFont="1" applyFill="1" applyBorder="1" applyAlignment="1" applyProtection="1">
      <alignment horizontal="center" vertical="center"/>
    </xf>
    <xf numFmtId="0" fontId="12" fillId="2" borderId="11" xfId="0" applyFont="1" applyFill="1" applyBorder="1" applyAlignment="1" applyProtection="1">
      <alignment horizontal="center" vertical="center"/>
    </xf>
    <xf numFmtId="0" fontId="12" fillId="2" borderId="12" xfId="0" applyFont="1" applyFill="1" applyBorder="1" applyAlignment="1" applyProtection="1">
      <alignment horizontal="center" vertical="center"/>
    </xf>
    <xf numFmtId="0" fontId="12" fillId="2" borderId="28" xfId="0" applyFont="1" applyFill="1" applyBorder="1" applyAlignment="1" applyProtection="1">
      <alignment horizontal="center" vertical="center"/>
    </xf>
    <xf numFmtId="0" fontId="29" fillId="2" borderId="11" xfId="0" applyFont="1" applyFill="1" applyBorder="1" applyAlignment="1" applyProtection="1">
      <alignment horizontal="center" vertical="center" wrapText="1"/>
    </xf>
    <xf numFmtId="0" fontId="29" fillId="2" borderId="12"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28" fillId="2" borderId="11" xfId="0" applyFont="1" applyFill="1" applyBorder="1" applyAlignment="1" applyProtection="1">
      <alignment horizontal="center" vertical="center" wrapText="1"/>
    </xf>
    <xf numFmtId="0" fontId="28" fillId="2" borderId="12" xfId="0" applyFont="1" applyFill="1" applyBorder="1" applyAlignment="1" applyProtection="1">
      <alignment horizontal="center" vertical="center" wrapText="1"/>
    </xf>
    <xf numFmtId="0" fontId="28" fillId="2" borderId="28" xfId="0" applyFont="1" applyFill="1" applyBorder="1" applyAlignment="1" applyProtection="1">
      <alignment horizontal="center" vertical="center" wrapText="1"/>
    </xf>
    <xf numFmtId="0" fontId="27" fillId="2" borderId="11" xfId="0" applyFont="1" applyFill="1" applyBorder="1" applyAlignment="1" applyProtection="1">
      <alignment horizontal="center" vertical="center"/>
    </xf>
    <xf numFmtId="0" fontId="27" fillId="2" borderId="12" xfId="0" applyFont="1" applyFill="1" applyBorder="1" applyAlignment="1" applyProtection="1">
      <alignment horizontal="center" vertical="center"/>
    </xf>
    <xf numFmtId="0" fontId="27" fillId="2" borderId="28" xfId="0" applyFont="1" applyFill="1" applyBorder="1" applyAlignment="1" applyProtection="1">
      <alignment horizontal="center" vertical="center"/>
    </xf>
    <xf numFmtId="0" fontId="13" fillId="0" borderId="10" xfId="0" applyFont="1" applyBorder="1" applyAlignment="1">
      <alignment horizontal="left" vertical="center" wrapText="1"/>
    </xf>
    <xf numFmtId="0" fontId="13" fillId="0" borderId="26" xfId="0" applyFont="1" applyBorder="1" applyAlignment="1">
      <alignment horizontal="left" vertical="center" wrapText="1"/>
    </xf>
    <xf numFmtId="0" fontId="13" fillId="0" borderId="27" xfId="0" applyFont="1" applyBorder="1" applyAlignment="1">
      <alignment horizontal="left" vertical="center" wrapText="1"/>
    </xf>
    <xf numFmtId="0" fontId="18" fillId="0" borderId="26" xfId="0" applyFont="1" applyBorder="1" applyAlignment="1">
      <alignment horizontal="left" vertical="center"/>
    </xf>
    <xf numFmtId="0" fontId="18" fillId="0" borderId="27" xfId="0" applyFont="1" applyBorder="1" applyAlignment="1">
      <alignment horizontal="left" vertical="center"/>
    </xf>
    <xf numFmtId="0" fontId="13" fillId="0" borderId="0" xfId="0" applyFont="1" applyAlignment="1">
      <alignment horizontal="center" vertical="center" textRotation="90"/>
    </xf>
    <xf numFmtId="0" fontId="8" fillId="4" borderId="29" xfId="2" applyFont="1" applyFill="1" applyBorder="1" applyAlignment="1" applyProtection="1">
      <alignment horizontal="center" vertical="center" wrapText="1"/>
    </xf>
    <xf numFmtId="0" fontId="8" fillId="4" borderId="34" xfId="2" applyFont="1" applyFill="1" applyBorder="1" applyAlignment="1" applyProtection="1">
      <alignment horizontal="center" vertical="center" wrapText="1"/>
    </xf>
    <xf numFmtId="0" fontId="8" fillId="4" borderId="32" xfId="2" applyFont="1" applyFill="1" applyBorder="1" applyAlignment="1" applyProtection="1">
      <alignment horizontal="center" vertical="center" wrapText="1"/>
    </xf>
  </cellXfs>
  <cellStyles count="8">
    <cellStyle name="Comma 2" xfId="4"/>
    <cellStyle name="Currency" xfId="1" builtinId="4"/>
    <cellStyle name="Normal" xfId="0" builtinId="0"/>
    <cellStyle name="Normal 2" xfId="2"/>
    <cellStyle name="Normal 2 2" xfId="3"/>
    <cellStyle name="Normal 2 2 2" xfId="7"/>
    <cellStyle name="Percent" xfId="6" builtinId="5"/>
    <cellStyle name="Percent 2" xfId="5"/>
  </cellStyles>
  <dxfs count="31">
    <dxf>
      <font>
        <strike val="0"/>
      </font>
      <fill>
        <patternFill>
          <bgColor theme="6" tint="0.59996337778862885"/>
        </patternFill>
      </fill>
    </dxf>
    <dxf>
      <font>
        <strike val="0"/>
      </font>
      <fill>
        <patternFill>
          <bgColor rgb="FFFFFF99"/>
        </patternFill>
      </fill>
    </dxf>
    <dxf>
      <font>
        <strike val="0"/>
      </font>
      <fill>
        <patternFill>
          <bgColor theme="9" tint="0.59996337778862885"/>
        </patternFill>
      </fill>
    </dxf>
    <dxf>
      <fill>
        <patternFill>
          <bgColor theme="9" tint="0.39994506668294322"/>
        </patternFill>
      </fill>
    </dxf>
    <dxf>
      <font>
        <strike val="0"/>
      </font>
      <fill>
        <patternFill>
          <bgColor theme="5" tint="0.39994506668294322"/>
        </patternFill>
      </fill>
    </dxf>
    <dxf>
      <font>
        <color rgb="FF9C0006"/>
      </font>
      <fill>
        <patternFill>
          <bgColor rgb="FFFFC7CE"/>
        </patternFill>
      </fill>
    </dxf>
    <dxf>
      <fill>
        <patternFill>
          <bgColor theme="5" tint="0.39994506668294322"/>
        </patternFill>
      </fill>
    </dxf>
    <dxf>
      <fill>
        <patternFill>
          <bgColor theme="9" tint="0.39994506668294322"/>
        </patternFill>
      </fill>
    </dxf>
    <dxf>
      <fill>
        <patternFill>
          <bgColor theme="9" tint="0.59996337778862885"/>
        </patternFill>
      </fill>
    </dxf>
    <dxf>
      <fill>
        <patternFill>
          <bgColor rgb="FFFFFF99"/>
        </patternFill>
      </fill>
    </dxf>
    <dxf>
      <fill>
        <patternFill>
          <bgColor theme="6" tint="0.59996337778862885"/>
        </patternFill>
      </fill>
    </dxf>
    <dxf>
      <fill>
        <patternFill>
          <bgColor theme="8" tint="0.79998168889431442"/>
        </patternFill>
      </fill>
    </dxf>
    <dxf>
      <fill>
        <patternFill>
          <bgColor theme="4" tint="0.59996337778862885"/>
        </patternFill>
      </fill>
    </dxf>
    <dxf>
      <fill>
        <patternFill>
          <bgColor theme="8" tint="0.39994506668294322"/>
        </patternFill>
      </fill>
    </dxf>
    <dxf>
      <font>
        <color auto="1"/>
      </font>
      <fill>
        <patternFill>
          <bgColor theme="3" tint="0.59996337778862885"/>
        </patternFill>
      </fill>
    </dxf>
    <dxf>
      <font>
        <color theme="0"/>
      </font>
      <fill>
        <patternFill>
          <bgColor theme="3" tint="0.39994506668294322"/>
        </patternFill>
      </fill>
    </dxf>
    <dxf>
      <fill>
        <patternFill>
          <bgColor theme="5" tint="0.39994506668294322"/>
        </patternFill>
      </fill>
    </dxf>
    <dxf>
      <fill>
        <patternFill>
          <bgColor theme="9" tint="0.39994506668294322"/>
        </patternFill>
      </fill>
    </dxf>
    <dxf>
      <fill>
        <patternFill>
          <bgColor theme="9" tint="0.59996337778862885"/>
        </patternFill>
      </fill>
    </dxf>
    <dxf>
      <fill>
        <patternFill>
          <bgColor rgb="FFFFFF99"/>
        </patternFill>
      </fill>
    </dxf>
    <dxf>
      <fill>
        <patternFill>
          <bgColor theme="6" tint="0.59996337778862885"/>
        </patternFill>
      </fill>
    </dxf>
    <dxf>
      <fill>
        <patternFill>
          <bgColor theme="5" tint="0.39994506668294322"/>
        </patternFill>
      </fill>
    </dxf>
    <dxf>
      <fill>
        <patternFill>
          <bgColor theme="9" tint="0.39994506668294322"/>
        </patternFill>
      </fill>
    </dxf>
    <dxf>
      <fill>
        <patternFill>
          <bgColor theme="9" tint="0.59996337778862885"/>
        </patternFill>
      </fill>
    </dxf>
    <dxf>
      <fill>
        <patternFill>
          <bgColor rgb="FFFFFF99"/>
        </patternFill>
      </fill>
    </dxf>
    <dxf>
      <fill>
        <patternFill>
          <bgColor theme="6" tint="0.59996337778862885"/>
        </patternFill>
      </fill>
    </dxf>
    <dxf>
      <fill>
        <patternFill>
          <bgColor theme="8" tint="0.79998168889431442"/>
        </patternFill>
      </fill>
    </dxf>
    <dxf>
      <fill>
        <patternFill>
          <bgColor theme="4" tint="0.59996337778862885"/>
        </patternFill>
      </fill>
    </dxf>
    <dxf>
      <fill>
        <patternFill>
          <bgColor theme="8" tint="0.39994506668294322"/>
        </patternFill>
      </fill>
    </dxf>
    <dxf>
      <font>
        <color auto="1"/>
      </font>
      <fill>
        <patternFill>
          <bgColor theme="3" tint="0.59996337778862885"/>
        </patternFill>
      </fill>
    </dxf>
    <dxf>
      <font>
        <color theme="0"/>
      </font>
      <fill>
        <patternFill>
          <bgColor theme="3" tint="0.39994506668294322"/>
        </patternFill>
      </fill>
    </dxf>
  </dxfs>
  <tableStyles count="0" defaultTableStyle="TableStyleMedium2" defaultPivotStyle="PivotStyleLight16"/>
  <colors>
    <mruColors>
      <color rgb="FFFFFF99"/>
      <color rgb="FF6699FF"/>
      <color rgb="FF99CCFF"/>
      <color rgb="FF00CCFF"/>
      <color rgb="FF33CCFF"/>
      <color rgb="FF66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19</xdr:row>
      <xdr:rowOff>47625</xdr:rowOff>
    </xdr:from>
    <xdr:to>
      <xdr:col>9</xdr:col>
      <xdr:colOff>27960</xdr:colOff>
      <xdr:row>36</xdr:row>
      <xdr:rowOff>104363</xdr:rowOff>
    </xdr:to>
    <xdr:pic>
      <xdr:nvPicPr>
        <xdr:cNvPr id="4" name="Picture 3"/>
        <xdr:cNvPicPr>
          <a:picLocks noChangeAspect="1"/>
        </xdr:cNvPicPr>
      </xdr:nvPicPr>
      <xdr:blipFill>
        <a:blip xmlns:r="http://schemas.openxmlformats.org/officeDocument/2006/relationships" r:embed="rId1"/>
        <a:stretch>
          <a:fillRect/>
        </a:stretch>
      </xdr:blipFill>
      <xdr:spPr>
        <a:xfrm>
          <a:off x="590550" y="3667125"/>
          <a:ext cx="4923810" cy="3295238"/>
        </a:xfrm>
        <a:prstGeom prst="rect">
          <a:avLst/>
        </a:prstGeom>
      </xdr:spPr>
    </xdr:pic>
    <xdr:clientData/>
  </xdr:twoCellAnchor>
  <xdr:twoCellAnchor editAs="oneCell">
    <xdr:from>
      <xdr:col>1</xdr:col>
      <xdr:colOff>0</xdr:colOff>
      <xdr:row>1</xdr:row>
      <xdr:rowOff>0</xdr:rowOff>
    </xdr:from>
    <xdr:to>
      <xdr:col>8</xdr:col>
      <xdr:colOff>418515</xdr:colOff>
      <xdr:row>18</xdr:row>
      <xdr:rowOff>151976</xdr:rowOff>
    </xdr:to>
    <xdr:pic>
      <xdr:nvPicPr>
        <xdr:cNvPr id="5" name="Picture 4"/>
        <xdr:cNvPicPr>
          <a:picLocks noChangeAspect="1"/>
        </xdr:cNvPicPr>
      </xdr:nvPicPr>
      <xdr:blipFill>
        <a:blip xmlns:r="http://schemas.openxmlformats.org/officeDocument/2006/relationships" r:embed="rId2"/>
        <a:stretch>
          <a:fillRect/>
        </a:stretch>
      </xdr:blipFill>
      <xdr:spPr>
        <a:xfrm>
          <a:off x="609600" y="190500"/>
          <a:ext cx="4685715" cy="3390476"/>
        </a:xfrm>
        <a:prstGeom prst="rect">
          <a:avLst/>
        </a:prstGeom>
      </xdr:spPr>
    </xdr:pic>
    <xdr:clientData/>
  </xdr:twoCellAnchor>
  <xdr:twoCellAnchor editAs="oneCell">
    <xdr:from>
      <xdr:col>10</xdr:col>
      <xdr:colOff>0</xdr:colOff>
      <xdr:row>1</xdr:row>
      <xdr:rowOff>0</xdr:rowOff>
    </xdr:from>
    <xdr:to>
      <xdr:col>18</xdr:col>
      <xdr:colOff>18438</xdr:colOff>
      <xdr:row>35</xdr:row>
      <xdr:rowOff>113477</xdr:rowOff>
    </xdr:to>
    <xdr:pic>
      <xdr:nvPicPr>
        <xdr:cNvPr id="6" name="Picture 5"/>
        <xdr:cNvPicPr>
          <a:picLocks noChangeAspect="1"/>
        </xdr:cNvPicPr>
      </xdr:nvPicPr>
      <xdr:blipFill>
        <a:blip xmlns:r="http://schemas.openxmlformats.org/officeDocument/2006/relationships" r:embed="rId3"/>
        <a:stretch>
          <a:fillRect/>
        </a:stretch>
      </xdr:blipFill>
      <xdr:spPr>
        <a:xfrm>
          <a:off x="6096000" y="190500"/>
          <a:ext cx="4895238" cy="65904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pageSetUpPr fitToPage="1"/>
  </sheetPr>
  <dimension ref="A1:AF44"/>
  <sheetViews>
    <sheetView tabSelected="1" zoomScale="40" zoomScaleNormal="40" workbookViewId="0">
      <selection activeCell="F6" sqref="F6"/>
    </sheetView>
  </sheetViews>
  <sheetFormatPr defaultColWidth="8.88671875" defaultRowHeight="14.4" outlineLevelCol="3" x14ac:dyDescent="0.3"/>
  <cols>
    <col min="1" max="1" width="10.6640625" style="53" customWidth="1" outlineLevel="1"/>
    <col min="2" max="2" width="10.6640625" style="54" customWidth="1" outlineLevel="1"/>
    <col min="3" max="3" width="10.6640625" style="54" hidden="1" customWidth="1" outlineLevel="1"/>
    <col min="4" max="4" width="10.6640625" style="53" customWidth="1" outlineLevel="1"/>
    <col min="5" max="5" width="10.6640625" style="53" hidden="1" customWidth="1" outlineLevel="1"/>
    <col min="6" max="6" width="34.109375" style="54" customWidth="1" collapsed="1"/>
    <col min="7" max="7" width="48.44140625" style="55" customWidth="1"/>
    <col min="8" max="8" width="37.33203125" style="55" customWidth="1"/>
    <col min="9" max="9" width="10.44140625" style="53" customWidth="1" outlineLevel="3"/>
    <col min="10" max="10" width="7.6640625" style="53" customWidth="1" outlineLevel="3"/>
    <col min="11" max="11" width="10.109375" style="53" customWidth="1" outlineLevel="3"/>
    <col min="12" max="12" width="9" style="53" customWidth="1" outlineLevel="3"/>
    <col min="13" max="13" width="8.33203125" style="53" hidden="1" customWidth="1" outlineLevel="1"/>
    <col min="14" max="14" width="12.6640625" style="53" customWidth="1" outlineLevel="1"/>
    <col min="15" max="15" width="10.109375" style="288" hidden="1" customWidth="1" outlineLevel="1"/>
    <col min="16" max="16" width="0.109375" style="53" customWidth="1" outlineLevel="1"/>
    <col min="17" max="17" width="7.5546875" style="53" hidden="1" customWidth="1" outlineLevel="1"/>
    <col min="18" max="18" width="16.6640625" style="53" customWidth="1" outlineLevel="1"/>
    <col min="19" max="19" width="8.109375" style="93" hidden="1" customWidth="1"/>
    <col min="20" max="20" width="11.44140625" style="93" hidden="1" customWidth="1"/>
    <col min="21" max="21" width="18.109375" style="57" customWidth="1" outlineLevel="2"/>
    <col min="22" max="22" width="9" style="53" hidden="1" customWidth="1" outlineLevel="1"/>
    <col min="23" max="23" width="36.88671875" style="56" customWidth="1" outlineLevel="2"/>
    <col min="24" max="24" width="13.33203125" style="94" customWidth="1" outlineLevel="1"/>
    <col min="25" max="25" width="33.6640625" style="94" customWidth="1" outlineLevel="1"/>
    <col min="26" max="26" width="5.6640625" style="53" customWidth="1" outlineLevel="1"/>
    <col min="27" max="27" width="18.88671875" style="53" customWidth="1" outlineLevel="1"/>
    <col min="28" max="28" width="42.6640625" style="53" customWidth="1" outlineLevel="1"/>
    <col min="29" max="16384" width="8.88671875" style="52"/>
  </cols>
  <sheetData>
    <row r="1" spans="1:32" s="136" customFormat="1" ht="30.45" customHeight="1" thickBot="1" x14ac:dyDescent="0.35">
      <c r="A1" s="292" t="s">
        <v>320</v>
      </c>
      <c r="B1" s="293"/>
      <c r="C1" s="293"/>
      <c r="D1" s="293"/>
      <c r="E1" s="293"/>
      <c r="F1" s="293"/>
      <c r="G1" s="293"/>
      <c r="H1" s="294"/>
      <c r="I1" s="218"/>
      <c r="J1" s="293" t="s">
        <v>321</v>
      </c>
      <c r="K1" s="293"/>
      <c r="L1" s="293"/>
      <c r="M1" s="293"/>
      <c r="N1" s="293"/>
      <c r="O1" s="293"/>
      <c r="P1" s="293"/>
      <c r="Q1" s="293"/>
      <c r="R1" s="293"/>
      <c r="S1" s="293"/>
      <c r="T1" s="293"/>
      <c r="U1" s="298" t="s">
        <v>322</v>
      </c>
      <c r="V1" s="299"/>
      <c r="W1" s="299"/>
      <c r="X1" s="299"/>
      <c r="Y1" s="300"/>
      <c r="Z1" s="298" t="s">
        <v>336</v>
      </c>
      <c r="AA1" s="299"/>
      <c r="AB1" s="300"/>
    </row>
    <row r="2" spans="1:32" s="76" customFormat="1" ht="36.75" customHeight="1" thickBot="1" x14ac:dyDescent="0.35">
      <c r="A2" s="132"/>
      <c r="B2" s="133"/>
      <c r="C2" s="133"/>
      <c r="D2" s="133"/>
      <c r="E2" s="133"/>
      <c r="F2" s="133"/>
      <c r="G2" s="133"/>
      <c r="H2" s="133"/>
      <c r="I2" s="295" t="s">
        <v>374</v>
      </c>
      <c r="J2" s="296"/>
      <c r="K2" s="297"/>
      <c r="L2" s="301" t="s">
        <v>327</v>
      </c>
      <c r="M2" s="302"/>
      <c r="N2" s="302"/>
      <c r="O2" s="302"/>
      <c r="P2" s="303"/>
      <c r="Q2" s="301" t="s">
        <v>334</v>
      </c>
      <c r="R2" s="302"/>
      <c r="S2" s="302"/>
      <c r="T2" s="303"/>
      <c r="U2" s="130"/>
      <c r="V2" s="134"/>
      <c r="W2" s="135"/>
      <c r="X2" s="131"/>
      <c r="Y2" s="131"/>
      <c r="Z2" s="304"/>
      <c r="AA2" s="305"/>
      <c r="AB2" s="306"/>
    </row>
    <row r="3" spans="1:32" s="75" customFormat="1" ht="134.25" customHeight="1" x14ac:dyDescent="0.3">
      <c r="A3" s="149" t="s">
        <v>328</v>
      </c>
      <c r="B3" s="150" t="s">
        <v>300</v>
      </c>
      <c r="C3" s="150" t="s">
        <v>375</v>
      </c>
      <c r="D3" s="150" t="s">
        <v>346</v>
      </c>
      <c r="E3" s="150" t="s">
        <v>305</v>
      </c>
      <c r="F3" s="151" t="s">
        <v>319</v>
      </c>
      <c r="G3" s="151" t="s">
        <v>301</v>
      </c>
      <c r="H3" s="151" t="s">
        <v>420</v>
      </c>
      <c r="I3" s="150" t="s">
        <v>329</v>
      </c>
      <c r="J3" s="283" t="s">
        <v>330</v>
      </c>
      <c r="K3" s="152" t="s">
        <v>331</v>
      </c>
      <c r="L3" s="152" t="s">
        <v>325</v>
      </c>
      <c r="M3" s="152" t="s">
        <v>332</v>
      </c>
      <c r="N3" s="285" t="s">
        <v>399</v>
      </c>
      <c r="O3" s="152" t="s">
        <v>333</v>
      </c>
      <c r="P3" s="284" t="s">
        <v>344</v>
      </c>
      <c r="Q3" s="152" t="s">
        <v>112</v>
      </c>
      <c r="R3" s="152" t="s">
        <v>398</v>
      </c>
      <c r="S3" s="152" t="s">
        <v>113</v>
      </c>
      <c r="T3" s="284" t="s">
        <v>345</v>
      </c>
      <c r="U3" s="152" t="s">
        <v>19</v>
      </c>
      <c r="V3" s="153" t="s">
        <v>335</v>
      </c>
      <c r="W3" s="154" t="s">
        <v>303</v>
      </c>
      <c r="X3" s="155" t="s">
        <v>323</v>
      </c>
      <c r="Y3" s="149" t="s">
        <v>376</v>
      </c>
      <c r="Z3" s="150" t="s">
        <v>126</v>
      </c>
      <c r="AA3" s="291" t="s">
        <v>400</v>
      </c>
      <c r="AB3" s="156" t="s">
        <v>324</v>
      </c>
    </row>
    <row r="4" spans="1:32" s="51" customFormat="1" ht="104.25" customHeight="1" x14ac:dyDescent="0.3">
      <c r="A4" s="157">
        <v>1</v>
      </c>
      <c r="B4" s="158"/>
      <c r="C4" s="158" t="s">
        <v>108</v>
      </c>
      <c r="D4" s="158"/>
      <c r="E4" s="158" t="s">
        <v>305</v>
      </c>
      <c r="F4" s="159"/>
      <c r="G4" s="160"/>
      <c r="H4" s="161"/>
      <c r="I4" s="137"/>
      <c r="J4" s="137"/>
      <c r="K4" s="137">
        <f t="shared" ref="K4:K44" si="0">I4*J4</f>
        <v>0</v>
      </c>
      <c r="L4" s="138"/>
      <c r="M4" s="139">
        <v>5</v>
      </c>
      <c r="N4" s="289"/>
      <c r="O4" s="287"/>
      <c r="P4" s="162">
        <f t="shared" ref="P4:P44" si="1">((M4+N4*2+O4)/4)*L4</f>
        <v>0</v>
      </c>
      <c r="Q4" s="139"/>
      <c r="R4" s="139"/>
      <c r="S4" s="139"/>
      <c r="T4" s="162">
        <f t="shared" ref="T4:T44" si="2">((Q4+R4*2+S4)/4)*L4</f>
        <v>0</v>
      </c>
      <c r="U4" s="158"/>
      <c r="V4" s="159" t="s">
        <v>366</v>
      </c>
      <c r="W4" s="161"/>
      <c r="X4" s="163"/>
      <c r="Y4" s="163"/>
      <c r="Z4" s="158"/>
      <c r="AA4" s="290"/>
      <c r="AB4" s="164" t="s">
        <v>326</v>
      </c>
    </row>
    <row r="5" spans="1:32" s="51" customFormat="1" ht="132.44999999999999" customHeight="1" x14ac:dyDescent="0.3">
      <c r="A5" s="157">
        <v>2</v>
      </c>
      <c r="B5" s="158"/>
      <c r="C5" s="158" t="s">
        <v>80</v>
      </c>
      <c r="D5" s="158"/>
      <c r="E5" s="158" t="s">
        <v>305</v>
      </c>
      <c r="F5" s="159"/>
      <c r="G5" s="160"/>
      <c r="H5" s="161"/>
      <c r="I5" s="137"/>
      <c r="J5" s="137"/>
      <c r="K5" s="137">
        <f t="shared" si="0"/>
        <v>0</v>
      </c>
      <c r="L5" s="138"/>
      <c r="M5" s="139"/>
      <c r="N5" s="289"/>
      <c r="O5" s="287"/>
      <c r="P5" s="162">
        <f t="shared" si="1"/>
        <v>0</v>
      </c>
      <c r="Q5" s="139"/>
      <c r="R5" s="139"/>
      <c r="S5" s="139"/>
      <c r="T5" s="162">
        <f t="shared" si="2"/>
        <v>0</v>
      </c>
      <c r="U5" s="158"/>
      <c r="V5" s="159" t="s">
        <v>367</v>
      </c>
      <c r="W5" s="161"/>
      <c r="X5" s="163"/>
      <c r="Y5" s="163"/>
      <c r="Z5" s="158"/>
      <c r="AA5" s="290"/>
      <c r="AB5" s="164"/>
      <c r="AF5" s="278"/>
    </row>
    <row r="6" spans="1:32" s="51" customFormat="1" ht="117.6" customHeight="1" x14ac:dyDescent="0.3">
      <c r="A6" s="157">
        <v>3</v>
      </c>
      <c r="B6" s="158"/>
      <c r="C6" s="158" t="s">
        <v>397</v>
      </c>
      <c r="D6" s="158"/>
      <c r="E6" s="158" t="s">
        <v>305</v>
      </c>
      <c r="F6" s="159"/>
      <c r="G6" s="160"/>
      <c r="H6" s="160"/>
      <c r="I6" s="137"/>
      <c r="J6" s="137"/>
      <c r="K6" s="137">
        <f t="shared" si="0"/>
        <v>0</v>
      </c>
      <c r="L6" s="138"/>
      <c r="M6" s="139"/>
      <c r="N6" s="289"/>
      <c r="O6" s="287"/>
      <c r="P6" s="162">
        <f t="shared" si="1"/>
        <v>0</v>
      </c>
      <c r="Q6" s="139"/>
      <c r="R6" s="139"/>
      <c r="S6" s="139"/>
      <c r="T6" s="162">
        <f t="shared" si="2"/>
        <v>0</v>
      </c>
      <c r="U6" s="158"/>
      <c r="V6" s="159" t="s">
        <v>366</v>
      </c>
      <c r="W6" s="249"/>
      <c r="X6" s="165"/>
      <c r="Y6" s="165"/>
      <c r="Z6" s="158"/>
      <c r="AA6" s="290"/>
      <c r="AB6" s="164"/>
    </row>
    <row r="7" spans="1:32" s="51" customFormat="1" ht="49.8" x14ac:dyDescent="0.3">
      <c r="A7" s="157">
        <v>4</v>
      </c>
      <c r="B7" s="158"/>
      <c r="C7" s="158" t="s">
        <v>380</v>
      </c>
      <c r="D7" s="158"/>
      <c r="E7" s="158" t="s">
        <v>306</v>
      </c>
      <c r="F7" s="159"/>
      <c r="G7" s="160"/>
      <c r="H7" s="160"/>
      <c r="I7" s="137"/>
      <c r="J7" s="137"/>
      <c r="K7" s="137">
        <f t="shared" si="0"/>
        <v>0</v>
      </c>
      <c r="L7" s="138"/>
      <c r="M7" s="139"/>
      <c r="N7" s="289"/>
      <c r="O7" s="287"/>
      <c r="P7" s="162">
        <f t="shared" si="1"/>
        <v>0</v>
      </c>
      <c r="Q7" s="139"/>
      <c r="R7" s="139"/>
      <c r="S7" s="139"/>
      <c r="T7" s="162">
        <f t="shared" si="2"/>
        <v>0</v>
      </c>
      <c r="U7" s="158"/>
      <c r="V7" s="159"/>
      <c r="W7" s="249"/>
      <c r="X7" s="165"/>
      <c r="Y7" s="165"/>
      <c r="Z7" s="158"/>
      <c r="AA7" s="290"/>
      <c r="AB7" s="164"/>
    </row>
    <row r="8" spans="1:32" s="51" customFormat="1" ht="30" x14ac:dyDescent="0.3">
      <c r="A8" s="157">
        <v>5</v>
      </c>
      <c r="B8" s="158"/>
      <c r="C8" s="158"/>
      <c r="D8" s="158"/>
      <c r="E8" s="158"/>
      <c r="F8" s="159"/>
      <c r="G8" s="160"/>
      <c r="H8" s="160"/>
      <c r="I8" s="166"/>
      <c r="J8" s="166"/>
      <c r="K8" s="137">
        <f t="shared" si="0"/>
        <v>0</v>
      </c>
      <c r="L8" s="167"/>
      <c r="M8" s="139"/>
      <c r="N8" s="289"/>
      <c r="O8" s="287"/>
      <c r="P8" s="162">
        <f t="shared" si="1"/>
        <v>0</v>
      </c>
      <c r="Q8" s="139"/>
      <c r="R8" s="139"/>
      <c r="S8" s="139"/>
      <c r="T8" s="162">
        <f t="shared" si="2"/>
        <v>0</v>
      </c>
      <c r="U8" s="158"/>
      <c r="V8" s="159"/>
      <c r="W8" s="249"/>
      <c r="X8" s="165"/>
      <c r="Y8" s="165"/>
      <c r="Z8" s="158"/>
      <c r="AA8" s="290"/>
      <c r="AB8" s="164"/>
    </row>
    <row r="9" spans="1:32" s="51" customFormat="1" ht="30" x14ac:dyDescent="0.3">
      <c r="A9" s="157">
        <v>6</v>
      </c>
      <c r="B9" s="158"/>
      <c r="C9" s="158"/>
      <c r="D9" s="158"/>
      <c r="E9" s="158"/>
      <c r="F9" s="159"/>
      <c r="G9" s="160"/>
      <c r="H9" s="160"/>
      <c r="I9" s="166"/>
      <c r="J9" s="166"/>
      <c r="K9" s="137">
        <f t="shared" si="0"/>
        <v>0</v>
      </c>
      <c r="L9" s="167"/>
      <c r="M9" s="139"/>
      <c r="N9" s="289"/>
      <c r="O9" s="287"/>
      <c r="P9" s="162">
        <f t="shared" si="1"/>
        <v>0</v>
      </c>
      <c r="Q9" s="139"/>
      <c r="R9" s="139"/>
      <c r="S9" s="139"/>
      <c r="T9" s="162">
        <f t="shared" si="2"/>
        <v>0</v>
      </c>
      <c r="U9" s="158"/>
      <c r="V9" s="159"/>
      <c r="W9" s="249"/>
      <c r="X9" s="165"/>
      <c r="Y9" s="165"/>
      <c r="Z9" s="158"/>
      <c r="AA9" s="290"/>
      <c r="AB9" s="164"/>
    </row>
    <row r="10" spans="1:32" s="51" customFormat="1" ht="30" x14ac:dyDescent="0.3">
      <c r="A10" s="157">
        <v>7</v>
      </c>
      <c r="B10" s="158"/>
      <c r="C10" s="158"/>
      <c r="D10" s="158"/>
      <c r="E10" s="158"/>
      <c r="F10" s="159"/>
      <c r="G10" s="160"/>
      <c r="H10" s="160"/>
      <c r="I10" s="137"/>
      <c r="J10" s="137"/>
      <c r="K10" s="137">
        <f t="shared" si="0"/>
        <v>0</v>
      </c>
      <c r="L10" s="167"/>
      <c r="M10" s="139"/>
      <c r="N10" s="289"/>
      <c r="O10" s="287"/>
      <c r="P10" s="162">
        <f t="shared" si="1"/>
        <v>0</v>
      </c>
      <c r="Q10" s="139"/>
      <c r="R10" s="139"/>
      <c r="S10" s="139"/>
      <c r="T10" s="162">
        <f t="shared" si="2"/>
        <v>0</v>
      </c>
      <c r="U10" s="158"/>
      <c r="V10" s="159"/>
      <c r="W10" s="249"/>
      <c r="X10" s="165"/>
      <c r="Y10" s="165"/>
      <c r="Z10" s="158"/>
      <c r="AA10" s="290"/>
      <c r="AB10" s="164"/>
    </row>
    <row r="11" spans="1:32" s="51" customFormat="1" ht="30" x14ac:dyDescent="0.3">
      <c r="A11" s="157">
        <v>8</v>
      </c>
      <c r="B11" s="158"/>
      <c r="C11" s="158"/>
      <c r="D11" s="158"/>
      <c r="E11" s="158"/>
      <c r="F11" s="159"/>
      <c r="G11" s="160"/>
      <c r="H11" s="160"/>
      <c r="I11" s="137"/>
      <c r="J11" s="137"/>
      <c r="K11" s="137">
        <f t="shared" si="0"/>
        <v>0</v>
      </c>
      <c r="L11" s="138"/>
      <c r="M11" s="139"/>
      <c r="N11" s="289"/>
      <c r="O11" s="287"/>
      <c r="P11" s="162">
        <f t="shared" si="1"/>
        <v>0</v>
      </c>
      <c r="Q11" s="139"/>
      <c r="R11" s="139"/>
      <c r="S11" s="139"/>
      <c r="T11" s="162">
        <f t="shared" si="2"/>
        <v>0</v>
      </c>
      <c r="U11" s="158"/>
      <c r="V11" s="159"/>
      <c r="W11" s="161"/>
      <c r="X11" s="165"/>
      <c r="Y11" s="165"/>
      <c r="Z11" s="158"/>
      <c r="AA11" s="290"/>
      <c r="AB11" s="164"/>
    </row>
    <row r="12" spans="1:32" s="51" customFormat="1" ht="30" x14ac:dyDescent="0.3">
      <c r="A12" s="157">
        <v>9</v>
      </c>
      <c r="B12" s="158"/>
      <c r="C12" s="158"/>
      <c r="D12" s="158"/>
      <c r="E12" s="158"/>
      <c r="F12" s="159"/>
      <c r="G12" s="160"/>
      <c r="H12" s="160"/>
      <c r="I12" s="137"/>
      <c r="J12" s="137"/>
      <c r="K12" s="137">
        <f t="shared" si="0"/>
        <v>0</v>
      </c>
      <c r="L12" s="138"/>
      <c r="M12" s="139"/>
      <c r="N12" s="289"/>
      <c r="O12" s="287"/>
      <c r="P12" s="162">
        <f t="shared" si="1"/>
        <v>0</v>
      </c>
      <c r="Q12" s="139"/>
      <c r="R12" s="139"/>
      <c r="S12" s="139"/>
      <c r="T12" s="162">
        <f t="shared" si="2"/>
        <v>0</v>
      </c>
      <c r="U12" s="158"/>
      <c r="V12" s="159"/>
      <c r="W12" s="161"/>
      <c r="X12" s="165"/>
      <c r="Y12" s="165"/>
      <c r="Z12" s="158"/>
      <c r="AA12" s="290"/>
      <c r="AB12" s="164"/>
    </row>
    <row r="13" spans="1:32" s="51" customFormat="1" ht="30" x14ac:dyDescent="0.3">
      <c r="A13" s="157">
        <v>10</v>
      </c>
      <c r="B13" s="158"/>
      <c r="C13" s="158"/>
      <c r="D13" s="158"/>
      <c r="E13" s="158"/>
      <c r="F13" s="159"/>
      <c r="G13" s="160"/>
      <c r="H13" s="160"/>
      <c r="I13" s="137"/>
      <c r="J13" s="137"/>
      <c r="K13" s="137">
        <f t="shared" si="0"/>
        <v>0</v>
      </c>
      <c r="L13" s="138"/>
      <c r="M13" s="139"/>
      <c r="N13" s="289"/>
      <c r="O13" s="287"/>
      <c r="P13" s="162">
        <f t="shared" si="1"/>
        <v>0</v>
      </c>
      <c r="Q13" s="139"/>
      <c r="R13" s="139"/>
      <c r="S13" s="139"/>
      <c r="T13" s="162">
        <f t="shared" si="2"/>
        <v>0</v>
      </c>
      <c r="U13" s="158"/>
      <c r="V13" s="159"/>
      <c r="W13" s="161"/>
      <c r="X13" s="165"/>
      <c r="Y13" s="165"/>
      <c r="Z13" s="158"/>
      <c r="AA13" s="290"/>
      <c r="AB13" s="164"/>
    </row>
    <row r="14" spans="1:32" s="51" customFormat="1" ht="30" x14ac:dyDescent="0.3">
      <c r="A14" s="157">
        <v>11</v>
      </c>
      <c r="B14" s="158"/>
      <c r="C14" s="158"/>
      <c r="D14" s="158"/>
      <c r="E14" s="158"/>
      <c r="F14" s="159"/>
      <c r="G14" s="160"/>
      <c r="H14" s="160"/>
      <c r="I14" s="137"/>
      <c r="J14" s="137"/>
      <c r="K14" s="137">
        <f t="shared" si="0"/>
        <v>0</v>
      </c>
      <c r="L14" s="138"/>
      <c r="M14" s="139"/>
      <c r="N14" s="289"/>
      <c r="O14" s="287"/>
      <c r="P14" s="162">
        <f t="shared" si="1"/>
        <v>0</v>
      </c>
      <c r="Q14" s="139"/>
      <c r="R14" s="139"/>
      <c r="S14" s="139"/>
      <c r="T14" s="162">
        <f t="shared" si="2"/>
        <v>0</v>
      </c>
      <c r="U14" s="158"/>
      <c r="V14" s="159"/>
      <c r="W14" s="161"/>
      <c r="X14" s="165"/>
      <c r="Y14" s="165"/>
      <c r="Z14" s="158"/>
      <c r="AA14" s="290"/>
      <c r="AB14" s="164"/>
    </row>
    <row r="15" spans="1:32" s="51" customFormat="1" ht="30" x14ac:dyDescent="0.3">
      <c r="A15" s="157">
        <v>12</v>
      </c>
      <c r="B15" s="158"/>
      <c r="C15" s="158"/>
      <c r="D15" s="158"/>
      <c r="E15" s="158"/>
      <c r="F15" s="159"/>
      <c r="G15" s="160"/>
      <c r="H15" s="160"/>
      <c r="I15" s="137"/>
      <c r="J15" s="137"/>
      <c r="K15" s="137">
        <f t="shared" si="0"/>
        <v>0</v>
      </c>
      <c r="L15" s="138"/>
      <c r="M15" s="139"/>
      <c r="N15" s="289"/>
      <c r="O15" s="287"/>
      <c r="P15" s="162">
        <f t="shared" si="1"/>
        <v>0</v>
      </c>
      <c r="Q15" s="139"/>
      <c r="R15" s="139"/>
      <c r="S15" s="139"/>
      <c r="T15" s="162">
        <f t="shared" si="2"/>
        <v>0</v>
      </c>
      <c r="U15" s="158"/>
      <c r="V15" s="159"/>
      <c r="W15" s="161"/>
      <c r="X15" s="165"/>
      <c r="Y15" s="165"/>
      <c r="Z15" s="158"/>
      <c r="AA15" s="290"/>
      <c r="AB15" s="164"/>
    </row>
    <row r="16" spans="1:32" s="51" customFormat="1" ht="30" x14ac:dyDescent="0.3">
      <c r="A16" s="157">
        <v>13</v>
      </c>
      <c r="B16" s="158"/>
      <c r="C16" s="158"/>
      <c r="D16" s="158"/>
      <c r="E16" s="158"/>
      <c r="F16" s="159"/>
      <c r="G16" s="160"/>
      <c r="H16" s="160"/>
      <c r="I16" s="137"/>
      <c r="J16" s="137"/>
      <c r="K16" s="137">
        <f t="shared" si="0"/>
        <v>0</v>
      </c>
      <c r="L16" s="138"/>
      <c r="M16" s="139"/>
      <c r="N16" s="289"/>
      <c r="O16" s="287"/>
      <c r="P16" s="162">
        <f t="shared" si="1"/>
        <v>0</v>
      </c>
      <c r="Q16" s="139"/>
      <c r="R16" s="139"/>
      <c r="S16" s="139"/>
      <c r="T16" s="162">
        <f t="shared" si="2"/>
        <v>0</v>
      </c>
      <c r="U16" s="158"/>
      <c r="V16" s="159"/>
      <c r="W16" s="161"/>
      <c r="X16" s="165"/>
      <c r="Y16" s="165"/>
      <c r="Z16" s="158"/>
      <c r="AA16" s="290"/>
      <c r="AB16" s="164"/>
    </row>
    <row r="17" spans="1:28" s="51" customFormat="1" ht="30" x14ac:dyDescent="0.3">
      <c r="A17" s="157">
        <v>14</v>
      </c>
      <c r="B17" s="158"/>
      <c r="C17" s="158"/>
      <c r="D17" s="158"/>
      <c r="E17" s="158"/>
      <c r="F17" s="159"/>
      <c r="G17" s="160"/>
      <c r="H17" s="160"/>
      <c r="I17" s="137"/>
      <c r="J17" s="137"/>
      <c r="K17" s="137">
        <f t="shared" si="0"/>
        <v>0</v>
      </c>
      <c r="L17" s="138"/>
      <c r="M17" s="139"/>
      <c r="N17" s="289"/>
      <c r="O17" s="287"/>
      <c r="P17" s="162">
        <f t="shared" si="1"/>
        <v>0</v>
      </c>
      <c r="Q17" s="139"/>
      <c r="R17" s="139"/>
      <c r="S17" s="139"/>
      <c r="T17" s="162">
        <f t="shared" si="2"/>
        <v>0</v>
      </c>
      <c r="U17" s="158"/>
      <c r="V17" s="159"/>
      <c r="W17" s="161"/>
      <c r="X17" s="165"/>
      <c r="Y17" s="165"/>
      <c r="Z17" s="158"/>
      <c r="AA17" s="290"/>
      <c r="AB17" s="164"/>
    </row>
    <row r="18" spans="1:28" s="51" customFormat="1" ht="30" x14ac:dyDescent="0.3">
      <c r="A18" s="157">
        <v>15</v>
      </c>
      <c r="B18" s="158"/>
      <c r="C18" s="158"/>
      <c r="D18" s="158"/>
      <c r="E18" s="158"/>
      <c r="F18" s="159"/>
      <c r="G18" s="160"/>
      <c r="H18" s="160"/>
      <c r="I18" s="137"/>
      <c r="J18" s="137"/>
      <c r="K18" s="137">
        <f t="shared" si="0"/>
        <v>0</v>
      </c>
      <c r="L18" s="138"/>
      <c r="M18" s="139"/>
      <c r="N18" s="289"/>
      <c r="O18" s="287"/>
      <c r="P18" s="162">
        <f t="shared" si="1"/>
        <v>0</v>
      </c>
      <c r="Q18" s="139"/>
      <c r="R18" s="139"/>
      <c r="S18" s="139"/>
      <c r="T18" s="162">
        <f t="shared" si="2"/>
        <v>0</v>
      </c>
      <c r="U18" s="158"/>
      <c r="V18" s="159"/>
      <c r="W18" s="161"/>
      <c r="X18" s="165"/>
      <c r="Y18" s="165"/>
      <c r="Z18" s="158"/>
      <c r="AA18" s="290"/>
      <c r="AB18" s="164"/>
    </row>
    <row r="19" spans="1:28" s="51" customFormat="1" ht="30" x14ac:dyDescent="0.3">
      <c r="A19" s="157">
        <v>16</v>
      </c>
      <c r="B19" s="158"/>
      <c r="C19" s="158"/>
      <c r="D19" s="158"/>
      <c r="E19" s="158"/>
      <c r="F19" s="159"/>
      <c r="G19" s="160"/>
      <c r="H19" s="160"/>
      <c r="I19" s="137"/>
      <c r="J19" s="137"/>
      <c r="K19" s="137">
        <f t="shared" si="0"/>
        <v>0</v>
      </c>
      <c r="L19" s="138"/>
      <c r="M19" s="139"/>
      <c r="N19" s="289"/>
      <c r="O19" s="287"/>
      <c r="P19" s="162">
        <f t="shared" si="1"/>
        <v>0</v>
      </c>
      <c r="Q19" s="139"/>
      <c r="R19" s="139"/>
      <c r="S19" s="139"/>
      <c r="T19" s="162">
        <f t="shared" si="2"/>
        <v>0</v>
      </c>
      <c r="U19" s="158"/>
      <c r="V19" s="159"/>
      <c r="W19" s="161"/>
      <c r="X19" s="165"/>
      <c r="Y19" s="165"/>
      <c r="Z19" s="158"/>
      <c r="AA19" s="290"/>
      <c r="AB19" s="164"/>
    </row>
    <row r="20" spans="1:28" s="51" customFormat="1" ht="30" x14ac:dyDescent="0.3">
      <c r="A20" s="157">
        <v>17</v>
      </c>
      <c r="B20" s="158"/>
      <c r="C20" s="158"/>
      <c r="D20" s="158"/>
      <c r="E20" s="158"/>
      <c r="F20" s="159"/>
      <c r="G20" s="160"/>
      <c r="H20" s="160"/>
      <c r="I20" s="137"/>
      <c r="J20" s="137"/>
      <c r="K20" s="137">
        <f t="shared" si="0"/>
        <v>0</v>
      </c>
      <c r="L20" s="138"/>
      <c r="M20" s="139"/>
      <c r="N20" s="289"/>
      <c r="O20" s="287"/>
      <c r="P20" s="162">
        <f t="shared" si="1"/>
        <v>0</v>
      </c>
      <c r="Q20" s="139"/>
      <c r="R20" s="139"/>
      <c r="S20" s="139"/>
      <c r="T20" s="162">
        <f t="shared" si="2"/>
        <v>0</v>
      </c>
      <c r="U20" s="158"/>
      <c r="V20" s="159"/>
      <c r="W20" s="161"/>
      <c r="X20" s="165"/>
      <c r="Y20" s="165"/>
      <c r="Z20" s="158"/>
      <c r="AA20" s="290"/>
      <c r="AB20" s="164"/>
    </row>
    <row r="21" spans="1:28" s="51" customFormat="1" ht="30" x14ac:dyDescent="0.3">
      <c r="A21" s="157">
        <v>18</v>
      </c>
      <c r="B21" s="158"/>
      <c r="C21" s="158"/>
      <c r="D21" s="158"/>
      <c r="E21" s="158"/>
      <c r="F21" s="159"/>
      <c r="G21" s="160"/>
      <c r="H21" s="160"/>
      <c r="I21" s="137"/>
      <c r="J21" s="137"/>
      <c r="K21" s="137">
        <f t="shared" si="0"/>
        <v>0</v>
      </c>
      <c r="L21" s="138"/>
      <c r="M21" s="139"/>
      <c r="N21" s="289"/>
      <c r="O21" s="287"/>
      <c r="P21" s="162">
        <f t="shared" si="1"/>
        <v>0</v>
      </c>
      <c r="Q21" s="139"/>
      <c r="R21" s="139"/>
      <c r="S21" s="139"/>
      <c r="T21" s="162">
        <f t="shared" si="2"/>
        <v>0</v>
      </c>
      <c r="U21" s="158"/>
      <c r="V21" s="159"/>
      <c r="W21" s="161"/>
      <c r="X21" s="165"/>
      <c r="Y21" s="165"/>
      <c r="Z21" s="158"/>
      <c r="AA21" s="290"/>
      <c r="AB21" s="164"/>
    </row>
    <row r="22" spans="1:28" s="51" customFormat="1" ht="30" x14ac:dyDescent="0.3">
      <c r="A22" s="157">
        <v>19</v>
      </c>
      <c r="B22" s="158"/>
      <c r="C22" s="158"/>
      <c r="D22" s="158"/>
      <c r="E22" s="158"/>
      <c r="F22" s="159"/>
      <c r="G22" s="160"/>
      <c r="H22" s="160"/>
      <c r="I22" s="137"/>
      <c r="J22" s="137"/>
      <c r="K22" s="137">
        <f t="shared" si="0"/>
        <v>0</v>
      </c>
      <c r="L22" s="138"/>
      <c r="M22" s="139"/>
      <c r="N22" s="289"/>
      <c r="O22" s="287"/>
      <c r="P22" s="162">
        <f t="shared" si="1"/>
        <v>0</v>
      </c>
      <c r="Q22" s="139"/>
      <c r="R22" s="139"/>
      <c r="S22" s="139"/>
      <c r="T22" s="162">
        <f t="shared" si="2"/>
        <v>0</v>
      </c>
      <c r="U22" s="158"/>
      <c r="V22" s="159"/>
      <c r="W22" s="161"/>
      <c r="X22" s="165"/>
      <c r="Y22" s="165"/>
      <c r="Z22" s="158"/>
      <c r="AA22" s="290"/>
      <c r="AB22" s="164"/>
    </row>
    <row r="23" spans="1:28" s="51" customFormat="1" ht="30" x14ac:dyDescent="0.3">
      <c r="A23" s="157">
        <v>20</v>
      </c>
      <c r="B23" s="158"/>
      <c r="C23" s="158"/>
      <c r="D23" s="158"/>
      <c r="E23" s="158"/>
      <c r="F23" s="159"/>
      <c r="G23" s="160"/>
      <c r="H23" s="160"/>
      <c r="I23" s="137"/>
      <c r="J23" s="137"/>
      <c r="K23" s="137">
        <f t="shared" si="0"/>
        <v>0</v>
      </c>
      <c r="L23" s="138"/>
      <c r="M23" s="139"/>
      <c r="N23" s="289"/>
      <c r="O23" s="287"/>
      <c r="P23" s="162">
        <f t="shared" si="1"/>
        <v>0</v>
      </c>
      <c r="Q23" s="139"/>
      <c r="R23" s="139"/>
      <c r="S23" s="139"/>
      <c r="T23" s="162">
        <f t="shared" si="2"/>
        <v>0</v>
      </c>
      <c r="U23" s="158"/>
      <c r="V23" s="159"/>
      <c r="W23" s="161"/>
      <c r="X23" s="165"/>
      <c r="Y23" s="165"/>
      <c r="Z23" s="158"/>
      <c r="AA23" s="290"/>
      <c r="AB23" s="164"/>
    </row>
    <row r="24" spans="1:28" s="51" customFormat="1" ht="30" x14ac:dyDescent="0.3">
      <c r="A24" s="157">
        <v>21</v>
      </c>
      <c r="B24" s="158"/>
      <c r="C24" s="158"/>
      <c r="D24" s="158"/>
      <c r="E24" s="158"/>
      <c r="F24" s="159"/>
      <c r="G24" s="160"/>
      <c r="H24" s="160"/>
      <c r="I24" s="137"/>
      <c r="J24" s="137"/>
      <c r="K24" s="137">
        <f t="shared" si="0"/>
        <v>0</v>
      </c>
      <c r="L24" s="138"/>
      <c r="M24" s="139"/>
      <c r="N24" s="289"/>
      <c r="O24" s="287"/>
      <c r="P24" s="162">
        <f t="shared" si="1"/>
        <v>0</v>
      </c>
      <c r="Q24" s="139"/>
      <c r="R24" s="139"/>
      <c r="S24" s="139"/>
      <c r="T24" s="162">
        <f t="shared" si="2"/>
        <v>0</v>
      </c>
      <c r="U24" s="158"/>
      <c r="V24" s="159"/>
      <c r="W24" s="161"/>
      <c r="X24" s="165"/>
      <c r="Y24" s="165"/>
      <c r="Z24" s="158"/>
      <c r="AA24" s="290"/>
      <c r="AB24" s="164"/>
    </row>
    <row r="25" spans="1:28" ht="30" x14ac:dyDescent="0.3">
      <c r="A25" s="157">
        <v>22</v>
      </c>
      <c r="B25" s="158"/>
      <c r="C25" s="158"/>
      <c r="D25" s="158"/>
      <c r="E25" s="158"/>
      <c r="F25" s="159"/>
      <c r="G25" s="160"/>
      <c r="H25" s="160"/>
      <c r="I25" s="137"/>
      <c r="J25" s="137"/>
      <c r="K25" s="137">
        <f t="shared" si="0"/>
        <v>0</v>
      </c>
      <c r="L25" s="138"/>
      <c r="M25" s="139"/>
      <c r="N25" s="289"/>
      <c r="O25" s="287"/>
      <c r="P25" s="162">
        <f t="shared" si="1"/>
        <v>0</v>
      </c>
      <c r="Q25" s="139"/>
      <c r="R25" s="139"/>
      <c r="S25" s="139"/>
      <c r="T25" s="162">
        <f t="shared" si="2"/>
        <v>0</v>
      </c>
      <c r="U25" s="158"/>
      <c r="V25" s="159"/>
      <c r="W25" s="161"/>
      <c r="X25" s="165"/>
      <c r="Y25" s="165"/>
      <c r="Z25" s="158"/>
      <c r="AA25" s="290"/>
      <c r="AB25" s="164"/>
    </row>
    <row r="26" spans="1:28" ht="30" x14ac:dyDescent="0.3">
      <c r="A26" s="157">
        <v>23</v>
      </c>
      <c r="B26" s="158"/>
      <c r="C26" s="158"/>
      <c r="D26" s="158"/>
      <c r="E26" s="158"/>
      <c r="F26" s="159"/>
      <c r="G26" s="160"/>
      <c r="H26" s="160"/>
      <c r="I26" s="137"/>
      <c r="J26" s="137"/>
      <c r="K26" s="137">
        <f t="shared" si="0"/>
        <v>0</v>
      </c>
      <c r="L26" s="138"/>
      <c r="M26" s="139"/>
      <c r="N26" s="289"/>
      <c r="O26" s="287"/>
      <c r="P26" s="162">
        <f t="shared" si="1"/>
        <v>0</v>
      </c>
      <c r="Q26" s="139"/>
      <c r="R26" s="139"/>
      <c r="S26" s="139"/>
      <c r="T26" s="162">
        <f t="shared" si="2"/>
        <v>0</v>
      </c>
      <c r="U26" s="158"/>
      <c r="V26" s="159"/>
      <c r="W26" s="161"/>
      <c r="X26" s="165"/>
      <c r="Y26" s="165"/>
      <c r="Z26" s="158"/>
      <c r="AA26" s="290"/>
      <c r="AB26" s="164"/>
    </row>
    <row r="27" spans="1:28" ht="30" x14ac:dyDescent="0.3">
      <c r="A27" s="157">
        <v>24</v>
      </c>
      <c r="B27" s="158"/>
      <c r="C27" s="158"/>
      <c r="D27" s="158"/>
      <c r="E27" s="158"/>
      <c r="F27" s="159"/>
      <c r="G27" s="160"/>
      <c r="H27" s="160"/>
      <c r="I27" s="137"/>
      <c r="J27" s="137"/>
      <c r="K27" s="137">
        <f t="shared" si="0"/>
        <v>0</v>
      </c>
      <c r="L27" s="138"/>
      <c r="M27" s="139"/>
      <c r="N27" s="289"/>
      <c r="O27" s="287"/>
      <c r="P27" s="162">
        <f t="shared" si="1"/>
        <v>0</v>
      </c>
      <c r="Q27" s="139"/>
      <c r="R27" s="139"/>
      <c r="S27" s="139"/>
      <c r="T27" s="162">
        <f t="shared" si="2"/>
        <v>0</v>
      </c>
      <c r="U27" s="158"/>
      <c r="V27" s="159"/>
      <c r="W27" s="161"/>
      <c r="X27" s="165"/>
      <c r="Y27" s="165"/>
      <c r="Z27" s="158"/>
      <c r="AA27" s="290"/>
      <c r="AB27" s="164"/>
    </row>
    <row r="28" spans="1:28" ht="30" x14ac:dyDescent="0.3">
      <c r="A28" s="157">
        <v>25</v>
      </c>
      <c r="B28" s="158"/>
      <c r="C28" s="158"/>
      <c r="D28" s="158"/>
      <c r="E28" s="158"/>
      <c r="F28" s="159"/>
      <c r="G28" s="160"/>
      <c r="H28" s="160"/>
      <c r="I28" s="137"/>
      <c r="J28" s="137"/>
      <c r="K28" s="137">
        <f t="shared" si="0"/>
        <v>0</v>
      </c>
      <c r="L28" s="138"/>
      <c r="M28" s="139"/>
      <c r="N28" s="289"/>
      <c r="O28" s="287"/>
      <c r="P28" s="162">
        <f t="shared" si="1"/>
        <v>0</v>
      </c>
      <c r="Q28" s="139"/>
      <c r="R28" s="139"/>
      <c r="S28" s="139"/>
      <c r="T28" s="162">
        <f t="shared" si="2"/>
        <v>0</v>
      </c>
      <c r="U28" s="158"/>
      <c r="V28" s="159"/>
      <c r="W28" s="161"/>
      <c r="X28" s="165"/>
      <c r="Y28" s="165"/>
      <c r="Z28" s="158"/>
      <c r="AA28" s="290"/>
      <c r="AB28" s="164"/>
    </row>
    <row r="29" spans="1:28" ht="30" x14ac:dyDescent="0.3">
      <c r="A29" s="157">
        <v>26</v>
      </c>
      <c r="B29" s="158"/>
      <c r="C29" s="158"/>
      <c r="D29" s="158"/>
      <c r="E29" s="158"/>
      <c r="F29" s="159"/>
      <c r="G29" s="160"/>
      <c r="H29" s="160"/>
      <c r="I29" s="137"/>
      <c r="J29" s="137"/>
      <c r="K29" s="137">
        <f t="shared" si="0"/>
        <v>0</v>
      </c>
      <c r="L29" s="138"/>
      <c r="M29" s="139"/>
      <c r="N29" s="289"/>
      <c r="O29" s="287"/>
      <c r="P29" s="162">
        <f t="shared" si="1"/>
        <v>0</v>
      </c>
      <c r="Q29" s="139"/>
      <c r="R29" s="139"/>
      <c r="S29" s="139"/>
      <c r="T29" s="162">
        <f t="shared" si="2"/>
        <v>0</v>
      </c>
      <c r="U29" s="158"/>
      <c r="V29" s="159"/>
      <c r="W29" s="161"/>
      <c r="X29" s="165"/>
      <c r="Y29" s="165"/>
      <c r="Z29" s="158"/>
      <c r="AA29" s="290"/>
      <c r="AB29" s="164"/>
    </row>
    <row r="30" spans="1:28" ht="30" x14ac:dyDescent="0.3">
      <c r="A30" s="157">
        <v>27</v>
      </c>
      <c r="B30" s="158"/>
      <c r="C30" s="158"/>
      <c r="D30" s="158"/>
      <c r="E30" s="158"/>
      <c r="F30" s="159"/>
      <c r="G30" s="160"/>
      <c r="H30" s="160"/>
      <c r="I30" s="137"/>
      <c r="J30" s="137"/>
      <c r="K30" s="137">
        <f t="shared" si="0"/>
        <v>0</v>
      </c>
      <c r="L30" s="138"/>
      <c r="M30" s="139"/>
      <c r="N30" s="289"/>
      <c r="O30" s="287"/>
      <c r="P30" s="162">
        <f t="shared" si="1"/>
        <v>0</v>
      </c>
      <c r="Q30" s="139"/>
      <c r="R30" s="139"/>
      <c r="S30" s="139"/>
      <c r="T30" s="162">
        <f t="shared" si="2"/>
        <v>0</v>
      </c>
      <c r="U30" s="158"/>
      <c r="V30" s="159"/>
      <c r="W30" s="161"/>
      <c r="X30" s="165"/>
      <c r="Y30" s="165"/>
      <c r="Z30" s="158"/>
      <c r="AA30" s="290"/>
      <c r="AB30" s="164"/>
    </row>
    <row r="31" spans="1:28" ht="30" x14ac:dyDescent="0.3">
      <c r="A31" s="157">
        <v>28</v>
      </c>
      <c r="B31" s="158"/>
      <c r="C31" s="158"/>
      <c r="D31" s="158"/>
      <c r="E31" s="158"/>
      <c r="F31" s="159"/>
      <c r="G31" s="160"/>
      <c r="H31" s="160"/>
      <c r="I31" s="137"/>
      <c r="J31" s="137"/>
      <c r="K31" s="137">
        <f t="shared" si="0"/>
        <v>0</v>
      </c>
      <c r="L31" s="138"/>
      <c r="M31" s="139"/>
      <c r="N31" s="289"/>
      <c r="O31" s="287"/>
      <c r="P31" s="162">
        <f t="shared" si="1"/>
        <v>0</v>
      </c>
      <c r="Q31" s="139"/>
      <c r="R31" s="139"/>
      <c r="S31" s="139"/>
      <c r="T31" s="162">
        <f t="shared" si="2"/>
        <v>0</v>
      </c>
      <c r="U31" s="158"/>
      <c r="V31" s="159"/>
      <c r="W31" s="161"/>
      <c r="X31" s="165"/>
      <c r="Y31" s="165"/>
      <c r="Z31" s="158"/>
      <c r="AA31" s="290"/>
      <c r="AB31" s="164"/>
    </row>
    <row r="32" spans="1:28" ht="30" x14ac:dyDescent="0.3">
      <c r="A32" s="157">
        <v>29</v>
      </c>
      <c r="B32" s="158"/>
      <c r="C32" s="158"/>
      <c r="D32" s="158"/>
      <c r="E32" s="158"/>
      <c r="F32" s="159"/>
      <c r="G32" s="160"/>
      <c r="H32" s="160"/>
      <c r="I32" s="137"/>
      <c r="J32" s="137"/>
      <c r="K32" s="137">
        <f t="shared" si="0"/>
        <v>0</v>
      </c>
      <c r="L32" s="138"/>
      <c r="M32" s="139"/>
      <c r="N32" s="289"/>
      <c r="O32" s="287"/>
      <c r="P32" s="162">
        <f t="shared" si="1"/>
        <v>0</v>
      </c>
      <c r="Q32" s="139"/>
      <c r="R32" s="139"/>
      <c r="S32" s="139"/>
      <c r="T32" s="162">
        <f t="shared" si="2"/>
        <v>0</v>
      </c>
      <c r="U32" s="158"/>
      <c r="V32" s="159"/>
      <c r="W32" s="161"/>
      <c r="X32" s="165"/>
      <c r="Y32" s="165"/>
      <c r="Z32" s="158"/>
      <c r="AA32" s="290"/>
      <c r="AB32" s="164"/>
    </row>
    <row r="33" spans="1:28" ht="30" x14ac:dyDescent="0.3">
      <c r="A33" s="157">
        <v>30</v>
      </c>
      <c r="B33" s="158"/>
      <c r="C33" s="158"/>
      <c r="D33" s="158"/>
      <c r="E33" s="158"/>
      <c r="F33" s="159"/>
      <c r="G33" s="160"/>
      <c r="H33" s="160"/>
      <c r="I33" s="137"/>
      <c r="J33" s="137"/>
      <c r="K33" s="137">
        <f t="shared" si="0"/>
        <v>0</v>
      </c>
      <c r="L33" s="138"/>
      <c r="M33" s="139"/>
      <c r="N33" s="289"/>
      <c r="O33" s="287"/>
      <c r="P33" s="162">
        <f t="shared" si="1"/>
        <v>0</v>
      </c>
      <c r="Q33" s="139"/>
      <c r="R33" s="139"/>
      <c r="S33" s="139"/>
      <c r="T33" s="162">
        <f t="shared" si="2"/>
        <v>0</v>
      </c>
      <c r="U33" s="158"/>
      <c r="V33" s="159"/>
      <c r="W33" s="161"/>
      <c r="X33" s="165"/>
      <c r="Y33" s="165"/>
      <c r="Z33" s="158"/>
      <c r="AA33" s="290"/>
      <c r="AB33" s="164"/>
    </row>
    <row r="34" spans="1:28" ht="30" x14ac:dyDescent="0.3">
      <c r="A34" s="157">
        <v>31</v>
      </c>
      <c r="B34" s="158"/>
      <c r="C34" s="158"/>
      <c r="D34" s="158"/>
      <c r="E34" s="158"/>
      <c r="F34" s="159"/>
      <c r="G34" s="160"/>
      <c r="H34" s="160"/>
      <c r="I34" s="137"/>
      <c r="J34" s="137"/>
      <c r="K34" s="137">
        <f t="shared" si="0"/>
        <v>0</v>
      </c>
      <c r="L34" s="138"/>
      <c r="M34" s="139"/>
      <c r="N34" s="289"/>
      <c r="O34" s="287"/>
      <c r="P34" s="162">
        <f t="shared" si="1"/>
        <v>0</v>
      </c>
      <c r="Q34" s="139"/>
      <c r="R34" s="139"/>
      <c r="S34" s="139"/>
      <c r="T34" s="162">
        <f t="shared" si="2"/>
        <v>0</v>
      </c>
      <c r="U34" s="158"/>
      <c r="V34" s="159"/>
      <c r="W34" s="161"/>
      <c r="X34" s="165"/>
      <c r="Y34" s="165"/>
      <c r="Z34" s="158"/>
      <c r="AA34" s="290"/>
      <c r="AB34" s="164"/>
    </row>
    <row r="35" spans="1:28" ht="30" x14ac:dyDescent="0.3">
      <c r="A35" s="157">
        <v>32</v>
      </c>
      <c r="B35" s="158"/>
      <c r="C35" s="158"/>
      <c r="D35" s="158"/>
      <c r="E35" s="158"/>
      <c r="F35" s="159"/>
      <c r="G35" s="160"/>
      <c r="H35" s="160"/>
      <c r="I35" s="137"/>
      <c r="J35" s="137"/>
      <c r="K35" s="137">
        <f t="shared" si="0"/>
        <v>0</v>
      </c>
      <c r="L35" s="138"/>
      <c r="M35" s="139"/>
      <c r="N35" s="289"/>
      <c r="O35" s="287"/>
      <c r="P35" s="162">
        <f t="shared" si="1"/>
        <v>0</v>
      </c>
      <c r="Q35" s="139"/>
      <c r="R35" s="139"/>
      <c r="S35" s="139"/>
      <c r="T35" s="162">
        <f t="shared" si="2"/>
        <v>0</v>
      </c>
      <c r="U35" s="158"/>
      <c r="V35" s="159"/>
      <c r="W35" s="161"/>
      <c r="X35" s="165"/>
      <c r="Y35" s="165"/>
      <c r="Z35" s="158"/>
      <c r="AA35" s="290"/>
      <c r="AB35" s="164"/>
    </row>
    <row r="36" spans="1:28" ht="30" x14ac:dyDescent="0.3">
      <c r="A36" s="157">
        <v>33</v>
      </c>
      <c r="B36" s="158"/>
      <c r="C36" s="158"/>
      <c r="D36" s="158"/>
      <c r="E36" s="158"/>
      <c r="F36" s="159"/>
      <c r="G36" s="160"/>
      <c r="H36" s="160"/>
      <c r="I36" s="137"/>
      <c r="J36" s="137"/>
      <c r="K36" s="137">
        <f t="shared" si="0"/>
        <v>0</v>
      </c>
      <c r="L36" s="138"/>
      <c r="M36" s="139"/>
      <c r="N36" s="289"/>
      <c r="O36" s="287"/>
      <c r="P36" s="162">
        <f t="shared" si="1"/>
        <v>0</v>
      </c>
      <c r="Q36" s="139"/>
      <c r="R36" s="139"/>
      <c r="S36" s="139"/>
      <c r="T36" s="162">
        <f t="shared" si="2"/>
        <v>0</v>
      </c>
      <c r="U36" s="158"/>
      <c r="V36" s="159"/>
      <c r="W36" s="161"/>
      <c r="X36" s="165"/>
      <c r="Y36" s="165"/>
      <c r="Z36" s="158"/>
      <c r="AA36" s="290"/>
      <c r="AB36" s="164"/>
    </row>
    <row r="37" spans="1:28" ht="30" x14ac:dyDescent="0.3">
      <c r="A37" s="157">
        <v>34</v>
      </c>
      <c r="B37" s="158"/>
      <c r="C37" s="158"/>
      <c r="D37" s="158"/>
      <c r="E37" s="158"/>
      <c r="F37" s="159"/>
      <c r="G37" s="160"/>
      <c r="H37" s="160"/>
      <c r="I37" s="137"/>
      <c r="J37" s="137"/>
      <c r="K37" s="137">
        <f t="shared" si="0"/>
        <v>0</v>
      </c>
      <c r="L37" s="138"/>
      <c r="M37" s="139"/>
      <c r="N37" s="289"/>
      <c r="O37" s="287"/>
      <c r="P37" s="162">
        <f t="shared" si="1"/>
        <v>0</v>
      </c>
      <c r="Q37" s="139"/>
      <c r="R37" s="139"/>
      <c r="S37" s="139"/>
      <c r="T37" s="162">
        <f t="shared" si="2"/>
        <v>0</v>
      </c>
      <c r="U37" s="158"/>
      <c r="V37" s="159"/>
      <c r="W37" s="161"/>
      <c r="X37" s="165"/>
      <c r="Y37" s="165"/>
      <c r="Z37" s="158"/>
      <c r="AA37" s="290"/>
      <c r="AB37" s="164"/>
    </row>
    <row r="38" spans="1:28" ht="30" x14ac:dyDescent="0.3">
      <c r="A38" s="157">
        <v>35</v>
      </c>
      <c r="B38" s="158"/>
      <c r="C38" s="158"/>
      <c r="D38" s="158"/>
      <c r="E38" s="158"/>
      <c r="F38" s="159"/>
      <c r="G38" s="160"/>
      <c r="H38" s="160"/>
      <c r="I38" s="137"/>
      <c r="J38" s="137"/>
      <c r="K38" s="137">
        <f t="shared" si="0"/>
        <v>0</v>
      </c>
      <c r="L38" s="138"/>
      <c r="M38" s="139"/>
      <c r="N38" s="289"/>
      <c r="O38" s="287"/>
      <c r="P38" s="162">
        <f t="shared" si="1"/>
        <v>0</v>
      </c>
      <c r="Q38" s="139"/>
      <c r="R38" s="139"/>
      <c r="S38" s="139"/>
      <c r="T38" s="162">
        <f t="shared" si="2"/>
        <v>0</v>
      </c>
      <c r="U38" s="158"/>
      <c r="V38" s="159"/>
      <c r="W38" s="161"/>
      <c r="X38" s="165"/>
      <c r="Y38" s="165"/>
      <c r="Z38" s="158"/>
      <c r="AA38" s="290"/>
      <c r="AB38" s="164"/>
    </row>
    <row r="39" spans="1:28" ht="30" x14ac:dyDescent="0.3">
      <c r="A39" s="157">
        <v>36</v>
      </c>
      <c r="B39" s="158"/>
      <c r="C39" s="158"/>
      <c r="D39" s="158"/>
      <c r="E39" s="158"/>
      <c r="F39" s="159"/>
      <c r="G39" s="160"/>
      <c r="H39" s="160"/>
      <c r="I39" s="137"/>
      <c r="J39" s="137"/>
      <c r="K39" s="137">
        <f t="shared" si="0"/>
        <v>0</v>
      </c>
      <c r="L39" s="138"/>
      <c r="M39" s="139"/>
      <c r="N39" s="286"/>
      <c r="O39" s="287"/>
      <c r="P39" s="162">
        <f t="shared" si="1"/>
        <v>0</v>
      </c>
      <c r="Q39" s="139"/>
      <c r="R39" s="139"/>
      <c r="S39" s="139"/>
      <c r="T39" s="162">
        <f t="shared" si="2"/>
        <v>0</v>
      </c>
      <c r="U39" s="158"/>
      <c r="V39" s="159"/>
      <c r="W39" s="161"/>
      <c r="X39" s="165"/>
      <c r="Y39" s="165"/>
      <c r="Z39" s="158"/>
      <c r="AA39" s="290"/>
      <c r="AB39" s="164"/>
    </row>
    <row r="40" spans="1:28" ht="30" x14ac:dyDescent="0.3">
      <c r="A40" s="157">
        <v>37</v>
      </c>
      <c r="B40" s="158"/>
      <c r="C40" s="158"/>
      <c r="D40" s="158"/>
      <c r="E40" s="158"/>
      <c r="F40" s="159"/>
      <c r="G40" s="160"/>
      <c r="H40" s="160"/>
      <c r="I40" s="137"/>
      <c r="J40" s="137"/>
      <c r="K40" s="137">
        <f t="shared" si="0"/>
        <v>0</v>
      </c>
      <c r="L40" s="138"/>
      <c r="M40" s="139"/>
      <c r="N40" s="286"/>
      <c r="O40" s="287"/>
      <c r="P40" s="162">
        <f t="shared" si="1"/>
        <v>0</v>
      </c>
      <c r="Q40" s="139"/>
      <c r="R40" s="139"/>
      <c r="S40" s="139"/>
      <c r="T40" s="162">
        <f t="shared" si="2"/>
        <v>0</v>
      </c>
      <c r="U40" s="158"/>
      <c r="V40" s="159"/>
      <c r="W40" s="161"/>
      <c r="X40" s="165"/>
      <c r="Y40" s="165"/>
      <c r="Z40" s="158"/>
      <c r="AA40" s="290"/>
      <c r="AB40" s="164"/>
    </row>
    <row r="41" spans="1:28" ht="30" x14ac:dyDescent="0.3">
      <c r="A41" s="157">
        <v>38</v>
      </c>
      <c r="B41" s="158"/>
      <c r="C41" s="158"/>
      <c r="D41" s="158"/>
      <c r="E41" s="158"/>
      <c r="F41" s="159"/>
      <c r="G41" s="160"/>
      <c r="H41" s="160"/>
      <c r="I41" s="137"/>
      <c r="J41" s="137"/>
      <c r="K41" s="137">
        <f t="shared" si="0"/>
        <v>0</v>
      </c>
      <c r="L41" s="138"/>
      <c r="M41" s="139"/>
      <c r="N41" s="286"/>
      <c r="O41" s="287"/>
      <c r="P41" s="162">
        <f t="shared" si="1"/>
        <v>0</v>
      </c>
      <c r="Q41" s="139"/>
      <c r="R41" s="139"/>
      <c r="S41" s="139"/>
      <c r="T41" s="162">
        <f t="shared" si="2"/>
        <v>0</v>
      </c>
      <c r="U41" s="158"/>
      <c r="V41" s="159"/>
      <c r="W41" s="161"/>
      <c r="X41" s="165"/>
      <c r="Y41" s="165"/>
      <c r="Z41" s="158"/>
      <c r="AA41" s="290"/>
      <c r="AB41" s="164"/>
    </row>
    <row r="42" spans="1:28" ht="30" x14ac:dyDescent="0.3">
      <c r="A42" s="157">
        <v>39</v>
      </c>
      <c r="B42" s="158"/>
      <c r="C42" s="158"/>
      <c r="D42" s="158"/>
      <c r="E42" s="158"/>
      <c r="F42" s="159"/>
      <c r="G42" s="160"/>
      <c r="H42" s="160"/>
      <c r="I42" s="137"/>
      <c r="J42" s="137"/>
      <c r="K42" s="137">
        <f t="shared" si="0"/>
        <v>0</v>
      </c>
      <c r="L42" s="138"/>
      <c r="M42" s="139"/>
      <c r="N42" s="286"/>
      <c r="O42" s="287"/>
      <c r="P42" s="162">
        <f t="shared" si="1"/>
        <v>0</v>
      </c>
      <c r="Q42" s="139"/>
      <c r="R42" s="139"/>
      <c r="S42" s="139"/>
      <c r="T42" s="162">
        <f t="shared" si="2"/>
        <v>0</v>
      </c>
      <c r="U42" s="158"/>
      <c r="V42" s="159"/>
      <c r="W42" s="161"/>
      <c r="X42" s="165"/>
      <c r="Y42" s="165"/>
      <c r="Z42" s="158"/>
      <c r="AA42" s="290"/>
      <c r="AB42" s="164"/>
    </row>
    <row r="43" spans="1:28" ht="30" x14ac:dyDescent="0.3">
      <c r="A43" s="157">
        <v>40</v>
      </c>
      <c r="B43" s="158"/>
      <c r="C43" s="158"/>
      <c r="D43" s="158"/>
      <c r="E43" s="158"/>
      <c r="F43" s="159"/>
      <c r="G43" s="160"/>
      <c r="H43" s="160"/>
      <c r="I43" s="137"/>
      <c r="J43" s="137"/>
      <c r="K43" s="137">
        <f t="shared" si="0"/>
        <v>0</v>
      </c>
      <c r="L43" s="138"/>
      <c r="M43" s="139"/>
      <c r="N43" s="286"/>
      <c r="O43" s="287"/>
      <c r="P43" s="162">
        <f t="shared" si="1"/>
        <v>0</v>
      </c>
      <c r="Q43" s="139"/>
      <c r="R43" s="139"/>
      <c r="S43" s="139"/>
      <c r="T43" s="162">
        <f t="shared" si="2"/>
        <v>0</v>
      </c>
      <c r="U43" s="158"/>
      <c r="V43" s="159"/>
      <c r="W43" s="161"/>
      <c r="X43" s="165"/>
      <c r="Y43" s="165"/>
      <c r="Z43" s="158"/>
      <c r="AA43" s="290"/>
      <c r="AB43" s="164"/>
    </row>
    <row r="44" spans="1:28" ht="30" x14ac:dyDescent="0.3">
      <c r="A44" s="157">
        <v>41</v>
      </c>
      <c r="B44" s="158"/>
      <c r="C44" s="158"/>
      <c r="D44" s="158"/>
      <c r="E44" s="158"/>
      <c r="F44" s="159"/>
      <c r="G44" s="160"/>
      <c r="H44" s="160"/>
      <c r="I44" s="137"/>
      <c r="J44" s="137"/>
      <c r="K44" s="137">
        <f t="shared" si="0"/>
        <v>0</v>
      </c>
      <c r="L44" s="138"/>
      <c r="M44" s="139"/>
      <c r="N44" s="286"/>
      <c r="O44" s="287"/>
      <c r="P44" s="162">
        <f t="shared" si="1"/>
        <v>0</v>
      </c>
      <c r="Q44" s="139"/>
      <c r="R44" s="139"/>
      <c r="S44" s="139"/>
      <c r="T44" s="162">
        <f t="shared" si="2"/>
        <v>0</v>
      </c>
      <c r="U44" s="158"/>
      <c r="V44" s="159"/>
      <c r="W44" s="161"/>
      <c r="X44" s="165"/>
      <c r="Y44" s="165"/>
      <c r="Z44" s="158"/>
      <c r="AA44" s="290"/>
      <c r="AB44" s="164"/>
    </row>
  </sheetData>
  <sheetProtection selectLockedCells="1"/>
  <autoFilter ref="A3:AB44"/>
  <dataConsolidate/>
  <customSheetViews>
    <customSheetView guid="{426594F0-BD78-494B-83F5-6715BCF3F934}" scale="85" showAutoFilter="1" hiddenColumns="1">
      <selection activeCell="AM3" sqref="AM3"/>
      <pageMargins left="0.7" right="0.7" top="0.75" bottom="0.75" header="0.3" footer="0.3"/>
      <pageSetup paperSize="3" scale="77" orientation="landscape" r:id="rId1"/>
      <autoFilter ref="A2:BC101">
        <sortState ref="A3:AX101">
          <sortCondition ref="V3:V101" customList="25,-25,20,-20,16,-16,15,-15,12,-12,10,-10,9,-9,8,-8,6,-6,5,-5,4,-4,3,-3,2,-2,1,-1"/>
          <sortCondition ref="Q3:Q101" customList="25,-25,20,-20,16,-16,15,-15,12,-12,10,-10,9,-9,8,-8,6,-6,5,-5,4,-4,3,-3,2,-2,1,-1"/>
        </sortState>
      </autoFilter>
    </customSheetView>
    <customSheetView guid="{AAE5F1F5-23DF-4A1C-A14D-1A683FBAD0A0}" scale="85" showAutoFilter="1">
      <selection activeCell="L5" sqref="L5"/>
      <pageMargins left="0.7" right="0.7" top="0.75" bottom="0.75" header="0.3" footer="0.3"/>
      <pageSetup paperSize="3" scale="77" orientation="landscape" r:id="rId2"/>
      <autoFilter ref="A2:BC101">
        <sortState ref="A3:AX101">
          <sortCondition ref="V3:V101" customList="25,-25,20,-20,16,-16,15,-15,12,-12,10,-10,9,-9,8,-8,6,-6,5,-5,4,-4,3,-3,2,-2,1,-1"/>
          <sortCondition ref="Q3:Q101" customList="25,-25,20,-20,16,-16,15,-15,12,-12,10,-10,9,-9,8,-8,6,-6,5,-5,4,-4,3,-3,2,-2,1,-1"/>
        </sortState>
      </autoFilter>
    </customSheetView>
  </customSheetViews>
  <mergeCells count="8">
    <mergeCell ref="A1:H1"/>
    <mergeCell ref="I2:K2"/>
    <mergeCell ref="Z1:AB1"/>
    <mergeCell ref="L2:P2"/>
    <mergeCell ref="Q2:T2"/>
    <mergeCell ref="J1:T1"/>
    <mergeCell ref="Z2:AB2"/>
    <mergeCell ref="U1:Y1"/>
  </mergeCells>
  <conditionalFormatting sqref="K4:K44">
    <cfRule type="cellIs" dxfId="30" priority="54" operator="lessThanOrEqual">
      <formula>-20</formula>
    </cfRule>
    <cfRule type="cellIs" dxfId="29" priority="55" operator="lessThanOrEqual">
      <formula>-12</formula>
    </cfRule>
    <cfRule type="cellIs" dxfId="28" priority="56" operator="lessThanOrEqual">
      <formula>-6</formula>
    </cfRule>
    <cfRule type="cellIs" dxfId="27" priority="57" operator="lessThanOrEqual">
      <formula>-3</formula>
    </cfRule>
    <cfRule type="cellIs" dxfId="26" priority="58" operator="lessThanOrEqual">
      <formula>-1</formula>
    </cfRule>
    <cfRule type="cellIs" dxfId="25" priority="149" operator="lessThanOrEqual">
      <formula>2</formula>
    </cfRule>
    <cfRule type="cellIs" dxfId="24" priority="150" operator="lessThanOrEqual">
      <formula>5</formula>
    </cfRule>
    <cfRule type="cellIs" dxfId="23" priority="151" operator="lessThanOrEqual">
      <formula>10</formula>
    </cfRule>
    <cfRule type="cellIs" dxfId="22" priority="152" operator="lessThan">
      <formula>20</formula>
    </cfRule>
    <cfRule type="cellIs" dxfId="21" priority="153" operator="greaterThanOrEqual">
      <formula>20</formula>
    </cfRule>
  </conditionalFormatting>
  <conditionalFormatting sqref="I4:J4">
    <cfRule type="cellIs" dxfId="20" priority="154" operator="lessThanOrEqual">
      <formula>1</formula>
    </cfRule>
    <cfRule type="cellIs" dxfId="19" priority="155" operator="lessThanOrEqual">
      <formula>2</formula>
    </cfRule>
    <cfRule type="cellIs" dxfId="18" priority="156" operator="lessThanOrEqual">
      <formula>3</formula>
    </cfRule>
    <cfRule type="cellIs" dxfId="17" priority="157" operator="lessThanOrEqual">
      <formula>4</formula>
    </cfRule>
    <cfRule type="cellIs" dxfId="16" priority="158" operator="lessThanOrEqual">
      <formula>5</formula>
    </cfRule>
  </conditionalFormatting>
  <conditionalFormatting sqref="I4:J44">
    <cfRule type="cellIs" dxfId="15" priority="144" operator="lessThanOrEqual">
      <formula>-5</formula>
    </cfRule>
    <cfRule type="cellIs" dxfId="14" priority="145" operator="lessThanOrEqual">
      <formula>-4</formula>
    </cfRule>
    <cfRule type="cellIs" dxfId="13" priority="146" operator="lessThanOrEqual">
      <formula>-3</formula>
    </cfRule>
    <cfRule type="cellIs" dxfId="12" priority="147" operator="lessThanOrEqual">
      <formula>-2</formula>
    </cfRule>
    <cfRule type="cellIs" dxfId="11" priority="148" operator="lessThanOrEqual">
      <formula>-1</formula>
    </cfRule>
  </conditionalFormatting>
  <conditionalFormatting sqref="I5:J44">
    <cfRule type="cellIs" dxfId="10" priority="31" operator="lessThanOrEqual">
      <formula>1</formula>
    </cfRule>
    <cfRule type="cellIs" dxfId="9" priority="32" operator="lessThanOrEqual">
      <formula>2</formula>
    </cfRule>
    <cfRule type="cellIs" dxfId="8" priority="33" operator="lessThanOrEqual">
      <formula>3</formula>
    </cfRule>
    <cfRule type="cellIs" dxfId="7" priority="34" operator="lessThanOrEqual">
      <formula>4</formula>
    </cfRule>
    <cfRule type="cellIs" dxfId="6" priority="35" operator="lessThanOrEqual">
      <formula>5</formula>
    </cfRule>
  </conditionalFormatting>
  <dataValidations count="3">
    <dataValidation type="whole" allowBlank="1" showInputMessage="1" showErrorMessage="1" promptTitle="Impact" prompt="Threat = 1 to 5 (+ value)_x000a_Opportunity = -1 to -5 (- value)" sqref="I4:J44">
      <formula1>-5</formula1>
      <formula2>5</formula2>
    </dataValidation>
    <dataValidation type="list" allowBlank="1" showInputMessage="1" showErrorMessage="1" sqref="C4:C44">
      <formula1>Proj_Phases</formula1>
    </dataValidation>
    <dataValidation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 sqref="AA4 AA5:AA44"/>
  </dataValidations>
  <pageMargins left="0.25" right="0.25" top="0.75" bottom="0.75" header="0.3" footer="0.3"/>
  <pageSetup paperSize="17" scale="50" fitToHeight="0" orientation="landscape"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Lists!$B$18:$B$20</xm:f>
          </x14:formula1>
          <xm:sqref>D4:D44</xm:sqref>
        </x14:dataValidation>
        <x14:dataValidation type="list" allowBlank="1" showInputMessage="1" showErrorMessage="1">
          <x14:formula1>
            <xm:f>Lists!$C$18:$C$26</xm:f>
          </x14:formula1>
          <xm:sqref>U4:U44</xm:sqref>
        </x14:dataValidation>
        <x14:dataValidation type="list" allowBlank="1" showInputMessage="1" showErrorMessage="1">
          <x14:formula1>
            <xm:f>Lists!$E$18:$E$19</xm:f>
          </x14:formula1>
          <xm:sqref>E4:E44</xm:sqref>
        </x14:dataValidation>
        <x14:dataValidation type="list" allowBlank="1" showInputMessage="1" showErrorMessage="1">
          <x14:formula1>
            <xm:f>Lists!$G$18:$G$19</xm:f>
          </x14:formula1>
          <xm:sqref>V4:V44</xm:sqref>
        </x14:dataValidation>
        <x14: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
          <x14:formula1>
            <xm:f>Lists!$F$18:$F$21</xm:f>
          </x14:formula1>
          <xm:sqref>Z4:Z44</xm:sqref>
        </x14:dataValidation>
        <x14:dataValidation type="list" allowBlank="1" showInputMessage="1" showErrorMessage="1">
          <x14:formula1>
            <xm:f>Lists!$B$29:$O$29</xm:f>
          </x14:formula1>
          <xm:sqref>B4:B44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zoomScaleNormal="85" workbookViewId="0">
      <selection activeCell="B10" sqref="B10"/>
    </sheetView>
  </sheetViews>
  <sheetFormatPr defaultColWidth="9.109375" defaultRowHeight="13.8" x14ac:dyDescent="0.25"/>
  <cols>
    <col min="1" max="1" width="32" style="83" customWidth="1"/>
    <col min="2" max="2" width="81.44140625" style="91" customWidth="1"/>
    <col min="3" max="3" width="3.5546875" style="59" customWidth="1"/>
    <col min="4" max="4" width="58.5546875" style="91" customWidth="1"/>
    <col min="5" max="16384" width="9.109375" style="64"/>
  </cols>
  <sheetData>
    <row r="1" spans="1:4" ht="14.4" x14ac:dyDescent="0.25">
      <c r="A1" s="310" t="s">
        <v>289</v>
      </c>
      <c r="B1" s="311"/>
    </row>
    <row r="2" spans="1:4" x14ac:dyDescent="0.25">
      <c r="A2" s="307" t="s">
        <v>293</v>
      </c>
      <c r="B2" s="307"/>
      <c r="C2" s="92"/>
    </row>
    <row r="3" spans="1:4" ht="55.5" customHeight="1" x14ac:dyDescent="0.25">
      <c r="A3" s="308" t="s">
        <v>294</v>
      </c>
      <c r="B3" s="309"/>
      <c r="C3" s="92"/>
    </row>
    <row r="4" spans="1:4" x14ac:dyDescent="0.25">
      <c r="A4" s="82"/>
      <c r="B4" s="79"/>
    </row>
    <row r="5" spans="1:4" ht="14.4" x14ac:dyDescent="0.25">
      <c r="B5" s="88" t="s">
        <v>433</v>
      </c>
      <c r="C5" s="58"/>
      <c r="D5" s="88" t="s">
        <v>434</v>
      </c>
    </row>
    <row r="6" spans="1:4" ht="27.6" x14ac:dyDescent="0.25">
      <c r="A6" s="84" t="s">
        <v>473</v>
      </c>
      <c r="B6" s="78" t="s">
        <v>435</v>
      </c>
      <c r="D6" s="77" t="s">
        <v>421</v>
      </c>
    </row>
    <row r="7" spans="1:4" hidden="1" x14ac:dyDescent="0.25">
      <c r="A7" s="100" t="s">
        <v>312</v>
      </c>
      <c r="B7" s="99" t="s">
        <v>401</v>
      </c>
      <c r="D7" s="77"/>
    </row>
    <row r="8" spans="1:4" hidden="1" x14ac:dyDescent="0.25">
      <c r="A8" s="84" t="s">
        <v>210</v>
      </c>
      <c r="B8" s="78" t="s">
        <v>402</v>
      </c>
      <c r="D8" s="77"/>
    </row>
    <row r="9" spans="1:4" x14ac:dyDescent="0.25">
      <c r="A9" s="84" t="s">
        <v>211</v>
      </c>
      <c r="B9" s="78" t="s">
        <v>234</v>
      </c>
      <c r="D9" s="77" t="s">
        <v>235</v>
      </c>
    </row>
    <row r="10" spans="1:4" ht="27.6" x14ac:dyDescent="0.25">
      <c r="A10" s="105" t="s">
        <v>474</v>
      </c>
      <c r="B10" s="104" t="s">
        <v>403</v>
      </c>
      <c r="D10" s="77" t="s">
        <v>404</v>
      </c>
    </row>
    <row r="11" spans="1:4" ht="27.6" hidden="1" x14ac:dyDescent="0.25">
      <c r="A11" s="84" t="s">
        <v>313</v>
      </c>
      <c r="B11" s="78" t="s">
        <v>236</v>
      </c>
      <c r="D11" s="77" t="s">
        <v>405</v>
      </c>
    </row>
    <row r="12" spans="1:4" x14ac:dyDescent="0.25">
      <c r="A12" s="105" t="s">
        <v>215</v>
      </c>
      <c r="B12" s="104"/>
      <c r="C12" s="101"/>
      <c r="D12" s="103"/>
    </row>
    <row r="13" spans="1:4" ht="14.4" x14ac:dyDescent="0.25">
      <c r="A13" s="85" t="s">
        <v>99</v>
      </c>
      <c r="B13" s="128" t="s">
        <v>409</v>
      </c>
      <c r="D13" s="77"/>
    </row>
    <row r="14" spans="1:4" ht="14.4" x14ac:dyDescent="0.25">
      <c r="A14" s="85" t="s">
        <v>100</v>
      </c>
      <c r="B14" s="128" t="s">
        <v>410</v>
      </c>
      <c r="D14" s="77"/>
    </row>
    <row r="15" spans="1:4" ht="27.6" x14ac:dyDescent="0.25">
      <c r="A15" s="85" t="s">
        <v>128</v>
      </c>
      <c r="B15" s="128" t="s">
        <v>462</v>
      </c>
      <c r="D15" s="77"/>
    </row>
    <row r="16" spans="1:4" ht="41.4" x14ac:dyDescent="0.3">
      <c r="A16" s="114" t="s">
        <v>315</v>
      </c>
      <c r="B16" s="113" t="s">
        <v>436</v>
      </c>
      <c r="C16" s="111"/>
      <c r="D16" s="112" t="s">
        <v>422</v>
      </c>
    </row>
    <row r="17" spans="1:4" ht="82.8" x14ac:dyDescent="0.3">
      <c r="A17" s="118" t="s">
        <v>316</v>
      </c>
      <c r="B17" s="117" t="s">
        <v>461</v>
      </c>
      <c r="C17" s="115"/>
      <c r="D17" s="116" t="s">
        <v>437</v>
      </c>
    </row>
    <row r="18" spans="1:4" ht="41.4" hidden="1" x14ac:dyDescent="0.25">
      <c r="A18" s="84" t="s">
        <v>217</v>
      </c>
      <c r="B18" s="80" t="s">
        <v>438</v>
      </c>
      <c r="D18" s="89"/>
    </row>
    <row r="19" spans="1:4" ht="41.4" hidden="1" x14ac:dyDescent="0.25">
      <c r="A19" s="84" t="s">
        <v>218</v>
      </c>
      <c r="B19" s="80" t="s">
        <v>241</v>
      </c>
      <c r="D19" s="89" t="s">
        <v>238</v>
      </c>
    </row>
    <row r="20" spans="1:4" hidden="1" x14ac:dyDescent="0.25">
      <c r="A20" s="84" t="s">
        <v>220</v>
      </c>
      <c r="B20" s="80" t="s">
        <v>439</v>
      </c>
      <c r="D20" s="89"/>
    </row>
    <row r="21" spans="1:4" ht="41.4" hidden="1" x14ac:dyDescent="0.25">
      <c r="A21" s="84" t="s">
        <v>219</v>
      </c>
      <c r="B21" s="80" t="s">
        <v>469</v>
      </c>
      <c r="D21" s="89" t="s">
        <v>239</v>
      </c>
    </row>
    <row r="22" spans="1:4" hidden="1" x14ac:dyDescent="0.25">
      <c r="A22" s="84" t="s">
        <v>221</v>
      </c>
      <c r="B22" s="80" t="s">
        <v>440</v>
      </c>
      <c r="D22" s="89"/>
    </row>
    <row r="23" spans="1:4" ht="27.6" hidden="1" x14ac:dyDescent="0.25">
      <c r="A23" s="84" t="s">
        <v>222</v>
      </c>
      <c r="B23" s="78" t="s">
        <v>441</v>
      </c>
      <c r="D23" s="90"/>
    </row>
    <row r="24" spans="1:4" ht="69" x14ac:dyDescent="0.25">
      <c r="A24" s="129" t="s">
        <v>217</v>
      </c>
      <c r="B24" s="78" t="s">
        <v>424</v>
      </c>
      <c r="D24" s="87"/>
    </row>
    <row r="25" spans="1:4" ht="55.2" hidden="1" x14ac:dyDescent="0.25">
      <c r="A25" s="110" t="s">
        <v>284</v>
      </c>
      <c r="B25" s="78" t="s">
        <v>425</v>
      </c>
      <c r="D25" s="87"/>
    </row>
    <row r="26" spans="1:4" ht="55.2" x14ac:dyDescent="0.25">
      <c r="A26" s="129" t="s">
        <v>470</v>
      </c>
      <c r="B26" s="78" t="s">
        <v>426</v>
      </c>
      <c r="D26" s="87"/>
    </row>
    <row r="27" spans="1:4" ht="55.2" hidden="1" x14ac:dyDescent="0.25">
      <c r="A27" s="110" t="s">
        <v>285</v>
      </c>
      <c r="B27" s="78" t="s">
        <v>427</v>
      </c>
      <c r="D27" s="87"/>
    </row>
    <row r="28" spans="1:4" ht="55.2" hidden="1" x14ac:dyDescent="0.25">
      <c r="A28" s="110" t="s">
        <v>286</v>
      </c>
      <c r="B28" s="78" t="s">
        <v>428</v>
      </c>
      <c r="D28" s="87"/>
    </row>
    <row r="29" spans="1:4" ht="55.2" x14ac:dyDescent="0.25">
      <c r="A29" s="129" t="s">
        <v>471</v>
      </c>
      <c r="B29" s="78" t="s">
        <v>429</v>
      </c>
      <c r="D29" s="87"/>
    </row>
    <row r="30" spans="1:4" x14ac:dyDescent="0.25">
      <c r="A30" s="84" t="s">
        <v>224</v>
      </c>
      <c r="B30" s="78"/>
      <c r="D30" s="77"/>
    </row>
    <row r="31" spans="1:4" x14ac:dyDescent="0.25">
      <c r="A31" s="86" t="s">
        <v>233</v>
      </c>
      <c r="B31" s="81"/>
      <c r="D31" s="77"/>
    </row>
    <row r="32" spans="1:4" ht="69" x14ac:dyDescent="0.25">
      <c r="A32" s="85" t="s">
        <v>2</v>
      </c>
      <c r="B32" s="78" t="s">
        <v>443</v>
      </c>
      <c r="D32" s="78" t="s">
        <v>291</v>
      </c>
    </row>
    <row r="33" spans="1:4" ht="82.8" x14ac:dyDescent="0.25">
      <c r="A33" s="85" t="s">
        <v>103</v>
      </c>
      <c r="B33" s="78" t="s">
        <v>466</v>
      </c>
      <c r="D33" s="77"/>
    </row>
    <row r="34" spans="1:4" x14ac:dyDescent="0.25">
      <c r="A34" s="86" t="s">
        <v>231</v>
      </c>
      <c r="B34" s="78"/>
      <c r="D34" s="77"/>
    </row>
    <row r="35" spans="1:4" ht="41.4" x14ac:dyDescent="0.25">
      <c r="A35" s="85" t="s">
        <v>4</v>
      </c>
      <c r="B35" s="78" t="s">
        <v>444</v>
      </c>
      <c r="D35" s="78" t="s">
        <v>278</v>
      </c>
    </row>
    <row r="36" spans="1:4" ht="82.8" x14ac:dyDescent="0.25">
      <c r="A36" s="85" t="s">
        <v>7</v>
      </c>
      <c r="B36" s="78" t="s">
        <v>457</v>
      </c>
      <c r="D36" s="78" t="s">
        <v>467</v>
      </c>
    </row>
    <row r="37" spans="1:4" ht="27.6" x14ac:dyDescent="0.25">
      <c r="A37" s="85" t="s">
        <v>6</v>
      </c>
      <c r="B37" s="78" t="s">
        <v>445</v>
      </c>
      <c r="D37" s="78" t="s">
        <v>446</v>
      </c>
    </row>
    <row r="38" spans="1:4" x14ac:dyDescent="0.25">
      <c r="A38" s="86" t="s">
        <v>232</v>
      </c>
      <c r="B38" s="78"/>
      <c r="D38" s="77"/>
    </row>
    <row r="39" spans="1:4" ht="27.6" x14ac:dyDescent="0.25">
      <c r="A39" s="85" t="s">
        <v>104</v>
      </c>
      <c r="B39" s="78" t="s">
        <v>447</v>
      </c>
      <c r="D39" s="77"/>
    </row>
    <row r="40" spans="1:4" ht="41.4" x14ac:dyDescent="0.25">
      <c r="A40" s="85" t="s">
        <v>102</v>
      </c>
      <c r="B40" s="78" t="s">
        <v>448</v>
      </c>
      <c r="D40" s="77"/>
    </row>
    <row r="41" spans="1:4" hidden="1" x14ac:dyDescent="0.25">
      <c r="A41" s="84" t="s">
        <v>225</v>
      </c>
      <c r="B41" s="78" t="s">
        <v>449</v>
      </c>
      <c r="D41" s="77"/>
    </row>
    <row r="42" spans="1:4" ht="82.8" hidden="1" x14ac:dyDescent="0.25">
      <c r="A42" s="84" t="s">
        <v>226</v>
      </c>
      <c r="B42" s="78" t="s">
        <v>450</v>
      </c>
      <c r="D42" s="77" t="s">
        <v>290</v>
      </c>
    </row>
    <row r="43" spans="1:4" hidden="1" x14ac:dyDescent="0.25">
      <c r="A43" s="84" t="s">
        <v>220</v>
      </c>
      <c r="B43" s="78" t="s">
        <v>451</v>
      </c>
      <c r="D43" s="77"/>
    </row>
    <row r="44" spans="1:4" ht="82.8" hidden="1" x14ac:dyDescent="0.25">
      <c r="A44" s="84" t="s">
        <v>227</v>
      </c>
      <c r="B44" s="78" t="s">
        <v>468</v>
      </c>
      <c r="D44" s="77" t="s">
        <v>290</v>
      </c>
    </row>
    <row r="45" spans="1:4" hidden="1" x14ac:dyDescent="0.25">
      <c r="A45" s="84" t="s">
        <v>221</v>
      </c>
      <c r="B45" s="78" t="s">
        <v>452</v>
      </c>
      <c r="D45" s="77"/>
    </row>
    <row r="46" spans="1:4" ht="27.6" hidden="1" x14ac:dyDescent="0.25">
      <c r="A46" s="84" t="s">
        <v>222</v>
      </c>
      <c r="B46" s="78" t="s">
        <v>453</v>
      </c>
      <c r="D46" s="77"/>
    </row>
    <row r="47" spans="1:4" s="123" customFormat="1" ht="110.4" hidden="1" x14ac:dyDescent="0.3">
      <c r="A47" s="129" t="s">
        <v>302</v>
      </c>
      <c r="B47" s="127" t="s">
        <v>317</v>
      </c>
      <c r="C47" s="125"/>
      <c r="D47" s="126"/>
    </row>
    <row r="48" spans="1:4" ht="124.2" x14ac:dyDescent="0.3">
      <c r="A48" s="121" t="s">
        <v>223</v>
      </c>
      <c r="B48" s="120" t="s">
        <v>460</v>
      </c>
      <c r="C48" s="119"/>
      <c r="D48" s="122" t="s">
        <v>442</v>
      </c>
    </row>
    <row r="49" spans="1:4" ht="41.4" x14ac:dyDescent="0.25">
      <c r="A49" s="129" t="s">
        <v>228</v>
      </c>
      <c r="B49" s="78" t="s">
        <v>454</v>
      </c>
      <c r="D49" s="77" t="s">
        <v>237</v>
      </c>
    </row>
    <row r="50" spans="1:4" ht="55.2" hidden="1" x14ac:dyDescent="0.25">
      <c r="A50" s="84" t="s">
        <v>216</v>
      </c>
      <c r="B50" s="80" t="s">
        <v>455</v>
      </c>
      <c r="D50" s="89" t="s">
        <v>465</v>
      </c>
    </row>
    <row r="51" spans="1:4" ht="55.2" x14ac:dyDescent="0.3">
      <c r="A51" s="129" t="s">
        <v>229</v>
      </c>
      <c r="B51" s="127" t="s">
        <v>458</v>
      </c>
      <c r="C51" s="219"/>
      <c r="D51" s="124" t="s">
        <v>456</v>
      </c>
    </row>
    <row r="52" spans="1:4" ht="55.2" hidden="1" x14ac:dyDescent="0.25">
      <c r="A52" s="110" t="s">
        <v>230</v>
      </c>
      <c r="B52" s="78" t="s">
        <v>423</v>
      </c>
      <c r="D52" s="77"/>
    </row>
    <row r="53" spans="1:4" ht="14.4" hidden="1" x14ac:dyDescent="0.25">
      <c r="A53" s="110" t="s">
        <v>212</v>
      </c>
      <c r="B53" s="78" t="s">
        <v>213</v>
      </c>
      <c r="D53" s="77"/>
    </row>
    <row r="54" spans="1:4" ht="41.4" hidden="1" x14ac:dyDescent="0.25">
      <c r="A54" s="110" t="s">
        <v>281</v>
      </c>
      <c r="B54" s="78" t="s">
        <v>459</v>
      </c>
      <c r="D54" s="87" t="s">
        <v>282</v>
      </c>
    </row>
    <row r="55" spans="1:4" ht="41.4" hidden="1" x14ac:dyDescent="0.25">
      <c r="A55" s="110" t="s">
        <v>292</v>
      </c>
      <c r="B55" s="78" t="s">
        <v>318</v>
      </c>
      <c r="D55" s="87" t="s">
        <v>283</v>
      </c>
    </row>
    <row r="56" spans="1:4" ht="55.2" hidden="1" x14ac:dyDescent="0.25">
      <c r="A56" s="110" t="s">
        <v>287</v>
      </c>
      <c r="B56" s="78" t="s">
        <v>430</v>
      </c>
      <c r="D56" s="87"/>
    </row>
    <row r="57" spans="1:4" ht="55.2" hidden="1" x14ac:dyDescent="0.25">
      <c r="A57" s="110" t="s">
        <v>385</v>
      </c>
      <c r="B57" s="127" t="s">
        <v>431</v>
      </c>
      <c r="C57" s="101"/>
      <c r="D57" s="87" t="s">
        <v>384</v>
      </c>
    </row>
    <row r="58" spans="1:4" ht="55.2" hidden="1" x14ac:dyDescent="0.25">
      <c r="A58" s="110" t="s">
        <v>386</v>
      </c>
      <c r="B58" s="78" t="s">
        <v>432</v>
      </c>
      <c r="D58" s="87" t="s">
        <v>384</v>
      </c>
    </row>
    <row r="59" spans="1:4" x14ac:dyDescent="0.25">
      <c r="A59" s="84" t="s">
        <v>214</v>
      </c>
      <c r="B59" s="78"/>
      <c r="D59" s="77"/>
    </row>
    <row r="60" spans="1:4" ht="27.6" x14ac:dyDescent="0.3">
      <c r="A60" s="110" t="s">
        <v>307</v>
      </c>
      <c r="B60" s="109" t="s">
        <v>406</v>
      </c>
      <c r="C60" s="107"/>
      <c r="D60" s="108"/>
    </row>
    <row r="61" spans="1:4" ht="27.6" x14ac:dyDescent="0.3">
      <c r="A61" s="110" t="s">
        <v>308</v>
      </c>
      <c r="B61" s="109" t="s">
        <v>407</v>
      </c>
      <c r="C61" s="107"/>
      <c r="D61" s="108"/>
    </row>
    <row r="62" spans="1:4" s="102" customFormat="1" ht="27.6" x14ac:dyDescent="0.3">
      <c r="A62" s="110" t="s">
        <v>309</v>
      </c>
      <c r="B62" s="109" t="s">
        <v>408</v>
      </c>
      <c r="C62" s="107"/>
      <c r="D62" s="108"/>
    </row>
    <row r="63" spans="1:4" s="106" customFormat="1" ht="14.4" x14ac:dyDescent="0.3">
      <c r="A63" s="110" t="s">
        <v>310</v>
      </c>
      <c r="B63" s="109" t="s">
        <v>464</v>
      </c>
      <c r="C63" s="107"/>
      <c r="D63" s="108" t="s">
        <v>314</v>
      </c>
    </row>
    <row r="64" spans="1:4" ht="27.6" x14ac:dyDescent="0.3">
      <c r="A64" s="110" t="s">
        <v>311</v>
      </c>
      <c r="B64" s="109" t="s">
        <v>463</v>
      </c>
      <c r="C64" s="107"/>
      <c r="D64" s="108" t="s">
        <v>240</v>
      </c>
    </row>
    <row r="65" spans="1:4" ht="41.4" x14ac:dyDescent="0.25">
      <c r="A65" s="129" t="s">
        <v>472</v>
      </c>
      <c r="B65" s="78" t="s">
        <v>475</v>
      </c>
      <c r="D65" s="87" t="s">
        <v>288</v>
      </c>
    </row>
  </sheetData>
  <customSheetViews>
    <customSheetView guid="{426594F0-BD78-494B-83F5-6715BCF3F934}" topLeftCell="A24">
      <selection activeCell="B28" sqref="B28"/>
      <pageMargins left="0.7" right="0.7" top="0.75" bottom="0.75" header="0.3" footer="0.3"/>
      <pageSetup orientation="portrait" r:id="rId1"/>
    </customSheetView>
    <customSheetView guid="{AAE5F1F5-23DF-4A1C-A14D-1A683FBAD0A0}" topLeftCell="A24">
      <selection activeCell="B28" sqref="B28"/>
      <pageMargins left="0.7" right="0.7" top="0.75" bottom="0.75" header="0.3" footer="0.3"/>
      <pageSetup orientation="portrait" r:id="rId2"/>
    </customSheetView>
  </customSheetViews>
  <mergeCells count="3">
    <mergeCell ref="A2:B2"/>
    <mergeCell ref="A3:B3"/>
    <mergeCell ref="A1:B1"/>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H35"/>
  <sheetViews>
    <sheetView zoomScale="80" zoomScaleNormal="80" zoomScaleSheetLayoutView="100" workbookViewId="0">
      <selection activeCell="A26" sqref="A26:XFD26"/>
    </sheetView>
  </sheetViews>
  <sheetFormatPr defaultColWidth="9.109375" defaultRowHeight="14.4" x14ac:dyDescent="0.3"/>
  <cols>
    <col min="1" max="1" width="26.6640625" style="41" customWidth="1"/>
    <col min="2" max="2" width="26.6640625" style="42" customWidth="1"/>
    <col min="3" max="3" width="26.6640625" style="34" customWidth="1"/>
    <col min="4" max="6" width="26.6640625" style="41" customWidth="1"/>
    <col min="7" max="7" width="25.44140625" style="34" customWidth="1"/>
    <col min="8" max="8" width="21.44140625" style="34" customWidth="1"/>
    <col min="9" max="9" width="26.44140625" style="34" customWidth="1"/>
    <col min="10" max="10" width="18.6640625" style="34" customWidth="1"/>
    <col min="11" max="11" width="21.109375" style="34" customWidth="1"/>
    <col min="12" max="12" width="15.5546875" style="34" customWidth="1"/>
    <col min="13" max="16384" width="9.109375" style="34"/>
  </cols>
  <sheetData>
    <row r="1" spans="1:6" s="38" customFormat="1" x14ac:dyDescent="0.3">
      <c r="A1" s="31"/>
      <c r="B1" s="30" t="s">
        <v>24</v>
      </c>
      <c r="C1" s="37"/>
      <c r="D1" s="37"/>
      <c r="E1" s="37"/>
      <c r="F1" s="37"/>
    </row>
    <row r="2" spans="1:6" s="38" customFormat="1" x14ac:dyDescent="0.3">
      <c r="A2" s="39" t="s">
        <v>0</v>
      </c>
      <c r="B2" s="30" t="s">
        <v>137</v>
      </c>
      <c r="C2" s="37"/>
      <c r="D2" s="37"/>
      <c r="E2" s="37"/>
      <c r="F2" s="37"/>
    </row>
    <row r="3" spans="1:6" x14ac:dyDescent="0.3">
      <c r="B3" s="39">
        <v>-1</v>
      </c>
      <c r="C3" s="39">
        <v>-2</v>
      </c>
      <c r="D3" s="39">
        <v>-3</v>
      </c>
      <c r="E3" s="39">
        <v>-4</v>
      </c>
      <c r="F3" s="39">
        <v>-5</v>
      </c>
    </row>
    <row r="4" spans="1:6" x14ac:dyDescent="0.3">
      <c r="B4" s="39" t="s">
        <v>209</v>
      </c>
      <c r="C4" s="39" t="s">
        <v>279</v>
      </c>
      <c r="D4" s="39" t="s">
        <v>208</v>
      </c>
      <c r="E4" s="39" t="s">
        <v>280</v>
      </c>
      <c r="F4" s="39" t="s">
        <v>207</v>
      </c>
    </row>
    <row r="5" spans="1:6" ht="115.2" x14ac:dyDescent="0.3">
      <c r="A5" s="47" t="s">
        <v>10</v>
      </c>
      <c r="B5" s="186" t="s">
        <v>152</v>
      </c>
      <c r="C5" s="172" t="s">
        <v>153</v>
      </c>
      <c r="D5" s="175" t="s">
        <v>154</v>
      </c>
      <c r="E5" s="44" t="s">
        <v>147</v>
      </c>
      <c r="F5" s="179" t="s">
        <v>148</v>
      </c>
    </row>
    <row r="6" spans="1:6" ht="28.8" x14ac:dyDescent="0.3">
      <c r="A6" s="48" t="s">
        <v>142</v>
      </c>
      <c r="B6" s="187" t="s">
        <v>165</v>
      </c>
      <c r="C6" s="184" t="s">
        <v>166</v>
      </c>
      <c r="D6" s="189" t="s">
        <v>167</v>
      </c>
      <c r="E6" s="45" t="s">
        <v>168</v>
      </c>
      <c r="F6" s="191" t="s">
        <v>169</v>
      </c>
    </row>
    <row r="7" spans="1:6" ht="43.2" x14ac:dyDescent="0.3">
      <c r="A7" s="25" t="s">
        <v>164</v>
      </c>
      <c r="B7" s="188" t="s">
        <v>180</v>
      </c>
      <c r="C7" s="185" t="s">
        <v>181</v>
      </c>
      <c r="D7" s="190" t="s">
        <v>182</v>
      </c>
      <c r="E7" s="46" t="s">
        <v>183</v>
      </c>
      <c r="F7" s="192" t="s">
        <v>184</v>
      </c>
    </row>
    <row r="8" spans="1:6" s="27" customFormat="1" x14ac:dyDescent="0.3">
      <c r="A8" s="29"/>
      <c r="B8" s="26"/>
      <c r="C8" s="26"/>
      <c r="D8" s="26"/>
      <c r="E8" s="26"/>
      <c r="F8" s="26"/>
    </row>
    <row r="9" spans="1:6" s="27" customFormat="1" hidden="1" x14ac:dyDescent="0.3">
      <c r="A9" s="39" t="s">
        <v>0</v>
      </c>
      <c r="B9" s="32" t="s">
        <v>138</v>
      </c>
      <c r="C9" s="28"/>
      <c r="D9" s="28"/>
      <c r="E9" s="28"/>
      <c r="F9" s="33"/>
    </row>
    <row r="10" spans="1:6" hidden="1" x14ac:dyDescent="0.3">
      <c r="B10" s="39">
        <v>-1</v>
      </c>
      <c r="C10" s="39">
        <v>-2</v>
      </c>
      <c r="D10" s="39">
        <v>-3</v>
      </c>
      <c r="E10" s="39">
        <v>-4</v>
      </c>
      <c r="F10" s="39">
        <v>-5</v>
      </c>
    </row>
    <row r="11" spans="1:6" hidden="1" x14ac:dyDescent="0.3">
      <c r="B11" s="39" t="s">
        <v>209</v>
      </c>
      <c r="C11" s="39" t="s">
        <v>279</v>
      </c>
      <c r="D11" s="39" t="s">
        <v>208</v>
      </c>
      <c r="E11" s="39" t="s">
        <v>280</v>
      </c>
      <c r="F11" s="39" t="s">
        <v>207</v>
      </c>
    </row>
    <row r="12" spans="1:6" ht="28.8" hidden="1" x14ac:dyDescent="0.3">
      <c r="A12" s="39" t="s">
        <v>3</v>
      </c>
      <c r="B12" s="180" t="s">
        <v>149</v>
      </c>
      <c r="C12" s="182" t="s">
        <v>163</v>
      </c>
      <c r="D12" s="181" t="s">
        <v>145</v>
      </c>
      <c r="E12" s="43" t="s">
        <v>146</v>
      </c>
      <c r="F12" s="183" t="s">
        <v>144</v>
      </c>
    </row>
    <row r="13" spans="1:6" ht="100.8" hidden="1" x14ac:dyDescent="0.3">
      <c r="A13" s="39" t="s">
        <v>22</v>
      </c>
      <c r="B13" s="176" t="s">
        <v>191</v>
      </c>
      <c r="C13" s="172" t="s">
        <v>192</v>
      </c>
      <c r="D13" s="175" t="s">
        <v>204</v>
      </c>
      <c r="E13" s="44" t="s">
        <v>205</v>
      </c>
      <c r="F13" s="179" t="s">
        <v>193</v>
      </c>
    </row>
    <row r="14" spans="1:6" ht="100.8" hidden="1" x14ac:dyDescent="0.3">
      <c r="A14" s="39" t="s">
        <v>23</v>
      </c>
      <c r="B14" s="176" t="s">
        <v>203</v>
      </c>
      <c r="C14" s="172" t="s">
        <v>202</v>
      </c>
      <c r="D14" s="175" t="s">
        <v>201</v>
      </c>
      <c r="E14" s="44" t="s">
        <v>200</v>
      </c>
      <c r="F14" s="179" t="s">
        <v>194</v>
      </c>
    </row>
    <row r="15" spans="1:6" ht="57.6" hidden="1" x14ac:dyDescent="0.3">
      <c r="A15" s="39" t="s">
        <v>133</v>
      </c>
      <c r="B15" s="176" t="s">
        <v>150</v>
      </c>
      <c r="C15" s="172" t="s">
        <v>162</v>
      </c>
      <c r="D15" s="175" t="s">
        <v>151</v>
      </c>
      <c r="E15" s="44" t="s">
        <v>143</v>
      </c>
      <c r="F15" s="179" t="s">
        <v>185</v>
      </c>
    </row>
    <row r="17" spans="1:8" s="38" customFormat="1" x14ac:dyDescent="0.3">
      <c r="A17" s="35"/>
      <c r="B17" s="36" t="s">
        <v>25</v>
      </c>
      <c r="C17" s="37"/>
      <c r="D17" s="37"/>
      <c r="E17" s="37"/>
      <c r="F17" s="37"/>
    </row>
    <row r="18" spans="1:8" x14ac:dyDescent="0.3">
      <c r="A18" s="39"/>
      <c r="B18" s="39">
        <v>1</v>
      </c>
      <c r="C18" s="39">
        <v>2</v>
      </c>
      <c r="D18" s="39">
        <v>3</v>
      </c>
      <c r="E18" s="39">
        <v>4</v>
      </c>
      <c r="F18" s="39">
        <v>5</v>
      </c>
    </row>
    <row r="19" spans="1:8" x14ac:dyDescent="0.3">
      <c r="B19" s="39" t="s">
        <v>209</v>
      </c>
      <c r="C19" s="39" t="s">
        <v>279</v>
      </c>
      <c r="D19" s="39" t="s">
        <v>208</v>
      </c>
      <c r="E19" s="39" t="s">
        <v>280</v>
      </c>
      <c r="F19" s="39" t="s">
        <v>207</v>
      </c>
    </row>
    <row r="20" spans="1:8" x14ac:dyDescent="0.3">
      <c r="A20" s="40" t="s">
        <v>26</v>
      </c>
      <c r="B20" s="193" t="str">
        <f>CONCATENATE((1),"-",(B28),"%")</f>
        <v>1-15%</v>
      </c>
      <c r="C20" s="146" t="str">
        <f>CONCATENATE((B28+1),"-",(SUM(B28:C28)),"%")</f>
        <v>16-30%</v>
      </c>
      <c r="D20" s="195" t="str">
        <f>CONCATENATE((SUM(B28:C28)+1),"-",(SUM(B28:D28)),"%")</f>
        <v>31-65%</v>
      </c>
      <c r="E20" s="145" t="str">
        <f>CONCATENATE((SUM(B28:D28)+1),"-",(SUM(B28:E28)),"%")</f>
        <v>66-80%</v>
      </c>
      <c r="F20" s="196" t="str">
        <f>CONCATENATE((SUM(B28:E28)+1),"-",(SUM(B28:F28)-1),"%")</f>
        <v>81-99%</v>
      </c>
    </row>
    <row r="21" spans="1:8" x14ac:dyDescent="0.3">
      <c r="A21" s="1" t="s">
        <v>160</v>
      </c>
    </row>
    <row r="22" spans="1:8" s="125" customFormat="1" x14ac:dyDescent="0.3">
      <c r="A22" s="1"/>
      <c r="B22" s="42"/>
      <c r="D22" s="41"/>
      <c r="E22" s="41"/>
      <c r="F22" s="41"/>
    </row>
    <row r="23" spans="1:8" s="125" customFormat="1" x14ac:dyDescent="0.3">
      <c r="A23" s="1"/>
      <c r="B23" s="42"/>
      <c r="D23" s="41"/>
      <c r="E23" s="41"/>
      <c r="F23" s="41"/>
    </row>
    <row r="24" spans="1:8" s="125" customFormat="1" x14ac:dyDescent="0.3">
      <c r="A24" s="1"/>
      <c r="B24" s="42"/>
      <c r="D24" s="41"/>
      <c r="E24" s="41"/>
      <c r="F24" s="41"/>
    </row>
    <row r="25" spans="1:8" s="125" customFormat="1" x14ac:dyDescent="0.3">
      <c r="A25" s="141"/>
      <c r="B25" s="142"/>
      <c r="C25" s="143"/>
      <c r="D25" s="144"/>
      <c r="E25" s="144"/>
      <c r="F25" s="144"/>
      <c r="G25" s="143"/>
      <c r="H25" s="143"/>
    </row>
    <row r="26" spans="1:8" s="125" customFormat="1" x14ac:dyDescent="0.3">
      <c r="A26" s="1"/>
      <c r="B26" s="39">
        <v>1</v>
      </c>
      <c r="C26" s="39">
        <v>2</v>
      </c>
      <c r="D26" s="39">
        <v>3</v>
      </c>
      <c r="E26" s="39">
        <v>4</v>
      </c>
      <c r="F26" s="39">
        <v>5</v>
      </c>
    </row>
    <row r="27" spans="1:8" x14ac:dyDescent="0.3">
      <c r="B27" s="39" t="s">
        <v>209</v>
      </c>
      <c r="C27" s="39" t="s">
        <v>279</v>
      </c>
      <c r="D27" s="39" t="s">
        <v>208</v>
      </c>
      <c r="E27" s="39" t="s">
        <v>280</v>
      </c>
      <c r="F27" s="39" t="s">
        <v>207</v>
      </c>
      <c r="G27" s="147" t="s">
        <v>338</v>
      </c>
      <c r="H27" s="148" t="s">
        <v>339</v>
      </c>
    </row>
    <row r="28" spans="1:8" x14ac:dyDescent="0.3">
      <c r="A28" s="41" t="s">
        <v>337</v>
      </c>
      <c r="B28" s="140">
        <v>15</v>
      </c>
      <c r="C28" s="41">
        <v>15</v>
      </c>
      <c r="D28" s="41">
        <v>35</v>
      </c>
      <c r="E28" s="41">
        <v>15</v>
      </c>
      <c r="F28" s="41">
        <v>20</v>
      </c>
      <c r="G28" s="41">
        <f>SUM(B28:F28)</f>
        <v>100</v>
      </c>
      <c r="H28" s="41">
        <f>100-G28</f>
        <v>0</v>
      </c>
    </row>
    <row r="30" spans="1:8" x14ac:dyDescent="0.3">
      <c r="B30"/>
      <c r="C30"/>
      <c r="D30"/>
      <c r="E30"/>
      <c r="F30"/>
    </row>
    <row r="31" spans="1:8" x14ac:dyDescent="0.3">
      <c r="B31"/>
      <c r="C31"/>
      <c r="D31"/>
      <c r="E31"/>
      <c r="F31"/>
    </row>
    <row r="32" spans="1:8" x14ac:dyDescent="0.3">
      <c r="B32"/>
      <c r="C32"/>
      <c r="D32"/>
      <c r="E32"/>
      <c r="F32"/>
    </row>
    <row r="33" spans="2:6" x14ac:dyDescent="0.3">
      <c r="B33"/>
      <c r="C33"/>
      <c r="D33"/>
      <c r="E33"/>
      <c r="F33"/>
    </row>
    <row r="34" spans="2:6" x14ac:dyDescent="0.3">
      <c r="B34"/>
      <c r="C34"/>
      <c r="D34"/>
      <c r="E34"/>
      <c r="F34"/>
    </row>
    <row r="35" spans="2:6" x14ac:dyDescent="0.3">
      <c r="B35"/>
      <c r="C35"/>
      <c r="D35"/>
      <c r="E35"/>
      <c r="F35"/>
    </row>
  </sheetData>
  <customSheetViews>
    <customSheetView guid="{426594F0-BD78-494B-83F5-6715BCF3F934}" showPageBreaks="1" fitToPage="1" printArea="1">
      <selection activeCell="A19" sqref="A19:XFD19"/>
      <pageMargins left="0.7" right="0.7" top="0.75" bottom="0.75" header="0.3" footer="0.3"/>
      <printOptions horizontalCentered="1"/>
      <pageSetup scale="71" orientation="landscape" r:id="rId1"/>
    </customSheetView>
    <customSheetView guid="{AAE5F1F5-23DF-4A1C-A14D-1A683FBAD0A0}" showPageBreaks="1" fitToPage="1" printArea="1">
      <selection activeCell="A19" sqref="A19:XFD19"/>
      <pageMargins left="0.7" right="0.7" top="0.75" bottom="0.75" header="0.3" footer="0.3"/>
      <printOptions horizontalCentered="1"/>
      <pageSetup scale="71" orientation="landscape" r:id="rId2"/>
    </customSheetView>
  </customSheetViews>
  <conditionalFormatting sqref="H28">
    <cfRule type="cellIs" dxfId="5" priority="1" operator="greaterThan">
      <formula>0</formula>
    </cfRule>
  </conditionalFormatting>
  <printOptions horizontalCentered="1"/>
  <pageMargins left="0.7" right="0.7" top="0.75" bottom="0.75" header="0.3" footer="0.3"/>
  <pageSetup scale="71"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pageSetUpPr fitToPage="1"/>
  </sheetPr>
  <dimension ref="A1:H28"/>
  <sheetViews>
    <sheetView zoomScale="80" zoomScaleNormal="80" workbookViewId="0">
      <selection activeCell="H7" sqref="H7"/>
    </sheetView>
  </sheetViews>
  <sheetFormatPr defaultColWidth="9.109375" defaultRowHeight="14.4" x14ac:dyDescent="0.3"/>
  <cols>
    <col min="1" max="1" width="26.6640625" style="2" customWidth="1"/>
    <col min="2" max="2" width="26.6640625" style="3" customWidth="1"/>
    <col min="3" max="3" width="26.6640625" style="15" customWidth="1"/>
    <col min="4" max="6" width="26.6640625" style="2" customWidth="1"/>
    <col min="7" max="7" width="25.44140625" style="15" customWidth="1"/>
    <col min="8" max="8" width="19.44140625" style="15" customWidth="1"/>
    <col min="9" max="9" width="26.44140625" style="15" customWidth="1"/>
    <col min="10" max="10" width="18.6640625" style="15" customWidth="1"/>
    <col min="11" max="11" width="21.109375" style="15" customWidth="1"/>
    <col min="12" max="12" width="15.5546875" style="15" customWidth="1"/>
    <col min="13" max="16384" width="9.109375" style="15"/>
  </cols>
  <sheetData>
    <row r="1" spans="1:7" s="4" customFormat="1" x14ac:dyDescent="0.3">
      <c r="A1" s="31"/>
      <c r="B1" s="30" t="s">
        <v>24</v>
      </c>
      <c r="C1" s="7"/>
      <c r="D1" s="7"/>
      <c r="E1" s="7"/>
      <c r="F1" s="7"/>
    </row>
    <row r="2" spans="1:7" s="4" customFormat="1" x14ac:dyDescent="0.3">
      <c r="A2" s="39" t="s">
        <v>0</v>
      </c>
      <c r="B2" s="30" t="s">
        <v>137</v>
      </c>
      <c r="C2" s="7"/>
      <c r="D2" s="7"/>
      <c r="E2" s="7"/>
      <c r="F2" s="7"/>
    </row>
    <row r="3" spans="1:7" x14ac:dyDescent="0.3">
      <c r="A3" s="15"/>
      <c r="B3" s="8">
        <v>1</v>
      </c>
      <c r="C3" s="8">
        <v>2</v>
      </c>
      <c r="D3" s="8">
        <v>3</v>
      </c>
      <c r="E3" s="8">
        <v>4</v>
      </c>
      <c r="F3" s="8">
        <v>5</v>
      </c>
    </row>
    <row r="4" spans="1:7" s="34" customFormat="1" x14ac:dyDescent="0.3">
      <c r="A4" s="41"/>
      <c r="B4" s="39" t="s">
        <v>209</v>
      </c>
      <c r="C4" s="39" t="s">
        <v>279</v>
      </c>
      <c r="D4" s="39" t="s">
        <v>208</v>
      </c>
      <c r="E4" s="39" t="s">
        <v>280</v>
      </c>
      <c r="F4" s="39" t="s">
        <v>207</v>
      </c>
    </row>
    <row r="5" spans="1:7" ht="129.6" x14ac:dyDescent="0.3">
      <c r="A5" s="8" t="s">
        <v>10</v>
      </c>
      <c r="B5" s="207" t="s">
        <v>157</v>
      </c>
      <c r="C5" s="200" t="s">
        <v>140</v>
      </c>
      <c r="D5" s="174" t="s">
        <v>158</v>
      </c>
      <c r="E5" s="173" t="s">
        <v>141</v>
      </c>
      <c r="F5" s="178" t="s">
        <v>159</v>
      </c>
    </row>
    <row r="6" spans="1:7" ht="28.8" x14ac:dyDescent="0.3">
      <c r="A6" s="9" t="s">
        <v>142</v>
      </c>
      <c r="B6" s="208" t="s">
        <v>170</v>
      </c>
      <c r="C6" s="210" t="s">
        <v>171</v>
      </c>
      <c r="D6" s="212" t="s">
        <v>172</v>
      </c>
      <c r="E6" s="214" t="s">
        <v>173</v>
      </c>
      <c r="F6" s="216" t="s">
        <v>174</v>
      </c>
    </row>
    <row r="7" spans="1:7" ht="43.2" x14ac:dyDescent="0.3">
      <c r="A7" s="25" t="s">
        <v>164</v>
      </c>
      <c r="B7" s="209" t="s">
        <v>175</v>
      </c>
      <c r="C7" s="211" t="s">
        <v>176</v>
      </c>
      <c r="D7" s="213" t="s">
        <v>177</v>
      </c>
      <c r="E7" s="215" t="s">
        <v>178</v>
      </c>
      <c r="F7" s="217" t="s">
        <v>179</v>
      </c>
    </row>
    <row r="8" spans="1:7" s="27" customFormat="1" x14ac:dyDescent="0.3">
      <c r="A8" s="29"/>
      <c r="B8" s="26"/>
      <c r="C8" s="26"/>
      <c r="D8" s="26"/>
      <c r="E8" s="26"/>
      <c r="F8" s="26"/>
    </row>
    <row r="9" spans="1:7" s="27" customFormat="1" hidden="1" x14ac:dyDescent="0.3">
      <c r="A9" s="39" t="s">
        <v>0</v>
      </c>
      <c r="B9" s="32" t="s">
        <v>138</v>
      </c>
      <c r="C9" s="28"/>
      <c r="D9" s="28"/>
      <c r="E9" s="28"/>
      <c r="F9" s="33"/>
    </row>
    <row r="10" spans="1:7" hidden="1" x14ac:dyDescent="0.3">
      <c r="A10" s="15"/>
      <c r="B10" s="8">
        <v>1</v>
      </c>
      <c r="C10" s="8">
        <v>2</v>
      </c>
      <c r="D10" s="8">
        <v>3</v>
      </c>
      <c r="E10" s="8">
        <v>4</v>
      </c>
      <c r="F10" s="8">
        <v>5</v>
      </c>
    </row>
    <row r="11" spans="1:7" s="34" customFormat="1" hidden="1" x14ac:dyDescent="0.3">
      <c r="A11" s="41"/>
      <c r="B11" s="39" t="s">
        <v>209</v>
      </c>
      <c r="C11" s="39" t="s">
        <v>279</v>
      </c>
      <c r="D11" s="39" t="s">
        <v>208</v>
      </c>
      <c r="E11" s="39" t="s">
        <v>280</v>
      </c>
      <c r="F11" s="39" t="s">
        <v>207</v>
      </c>
    </row>
    <row r="12" spans="1:7" hidden="1" x14ac:dyDescent="0.3">
      <c r="A12" s="39" t="s">
        <v>3</v>
      </c>
      <c r="B12" s="198" t="s">
        <v>129</v>
      </c>
      <c r="C12" s="199" t="s">
        <v>161</v>
      </c>
      <c r="D12" s="202" t="s">
        <v>130</v>
      </c>
      <c r="E12" s="204" t="s">
        <v>131</v>
      </c>
      <c r="F12" s="205" t="s">
        <v>132</v>
      </c>
    </row>
    <row r="13" spans="1:7" ht="86.4" hidden="1" x14ac:dyDescent="0.3">
      <c r="A13" s="8" t="s">
        <v>22</v>
      </c>
      <c r="B13" s="177" t="s">
        <v>188</v>
      </c>
      <c r="C13" s="200" t="s">
        <v>187</v>
      </c>
      <c r="D13" s="174" t="s">
        <v>186</v>
      </c>
      <c r="E13" s="173" t="s">
        <v>189</v>
      </c>
      <c r="F13" s="178" t="s">
        <v>190</v>
      </c>
    </row>
    <row r="14" spans="1:7" ht="86.4" hidden="1" x14ac:dyDescent="0.3">
      <c r="A14" s="8" t="s">
        <v>23</v>
      </c>
      <c r="B14" s="177" t="s">
        <v>195</v>
      </c>
      <c r="C14" s="200" t="s">
        <v>196</v>
      </c>
      <c r="D14" s="174" t="s">
        <v>197</v>
      </c>
      <c r="E14" s="173" t="s">
        <v>198</v>
      </c>
      <c r="F14" s="178" t="s">
        <v>199</v>
      </c>
    </row>
    <row r="15" spans="1:7" ht="43.2" hidden="1" x14ac:dyDescent="0.3">
      <c r="A15" s="8" t="s">
        <v>133</v>
      </c>
      <c r="B15" s="177" t="s">
        <v>155</v>
      </c>
      <c r="C15" s="200" t="s">
        <v>156</v>
      </c>
      <c r="D15" s="174" t="s">
        <v>135</v>
      </c>
      <c r="E15" s="173" t="s">
        <v>139</v>
      </c>
      <c r="F15" s="178" t="s">
        <v>134</v>
      </c>
      <c r="G15"/>
    </row>
    <row r="16" spans="1:7" x14ac:dyDescent="0.3">
      <c r="G16"/>
    </row>
    <row r="17" spans="1:8" s="4" customFormat="1" x14ac:dyDescent="0.3">
      <c r="A17" s="5"/>
      <c r="B17" s="6" t="s">
        <v>25</v>
      </c>
      <c r="C17" s="7"/>
      <c r="D17" s="7"/>
      <c r="E17" s="7"/>
      <c r="F17" s="7"/>
      <c r="G17"/>
    </row>
    <row r="18" spans="1:8" x14ac:dyDescent="0.3">
      <c r="A18" s="8"/>
      <c r="B18" s="8">
        <v>1</v>
      </c>
      <c r="C18" s="8">
        <v>2</v>
      </c>
      <c r="D18" s="8">
        <v>3</v>
      </c>
      <c r="E18" s="8">
        <v>4</v>
      </c>
      <c r="F18" s="8">
        <v>5</v>
      </c>
      <c r="G18"/>
    </row>
    <row r="19" spans="1:8" s="34" customFormat="1" x14ac:dyDescent="0.3">
      <c r="A19" s="41"/>
      <c r="B19" s="39" t="s">
        <v>209</v>
      </c>
      <c r="C19" s="39" t="s">
        <v>279</v>
      </c>
      <c r="D19" s="39" t="s">
        <v>208</v>
      </c>
      <c r="E19" s="39" t="s">
        <v>280</v>
      </c>
      <c r="F19" s="39" t="s">
        <v>207</v>
      </c>
      <c r="G19"/>
    </row>
    <row r="20" spans="1:8" x14ac:dyDescent="0.3">
      <c r="A20" s="9" t="s">
        <v>26</v>
      </c>
      <c r="B20" s="197" t="str">
        <f>CONCATENATE((1),"-",(B28),"%")</f>
        <v>1-15%</v>
      </c>
      <c r="C20" s="201" t="str">
        <f>CONCATENATE((B28+1),"-",(SUM(B28:C28)),"%")</f>
        <v>16-30%</v>
      </c>
      <c r="D20" s="203" t="str">
        <f>CONCATENATE((SUM(B28:C28)+1),"-",(SUM(B28:D28)),"%")</f>
        <v>31-65%</v>
      </c>
      <c r="E20" s="194" t="str">
        <f>CONCATENATE((SUM(B28:D28)+1),"-",(SUM(B28:E28)),"%")</f>
        <v>66-80%</v>
      </c>
      <c r="F20" s="206" t="str">
        <f>CONCATENATE((SUM(B28:E28)+1),"-",(SUM(B28:F28)),"%")</f>
        <v>81-100%</v>
      </c>
      <c r="G20"/>
    </row>
    <row r="22" spans="1:8" x14ac:dyDescent="0.3">
      <c r="A22" s="1" t="s">
        <v>160</v>
      </c>
    </row>
    <row r="25" spans="1:8" x14ac:dyDescent="0.3">
      <c r="A25" s="141"/>
      <c r="B25" s="142"/>
      <c r="C25" s="143"/>
      <c r="D25" s="144"/>
      <c r="E25" s="144"/>
      <c r="F25" s="144"/>
      <c r="G25" s="143"/>
      <c r="H25" s="143"/>
    </row>
    <row r="26" spans="1:8" x14ac:dyDescent="0.3">
      <c r="A26" s="1"/>
      <c r="B26" s="39">
        <v>1</v>
      </c>
      <c r="C26" s="39">
        <v>2</v>
      </c>
      <c r="D26" s="39">
        <v>3</v>
      </c>
      <c r="E26" s="39">
        <v>4</v>
      </c>
      <c r="F26" s="39">
        <v>5</v>
      </c>
      <c r="G26" s="125"/>
      <c r="H26" s="125"/>
    </row>
    <row r="27" spans="1:8" x14ac:dyDescent="0.3">
      <c r="A27" s="41"/>
      <c r="B27" s="39" t="s">
        <v>209</v>
      </c>
      <c r="C27" s="39" t="s">
        <v>279</v>
      </c>
      <c r="D27" s="39" t="s">
        <v>208</v>
      </c>
      <c r="E27" s="39" t="s">
        <v>280</v>
      </c>
      <c r="F27" s="39" t="s">
        <v>207</v>
      </c>
      <c r="G27" s="41" t="s">
        <v>338</v>
      </c>
      <c r="H27" s="125" t="s">
        <v>339</v>
      </c>
    </row>
    <row r="28" spans="1:8" x14ac:dyDescent="0.3">
      <c r="A28" s="41" t="s">
        <v>337</v>
      </c>
      <c r="B28" s="140">
        <v>15</v>
      </c>
      <c r="C28" s="41">
        <v>15</v>
      </c>
      <c r="D28" s="41">
        <v>35</v>
      </c>
      <c r="E28" s="41">
        <v>15</v>
      </c>
      <c r="F28" s="41">
        <v>20</v>
      </c>
      <c r="G28" s="41">
        <f>SUM(B28:F28)</f>
        <v>100</v>
      </c>
      <c r="H28" s="41">
        <f>100-G28</f>
        <v>0</v>
      </c>
    </row>
  </sheetData>
  <customSheetViews>
    <customSheetView guid="{426594F0-BD78-494B-83F5-6715BCF3F934}" showPageBreaks="1" fitToPage="1" printArea="1" topLeftCell="A10">
      <selection activeCell="B29" sqref="B29"/>
      <pageMargins left="0.7" right="0.7" top="0.75" bottom="0.75" header="0.3" footer="0.3"/>
      <printOptions horizontalCentered="1"/>
      <pageSetup scale="71" orientation="landscape" r:id="rId1"/>
    </customSheetView>
    <customSheetView guid="{AAE5F1F5-23DF-4A1C-A14D-1A683FBAD0A0}" showPageBreaks="1" fitToPage="1" printArea="1" topLeftCell="A10">
      <selection activeCell="B29" sqref="B29"/>
      <pageMargins left="0.7" right="0.7" top="0.75" bottom="0.75" header="0.3" footer="0.3"/>
      <printOptions horizontalCentered="1"/>
      <pageSetup scale="71" orientation="landscape" r:id="rId2"/>
    </customSheetView>
  </customSheetViews>
  <printOptions horizontalCentered="1"/>
  <pageMargins left="0.7" right="0.7" top="0.75" bottom="0.75" header="0.3" footer="0.3"/>
  <pageSetup scale="71"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sheetPr>
  <dimension ref="A1:G27"/>
  <sheetViews>
    <sheetView zoomScale="130" zoomScaleNormal="130" workbookViewId="0">
      <selection activeCell="I4" sqref="I4"/>
    </sheetView>
  </sheetViews>
  <sheetFormatPr defaultRowHeight="14.4" x14ac:dyDescent="0.3"/>
  <cols>
    <col min="1" max="1" width="4.44140625" customWidth="1"/>
    <col min="2" max="7" width="3.44140625" style="2" customWidth="1"/>
  </cols>
  <sheetData>
    <row r="1" spans="1:7" ht="24.6" thickBot="1" x14ac:dyDescent="0.35">
      <c r="C1" s="168" t="s">
        <v>209</v>
      </c>
      <c r="D1" s="168" t="s">
        <v>340</v>
      </c>
      <c r="E1" s="168" t="s">
        <v>341</v>
      </c>
      <c r="F1" s="168" t="s">
        <v>342</v>
      </c>
      <c r="G1" s="168" t="s">
        <v>207</v>
      </c>
    </row>
    <row r="2" spans="1:7" x14ac:dyDescent="0.3">
      <c r="A2" s="312" t="s">
        <v>68</v>
      </c>
      <c r="B2" s="66">
        <v>5</v>
      </c>
      <c r="C2" s="251">
        <f>$B2*C$7</f>
        <v>5</v>
      </c>
      <c r="D2" s="257">
        <f t="shared" ref="D2:G6" si="0">$B2*D$7</f>
        <v>10</v>
      </c>
      <c r="E2" s="261">
        <f t="shared" si="0"/>
        <v>15</v>
      </c>
      <c r="F2" s="264">
        <f t="shared" si="0"/>
        <v>20</v>
      </c>
      <c r="G2" s="265">
        <f t="shared" si="0"/>
        <v>25</v>
      </c>
    </row>
    <row r="3" spans="1:7" x14ac:dyDescent="0.3">
      <c r="A3" s="312"/>
      <c r="B3" s="67">
        <v>4</v>
      </c>
      <c r="C3" s="252">
        <f t="shared" ref="C3:C6" si="1">$B3*C$7</f>
        <v>4</v>
      </c>
      <c r="D3" s="255">
        <f t="shared" si="0"/>
        <v>8</v>
      </c>
      <c r="E3" s="262">
        <f t="shared" si="0"/>
        <v>12</v>
      </c>
      <c r="F3" s="262">
        <f t="shared" si="0"/>
        <v>16</v>
      </c>
      <c r="G3" s="266">
        <f t="shared" si="0"/>
        <v>20</v>
      </c>
    </row>
    <row r="4" spans="1:7" x14ac:dyDescent="0.3">
      <c r="A4" s="312"/>
      <c r="B4" s="67">
        <v>3</v>
      </c>
      <c r="C4" s="252">
        <f t="shared" si="1"/>
        <v>3</v>
      </c>
      <c r="D4" s="255">
        <f t="shared" si="0"/>
        <v>6</v>
      </c>
      <c r="E4" s="255">
        <f t="shared" si="0"/>
        <v>9</v>
      </c>
      <c r="F4" s="262">
        <f t="shared" si="0"/>
        <v>12</v>
      </c>
      <c r="G4" s="263">
        <f t="shared" si="0"/>
        <v>15</v>
      </c>
    </row>
    <row r="5" spans="1:7" x14ac:dyDescent="0.3">
      <c r="A5" s="312"/>
      <c r="B5" s="67">
        <v>2</v>
      </c>
      <c r="C5" s="169">
        <f t="shared" si="1"/>
        <v>2</v>
      </c>
      <c r="D5" s="171">
        <f t="shared" si="0"/>
        <v>4</v>
      </c>
      <c r="E5" s="255">
        <f t="shared" si="0"/>
        <v>6</v>
      </c>
      <c r="F5" s="255">
        <f t="shared" si="0"/>
        <v>8</v>
      </c>
      <c r="G5" s="256">
        <f t="shared" si="0"/>
        <v>10</v>
      </c>
    </row>
    <row r="6" spans="1:7" ht="15" thickBot="1" x14ac:dyDescent="0.35">
      <c r="A6" s="312"/>
      <c r="B6" s="68">
        <v>1</v>
      </c>
      <c r="C6" s="250">
        <f t="shared" si="1"/>
        <v>1</v>
      </c>
      <c r="D6" s="170">
        <f>$B6*D$7</f>
        <v>2</v>
      </c>
      <c r="E6" s="253">
        <f t="shared" si="0"/>
        <v>3</v>
      </c>
      <c r="F6" s="253">
        <f t="shared" si="0"/>
        <v>4</v>
      </c>
      <c r="G6" s="254">
        <f t="shared" si="0"/>
        <v>5</v>
      </c>
    </row>
    <row r="7" spans="1:7" ht="15" thickBot="1" x14ac:dyDescent="0.35">
      <c r="A7" s="64"/>
      <c r="B7" s="69"/>
      <c r="C7" s="70">
        <v>1</v>
      </c>
      <c r="D7" s="71">
        <v>2</v>
      </c>
      <c r="E7" s="71">
        <v>3</v>
      </c>
      <c r="F7" s="71">
        <v>4</v>
      </c>
      <c r="G7" s="72">
        <v>5</v>
      </c>
    </row>
    <row r="8" spans="1:7" x14ac:dyDescent="0.3">
      <c r="A8" s="64"/>
      <c r="B8" s="65"/>
      <c r="C8" s="65" t="s">
        <v>343</v>
      </c>
      <c r="D8" s="65"/>
      <c r="E8" s="65"/>
      <c r="F8" s="65"/>
      <c r="G8" s="65"/>
    </row>
    <row r="9" spans="1:7" ht="15" thickBot="1" x14ac:dyDescent="0.35"/>
    <row r="10" spans="1:7" x14ac:dyDescent="0.3">
      <c r="A10" s="312" t="s">
        <v>68</v>
      </c>
      <c r="B10" s="66">
        <v>5</v>
      </c>
      <c r="C10" s="270">
        <f>-C2</f>
        <v>-5</v>
      </c>
      <c r="D10" s="258">
        <f t="shared" ref="D10:G10" si="2">-D2</f>
        <v>-10</v>
      </c>
      <c r="E10" s="73">
        <f t="shared" si="2"/>
        <v>-15</v>
      </c>
      <c r="F10" s="267">
        <f t="shared" si="2"/>
        <v>-20</v>
      </c>
      <c r="G10" s="268">
        <f t="shared" si="2"/>
        <v>-25</v>
      </c>
    </row>
    <row r="11" spans="1:7" x14ac:dyDescent="0.3">
      <c r="A11" s="312"/>
      <c r="B11" s="67">
        <v>4</v>
      </c>
      <c r="C11" s="271">
        <f t="shared" ref="C11:G14" si="3">-C3</f>
        <v>-4</v>
      </c>
      <c r="D11" s="259">
        <f t="shared" si="3"/>
        <v>-8</v>
      </c>
      <c r="E11" s="63">
        <f t="shared" si="3"/>
        <v>-12</v>
      </c>
      <c r="F11" s="63">
        <f t="shared" si="3"/>
        <v>-16</v>
      </c>
      <c r="G11" s="269">
        <f t="shared" si="3"/>
        <v>-20</v>
      </c>
    </row>
    <row r="12" spans="1:7" x14ac:dyDescent="0.3">
      <c r="A12" s="312"/>
      <c r="B12" s="67">
        <v>3</v>
      </c>
      <c r="C12" s="271">
        <f t="shared" si="3"/>
        <v>-3</v>
      </c>
      <c r="D12" s="259">
        <f t="shared" si="3"/>
        <v>-6</v>
      </c>
      <c r="E12" s="259">
        <f t="shared" si="3"/>
        <v>-9</v>
      </c>
      <c r="F12" s="63">
        <f t="shared" si="3"/>
        <v>-12</v>
      </c>
      <c r="G12" s="74">
        <f t="shared" si="3"/>
        <v>-15</v>
      </c>
    </row>
    <row r="13" spans="1:7" x14ac:dyDescent="0.3">
      <c r="A13" s="312"/>
      <c r="B13" s="67">
        <v>2</v>
      </c>
      <c r="C13" s="275">
        <f t="shared" si="3"/>
        <v>-2</v>
      </c>
      <c r="D13" s="272">
        <f t="shared" si="3"/>
        <v>-4</v>
      </c>
      <c r="E13" s="259">
        <f t="shared" si="3"/>
        <v>-6</v>
      </c>
      <c r="F13" s="259">
        <f t="shared" si="3"/>
        <v>-8</v>
      </c>
      <c r="G13" s="260">
        <f t="shared" si="3"/>
        <v>-10</v>
      </c>
    </row>
    <row r="14" spans="1:7" ht="15" thickBot="1" x14ac:dyDescent="0.35">
      <c r="A14" s="312"/>
      <c r="B14" s="67">
        <v>1</v>
      </c>
      <c r="C14" s="276">
        <f t="shared" si="3"/>
        <v>-1</v>
      </c>
      <c r="D14" s="277">
        <f t="shared" si="3"/>
        <v>-2</v>
      </c>
      <c r="E14" s="273">
        <f t="shared" si="3"/>
        <v>-3</v>
      </c>
      <c r="F14" s="273">
        <f t="shared" si="3"/>
        <v>-4</v>
      </c>
      <c r="G14" s="274">
        <f t="shared" si="3"/>
        <v>-5</v>
      </c>
    </row>
    <row r="15" spans="1:7" ht="15" thickBot="1" x14ac:dyDescent="0.35">
      <c r="A15" s="64"/>
      <c r="B15" s="69"/>
      <c r="C15" s="70">
        <v>1</v>
      </c>
      <c r="D15" s="71">
        <v>2</v>
      </c>
      <c r="E15" s="71">
        <v>3</v>
      </c>
      <c r="F15" s="71">
        <v>4</v>
      </c>
      <c r="G15" s="72">
        <v>5</v>
      </c>
    </row>
    <row r="16" spans="1:7" x14ac:dyDescent="0.3">
      <c r="A16" s="64"/>
      <c r="B16" s="65"/>
      <c r="C16" s="65" t="s">
        <v>343</v>
      </c>
      <c r="D16" s="65"/>
      <c r="E16" s="65"/>
      <c r="F16" s="65"/>
      <c r="G16" s="65"/>
    </row>
    <row r="24" spans="2:7" s="15" customFormat="1" x14ac:dyDescent="0.3">
      <c r="B24" s="2"/>
      <c r="C24" s="2"/>
      <c r="D24" s="2"/>
      <c r="E24" s="2"/>
      <c r="F24" s="2"/>
      <c r="G24" s="2"/>
    </row>
    <row r="25" spans="2:7" s="15" customFormat="1" x14ac:dyDescent="0.3">
      <c r="B25" s="2"/>
      <c r="C25" s="2"/>
      <c r="D25" s="2"/>
      <c r="E25" s="2"/>
      <c r="F25" s="2"/>
      <c r="G25" s="2"/>
    </row>
    <row r="26" spans="2:7" s="15" customFormat="1" x14ac:dyDescent="0.3">
      <c r="B26" s="2"/>
      <c r="C26" s="2"/>
      <c r="D26" s="2"/>
      <c r="E26" s="2"/>
      <c r="F26" s="2"/>
      <c r="G26" s="2"/>
    </row>
    <row r="27" spans="2:7" s="15" customFormat="1" x14ac:dyDescent="0.3">
      <c r="B27" s="2"/>
      <c r="C27" s="2"/>
      <c r="D27" s="2"/>
      <c r="E27" s="2"/>
      <c r="F27" s="2"/>
      <c r="G27" s="2"/>
    </row>
  </sheetData>
  <customSheetViews>
    <customSheetView guid="{426594F0-BD78-494B-83F5-6715BCF3F934}" scale="130" showPageBreaks="1" printArea="1">
      <selection activeCell="J14" sqref="J14"/>
      <pageMargins left="0.7" right="0.7" top="0.75" bottom="0.75" header="0.3" footer="0.3"/>
      <pageSetup orientation="portrait" r:id="rId1"/>
    </customSheetView>
    <customSheetView guid="{AAE5F1F5-23DF-4A1C-A14D-1A683FBAD0A0}" scale="130" showPageBreaks="1" printArea="1">
      <selection activeCell="J14" sqref="J14"/>
      <pageMargins left="0.7" right="0.7" top="0.75" bottom="0.75" header="0.3" footer="0.3"/>
      <pageSetup orientation="portrait" r:id="rId2"/>
    </customSheetView>
  </customSheetViews>
  <mergeCells count="2">
    <mergeCell ref="A2:A6"/>
    <mergeCell ref="A10:A14"/>
  </mergeCells>
  <conditionalFormatting sqref="C2:G6">
    <cfRule type="cellIs" dxfId="4" priority="1" operator="greaterThan">
      <formula>17</formula>
    </cfRule>
    <cfRule type="cellIs" dxfId="3" priority="2" operator="between">
      <formula>11</formula>
      <formula>16</formula>
    </cfRule>
    <cfRule type="cellIs" dxfId="2" priority="3" operator="between">
      <formula>6</formula>
      <formula>10</formula>
    </cfRule>
    <cfRule type="cellIs" dxfId="1" priority="4" operator="between">
      <formula>3</formula>
      <formula>5</formula>
    </cfRule>
    <cfRule type="cellIs" dxfId="0" priority="5" operator="between">
      <formula>0</formula>
      <formula>2</formula>
    </cfRule>
  </conditionalFormatting>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pageSetUpPr fitToPage="1"/>
  </sheetPr>
  <dimension ref="A1:D88"/>
  <sheetViews>
    <sheetView zoomScaleNormal="100" workbookViewId="0">
      <pane ySplit="1" topLeftCell="A2" activePane="bottomLeft" state="frozen"/>
      <selection pane="bottomLeft" activeCell="B34" sqref="B34"/>
    </sheetView>
  </sheetViews>
  <sheetFormatPr defaultColWidth="39.88671875" defaultRowHeight="14.4" x14ac:dyDescent="0.3"/>
  <cols>
    <col min="1" max="1" width="20.109375" style="19" customWidth="1"/>
    <col min="2" max="2" width="70.88671875" style="10" customWidth="1"/>
    <col min="4" max="4" width="19.6640625" customWidth="1"/>
  </cols>
  <sheetData>
    <row r="1" spans="1:2" x14ac:dyDescent="0.3">
      <c r="A1" s="18" t="s">
        <v>0</v>
      </c>
      <c r="B1" s="18" t="s">
        <v>93</v>
      </c>
    </row>
    <row r="2" spans="1:2" s="219" customFormat="1" x14ac:dyDescent="0.3">
      <c r="A2" s="14" t="s">
        <v>387</v>
      </c>
      <c r="B2" s="12" t="s">
        <v>388</v>
      </c>
    </row>
    <row r="3" spans="1:2" s="219" customFormat="1" x14ac:dyDescent="0.3">
      <c r="A3" s="14" t="s">
        <v>387</v>
      </c>
      <c r="B3" s="12" t="s">
        <v>389</v>
      </c>
    </row>
    <row r="4" spans="1:2" s="219" customFormat="1" ht="28.8" x14ac:dyDescent="0.3">
      <c r="A4" s="14" t="s">
        <v>387</v>
      </c>
      <c r="B4" s="12" t="s">
        <v>390</v>
      </c>
    </row>
    <row r="5" spans="1:2" s="219" customFormat="1" x14ac:dyDescent="0.3">
      <c r="A5" s="14" t="s">
        <v>387</v>
      </c>
      <c r="B5" s="12" t="s">
        <v>391</v>
      </c>
    </row>
    <row r="6" spans="1:2" s="219" customFormat="1" x14ac:dyDescent="0.3">
      <c r="A6" s="14" t="s">
        <v>387</v>
      </c>
      <c r="B6" s="12" t="s">
        <v>392</v>
      </c>
    </row>
    <row r="7" spans="1:2" s="219" customFormat="1" x14ac:dyDescent="0.3">
      <c r="A7" s="14" t="s">
        <v>387</v>
      </c>
      <c r="B7" s="12" t="s">
        <v>393</v>
      </c>
    </row>
    <row r="8" spans="1:2" s="219" customFormat="1" x14ac:dyDescent="0.3">
      <c r="A8" s="14" t="s">
        <v>387</v>
      </c>
      <c r="B8" s="12" t="s">
        <v>394</v>
      </c>
    </row>
    <row r="9" spans="1:2" s="219" customFormat="1" ht="43.2" x14ac:dyDescent="0.3">
      <c r="A9" s="14" t="s">
        <v>387</v>
      </c>
      <c r="B9" s="12" t="s">
        <v>395</v>
      </c>
    </row>
    <row r="10" spans="1:2" x14ac:dyDescent="0.3">
      <c r="A10" s="14" t="s">
        <v>15</v>
      </c>
      <c r="B10" s="12" t="s">
        <v>47</v>
      </c>
    </row>
    <row r="11" spans="1:2" x14ac:dyDescent="0.3">
      <c r="A11" s="14" t="s">
        <v>15</v>
      </c>
      <c r="B11" s="12" t="s">
        <v>63</v>
      </c>
    </row>
    <row r="12" spans="1:2" x14ac:dyDescent="0.3">
      <c r="A12" s="14" t="s">
        <v>15</v>
      </c>
      <c r="B12" s="17" t="s">
        <v>17</v>
      </c>
    </row>
    <row r="13" spans="1:2" x14ac:dyDescent="0.3">
      <c r="A13" s="14" t="s">
        <v>15</v>
      </c>
      <c r="B13" s="17" t="s">
        <v>16</v>
      </c>
    </row>
    <row r="14" spans="1:2" x14ac:dyDescent="0.3">
      <c r="A14" s="14" t="s">
        <v>15</v>
      </c>
      <c r="B14" s="12" t="s">
        <v>45</v>
      </c>
    </row>
    <row r="15" spans="1:2" x14ac:dyDescent="0.3">
      <c r="A15" s="14" t="s">
        <v>15</v>
      </c>
      <c r="B15" s="12" t="s">
        <v>77</v>
      </c>
    </row>
    <row r="16" spans="1:2" x14ac:dyDescent="0.3">
      <c r="A16" s="14" t="s">
        <v>21</v>
      </c>
      <c r="B16" s="12" t="s">
        <v>46</v>
      </c>
    </row>
    <row r="17" spans="1:4" x14ac:dyDescent="0.3">
      <c r="A17" s="14" t="s">
        <v>21</v>
      </c>
      <c r="B17" s="12" t="s">
        <v>57</v>
      </c>
    </row>
    <row r="18" spans="1:4" x14ac:dyDescent="0.3">
      <c r="A18" s="14" t="s">
        <v>21</v>
      </c>
      <c r="B18" s="12" t="s">
        <v>61</v>
      </c>
    </row>
    <row r="19" spans="1:4" x14ac:dyDescent="0.3">
      <c r="A19" s="14" t="s">
        <v>21</v>
      </c>
      <c r="B19" s="17" t="s">
        <v>13</v>
      </c>
    </row>
    <row r="20" spans="1:4" x14ac:dyDescent="0.3">
      <c r="A20" s="14" t="s">
        <v>21</v>
      </c>
      <c r="B20" s="16" t="s">
        <v>5</v>
      </c>
    </row>
    <row r="21" spans="1:4" x14ac:dyDescent="0.3">
      <c r="A21" s="14" t="s">
        <v>21</v>
      </c>
      <c r="B21" s="12" t="s">
        <v>66</v>
      </c>
    </row>
    <row r="22" spans="1:4" x14ac:dyDescent="0.3">
      <c r="A22" s="14" t="s">
        <v>21</v>
      </c>
      <c r="B22" s="12" t="s">
        <v>69</v>
      </c>
    </row>
    <row r="23" spans="1:4" x14ac:dyDescent="0.3">
      <c r="A23" s="14" t="s">
        <v>21</v>
      </c>
      <c r="B23" s="12" t="s">
        <v>71</v>
      </c>
    </row>
    <row r="24" spans="1:4" x14ac:dyDescent="0.3">
      <c r="A24" s="14" t="s">
        <v>21</v>
      </c>
      <c r="B24" s="17" t="s">
        <v>11</v>
      </c>
      <c r="D24" s="125"/>
    </row>
    <row r="25" spans="1:4" x14ac:dyDescent="0.3">
      <c r="A25" s="14" t="s">
        <v>21</v>
      </c>
      <c r="B25" s="12" t="s">
        <v>70</v>
      </c>
      <c r="D25" s="125"/>
    </row>
    <row r="26" spans="1:4" x14ac:dyDescent="0.3">
      <c r="A26" s="14" t="s">
        <v>1</v>
      </c>
      <c r="B26" s="12" t="s">
        <v>65</v>
      </c>
      <c r="D26" s="125"/>
    </row>
    <row r="27" spans="1:4" x14ac:dyDescent="0.3">
      <c r="A27" s="14" t="s">
        <v>1</v>
      </c>
      <c r="B27" s="12" t="s">
        <v>74</v>
      </c>
    </row>
    <row r="28" spans="1:4" x14ac:dyDescent="0.3">
      <c r="A28" s="14" t="s">
        <v>1</v>
      </c>
      <c r="B28" s="12" t="s">
        <v>58</v>
      </c>
    </row>
    <row r="29" spans="1:4" x14ac:dyDescent="0.3">
      <c r="A29" s="14" t="s">
        <v>1</v>
      </c>
      <c r="B29" s="17" t="s">
        <v>12</v>
      </c>
    </row>
    <row r="30" spans="1:4" x14ac:dyDescent="0.3">
      <c r="A30" s="14" t="s">
        <v>1</v>
      </c>
      <c r="B30" s="17" t="s">
        <v>20</v>
      </c>
    </row>
    <row r="31" spans="1:4" x14ac:dyDescent="0.3">
      <c r="A31" s="14" t="s">
        <v>1</v>
      </c>
      <c r="B31" s="12" t="s">
        <v>62</v>
      </c>
    </row>
    <row r="32" spans="1:4" x14ac:dyDescent="0.3">
      <c r="A32" s="13" t="s">
        <v>1</v>
      </c>
      <c r="B32" s="11" t="s">
        <v>98</v>
      </c>
    </row>
    <row r="33" spans="1:2" x14ac:dyDescent="0.3">
      <c r="A33" s="14" t="s">
        <v>8</v>
      </c>
      <c r="B33" s="12" t="s">
        <v>32</v>
      </c>
    </row>
    <row r="34" spans="1:2" x14ac:dyDescent="0.3">
      <c r="A34" s="14" t="s">
        <v>8</v>
      </c>
      <c r="B34" s="12" t="s">
        <v>44</v>
      </c>
    </row>
    <row r="35" spans="1:2" x14ac:dyDescent="0.3">
      <c r="A35" s="14" t="s">
        <v>8</v>
      </c>
      <c r="B35" s="12" t="s">
        <v>42</v>
      </c>
    </row>
    <row r="36" spans="1:2" x14ac:dyDescent="0.3">
      <c r="A36" s="14" t="s">
        <v>8</v>
      </c>
      <c r="B36" s="12" t="s">
        <v>30</v>
      </c>
    </row>
    <row r="37" spans="1:2" x14ac:dyDescent="0.3">
      <c r="A37" s="14" t="s">
        <v>8</v>
      </c>
      <c r="B37" s="12" t="s">
        <v>59</v>
      </c>
    </row>
    <row r="38" spans="1:2" x14ac:dyDescent="0.3">
      <c r="A38" s="14" t="s">
        <v>8</v>
      </c>
      <c r="B38" s="16" t="s">
        <v>9</v>
      </c>
    </row>
    <row r="39" spans="1:2" x14ac:dyDescent="0.3">
      <c r="A39" s="14" t="s">
        <v>8</v>
      </c>
      <c r="B39" s="12" t="s">
        <v>72</v>
      </c>
    </row>
    <row r="40" spans="1:2" x14ac:dyDescent="0.3">
      <c r="A40" s="14" t="s">
        <v>8</v>
      </c>
      <c r="B40" s="16" t="s">
        <v>88</v>
      </c>
    </row>
    <row r="41" spans="1:2" x14ac:dyDescent="0.3">
      <c r="A41" s="14" t="s">
        <v>8</v>
      </c>
      <c r="B41" s="12" t="s">
        <v>94</v>
      </c>
    </row>
    <row r="42" spans="1:2" x14ac:dyDescent="0.3">
      <c r="A42" s="14" t="s">
        <v>8</v>
      </c>
      <c r="B42" s="12" t="s">
        <v>38</v>
      </c>
    </row>
    <row r="43" spans="1:2" ht="28.8" x14ac:dyDescent="0.3">
      <c r="A43" s="14" t="s">
        <v>8</v>
      </c>
      <c r="B43" s="12" t="s">
        <v>73</v>
      </c>
    </row>
    <row r="44" spans="1:2" ht="28.8" x14ac:dyDescent="0.3">
      <c r="A44" s="14" t="s">
        <v>8</v>
      </c>
      <c r="B44" s="12" t="s">
        <v>89</v>
      </c>
    </row>
    <row r="45" spans="1:2" x14ac:dyDescent="0.3">
      <c r="A45" s="14" t="s">
        <v>8</v>
      </c>
      <c r="B45" s="12" t="s">
        <v>39</v>
      </c>
    </row>
    <row r="46" spans="1:2" x14ac:dyDescent="0.3">
      <c r="A46" s="14" t="s">
        <v>8</v>
      </c>
      <c r="B46" s="12" t="s">
        <v>90</v>
      </c>
    </row>
    <row r="47" spans="1:2" x14ac:dyDescent="0.3">
      <c r="A47" s="14" t="s">
        <v>84</v>
      </c>
      <c r="B47" s="12" t="s">
        <v>64</v>
      </c>
    </row>
    <row r="48" spans="1:2" x14ac:dyDescent="0.3">
      <c r="A48" s="14" t="s">
        <v>84</v>
      </c>
      <c r="B48" s="12" t="s">
        <v>49</v>
      </c>
    </row>
    <row r="49" spans="1:2" x14ac:dyDescent="0.3">
      <c r="A49" s="14" t="s">
        <v>84</v>
      </c>
      <c r="B49" s="12" t="s">
        <v>43</v>
      </c>
    </row>
    <row r="50" spans="1:2" x14ac:dyDescent="0.3">
      <c r="A50" s="14" t="s">
        <v>84</v>
      </c>
      <c r="B50" s="12" t="s">
        <v>55</v>
      </c>
    </row>
    <row r="51" spans="1:2" x14ac:dyDescent="0.3">
      <c r="A51" s="14" t="s">
        <v>84</v>
      </c>
      <c r="B51" s="12" t="s">
        <v>75</v>
      </c>
    </row>
    <row r="52" spans="1:2" x14ac:dyDescent="0.3">
      <c r="A52" s="14" t="s">
        <v>84</v>
      </c>
      <c r="B52" s="12" t="s">
        <v>91</v>
      </c>
    </row>
    <row r="53" spans="1:2" x14ac:dyDescent="0.3">
      <c r="A53" s="14" t="s">
        <v>84</v>
      </c>
      <c r="B53" s="17" t="s">
        <v>18</v>
      </c>
    </row>
    <row r="54" spans="1:2" x14ac:dyDescent="0.3">
      <c r="A54" s="14" t="s">
        <v>84</v>
      </c>
      <c r="B54" s="12" t="s">
        <v>27</v>
      </c>
    </row>
    <row r="55" spans="1:2" x14ac:dyDescent="0.3">
      <c r="A55" s="14" t="s">
        <v>84</v>
      </c>
      <c r="B55" s="12" t="s">
        <v>86</v>
      </c>
    </row>
    <row r="56" spans="1:2" x14ac:dyDescent="0.3">
      <c r="A56" s="14" t="s">
        <v>84</v>
      </c>
      <c r="B56" s="12" t="s">
        <v>40</v>
      </c>
    </row>
    <row r="57" spans="1:2" x14ac:dyDescent="0.3">
      <c r="A57" s="14" t="s">
        <v>84</v>
      </c>
      <c r="B57" s="12" t="s">
        <v>37</v>
      </c>
    </row>
    <row r="58" spans="1:2" x14ac:dyDescent="0.3">
      <c r="A58" s="14" t="s">
        <v>84</v>
      </c>
      <c r="B58" s="12" t="s">
        <v>33</v>
      </c>
    </row>
    <row r="59" spans="1:2" ht="28.8" x14ac:dyDescent="0.3">
      <c r="A59" s="14" t="s">
        <v>84</v>
      </c>
      <c r="B59" s="12" t="s">
        <v>67</v>
      </c>
    </row>
    <row r="60" spans="1:2" x14ac:dyDescent="0.3">
      <c r="A60" s="14" t="s">
        <v>84</v>
      </c>
      <c r="B60" s="17" t="s">
        <v>81</v>
      </c>
    </row>
    <row r="61" spans="1:2" x14ac:dyDescent="0.3">
      <c r="A61" s="14" t="s">
        <v>84</v>
      </c>
      <c r="B61" s="12" t="s">
        <v>78</v>
      </c>
    </row>
    <row r="62" spans="1:2" x14ac:dyDescent="0.3">
      <c r="A62" s="14" t="s">
        <v>84</v>
      </c>
      <c r="B62" s="12" t="s">
        <v>79</v>
      </c>
    </row>
    <row r="63" spans="1:2" x14ac:dyDescent="0.3">
      <c r="A63" s="14" t="s">
        <v>84</v>
      </c>
      <c r="B63" s="12" t="s">
        <v>76</v>
      </c>
    </row>
    <row r="64" spans="1:2" x14ac:dyDescent="0.3">
      <c r="A64" s="14" t="s">
        <v>84</v>
      </c>
      <c r="B64" s="17" t="s">
        <v>14</v>
      </c>
    </row>
    <row r="65" spans="1:2" ht="28.8" x14ac:dyDescent="0.3">
      <c r="A65" s="14" t="s">
        <v>85</v>
      </c>
      <c r="B65" s="12" t="s">
        <v>51</v>
      </c>
    </row>
    <row r="66" spans="1:2" ht="28.8" x14ac:dyDescent="0.3">
      <c r="A66" s="14" t="s">
        <v>85</v>
      </c>
      <c r="B66" s="12" t="s">
        <v>54</v>
      </c>
    </row>
    <row r="67" spans="1:2" ht="28.8" x14ac:dyDescent="0.3">
      <c r="A67" s="14" t="s">
        <v>85</v>
      </c>
      <c r="B67" s="16" t="s">
        <v>92</v>
      </c>
    </row>
    <row r="68" spans="1:2" ht="28.8" x14ac:dyDescent="0.3">
      <c r="A68" s="14" t="s">
        <v>85</v>
      </c>
      <c r="B68" s="16" t="s">
        <v>97</v>
      </c>
    </row>
    <row r="69" spans="1:2" ht="28.8" x14ac:dyDescent="0.3">
      <c r="A69" s="14" t="s">
        <v>85</v>
      </c>
      <c r="B69" s="12" t="s">
        <v>48</v>
      </c>
    </row>
    <row r="70" spans="1:2" ht="28.8" x14ac:dyDescent="0.3">
      <c r="A70" s="14" t="s">
        <v>85</v>
      </c>
      <c r="B70" s="12" t="s">
        <v>52</v>
      </c>
    </row>
    <row r="71" spans="1:2" ht="28.8" x14ac:dyDescent="0.3">
      <c r="A71" s="14" t="s">
        <v>85</v>
      </c>
      <c r="B71" s="12" t="s">
        <v>34</v>
      </c>
    </row>
    <row r="72" spans="1:2" ht="28.8" x14ac:dyDescent="0.3">
      <c r="A72" s="14" t="s">
        <v>85</v>
      </c>
      <c r="B72" s="12" t="s">
        <v>53</v>
      </c>
    </row>
    <row r="73" spans="1:2" ht="28.8" x14ac:dyDescent="0.3">
      <c r="A73" s="14" t="s">
        <v>85</v>
      </c>
      <c r="B73" s="12" t="s">
        <v>56</v>
      </c>
    </row>
    <row r="74" spans="1:2" ht="28.8" x14ac:dyDescent="0.3">
      <c r="A74" s="14" t="s">
        <v>85</v>
      </c>
      <c r="B74" s="12" t="s">
        <v>35</v>
      </c>
    </row>
    <row r="75" spans="1:2" ht="28.8" x14ac:dyDescent="0.3">
      <c r="A75" s="14" t="s">
        <v>85</v>
      </c>
      <c r="B75" s="12" t="s">
        <v>29</v>
      </c>
    </row>
    <row r="76" spans="1:2" ht="28.8" x14ac:dyDescent="0.3">
      <c r="A76" s="14" t="s">
        <v>85</v>
      </c>
      <c r="B76" s="12" t="s">
        <v>31</v>
      </c>
    </row>
    <row r="77" spans="1:2" ht="28.8" x14ac:dyDescent="0.3">
      <c r="A77" s="14" t="s">
        <v>85</v>
      </c>
      <c r="B77" s="12" t="s">
        <v>36</v>
      </c>
    </row>
    <row r="78" spans="1:2" ht="28.8" x14ac:dyDescent="0.3">
      <c r="A78" s="14" t="s">
        <v>85</v>
      </c>
      <c r="B78" s="12" t="s">
        <v>101</v>
      </c>
    </row>
    <row r="79" spans="1:2" ht="28.8" x14ac:dyDescent="0.3">
      <c r="A79" s="14" t="s">
        <v>85</v>
      </c>
      <c r="B79" s="12" t="s">
        <v>95</v>
      </c>
    </row>
    <row r="80" spans="1:2" ht="57.6" x14ac:dyDescent="0.3">
      <c r="A80" s="14" t="s">
        <v>85</v>
      </c>
      <c r="B80" s="12" t="s">
        <v>96</v>
      </c>
    </row>
    <row r="81" spans="1:2" x14ac:dyDescent="0.3">
      <c r="A81" s="14" t="s">
        <v>82</v>
      </c>
      <c r="B81" s="12" t="s">
        <v>87</v>
      </c>
    </row>
    <row r="82" spans="1:2" x14ac:dyDescent="0.3">
      <c r="A82" s="14" t="s">
        <v>82</v>
      </c>
      <c r="B82" s="12" t="s">
        <v>83</v>
      </c>
    </row>
    <row r="83" spans="1:2" x14ac:dyDescent="0.3">
      <c r="A83" s="14" t="s">
        <v>82</v>
      </c>
      <c r="B83" s="12" t="s">
        <v>41</v>
      </c>
    </row>
    <row r="84" spans="1:2" x14ac:dyDescent="0.3">
      <c r="A84" s="14" t="s">
        <v>82</v>
      </c>
      <c r="B84" s="12" t="s">
        <v>28</v>
      </c>
    </row>
    <row r="85" spans="1:2" ht="28.8" x14ac:dyDescent="0.3">
      <c r="A85" s="14" t="s">
        <v>82</v>
      </c>
      <c r="B85" s="12" t="s">
        <v>60</v>
      </c>
    </row>
    <row r="86" spans="1:2" x14ac:dyDescent="0.3">
      <c r="A86" s="14" t="s">
        <v>82</v>
      </c>
      <c r="B86" s="12" t="s">
        <v>50</v>
      </c>
    </row>
    <row r="88" spans="1:2" x14ac:dyDescent="0.3">
      <c r="A88" s="20"/>
      <c r="B88" s="20"/>
    </row>
  </sheetData>
  <autoFilter ref="A1:B86">
    <sortState ref="A2:B78">
      <sortCondition ref="A1:A78"/>
    </sortState>
  </autoFilter>
  <customSheetViews>
    <customSheetView guid="{426594F0-BD78-494B-83F5-6715BCF3F934}" showPageBreaks="1" fitToPage="1" printArea="1" showAutoFilter="1">
      <pane ySplit="1" topLeftCell="A2" activePane="bottomLeft" state="frozen"/>
      <selection pane="bottomLeft" activeCell="B23" sqref="B23"/>
      <pageMargins left="0.7" right="0.7" top="0.75" bottom="0.75" header="0.3" footer="0.3"/>
      <printOptions horizontalCentered="1"/>
      <pageSetup scale="99" fitToHeight="7" orientation="portrait" r:id="rId1"/>
      <autoFilter ref="A1:B89"/>
    </customSheetView>
    <customSheetView guid="{AAE5F1F5-23DF-4A1C-A14D-1A683FBAD0A0}" showPageBreaks="1" fitToPage="1" printArea="1" showAutoFilter="1">
      <pane ySplit="1" topLeftCell="A2" activePane="bottomLeft" state="frozen"/>
      <selection pane="bottomLeft" activeCell="B23" sqref="B23"/>
      <pageMargins left="0.7" right="0.7" top="0.75" bottom="0.75" header="0.3" footer="0.3"/>
      <printOptions horizontalCentered="1"/>
      <pageSetup scale="99" fitToHeight="7" orientation="portrait" r:id="rId2"/>
      <autoFilter ref="A1:B89"/>
    </customSheetView>
  </customSheetViews>
  <printOptions horizontalCentered="1"/>
  <pageMargins left="0.7" right="0.7" top="0.75" bottom="0.75" header="0.3" footer="0.3"/>
  <pageSetup scale="99" fitToHeight="7"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52" sqref="N52"/>
    </sheetView>
  </sheetViews>
  <sheetFormatPr defaultRowHeight="14.4" x14ac:dyDescent="0.3"/>
  <sheetData/>
  <customSheetViews>
    <customSheetView guid="{426594F0-BD78-494B-83F5-6715BCF3F934}">
      <selection activeCell="K2" sqref="K2"/>
      <pageMargins left="0.7" right="0.7" top="0.75" bottom="0.75" header="0.3" footer="0.3"/>
    </customSheetView>
    <customSheetView guid="{AAE5F1F5-23DF-4A1C-A14D-1A683FBAD0A0}">
      <selection activeCell="K2" sqref="K2"/>
      <pageMargins left="0.7" right="0.7" top="0.75" bottom="0.75" header="0.3" footer="0.3"/>
    </customSheetView>
  </customSheetView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64"/>
  <sheetViews>
    <sheetView topLeftCell="I4" zoomScale="80" zoomScaleNormal="80" workbookViewId="0">
      <selection activeCell="O29" sqref="O29"/>
    </sheetView>
  </sheetViews>
  <sheetFormatPr defaultRowHeight="14.4" x14ac:dyDescent="0.3"/>
  <cols>
    <col min="1" max="1" width="23.44140625" customWidth="1"/>
    <col min="2" max="6" width="22.33203125" style="34" customWidth="1"/>
    <col min="7" max="7" width="31.5546875" bestFit="1" customWidth="1"/>
    <col min="8" max="10" width="31.5546875" style="34" customWidth="1"/>
    <col min="11" max="11" width="20.88671875" style="34" customWidth="1"/>
    <col min="12" max="12" width="24.88671875" customWidth="1"/>
    <col min="13" max="14" width="23.44140625" style="15" customWidth="1"/>
    <col min="15" max="16" width="23.44140625" style="34" customWidth="1"/>
    <col min="17" max="17" width="9.109375" style="15" bestFit="1" customWidth="1"/>
    <col min="18" max="21" width="23.44140625" style="15" customWidth="1"/>
    <col min="22" max="22" width="18.109375" hidden="1" customWidth="1"/>
    <col min="23" max="23" width="9.109375" hidden="1" customWidth="1"/>
  </cols>
  <sheetData>
    <row r="1" spans="1:23" ht="15.6" x14ac:dyDescent="0.3">
      <c r="A1" s="22" t="s">
        <v>396</v>
      </c>
      <c r="B1" s="24"/>
      <c r="C1" s="24"/>
      <c r="D1" s="24"/>
      <c r="E1" s="24"/>
      <c r="F1" s="24"/>
      <c r="G1" s="22"/>
      <c r="H1" s="24"/>
      <c r="I1" s="24"/>
      <c r="J1" s="24"/>
      <c r="K1" s="24"/>
      <c r="S1" s="22"/>
      <c r="T1" s="22"/>
      <c r="U1" s="22"/>
      <c r="V1" s="22" t="s">
        <v>126</v>
      </c>
    </row>
    <row r="2" spans="1:23" ht="15.6" x14ac:dyDescent="0.3">
      <c r="A2" s="21" t="s">
        <v>277</v>
      </c>
      <c r="B2" s="21" t="s">
        <v>107</v>
      </c>
      <c r="C2" s="21" t="s">
        <v>15</v>
      </c>
      <c r="D2" s="21" t="s">
        <v>108</v>
      </c>
      <c r="E2" s="21" t="s">
        <v>276</v>
      </c>
      <c r="F2" s="21" t="s">
        <v>242</v>
      </c>
      <c r="G2" s="21" t="s">
        <v>243</v>
      </c>
      <c r="H2" s="21" t="s">
        <v>106</v>
      </c>
      <c r="I2" s="21" t="s">
        <v>80</v>
      </c>
      <c r="J2" s="23" t="s">
        <v>299</v>
      </c>
      <c r="K2" s="23"/>
      <c r="V2" t="s">
        <v>114</v>
      </c>
      <c r="W2" t="s">
        <v>120</v>
      </c>
    </row>
    <row r="3" spans="1:23" ht="15.6" x14ac:dyDescent="0.3">
      <c r="A3" s="23" t="s">
        <v>244</v>
      </c>
      <c r="B3" s="23" t="s">
        <v>248</v>
      </c>
      <c r="C3" s="23" t="s">
        <v>105</v>
      </c>
      <c r="D3" s="23" t="s">
        <v>254</v>
      </c>
      <c r="E3" s="23" t="s">
        <v>105</v>
      </c>
      <c r="F3" s="61" t="s">
        <v>105</v>
      </c>
      <c r="G3" s="61" t="s">
        <v>105</v>
      </c>
      <c r="H3" s="61" t="s">
        <v>110</v>
      </c>
      <c r="I3" s="61" t="s">
        <v>272</v>
      </c>
      <c r="J3" s="23" t="s">
        <v>296</v>
      </c>
      <c r="K3" s="23"/>
      <c r="V3" t="s">
        <v>115</v>
      </c>
      <c r="W3" t="s">
        <v>119</v>
      </c>
    </row>
    <row r="4" spans="1:23" ht="15.6" x14ac:dyDescent="0.3">
      <c r="A4" s="23" t="s">
        <v>245</v>
      </c>
      <c r="B4" s="23" t="s">
        <v>249</v>
      </c>
      <c r="C4" s="23" t="s">
        <v>252</v>
      </c>
      <c r="D4" s="23" t="s">
        <v>255</v>
      </c>
      <c r="E4" s="61" t="s">
        <v>253</v>
      </c>
      <c r="F4" s="61" t="s">
        <v>253</v>
      </c>
      <c r="G4" s="61" t="s">
        <v>253</v>
      </c>
      <c r="H4" s="61" t="s">
        <v>265</v>
      </c>
      <c r="I4" s="61" t="s">
        <v>105</v>
      </c>
      <c r="J4" s="23" t="s">
        <v>254</v>
      </c>
      <c r="K4" s="23"/>
      <c r="V4" t="s">
        <v>116</v>
      </c>
      <c r="W4" t="s">
        <v>117</v>
      </c>
    </row>
    <row r="5" spans="1:23" ht="16.2" thickBot="1" x14ac:dyDescent="0.35">
      <c r="A5" s="23" t="s">
        <v>246</v>
      </c>
      <c r="B5" s="23" t="s">
        <v>250</v>
      </c>
      <c r="C5" s="60" t="s">
        <v>253</v>
      </c>
      <c r="D5" s="23" t="s">
        <v>136</v>
      </c>
      <c r="E5" s="61" t="s">
        <v>108</v>
      </c>
      <c r="F5" s="62" t="s">
        <v>108</v>
      </c>
      <c r="G5" s="62" t="s">
        <v>108</v>
      </c>
      <c r="H5" s="61" t="s">
        <v>266</v>
      </c>
      <c r="I5" s="61" t="s">
        <v>109</v>
      </c>
      <c r="J5" s="23" t="s">
        <v>262</v>
      </c>
      <c r="K5" s="23"/>
      <c r="V5" t="s">
        <v>118</v>
      </c>
      <c r="W5" t="s">
        <v>121</v>
      </c>
    </row>
    <row r="6" spans="1:23" ht="15.6" x14ac:dyDescent="0.3">
      <c r="A6" s="23" t="s">
        <v>247</v>
      </c>
      <c r="B6" s="23" t="s">
        <v>251</v>
      </c>
      <c r="C6" s="21"/>
      <c r="D6" s="23" t="s">
        <v>256</v>
      </c>
      <c r="E6" s="61" t="s">
        <v>295</v>
      </c>
      <c r="F6" s="21"/>
      <c r="H6" s="61" t="s">
        <v>267</v>
      </c>
      <c r="I6" s="61" t="s">
        <v>136</v>
      </c>
      <c r="J6" s="23" t="s">
        <v>264</v>
      </c>
      <c r="K6" s="23"/>
      <c r="V6" t="s">
        <v>122</v>
      </c>
      <c r="W6" t="s">
        <v>123</v>
      </c>
    </row>
    <row r="7" spans="1:23" ht="16.2" thickBot="1" x14ac:dyDescent="0.35">
      <c r="A7" s="60" t="s">
        <v>82</v>
      </c>
      <c r="B7" s="60" t="s">
        <v>111</v>
      </c>
      <c r="C7" s="21"/>
      <c r="D7" s="23" t="s">
        <v>257</v>
      </c>
      <c r="E7" s="62"/>
      <c r="F7" s="21"/>
      <c r="H7" s="61" t="s">
        <v>268</v>
      </c>
      <c r="I7" s="61" t="s">
        <v>273</v>
      </c>
      <c r="J7" s="23" t="s">
        <v>255</v>
      </c>
      <c r="K7" s="23"/>
      <c r="V7" t="s">
        <v>125</v>
      </c>
      <c r="W7" t="s">
        <v>124</v>
      </c>
    </row>
    <row r="8" spans="1:23" ht="15.6" x14ac:dyDescent="0.3">
      <c r="B8" s="21"/>
      <c r="C8" s="21"/>
      <c r="D8" s="23" t="s">
        <v>258</v>
      </c>
      <c r="E8" s="21"/>
      <c r="F8" s="21"/>
      <c r="H8" s="61" t="s">
        <v>269</v>
      </c>
      <c r="I8" s="61" t="s">
        <v>274</v>
      </c>
      <c r="J8" s="23" t="s">
        <v>297</v>
      </c>
      <c r="K8" s="23"/>
    </row>
    <row r="9" spans="1:23" ht="16.2" thickBot="1" x14ac:dyDescent="0.35">
      <c r="B9" s="21"/>
      <c r="C9" s="21"/>
      <c r="D9" s="23" t="s">
        <v>259</v>
      </c>
      <c r="E9" s="21"/>
      <c r="F9" s="21"/>
      <c r="H9" s="61" t="s">
        <v>270</v>
      </c>
      <c r="I9" s="62" t="s">
        <v>275</v>
      </c>
      <c r="J9" s="60" t="s">
        <v>298</v>
      </c>
      <c r="K9" s="23"/>
    </row>
    <row r="10" spans="1:23" s="15" customFormat="1" ht="16.2" thickBot="1" x14ac:dyDescent="0.35">
      <c r="B10" s="21"/>
      <c r="C10" s="21"/>
      <c r="D10" s="23" t="s">
        <v>260</v>
      </c>
      <c r="E10" s="21"/>
      <c r="F10" s="21"/>
      <c r="H10" s="62" t="s">
        <v>271</v>
      </c>
      <c r="I10" s="23"/>
      <c r="J10" s="23"/>
      <c r="K10" s="23"/>
    </row>
    <row r="11" spans="1:23" ht="15.6" x14ac:dyDescent="0.3">
      <c r="A11" s="21"/>
      <c r="B11" s="21"/>
      <c r="C11" s="21"/>
      <c r="D11" s="23" t="s">
        <v>261</v>
      </c>
      <c r="E11" s="21"/>
      <c r="F11" s="21"/>
      <c r="H11" s="23"/>
      <c r="I11" s="23"/>
      <c r="J11" s="23"/>
      <c r="K11" s="23"/>
      <c r="L11" s="49"/>
      <c r="M11" s="49"/>
      <c r="N11" s="49"/>
      <c r="O11" s="49"/>
      <c r="P11" s="49"/>
      <c r="Q11" s="49"/>
      <c r="R11" s="49"/>
    </row>
    <row r="12" spans="1:23" ht="15.6" x14ac:dyDescent="0.3">
      <c r="A12" s="21"/>
      <c r="B12" s="21"/>
      <c r="C12" s="21"/>
      <c r="D12" s="23" t="s">
        <v>262</v>
      </c>
      <c r="E12" s="21"/>
      <c r="F12" s="21"/>
      <c r="H12" s="23"/>
      <c r="I12" s="23"/>
      <c r="J12" s="23"/>
      <c r="K12" s="23"/>
      <c r="L12" s="49"/>
      <c r="M12" s="49"/>
      <c r="N12" s="49"/>
      <c r="O12" s="49"/>
      <c r="P12" s="49"/>
      <c r="Q12" s="49"/>
      <c r="R12" s="49"/>
    </row>
    <row r="13" spans="1:23" ht="15.6" x14ac:dyDescent="0.3">
      <c r="A13" s="23"/>
      <c r="B13" s="23"/>
      <c r="C13" s="23"/>
      <c r="D13" s="23" t="s">
        <v>263</v>
      </c>
      <c r="E13" s="23"/>
      <c r="F13" s="23"/>
      <c r="H13" s="23"/>
      <c r="I13" s="23"/>
      <c r="J13" s="23"/>
    </row>
    <row r="14" spans="1:23" ht="16.2" thickBot="1" x14ac:dyDescent="0.35">
      <c r="A14" s="23"/>
      <c r="B14" s="23"/>
      <c r="C14" s="23"/>
      <c r="D14" s="60" t="s">
        <v>264</v>
      </c>
      <c r="E14" s="23"/>
      <c r="F14" s="23"/>
      <c r="H14" s="23"/>
      <c r="I14" s="23"/>
      <c r="J14" s="23"/>
    </row>
    <row r="15" spans="1:23" s="219" customFormat="1" ht="15.6" x14ac:dyDescent="0.3">
      <c r="A15" s="23"/>
      <c r="B15" s="23"/>
      <c r="C15" s="23"/>
      <c r="D15" s="23"/>
      <c r="E15" s="23"/>
      <c r="F15" s="23"/>
      <c r="H15" s="23"/>
      <c r="I15" s="23"/>
      <c r="J15" s="23"/>
    </row>
    <row r="16" spans="1:23" s="219" customFormat="1" ht="15.6" x14ac:dyDescent="0.3">
      <c r="A16" s="282" t="s">
        <v>369</v>
      </c>
      <c r="B16" s="282" t="s">
        <v>371</v>
      </c>
      <c r="C16" s="282" t="s">
        <v>372</v>
      </c>
      <c r="D16" s="282"/>
      <c r="E16" s="282" t="s">
        <v>377</v>
      </c>
      <c r="F16" s="282"/>
      <c r="G16" s="282" t="s">
        <v>378</v>
      </c>
      <c r="H16" s="282" t="s">
        <v>370</v>
      </c>
      <c r="I16" s="23"/>
      <c r="J16" s="23"/>
    </row>
    <row r="17" spans="1:15" s="219" customFormat="1" ht="15.6" x14ac:dyDescent="0.3">
      <c r="A17" s="22" t="s">
        <v>127</v>
      </c>
      <c r="B17" s="22" t="s">
        <v>127</v>
      </c>
      <c r="C17" s="24" t="s">
        <v>19</v>
      </c>
      <c r="D17" s="24" t="s">
        <v>206</v>
      </c>
      <c r="E17" s="95" t="s">
        <v>304</v>
      </c>
      <c r="F17" s="22" t="s">
        <v>126</v>
      </c>
      <c r="H17" s="23" t="s">
        <v>397</v>
      </c>
      <c r="I17" s="23"/>
      <c r="J17" s="23"/>
    </row>
    <row r="18" spans="1:15" s="219" customFormat="1" ht="15.6" x14ac:dyDescent="0.3">
      <c r="A18" s="281" t="s">
        <v>382</v>
      </c>
      <c r="B18" s="223" t="s">
        <v>99</v>
      </c>
      <c r="C18" s="219" t="s">
        <v>6</v>
      </c>
      <c r="D18" s="23" t="s">
        <v>207</v>
      </c>
      <c r="E18" s="96" t="s">
        <v>305</v>
      </c>
      <c r="F18" s="97" t="s">
        <v>373</v>
      </c>
      <c r="G18" s="223" t="s">
        <v>366</v>
      </c>
      <c r="H18" s="23" t="s">
        <v>108</v>
      </c>
      <c r="I18" s="23"/>
      <c r="J18" s="23"/>
    </row>
    <row r="19" spans="1:15" s="219" customFormat="1" ht="16.2" thickBot="1" x14ac:dyDescent="0.35">
      <c r="A19" s="281" t="s">
        <v>383</v>
      </c>
      <c r="B19" s="219" t="s">
        <v>100</v>
      </c>
      <c r="C19" s="219" t="s">
        <v>7</v>
      </c>
      <c r="D19" s="23" t="s">
        <v>208</v>
      </c>
      <c r="E19" s="280"/>
      <c r="F19" s="98" t="s">
        <v>308</v>
      </c>
      <c r="G19" s="219" t="s">
        <v>367</v>
      </c>
      <c r="H19" s="23" t="s">
        <v>379</v>
      </c>
      <c r="I19" s="23"/>
      <c r="J19" s="23"/>
    </row>
    <row r="20" spans="1:15" s="219" customFormat="1" ht="16.2" thickBot="1" x14ac:dyDescent="0.35">
      <c r="A20" s="281"/>
      <c r="B20" s="219" t="s">
        <v>368</v>
      </c>
      <c r="C20" s="219" t="s">
        <v>4</v>
      </c>
      <c r="D20" s="60" t="s">
        <v>209</v>
      </c>
      <c r="E20" s="23"/>
      <c r="F20" s="97" t="s">
        <v>310</v>
      </c>
      <c r="G20" s="50"/>
      <c r="H20" s="23" t="s">
        <v>80</v>
      </c>
      <c r="I20" s="23"/>
      <c r="J20" s="23"/>
    </row>
    <row r="21" spans="1:15" s="219" customFormat="1" ht="16.2" thickBot="1" x14ac:dyDescent="0.35">
      <c r="A21" s="281"/>
      <c r="B21" s="49"/>
      <c r="C21" s="219" t="s">
        <v>103</v>
      </c>
      <c r="D21" s="23"/>
      <c r="E21" s="23"/>
      <c r="F21" s="279" t="s">
        <v>311</v>
      </c>
      <c r="G21" s="49"/>
      <c r="H21" s="23" t="s">
        <v>381</v>
      </c>
      <c r="I21" s="23"/>
      <c r="J21" s="23"/>
    </row>
    <row r="22" spans="1:15" s="219" customFormat="1" ht="15.6" x14ac:dyDescent="0.3">
      <c r="A22" s="49"/>
      <c r="B22" s="49"/>
      <c r="C22" s="219" t="s">
        <v>2</v>
      </c>
      <c r="D22" s="23"/>
      <c r="E22" s="23"/>
      <c r="G22" s="49"/>
      <c r="H22" s="23"/>
      <c r="I22" s="23"/>
      <c r="J22" s="23"/>
    </row>
    <row r="23" spans="1:15" s="219" customFormat="1" ht="15.6" x14ac:dyDescent="0.3">
      <c r="A23" s="49"/>
      <c r="B23" s="49"/>
      <c r="D23" s="23"/>
      <c r="E23" s="23"/>
      <c r="F23" s="49"/>
      <c r="G23" s="49"/>
      <c r="H23" s="23"/>
      <c r="I23" s="23"/>
      <c r="J23" s="23"/>
    </row>
    <row r="24" spans="1:15" s="219" customFormat="1" ht="15.6" x14ac:dyDescent="0.3">
      <c r="A24" s="49"/>
      <c r="B24" s="49"/>
      <c r="C24" s="219" t="s">
        <v>102</v>
      </c>
      <c r="D24" s="23"/>
      <c r="E24" s="23"/>
      <c r="F24" s="49"/>
      <c r="G24" s="49"/>
      <c r="H24" s="23"/>
      <c r="I24" s="23"/>
      <c r="J24" s="23"/>
    </row>
    <row r="25" spans="1:15" s="219" customFormat="1" ht="15.6" x14ac:dyDescent="0.3">
      <c r="A25" s="49"/>
      <c r="B25" s="49"/>
      <c r="C25" s="219" t="s">
        <v>104</v>
      </c>
      <c r="D25" s="23"/>
      <c r="E25" s="23"/>
      <c r="F25" s="49"/>
      <c r="G25" s="49"/>
      <c r="H25" s="23"/>
      <c r="I25" s="23"/>
      <c r="J25" s="23"/>
    </row>
    <row r="26" spans="1:15" ht="15.6" x14ac:dyDescent="0.3">
      <c r="A26" s="49"/>
      <c r="B26" s="49"/>
      <c r="C26" s="23"/>
      <c r="D26" s="23"/>
      <c r="E26" s="23"/>
      <c r="F26" s="49"/>
      <c r="G26" s="49"/>
      <c r="H26" s="23"/>
      <c r="I26" s="23"/>
      <c r="J26" s="23"/>
    </row>
    <row r="27" spans="1:15" s="219" customFormat="1" ht="16.2" thickBot="1" x14ac:dyDescent="0.35">
      <c r="A27" s="97"/>
      <c r="B27" s="97"/>
      <c r="C27" s="23"/>
      <c r="D27" s="23"/>
      <c r="E27" s="23"/>
      <c r="F27" s="97"/>
      <c r="G27" s="97"/>
      <c r="H27" s="23"/>
      <c r="I27" s="23"/>
      <c r="J27" s="23"/>
    </row>
    <row r="28" spans="1:15" ht="43.8" thickBot="1" x14ac:dyDescent="0.35">
      <c r="A28" s="245" t="s">
        <v>347</v>
      </c>
      <c r="B28" s="313" t="s">
        <v>348</v>
      </c>
      <c r="C28" s="314"/>
      <c r="D28" s="314"/>
      <c r="E28" s="314"/>
      <c r="F28" s="313" t="s">
        <v>349</v>
      </c>
      <c r="G28" s="314"/>
      <c r="H28" s="314"/>
      <c r="I28" s="314"/>
      <c r="J28" s="314"/>
      <c r="K28" s="315"/>
      <c r="L28" s="313" t="s">
        <v>350</v>
      </c>
      <c r="M28" s="314"/>
      <c r="N28" s="315"/>
      <c r="O28" s="224" t="s">
        <v>351</v>
      </c>
    </row>
    <row r="29" spans="1:15" ht="44.4" thickTop="1" thickBot="1" x14ac:dyDescent="0.35">
      <c r="A29" s="246" t="s">
        <v>352</v>
      </c>
      <c r="B29" s="227" t="s">
        <v>412</v>
      </c>
      <c r="C29" s="227" t="s">
        <v>108</v>
      </c>
      <c r="D29" s="227" t="s">
        <v>411</v>
      </c>
      <c r="E29" s="227" t="s">
        <v>413</v>
      </c>
      <c r="F29" s="227" t="s">
        <v>414</v>
      </c>
      <c r="G29" s="227" t="s">
        <v>107</v>
      </c>
      <c r="H29" s="227" t="s">
        <v>418</v>
      </c>
      <c r="I29" s="227" t="s">
        <v>415</v>
      </c>
      <c r="J29" s="228" t="s">
        <v>416</v>
      </c>
      <c r="K29" s="228" t="s">
        <v>353</v>
      </c>
      <c r="L29" s="227" t="s">
        <v>417</v>
      </c>
      <c r="M29" s="227" t="s">
        <v>108</v>
      </c>
      <c r="N29" s="227" t="s">
        <v>80</v>
      </c>
      <c r="O29" s="229" t="s">
        <v>419</v>
      </c>
    </row>
    <row r="30" spans="1:15" ht="15" thickTop="1" x14ac:dyDescent="0.3">
      <c r="A30" s="247" t="s">
        <v>354</v>
      </c>
      <c r="B30" s="230" t="s">
        <v>355</v>
      </c>
      <c r="C30" s="231" t="s">
        <v>257</v>
      </c>
      <c r="D30" s="231"/>
      <c r="E30" s="230"/>
      <c r="F30" s="232" t="s">
        <v>356</v>
      </c>
      <c r="G30" s="232"/>
      <c r="H30" s="232"/>
      <c r="I30" s="232" t="s">
        <v>357</v>
      </c>
      <c r="J30" s="230"/>
      <c r="K30" s="230"/>
      <c r="L30" s="230"/>
      <c r="M30" s="230" t="s">
        <v>358</v>
      </c>
      <c r="N30" s="233" t="s">
        <v>359</v>
      </c>
      <c r="O30" s="232"/>
    </row>
    <row r="31" spans="1:15" s="34" customFormat="1" ht="28.2" x14ac:dyDescent="0.3">
      <c r="A31" s="220"/>
      <c r="B31" s="230" t="s">
        <v>360</v>
      </c>
      <c r="C31" s="231" t="s">
        <v>258</v>
      </c>
      <c r="D31" s="231"/>
      <c r="E31" s="230"/>
      <c r="F31" s="232"/>
      <c r="G31" s="232"/>
      <c r="H31" s="232"/>
      <c r="I31" s="232"/>
      <c r="J31" s="230"/>
      <c r="K31" s="230"/>
      <c r="L31" s="230"/>
      <c r="M31" s="230" t="s">
        <v>361</v>
      </c>
      <c r="N31" s="230" t="s">
        <v>361</v>
      </c>
      <c r="O31" s="232"/>
    </row>
    <row r="32" spans="1:15" x14ac:dyDescent="0.3">
      <c r="A32" s="220"/>
      <c r="B32" s="232" t="s">
        <v>362</v>
      </c>
      <c r="C32" s="231" t="s">
        <v>259</v>
      </c>
      <c r="D32" s="231"/>
      <c r="E32" s="230"/>
      <c r="F32" s="232"/>
      <c r="G32" s="232"/>
      <c r="H32" s="232"/>
      <c r="I32" s="232"/>
      <c r="J32" s="230"/>
      <c r="K32" s="230"/>
      <c r="L32" s="230"/>
      <c r="M32" s="234"/>
      <c r="N32" s="230"/>
      <c r="O32" s="232"/>
    </row>
    <row r="33" spans="1:15" x14ac:dyDescent="0.3">
      <c r="A33" s="219"/>
      <c r="B33" s="233" t="s">
        <v>363</v>
      </c>
      <c r="C33" s="231" t="s">
        <v>260</v>
      </c>
      <c r="D33" s="231"/>
      <c r="E33" s="233"/>
      <c r="F33" s="235"/>
      <c r="G33" s="236"/>
      <c r="H33" s="236"/>
      <c r="I33" s="236"/>
      <c r="J33" s="237"/>
      <c r="K33" s="237"/>
      <c r="L33" s="236"/>
      <c r="M33" s="238"/>
      <c r="N33" s="233"/>
      <c r="O33" s="236"/>
    </row>
    <row r="34" spans="1:15" x14ac:dyDescent="0.3">
      <c r="A34" s="219"/>
      <c r="B34" s="236" t="s">
        <v>364</v>
      </c>
      <c r="C34" s="236"/>
      <c r="D34" s="236"/>
      <c r="E34" s="233"/>
      <c r="F34" s="239"/>
      <c r="G34" s="236"/>
      <c r="H34" s="236"/>
      <c r="I34" s="236"/>
      <c r="J34" s="237"/>
      <c r="K34" s="237"/>
      <c r="L34" s="236"/>
      <c r="M34" s="233"/>
      <c r="N34" s="233"/>
      <c r="O34" s="236"/>
    </row>
    <row r="35" spans="1:15" ht="28.2" x14ac:dyDescent="0.3">
      <c r="A35" s="219"/>
      <c r="B35" s="230" t="s">
        <v>365</v>
      </c>
      <c r="C35" s="230" t="s">
        <v>261</v>
      </c>
      <c r="D35" s="230"/>
      <c r="E35" s="233"/>
      <c r="F35" s="239"/>
      <c r="G35" s="236"/>
      <c r="H35" s="236"/>
      <c r="I35" s="236"/>
      <c r="J35" s="237"/>
      <c r="K35" s="237"/>
      <c r="L35" s="236"/>
      <c r="M35" s="236"/>
      <c r="N35" s="236"/>
      <c r="O35" s="236"/>
    </row>
    <row r="36" spans="1:15" x14ac:dyDescent="0.3">
      <c r="A36" s="219"/>
      <c r="B36" s="236"/>
      <c r="C36" s="231" t="s">
        <v>263</v>
      </c>
      <c r="D36" s="231"/>
      <c r="E36" s="236"/>
      <c r="F36" s="235"/>
      <c r="G36" s="236"/>
      <c r="H36" s="236"/>
      <c r="I36" s="236"/>
      <c r="J36" s="237"/>
      <c r="K36" s="237"/>
      <c r="L36" s="236"/>
      <c r="M36" s="236"/>
      <c r="N36" s="236"/>
      <c r="O36" s="236"/>
    </row>
    <row r="37" spans="1:15" x14ac:dyDescent="0.3">
      <c r="A37" s="219"/>
      <c r="B37" s="236"/>
      <c r="C37" s="231" t="s">
        <v>264</v>
      </c>
      <c r="D37" s="231"/>
      <c r="E37" s="236"/>
      <c r="F37" s="235"/>
      <c r="G37" s="236"/>
      <c r="H37" s="236"/>
      <c r="I37" s="236"/>
      <c r="J37" s="237"/>
      <c r="K37" s="237"/>
      <c r="L37" s="236"/>
      <c r="M37" s="236"/>
      <c r="N37" s="236"/>
      <c r="O37" s="236"/>
    </row>
    <row r="38" spans="1:15" x14ac:dyDescent="0.3">
      <c r="A38" s="219"/>
      <c r="B38" s="236"/>
      <c r="C38" s="231" t="s">
        <v>262</v>
      </c>
      <c r="D38" s="231"/>
      <c r="E38" s="236"/>
      <c r="F38" s="239"/>
      <c r="G38" s="236"/>
      <c r="H38" s="236"/>
      <c r="I38" s="236"/>
      <c r="J38" s="237"/>
      <c r="K38" s="237"/>
      <c r="L38" s="236"/>
      <c r="M38" s="236"/>
      <c r="N38" s="236"/>
      <c r="O38" s="236"/>
    </row>
    <row r="39" spans="1:15" x14ac:dyDescent="0.3">
      <c r="A39" s="219"/>
      <c r="B39" s="236"/>
      <c r="C39" s="240" t="s">
        <v>254</v>
      </c>
      <c r="D39" s="236"/>
      <c r="E39" s="236"/>
      <c r="F39" s="239"/>
      <c r="G39" s="236"/>
      <c r="H39" s="236"/>
      <c r="I39" s="236"/>
      <c r="J39" s="237"/>
      <c r="K39" s="237"/>
      <c r="L39" s="236"/>
      <c r="M39" s="236"/>
      <c r="N39" s="236"/>
      <c r="O39" s="236"/>
    </row>
    <row r="40" spans="1:15" x14ac:dyDescent="0.3">
      <c r="A40" s="219"/>
      <c r="B40" s="236"/>
      <c r="C40" s="240" t="s">
        <v>255</v>
      </c>
      <c r="D40" s="236"/>
      <c r="E40" s="236"/>
      <c r="F40" s="239"/>
      <c r="G40" s="236"/>
      <c r="H40" s="236"/>
      <c r="I40" s="236"/>
      <c r="J40" s="237"/>
      <c r="K40" s="237"/>
      <c r="L40" s="236"/>
      <c r="M40" s="236"/>
      <c r="N40" s="236"/>
      <c r="O40" s="236"/>
    </row>
    <row r="41" spans="1:15" x14ac:dyDescent="0.3">
      <c r="A41" s="219"/>
      <c r="B41" s="241"/>
      <c r="C41" s="242" t="s">
        <v>136</v>
      </c>
      <c r="D41" s="241"/>
      <c r="E41" s="241"/>
      <c r="F41" s="243"/>
      <c r="G41" s="241"/>
      <c r="H41" s="241"/>
      <c r="I41" s="241"/>
      <c r="J41" s="244"/>
      <c r="K41" s="244"/>
      <c r="L41" s="241"/>
      <c r="M41" s="241"/>
      <c r="N41" s="241"/>
      <c r="O41" s="241"/>
    </row>
    <row r="42" spans="1:15" x14ac:dyDescent="0.3">
      <c r="A42" s="219"/>
      <c r="B42" s="223"/>
      <c r="C42" s="223"/>
      <c r="D42" s="223"/>
      <c r="E42" s="223"/>
      <c r="F42" s="225"/>
      <c r="G42" s="223"/>
      <c r="H42" s="223"/>
      <c r="I42" s="223"/>
      <c r="J42" s="226"/>
      <c r="K42" s="226"/>
      <c r="L42" s="223"/>
      <c r="M42" s="223"/>
      <c r="N42" s="223"/>
      <c r="O42" s="223"/>
    </row>
    <row r="43" spans="1:15" x14ac:dyDescent="0.3">
      <c r="A43" s="219"/>
      <c r="B43" s="223"/>
      <c r="C43" s="223"/>
      <c r="D43" s="223"/>
      <c r="E43" s="223"/>
      <c r="F43" s="225"/>
      <c r="G43" s="223"/>
      <c r="H43" s="223"/>
      <c r="I43" s="223"/>
      <c r="J43" s="226"/>
      <c r="K43" s="226"/>
      <c r="L43" s="223"/>
      <c r="M43" s="223"/>
      <c r="N43" s="223"/>
      <c r="O43" s="223"/>
    </row>
    <row r="44" spans="1:15" x14ac:dyDescent="0.3">
      <c r="A44" s="222"/>
      <c r="B44" s="248"/>
      <c r="C44" s="248"/>
      <c r="D44" s="248"/>
      <c r="E44" s="248"/>
      <c r="F44" s="225"/>
      <c r="G44" s="223"/>
      <c r="H44" s="223"/>
      <c r="I44" s="223"/>
      <c r="J44" s="226"/>
      <c r="K44" s="226"/>
      <c r="L44" s="223"/>
      <c r="M44" s="223"/>
      <c r="N44" s="223"/>
      <c r="O44" s="223"/>
    </row>
    <row r="45" spans="1:15" x14ac:dyDescent="0.3">
      <c r="A45" s="219"/>
      <c r="B45" s="223"/>
      <c r="C45" s="223"/>
      <c r="D45" s="219"/>
      <c r="E45" s="223"/>
      <c r="F45" s="225"/>
      <c r="G45" s="223"/>
      <c r="H45" s="223"/>
      <c r="I45" s="223"/>
      <c r="J45" s="226"/>
      <c r="K45" s="226"/>
      <c r="L45" s="223"/>
      <c r="M45" s="223"/>
      <c r="N45" s="223"/>
      <c r="O45" s="223"/>
    </row>
    <row r="46" spans="1:15" ht="15.6" x14ac:dyDescent="0.3">
      <c r="A46" s="219"/>
      <c r="B46" s="219"/>
      <c r="C46" s="219"/>
      <c r="D46" s="219"/>
      <c r="E46" s="219"/>
      <c r="F46" s="219"/>
      <c r="G46" s="219"/>
      <c r="H46" s="219"/>
      <c r="I46" s="219"/>
      <c r="J46" s="221"/>
      <c r="K46" s="221"/>
      <c r="L46" s="219"/>
      <c r="M46" s="219"/>
      <c r="N46" s="219"/>
      <c r="O46" s="219"/>
    </row>
    <row r="47" spans="1:15" ht="15.6" x14ac:dyDescent="0.3">
      <c r="A47" s="219"/>
      <c r="B47" s="219"/>
      <c r="C47" s="219"/>
      <c r="D47" s="219"/>
      <c r="E47" s="219"/>
      <c r="F47" s="219"/>
      <c r="G47" s="219"/>
      <c r="H47" s="219"/>
      <c r="I47" s="219"/>
      <c r="J47" s="221"/>
      <c r="K47" s="221"/>
      <c r="L47" s="219"/>
      <c r="M47" s="219"/>
      <c r="N47" s="219"/>
      <c r="O47" s="219"/>
    </row>
    <row r="48" spans="1:15" ht="15.6" x14ac:dyDescent="0.3">
      <c r="A48" s="219"/>
      <c r="B48" s="219"/>
      <c r="C48" s="219"/>
      <c r="D48" s="219"/>
      <c r="E48" s="219"/>
      <c r="F48" s="219"/>
      <c r="G48" s="219"/>
      <c r="H48" s="219"/>
      <c r="I48" s="219"/>
      <c r="J48" s="221"/>
      <c r="K48" s="221"/>
      <c r="L48" s="219"/>
      <c r="M48" s="219"/>
      <c r="N48" s="219"/>
      <c r="O48" s="219"/>
    </row>
    <row r="49" spans="1:25" ht="15.6" x14ac:dyDescent="0.3">
      <c r="A49" s="219"/>
      <c r="B49" s="219"/>
      <c r="C49" s="219"/>
      <c r="D49" s="219"/>
      <c r="E49" s="219"/>
      <c r="F49" s="219"/>
      <c r="G49" s="219"/>
      <c r="H49" s="219"/>
      <c r="I49" s="219"/>
      <c r="J49" s="221"/>
      <c r="K49" s="221"/>
      <c r="L49" s="219"/>
      <c r="M49" s="219"/>
      <c r="N49" s="219"/>
      <c r="O49" s="219"/>
    </row>
    <row r="50" spans="1:25" ht="15.6" x14ac:dyDescent="0.3">
      <c r="A50" s="219"/>
      <c r="B50" s="219"/>
      <c r="C50" s="219"/>
      <c r="D50" s="219"/>
      <c r="E50" s="219"/>
      <c r="F50" s="219"/>
      <c r="G50" s="219"/>
      <c r="H50" s="219"/>
      <c r="I50" s="219"/>
      <c r="J50" s="221"/>
      <c r="K50" s="221"/>
      <c r="L50" s="219"/>
      <c r="M50" s="219"/>
      <c r="N50" s="219"/>
      <c r="O50" s="219"/>
    </row>
    <row r="51" spans="1:25" ht="15.6" x14ac:dyDescent="0.3">
      <c r="A51" s="219"/>
      <c r="B51" s="219"/>
      <c r="C51" s="219"/>
      <c r="D51" s="219" t="s">
        <v>102</v>
      </c>
      <c r="E51" s="219"/>
      <c r="F51" s="219"/>
      <c r="G51" s="219"/>
      <c r="H51" s="219"/>
      <c r="I51" s="219"/>
      <c r="J51" s="221"/>
      <c r="K51" s="221"/>
      <c r="L51" s="219"/>
      <c r="M51" s="219"/>
      <c r="N51" s="219"/>
      <c r="O51" s="219"/>
      <c r="P51" s="219"/>
      <c r="Q51" s="219"/>
      <c r="R51" s="219"/>
      <c r="S51" s="219"/>
      <c r="T51" s="221"/>
      <c r="U51" s="221"/>
      <c r="V51" s="219"/>
      <c r="W51" s="219"/>
      <c r="X51" s="219"/>
      <c r="Y51" s="219"/>
    </row>
    <row r="52" spans="1:25" ht="15.6" x14ac:dyDescent="0.3">
      <c r="A52" s="219"/>
      <c r="B52" s="219"/>
      <c r="C52" s="219"/>
      <c r="D52" s="219" t="s">
        <v>104</v>
      </c>
      <c r="E52" s="219"/>
      <c r="F52" s="219"/>
      <c r="G52" s="219"/>
      <c r="H52" s="219"/>
      <c r="I52" s="219"/>
      <c r="J52" s="221"/>
      <c r="K52" s="221"/>
      <c r="L52" s="219"/>
      <c r="M52" s="219"/>
      <c r="N52" s="219"/>
      <c r="O52" s="219"/>
    </row>
    <row r="53" spans="1:25" ht="15.6" x14ac:dyDescent="0.3">
      <c r="A53" s="219"/>
      <c r="B53" s="219"/>
      <c r="C53" s="219"/>
      <c r="D53" s="219"/>
      <c r="E53" s="219"/>
      <c r="F53" s="219"/>
      <c r="G53" s="219"/>
      <c r="H53" s="219"/>
      <c r="I53" s="219"/>
      <c r="J53" s="221"/>
      <c r="K53" s="221"/>
      <c r="L53" s="219"/>
      <c r="M53" s="219"/>
      <c r="N53" s="219"/>
      <c r="O53" s="219"/>
    </row>
    <row r="54" spans="1:25" ht="15.6" x14ac:dyDescent="0.3">
      <c r="H54" s="61"/>
      <c r="I54" s="61"/>
      <c r="J54" s="61"/>
      <c r="K54" s="61"/>
    </row>
    <row r="55" spans="1:25" ht="15.6" x14ac:dyDescent="0.3">
      <c r="H55" s="61"/>
      <c r="I55" s="61"/>
      <c r="J55" s="61"/>
      <c r="K55" s="61"/>
    </row>
    <row r="56" spans="1:25" ht="15.6" x14ac:dyDescent="0.3">
      <c r="H56" s="61"/>
      <c r="I56" s="61"/>
      <c r="J56" s="61"/>
      <c r="K56" s="61"/>
    </row>
    <row r="57" spans="1:25" ht="15.6" x14ac:dyDescent="0.3">
      <c r="H57" s="61"/>
      <c r="I57" s="61"/>
      <c r="J57" s="61"/>
      <c r="K57" s="61"/>
    </row>
    <row r="58" spans="1:25" ht="15.6" x14ac:dyDescent="0.3">
      <c r="H58" s="61"/>
      <c r="I58" s="61"/>
      <c r="J58" s="61"/>
      <c r="K58" s="61"/>
    </row>
    <row r="59" spans="1:25" ht="15.6" x14ac:dyDescent="0.3">
      <c r="H59" s="61"/>
      <c r="I59" s="61"/>
      <c r="J59" s="61"/>
      <c r="K59" s="61"/>
    </row>
    <row r="60" spans="1:25" ht="15.6" x14ac:dyDescent="0.3">
      <c r="H60" s="61"/>
      <c r="I60" s="61"/>
      <c r="J60" s="61"/>
      <c r="K60" s="61"/>
    </row>
    <row r="61" spans="1:25" ht="15.6" x14ac:dyDescent="0.3">
      <c r="H61" s="61"/>
      <c r="I61" s="61"/>
      <c r="J61" s="61"/>
      <c r="K61" s="61"/>
    </row>
    <row r="62" spans="1:25" ht="15.6" x14ac:dyDescent="0.3">
      <c r="H62" s="61"/>
      <c r="I62" s="61"/>
      <c r="J62" s="61"/>
      <c r="K62" s="61"/>
    </row>
    <row r="63" spans="1:25" ht="15.6" x14ac:dyDescent="0.3">
      <c r="H63" s="61"/>
      <c r="I63" s="61"/>
      <c r="J63" s="61"/>
      <c r="K63" s="61"/>
    </row>
    <row r="64" spans="1:25" ht="15.6" x14ac:dyDescent="0.3">
      <c r="H64" s="61"/>
      <c r="I64" s="61"/>
      <c r="J64" s="61"/>
      <c r="K64" s="61"/>
    </row>
  </sheetData>
  <customSheetViews>
    <customSheetView guid="{426594F0-BD78-494B-83F5-6715BCF3F934}" hiddenColumns="1">
      <selection activeCell="I19" sqref="I19"/>
      <pageMargins left="0.7" right="0.7" top="0.75" bottom="0.75" header="0.3" footer="0.3"/>
      <pageSetup orientation="portrait" r:id="rId1"/>
    </customSheetView>
    <customSheetView guid="{AAE5F1F5-23DF-4A1C-A14D-1A683FBAD0A0}" hiddenColumns="1">
      <selection activeCell="I19" sqref="I19"/>
      <pageMargins left="0.7" right="0.7" top="0.75" bottom="0.75" header="0.3" footer="0.3"/>
      <pageSetup orientation="portrait" r:id="rId2"/>
    </customSheetView>
  </customSheetViews>
  <mergeCells count="3">
    <mergeCell ref="B28:E28"/>
    <mergeCell ref="F28:K28"/>
    <mergeCell ref="L28:N28"/>
  </mergeCell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00BD83B02F8A43A8952A9CEE7E49CB" ma:contentTypeVersion="2" ma:contentTypeDescription="Create a new document." ma:contentTypeScope="" ma:versionID="f0fc9f0f74d850d9d21e2df4ff29b553">
  <xsd:schema xmlns:xsd="http://www.w3.org/2001/XMLSchema" xmlns:xs="http://www.w3.org/2001/XMLSchema" xmlns:p="http://schemas.microsoft.com/office/2006/metadata/properties" xmlns:ns2="4cfaab2b-e3b6-4197-825c-518ca9d7adff" targetNamespace="http://schemas.microsoft.com/office/2006/metadata/properties" ma:root="true" ma:fieldsID="fe1c448ee6c262c6d2676c9c377f361a" ns2:_="">
    <xsd:import namespace="4cfaab2b-e3b6-4197-825c-518ca9d7adf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faab2b-e3b6-4197-825c-518ca9d7adf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149A2A82-36B9-43D0-826E-6E3AE6624B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faab2b-e3b6-4197-825c-518ca9d7a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FA02F0-F5A4-4919-A7CB-1CD08DB02D1F}">
  <ds:schemaRefs>
    <ds:schemaRef ds:uri="http://schemas.microsoft.com/sharepoint/v3/contenttype/forms"/>
  </ds:schemaRefs>
</ds:datastoreItem>
</file>

<file path=customXml/itemProps3.xml><?xml version="1.0" encoding="utf-8"?>
<ds:datastoreItem xmlns:ds="http://schemas.openxmlformats.org/officeDocument/2006/customXml" ds:itemID="{9295B82F-2EE5-402F-802A-8AD8F9166214}">
  <ds:schemaRefs>
    <ds:schemaRef ds:uri="4cfaab2b-e3b6-4197-825c-518ca9d7adff"/>
    <ds:schemaRef ds:uri="http://purl.org/dc/dcmitype/"/>
    <ds:schemaRef ds:uri="http://www.w3.org/XML/1998/namespace"/>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Project </vt:lpstr>
      <vt:lpstr>Instructions</vt:lpstr>
      <vt:lpstr>Opportunity - Rating Desc.</vt:lpstr>
      <vt:lpstr>Threat - Rating Desc.</vt:lpstr>
      <vt:lpstr>Severity matrix</vt:lpstr>
      <vt:lpstr>Sample Risk Checklist</vt:lpstr>
      <vt:lpstr>Risk Allocation</vt:lpstr>
      <vt:lpstr>Lists</vt:lpstr>
      <vt:lpstr>Construction</vt:lpstr>
      <vt:lpstr>Design</vt:lpstr>
      <vt:lpstr>Design_construction</vt:lpstr>
      <vt:lpstr>Environmental</vt:lpstr>
      <vt:lpstr>External</vt:lpstr>
      <vt:lpstr>Maint_Ops</vt:lpstr>
      <vt:lpstr>Operations_Maintenance</vt:lpstr>
      <vt:lpstr>Organizational</vt:lpstr>
      <vt:lpstr>Planning_Preliminary_Eng</vt:lpstr>
      <vt:lpstr>PM</vt:lpstr>
      <vt:lpstr>'Opportunity - Rating Desc.'!Print_Area</vt:lpstr>
      <vt:lpstr>'Sample Risk Checklist'!Print_Area</vt:lpstr>
      <vt:lpstr>'Severity matrix'!Print_Area</vt:lpstr>
      <vt:lpstr>'Threat - Rating Desc.'!Print_Area</vt:lpstr>
      <vt:lpstr>'Sample Risk Checklist'!Print_Titles</vt:lpstr>
      <vt:lpstr>program_procurement</vt:lpstr>
      <vt:lpstr>Proj_Phase_List</vt:lpstr>
      <vt:lpstr>Proj_Phases</vt:lpstr>
      <vt:lpstr>Railroad</vt:lpstr>
      <vt:lpstr>ROW</vt:lpstr>
      <vt:lpstr>Utilities</vt:lpstr>
    </vt:vector>
  </TitlesOfParts>
  <Company>TxDOT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Erik Huffman</dc:creator>
  <cp:lastModifiedBy>Erik</cp:lastModifiedBy>
  <cp:lastPrinted>2015-09-15T17:46:07Z</cp:lastPrinted>
  <dcterms:created xsi:type="dcterms:W3CDTF">2013-01-07T23:17:31Z</dcterms:created>
  <dcterms:modified xsi:type="dcterms:W3CDTF">2019-05-29T22:16:18Z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0x010100A400BD83B02F8A43A8952A9CEE7E49CB</vt:lpwstr>
  </property>
  <property fmtid="{D5CDD505-2E9C-101B-9397-08002B2CF9AE}" pid="3" name="Document_x0020_Class">
    <vt:lpwstr>4;#Project Management|de242f80-6bef-4248-af56-8ba58227aa56</vt:lpwstr>
  </property>
  <property fmtid="{D5CDD505-2E9C-101B-9397-08002B2CF9AE}" pid="4" name="Record Type">
    <vt:lpwstr>5;#Project Management-Non IT|4e6bf270-fa1e-4aef-83da-c3f1edd9b39f</vt:lpwstr>
  </property>
  <property fmtid="{D5CDD505-2E9C-101B-9397-08002B2CF9AE}" pid="5" name="Record_x0020_Type">
    <vt:lpwstr>5;#Project Management-Non IT|4e6bf270-fa1e-4aef-83da-c3f1edd9b39f</vt:lpwstr>
  </property>
  <property fmtid="{D5CDD505-2E9C-101B-9397-08002B2CF9AE}" pid="6" name="Document Class">
    <vt:lpwstr>4;#Project Management|de242f80-6bef-4248-af56-8ba58227aa56</vt:lpwstr>
  </property>
  <property fmtid="{D5CDD505-2E9C-101B-9397-08002B2CF9AE}" pid="7" name="_dlc_DocIdItemGuid">
    <vt:lpwstr>73c11ec8-1c75-4fc1-9acc-fc3b32e73f79</vt:lpwstr>
  </property>
  <property fmtid="{D5CDD505-2E9C-101B-9397-08002B2CF9AE}" pid="8" name="PcE4 File Structure">
    <vt:lpwstr>217;#Support Document|c6664123-6930-4560-b230-13c1ba38ef85</vt:lpwstr>
  </property>
  <property fmtid="{D5CDD505-2E9C-101B-9397-08002B2CF9AE}" pid="9" name="TaxCatchAll">
    <vt:lpwstr>5;#Project Management-Non IT|4e6bf270-fa1e-4aef-83da-c3f1edd9b39f;#4;#Project Management|de242f80-6bef-4248-af56-8ba58227aa56</vt:lpwstr>
  </property>
  <property fmtid="{D5CDD505-2E9C-101B-9397-08002B2CF9AE}" pid="10" name="l3edd206b2404d7088c6bd8e3f838ea5">
    <vt:lpwstr>Project Management|de242f80-6bef-4248-af56-8ba58227aa56</vt:lpwstr>
  </property>
  <property fmtid="{D5CDD505-2E9C-101B-9397-08002B2CF9AE}" pid="11" name="leb995e917a44b669b3013b9a5d25141">
    <vt:lpwstr>Project Management-Non IT|4e6bf270-fa1e-4aef-83da-c3f1edd9b39f</vt:lpwstr>
  </property>
</Properties>
</file>