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O:\OneDrive\Documentos\-- TurboAir\7 Bots\Turbots\-- Turbo Viewer\"/>
    </mc:Choice>
  </mc:AlternateContent>
  <xr:revisionPtr revIDLastSave="0" documentId="13_ncr:1_{CE7E67CF-2D17-4590-BD03-D1060C280A90}" xr6:coauthVersionLast="47" xr6:coauthVersionMax="47" xr10:uidLastSave="{00000000-0000-0000-0000-000000000000}"/>
  <bookViews>
    <workbookView xWindow="-120" yWindow="-120" windowWidth="29040" windowHeight="16440" xr2:uid="{D18580F2-5591-4C3C-AE5D-F6A95C4A2ADD}"/>
  </bookViews>
  <sheets>
    <sheet name="TURBO AIR REF. (2)" sheetId="1" r:id="rId1"/>
  </sheets>
  <externalReferences>
    <externalReference r:id="rId2"/>
  </externalReferences>
  <definedNames>
    <definedName name="_xlnm._FilterDatabase" localSheetId="0" hidden="1">'TURBO AIR REF. (2)'!$A$4:$J$1177</definedName>
    <definedName name="_xlnm.Print_Area" localSheetId="0">'TURBO AIR REF. (2)'!$A$1:$G$1143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4" i="1" l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81" i="1"/>
  <c r="F82" i="1"/>
  <c r="F83" i="1"/>
  <c r="F84" i="1"/>
  <c r="F85" i="1"/>
  <c r="F86" i="1"/>
  <c r="F87" i="1"/>
  <c r="F88" i="1"/>
  <c r="F89" i="1"/>
  <c r="F90" i="1"/>
  <c r="F91" i="1"/>
  <c r="F92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41" i="1"/>
  <c r="F42" i="1"/>
  <c r="F43" i="1"/>
  <c r="F44" i="1"/>
  <c r="F45" i="1"/>
  <c r="F46" i="1"/>
  <c r="F47" i="1"/>
  <c r="F48" i="1"/>
  <c r="F49" i="1"/>
  <c r="F50" i="1"/>
  <c r="F40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8" i="1"/>
  <c r="E1176" i="1" l="1"/>
  <c r="E1175" i="1"/>
  <c r="E1173" i="1"/>
  <c r="E1172" i="1"/>
  <c r="N1169" i="1"/>
  <c r="O1169" i="1" s="1"/>
  <c r="L1169" i="1"/>
  <c r="K1169" i="1"/>
  <c r="J1169" i="1"/>
  <c r="I1169" i="1"/>
  <c r="N1168" i="1"/>
  <c r="O1168" i="1" s="1"/>
  <c r="L1168" i="1"/>
  <c r="K1168" i="1"/>
  <c r="J1168" i="1"/>
  <c r="I1168" i="1"/>
  <c r="N1167" i="1"/>
  <c r="O1167" i="1" s="1"/>
  <c r="L1167" i="1"/>
  <c r="K1167" i="1"/>
  <c r="J1167" i="1"/>
  <c r="I1167" i="1"/>
  <c r="N1166" i="1"/>
  <c r="O1166" i="1" s="1"/>
  <c r="L1166" i="1"/>
  <c r="K1166" i="1"/>
  <c r="J1166" i="1"/>
  <c r="I1166" i="1"/>
  <c r="N1165" i="1"/>
  <c r="O1165" i="1" s="1"/>
  <c r="L1165" i="1"/>
  <c r="K1165" i="1"/>
  <c r="J1165" i="1"/>
  <c r="I1165" i="1"/>
  <c r="N1164" i="1"/>
  <c r="L1164" i="1"/>
  <c r="K1164" i="1"/>
  <c r="J1164" i="1"/>
  <c r="I1164" i="1"/>
  <c r="N1163" i="1"/>
  <c r="L1163" i="1"/>
  <c r="K1163" i="1"/>
  <c r="J1163" i="1"/>
  <c r="I1163" i="1"/>
  <c r="N1162" i="1"/>
  <c r="O1162" i="1" s="1"/>
  <c r="L1162" i="1"/>
  <c r="K1162" i="1"/>
  <c r="J1162" i="1"/>
  <c r="I1162" i="1"/>
  <c r="N1161" i="1"/>
  <c r="L1161" i="1"/>
  <c r="K1161" i="1"/>
  <c r="J1161" i="1"/>
  <c r="I1161" i="1"/>
  <c r="N1160" i="1"/>
  <c r="O1160" i="1" s="1"/>
  <c r="L1160" i="1"/>
  <c r="K1160" i="1"/>
  <c r="J1160" i="1"/>
  <c r="I1160" i="1"/>
  <c r="N1159" i="1"/>
  <c r="L1159" i="1"/>
  <c r="K1159" i="1"/>
  <c r="J1159" i="1"/>
  <c r="I1159" i="1"/>
  <c r="N1158" i="1"/>
  <c r="O1158" i="1" s="1"/>
  <c r="L1158" i="1"/>
  <c r="K1158" i="1"/>
  <c r="J1158" i="1"/>
  <c r="I1158" i="1"/>
  <c r="N1157" i="1"/>
  <c r="O1157" i="1" s="1"/>
  <c r="L1157" i="1"/>
  <c r="K1157" i="1"/>
  <c r="J1157" i="1"/>
  <c r="I1157" i="1"/>
  <c r="N1155" i="1"/>
  <c r="L1155" i="1"/>
  <c r="K1155" i="1"/>
  <c r="J1155" i="1"/>
  <c r="I1155" i="1"/>
  <c r="N1154" i="1"/>
  <c r="O1154" i="1" s="1"/>
  <c r="L1154" i="1"/>
  <c r="K1154" i="1"/>
  <c r="J1154" i="1"/>
  <c r="I1154" i="1"/>
  <c r="N1153" i="1"/>
  <c r="O1153" i="1" s="1"/>
  <c r="L1153" i="1"/>
  <c r="K1153" i="1"/>
  <c r="J1153" i="1"/>
  <c r="I1153" i="1"/>
  <c r="N1152" i="1"/>
  <c r="L1152" i="1"/>
  <c r="K1152" i="1"/>
  <c r="J1152" i="1"/>
  <c r="I1152" i="1"/>
  <c r="N1151" i="1"/>
  <c r="O1151" i="1" s="1"/>
  <c r="L1151" i="1"/>
  <c r="K1151" i="1"/>
  <c r="J1151" i="1"/>
  <c r="I1151" i="1"/>
  <c r="N1150" i="1"/>
  <c r="O1150" i="1" s="1"/>
  <c r="L1150" i="1"/>
  <c r="K1150" i="1"/>
  <c r="J1150" i="1"/>
  <c r="I1150" i="1"/>
  <c r="N1149" i="1"/>
  <c r="L1149" i="1"/>
  <c r="K1149" i="1"/>
  <c r="J1149" i="1"/>
  <c r="I1149" i="1"/>
  <c r="N1148" i="1"/>
  <c r="O1148" i="1" s="1"/>
  <c r="L1148" i="1"/>
  <c r="K1148" i="1"/>
  <c r="J1148" i="1"/>
  <c r="I1148" i="1"/>
  <c r="N1147" i="1"/>
  <c r="L1147" i="1"/>
  <c r="K1147" i="1"/>
  <c r="J1147" i="1"/>
  <c r="I1147" i="1"/>
  <c r="N1146" i="1"/>
  <c r="O1146" i="1" s="1"/>
  <c r="L1146" i="1"/>
  <c r="K1146" i="1"/>
  <c r="J1146" i="1"/>
  <c r="I1146" i="1"/>
  <c r="N1145" i="1"/>
  <c r="L1145" i="1"/>
  <c r="K1145" i="1"/>
  <c r="J1145" i="1"/>
  <c r="I1145" i="1"/>
  <c r="N1144" i="1"/>
  <c r="L1144" i="1"/>
  <c r="K1144" i="1"/>
  <c r="J1144" i="1"/>
  <c r="I1144" i="1"/>
  <c r="N1143" i="1"/>
  <c r="O1143" i="1" s="1"/>
  <c r="L1143" i="1"/>
  <c r="K1143" i="1"/>
  <c r="J1143" i="1"/>
  <c r="I1143" i="1"/>
  <c r="N1142" i="1"/>
  <c r="O1142" i="1" s="1"/>
  <c r="L1142" i="1"/>
  <c r="K1142" i="1"/>
  <c r="J1142" i="1"/>
  <c r="I1142" i="1"/>
  <c r="N1140" i="1"/>
  <c r="L1140" i="1"/>
  <c r="K1140" i="1"/>
  <c r="J1140" i="1"/>
  <c r="I1140" i="1"/>
  <c r="N1139" i="1"/>
  <c r="L1139" i="1"/>
  <c r="K1139" i="1"/>
  <c r="J1139" i="1"/>
  <c r="I1139" i="1"/>
  <c r="N1138" i="1"/>
  <c r="L1138" i="1"/>
  <c r="K1138" i="1"/>
  <c r="J1138" i="1"/>
  <c r="I1138" i="1"/>
  <c r="N1137" i="1"/>
  <c r="O1137" i="1" s="1"/>
  <c r="L1137" i="1"/>
  <c r="K1137" i="1"/>
  <c r="J1137" i="1"/>
  <c r="I1137" i="1"/>
  <c r="N1136" i="1"/>
  <c r="O1136" i="1" s="1"/>
  <c r="L1136" i="1"/>
  <c r="K1136" i="1"/>
  <c r="J1136" i="1"/>
  <c r="I1136" i="1"/>
  <c r="E1136" i="1"/>
  <c r="N1135" i="1"/>
  <c r="O1135" i="1" s="1"/>
  <c r="L1135" i="1"/>
  <c r="K1135" i="1"/>
  <c r="J1135" i="1"/>
  <c r="I1135" i="1"/>
  <c r="N1134" i="1"/>
  <c r="L1134" i="1"/>
  <c r="K1134" i="1"/>
  <c r="J1134" i="1"/>
  <c r="I1134" i="1"/>
  <c r="N1133" i="1"/>
  <c r="O1133" i="1" s="1"/>
  <c r="L1133" i="1"/>
  <c r="K1133" i="1"/>
  <c r="J1133" i="1"/>
  <c r="I1133" i="1"/>
  <c r="N1132" i="1"/>
  <c r="L1132" i="1"/>
  <c r="K1132" i="1"/>
  <c r="J1132" i="1"/>
  <c r="I1132" i="1"/>
  <c r="L1131" i="1"/>
  <c r="K1131" i="1"/>
  <c r="J1131" i="1"/>
  <c r="I1131" i="1"/>
  <c r="E1131" i="1"/>
  <c r="N1130" i="1"/>
  <c r="O1130" i="1" s="1"/>
  <c r="L1130" i="1"/>
  <c r="K1130" i="1"/>
  <c r="J1130" i="1"/>
  <c r="I1130" i="1"/>
  <c r="E1130" i="1"/>
  <c r="N1129" i="1"/>
  <c r="O1129" i="1" s="1"/>
  <c r="E1129" i="1"/>
  <c r="N1128" i="1"/>
  <c r="O1128" i="1" s="1"/>
  <c r="L1128" i="1"/>
  <c r="K1128" i="1"/>
  <c r="J1128" i="1"/>
  <c r="I1128" i="1"/>
  <c r="E1128" i="1"/>
  <c r="E1127" i="1"/>
  <c r="N1126" i="1"/>
  <c r="O1126" i="1" s="1"/>
  <c r="L1126" i="1"/>
  <c r="K1126" i="1"/>
  <c r="J1126" i="1"/>
  <c r="I1126" i="1"/>
  <c r="N1125" i="1"/>
  <c r="L1125" i="1"/>
  <c r="K1125" i="1"/>
  <c r="J1125" i="1"/>
  <c r="I1125" i="1"/>
  <c r="N1124" i="1"/>
  <c r="O1124" i="1" s="1"/>
  <c r="L1124" i="1"/>
  <c r="K1124" i="1"/>
  <c r="J1124" i="1"/>
  <c r="I1124" i="1"/>
  <c r="L1123" i="1"/>
  <c r="K1123" i="1"/>
  <c r="J1123" i="1"/>
  <c r="I1123" i="1"/>
  <c r="E1123" i="1"/>
  <c r="E1120" i="1"/>
  <c r="E1117" i="1"/>
  <c r="E1115" i="1"/>
  <c r="E1114" i="1"/>
  <c r="E1113" i="1"/>
  <c r="E1110" i="1"/>
  <c r="E1109" i="1"/>
  <c r="E1106" i="1"/>
  <c r="E1101" i="1"/>
  <c r="E1097" i="1"/>
  <c r="E1094" i="1"/>
  <c r="E1089" i="1"/>
  <c r="E1088" i="1"/>
  <c r="E1083" i="1"/>
  <c r="E1082" i="1"/>
  <c r="E1078" i="1"/>
  <c r="E1069" i="1"/>
  <c r="E1066" i="1"/>
  <c r="E1060" i="1"/>
  <c r="E1057" i="1"/>
  <c r="E1055" i="1"/>
  <c r="E1051" i="1"/>
  <c r="E1046" i="1"/>
  <c r="E1040" i="1"/>
  <c r="E1037" i="1"/>
  <c r="E1036" i="1"/>
  <c r="E1035" i="1"/>
  <c r="E1034" i="1"/>
  <c r="E1032" i="1"/>
  <c r="E1029" i="1"/>
  <c r="E1028" i="1"/>
  <c r="E1026" i="1"/>
  <c r="E1025" i="1"/>
  <c r="E1024" i="1"/>
  <c r="E1023" i="1"/>
  <c r="E1022" i="1"/>
  <c r="E1019" i="1"/>
  <c r="E1018" i="1"/>
  <c r="E1017" i="1"/>
  <c r="E1016" i="1"/>
  <c r="E1015" i="1"/>
  <c r="E1013" i="1"/>
  <c r="E1010" i="1"/>
  <c r="E1009" i="1"/>
  <c r="E1007" i="1"/>
  <c r="E1006" i="1"/>
  <c r="E1005" i="1"/>
  <c r="E1004" i="1"/>
  <c r="E1003" i="1"/>
  <c r="E1001" i="1"/>
  <c r="E1000" i="1"/>
  <c r="E998" i="1"/>
  <c r="E997" i="1"/>
  <c r="E996" i="1"/>
  <c r="E994" i="1"/>
  <c r="E990" i="1"/>
  <c r="E989" i="1"/>
  <c r="E984" i="1"/>
  <c r="E983" i="1"/>
  <c r="E982" i="1"/>
  <c r="E981" i="1"/>
  <c r="E980" i="1"/>
  <c r="E978" i="1"/>
  <c r="E977" i="1"/>
  <c r="E976" i="1"/>
  <c r="E975" i="1"/>
  <c r="E974" i="1"/>
  <c r="E972" i="1"/>
  <c r="E969" i="1"/>
  <c r="E968" i="1"/>
  <c r="E966" i="1"/>
  <c r="E965" i="1"/>
  <c r="E964" i="1"/>
  <c r="E963" i="1"/>
  <c r="E961" i="1"/>
  <c r="E959" i="1"/>
  <c r="E958" i="1"/>
  <c r="E957" i="1"/>
  <c r="E956" i="1"/>
  <c r="E955" i="1"/>
  <c r="E953" i="1"/>
  <c r="E950" i="1"/>
  <c r="E949" i="1"/>
  <c r="E946" i="1"/>
  <c r="E945" i="1"/>
  <c r="E944" i="1"/>
  <c r="E942" i="1"/>
  <c r="E941" i="1"/>
  <c r="E939" i="1"/>
  <c r="E938" i="1"/>
  <c r="E937" i="1"/>
  <c r="E936" i="1"/>
  <c r="E935" i="1"/>
  <c r="E933" i="1"/>
  <c r="E930" i="1"/>
  <c r="E929" i="1"/>
  <c r="E927" i="1"/>
  <c r="E926" i="1"/>
  <c r="E925" i="1"/>
  <c r="E923" i="1"/>
  <c r="E922" i="1"/>
  <c r="E921" i="1"/>
  <c r="E920" i="1"/>
  <c r="E919" i="1"/>
  <c r="E918" i="1"/>
  <c r="E917" i="1"/>
  <c r="E915" i="1"/>
  <c r="E914" i="1"/>
  <c r="E913" i="1"/>
  <c r="E912" i="1"/>
  <c r="E911" i="1"/>
  <c r="E909" i="1"/>
  <c r="E908" i="1"/>
  <c r="E907" i="1"/>
  <c r="E906" i="1"/>
  <c r="E905" i="1"/>
  <c r="E904" i="1"/>
  <c r="E903" i="1"/>
  <c r="E902" i="1"/>
  <c r="E901" i="1"/>
  <c r="E900" i="1"/>
  <c r="E899" i="1"/>
  <c r="E897" i="1"/>
  <c r="E896" i="1"/>
  <c r="E895" i="1"/>
  <c r="E894" i="1"/>
  <c r="E893" i="1"/>
  <c r="E891" i="1"/>
  <c r="E890" i="1"/>
  <c r="E889" i="1"/>
  <c r="E888" i="1"/>
  <c r="E887" i="1"/>
  <c r="E885" i="1"/>
  <c r="E882" i="1"/>
  <c r="E881" i="1"/>
  <c r="E880" i="1"/>
  <c r="E879" i="1"/>
  <c r="E877" i="1"/>
  <c r="E876" i="1"/>
  <c r="E875" i="1"/>
  <c r="E873" i="1"/>
  <c r="E872" i="1"/>
  <c r="E871" i="1"/>
  <c r="E870" i="1"/>
  <c r="E869" i="1"/>
  <c r="E866" i="1"/>
  <c r="E863" i="1"/>
  <c r="E862" i="1"/>
  <c r="E861" i="1"/>
  <c r="E860" i="1"/>
  <c r="E858" i="1"/>
  <c r="E857" i="1"/>
  <c r="E856" i="1"/>
  <c r="E854" i="1"/>
  <c r="E853" i="1"/>
  <c r="E852" i="1"/>
  <c r="E851" i="1"/>
  <c r="E850" i="1"/>
  <c r="E848" i="1"/>
  <c r="E845" i="1"/>
  <c r="E844" i="1"/>
  <c r="E843" i="1"/>
  <c r="E842" i="1"/>
  <c r="E840" i="1"/>
  <c r="E839" i="1"/>
  <c r="E838" i="1"/>
  <c r="E835" i="1"/>
  <c r="E832" i="1"/>
  <c r="E829" i="1"/>
  <c r="E826" i="1"/>
  <c r="E823" i="1"/>
  <c r="E820" i="1"/>
  <c r="E817" i="1"/>
  <c r="E814" i="1"/>
  <c r="E811" i="1"/>
  <c r="E808" i="1"/>
  <c r="E805" i="1"/>
  <c r="E802" i="1"/>
  <c r="E799" i="1"/>
  <c r="E796" i="1"/>
  <c r="E793" i="1"/>
  <c r="E790" i="1"/>
  <c r="E787" i="1"/>
  <c r="E784" i="1"/>
  <c r="E781" i="1"/>
  <c r="E776" i="1"/>
  <c r="E771" i="1"/>
  <c r="E766" i="1"/>
  <c r="E761" i="1"/>
  <c r="N757" i="1"/>
  <c r="O757" i="1" s="1"/>
  <c r="N756" i="1"/>
  <c r="O756" i="1" s="1"/>
  <c r="L756" i="1"/>
  <c r="K756" i="1"/>
  <c r="J756" i="1"/>
  <c r="I756" i="1"/>
  <c r="E756" i="1"/>
  <c r="N755" i="1"/>
  <c r="O755" i="1" s="1"/>
  <c r="E755" i="1"/>
  <c r="N754" i="1"/>
  <c r="O754" i="1" s="1"/>
  <c r="L754" i="1"/>
  <c r="K754" i="1"/>
  <c r="J754" i="1"/>
  <c r="I754" i="1"/>
  <c r="E754" i="1"/>
  <c r="N753" i="1"/>
  <c r="O753" i="1" s="1"/>
  <c r="E753" i="1"/>
  <c r="N752" i="1"/>
  <c r="L752" i="1"/>
  <c r="K752" i="1"/>
  <c r="J752" i="1"/>
  <c r="I752" i="1"/>
  <c r="N750" i="1"/>
  <c r="O750" i="1" s="1"/>
  <c r="N749" i="1"/>
  <c r="O749" i="1" s="1"/>
  <c r="L749" i="1"/>
  <c r="K749" i="1"/>
  <c r="J749" i="1"/>
  <c r="I749" i="1"/>
  <c r="N748" i="1"/>
  <c r="O748" i="1" s="1"/>
  <c r="N747" i="1"/>
  <c r="O747" i="1" s="1"/>
  <c r="L747" i="1"/>
  <c r="K747" i="1"/>
  <c r="J747" i="1"/>
  <c r="I747" i="1"/>
  <c r="N746" i="1"/>
  <c r="O746" i="1" s="1"/>
  <c r="L746" i="1"/>
  <c r="K746" i="1"/>
  <c r="J746" i="1"/>
  <c r="I746" i="1"/>
  <c r="N745" i="1"/>
  <c r="O745" i="1" s="1"/>
  <c r="E745" i="1"/>
  <c r="N744" i="1"/>
  <c r="O744" i="1" s="1"/>
  <c r="L744" i="1"/>
  <c r="K744" i="1"/>
  <c r="J744" i="1"/>
  <c r="I744" i="1"/>
  <c r="N743" i="1"/>
  <c r="O743" i="1" s="1"/>
  <c r="E743" i="1"/>
  <c r="N742" i="1"/>
  <c r="O742" i="1" s="1"/>
  <c r="L742" i="1"/>
  <c r="K742" i="1"/>
  <c r="J742" i="1"/>
  <c r="I742" i="1"/>
  <c r="E742" i="1"/>
  <c r="E741" i="1"/>
  <c r="N739" i="1"/>
  <c r="L739" i="1"/>
  <c r="K739" i="1"/>
  <c r="J739" i="1"/>
  <c r="I739" i="1"/>
  <c r="E738" i="1"/>
  <c r="E737" i="1"/>
  <c r="E735" i="1"/>
  <c r="E734" i="1"/>
  <c r="E733" i="1"/>
  <c r="E730" i="1"/>
  <c r="E729" i="1"/>
  <c r="E725" i="1"/>
  <c r="E724" i="1"/>
  <c r="E723" i="1"/>
  <c r="E722" i="1"/>
  <c r="E721" i="1"/>
  <c r="E719" i="1"/>
  <c r="E718" i="1"/>
  <c r="E716" i="1"/>
  <c r="E714" i="1"/>
  <c r="E713" i="1"/>
  <c r="E712" i="1"/>
  <c r="E711" i="1"/>
  <c r="E709" i="1"/>
  <c r="E708" i="1"/>
  <c r="E706" i="1"/>
  <c r="E705" i="1"/>
  <c r="E704" i="1"/>
  <c r="E703" i="1"/>
  <c r="E702" i="1"/>
  <c r="E700" i="1"/>
  <c r="N697" i="1"/>
  <c r="O697" i="1" s="1"/>
  <c r="L697" i="1"/>
  <c r="K697" i="1"/>
  <c r="J697" i="1"/>
  <c r="I697" i="1"/>
  <c r="E697" i="1"/>
  <c r="N696" i="1"/>
  <c r="O696" i="1" s="1"/>
  <c r="L696" i="1"/>
  <c r="K696" i="1"/>
  <c r="J696" i="1"/>
  <c r="I696" i="1"/>
  <c r="N695" i="1"/>
  <c r="O695" i="1" s="1"/>
  <c r="L695" i="1"/>
  <c r="K695" i="1"/>
  <c r="J695" i="1"/>
  <c r="I695" i="1"/>
  <c r="E695" i="1"/>
  <c r="N694" i="1"/>
  <c r="O694" i="1" s="1"/>
  <c r="E694" i="1"/>
  <c r="N693" i="1"/>
  <c r="O693" i="1" s="1"/>
  <c r="E693" i="1"/>
  <c r="N692" i="1"/>
  <c r="L692" i="1"/>
  <c r="K692" i="1"/>
  <c r="J692" i="1"/>
  <c r="I692" i="1"/>
  <c r="N691" i="1"/>
  <c r="L691" i="1"/>
  <c r="K691" i="1"/>
  <c r="J691" i="1"/>
  <c r="I691" i="1"/>
  <c r="N690" i="1"/>
  <c r="O690" i="1" s="1"/>
  <c r="L690" i="1"/>
  <c r="K690" i="1"/>
  <c r="J690" i="1"/>
  <c r="I690" i="1"/>
  <c r="E690" i="1"/>
  <c r="N689" i="1"/>
  <c r="O689" i="1" s="1"/>
  <c r="L689" i="1"/>
  <c r="K689" i="1"/>
  <c r="J689" i="1"/>
  <c r="I689" i="1"/>
  <c r="E689" i="1"/>
  <c r="N688" i="1"/>
  <c r="O688" i="1" s="1"/>
  <c r="L688" i="1"/>
  <c r="K688" i="1"/>
  <c r="J688" i="1"/>
  <c r="I688" i="1"/>
  <c r="N687" i="1"/>
  <c r="O687" i="1" s="1"/>
  <c r="L687" i="1"/>
  <c r="K687" i="1"/>
  <c r="J687" i="1"/>
  <c r="I687" i="1"/>
  <c r="E687" i="1"/>
  <c r="E685" i="1"/>
  <c r="E684" i="1"/>
  <c r="E683" i="1"/>
  <c r="E682" i="1"/>
  <c r="E679" i="1"/>
  <c r="E678" i="1"/>
  <c r="E677" i="1"/>
  <c r="E676" i="1"/>
  <c r="E675" i="1"/>
  <c r="E674" i="1"/>
  <c r="E671" i="1"/>
  <c r="E668" i="1"/>
  <c r="E666" i="1"/>
  <c r="E665" i="1"/>
  <c r="E664" i="1"/>
  <c r="E663" i="1"/>
  <c r="E662" i="1"/>
  <c r="E661" i="1"/>
  <c r="E658" i="1"/>
  <c r="E657" i="1"/>
  <c r="E656" i="1"/>
  <c r="E655" i="1"/>
  <c r="E654" i="1"/>
  <c r="E653" i="1"/>
  <c r="E652" i="1"/>
  <c r="E648" i="1"/>
  <c r="E647" i="1"/>
  <c r="E646" i="1"/>
  <c r="N645" i="1"/>
  <c r="L645" i="1"/>
  <c r="K645" i="1"/>
  <c r="J645" i="1"/>
  <c r="I645" i="1"/>
  <c r="N644" i="1"/>
  <c r="L644" i="1"/>
  <c r="K644" i="1"/>
  <c r="J644" i="1"/>
  <c r="I644" i="1"/>
  <c r="E643" i="1"/>
  <c r="L642" i="1"/>
  <c r="K642" i="1"/>
  <c r="J642" i="1"/>
  <c r="I642" i="1"/>
  <c r="E642" i="1"/>
  <c r="L641" i="1"/>
  <c r="K641" i="1"/>
  <c r="J641" i="1"/>
  <c r="I641" i="1"/>
  <c r="E641" i="1"/>
  <c r="E640" i="1"/>
  <c r="E639" i="1"/>
  <c r="N637" i="1"/>
  <c r="O637" i="1" s="1"/>
  <c r="L637" i="1"/>
  <c r="K637" i="1"/>
  <c r="J637" i="1"/>
  <c r="I637" i="1"/>
  <c r="E637" i="1"/>
  <c r="N636" i="1"/>
  <c r="O636" i="1" s="1"/>
  <c r="L636" i="1"/>
  <c r="K636" i="1"/>
  <c r="J636" i="1"/>
  <c r="I636" i="1"/>
  <c r="N635" i="1"/>
  <c r="L635" i="1"/>
  <c r="K635" i="1"/>
  <c r="J635" i="1"/>
  <c r="I635" i="1"/>
  <c r="L634" i="1"/>
  <c r="K634" i="1"/>
  <c r="J634" i="1"/>
  <c r="I634" i="1"/>
  <c r="E634" i="1"/>
  <c r="N633" i="1"/>
  <c r="O633" i="1" s="1"/>
  <c r="L633" i="1"/>
  <c r="K633" i="1"/>
  <c r="J633" i="1"/>
  <c r="I633" i="1"/>
  <c r="E629" i="1"/>
  <c r="E628" i="1"/>
  <c r="E627" i="1"/>
  <c r="E626" i="1"/>
  <c r="E625" i="1"/>
  <c r="E624" i="1"/>
  <c r="E623" i="1"/>
  <c r="E620" i="1"/>
  <c r="E619" i="1"/>
  <c r="E618" i="1"/>
  <c r="E617" i="1"/>
  <c r="E616" i="1"/>
  <c r="E614" i="1"/>
  <c r="E613" i="1"/>
  <c r="E610" i="1"/>
  <c r="E609" i="1"/>
  <c r="E608" i="1"/>
  <c r="E606" i="1"/>
  <c r="E605" i="1"/>
  <c r="E603" i="1"/>
  <c r="E602" i="1"/>
  <c r="E600" i="1"/>
  <c r="E599" i="1"/>
  <c r="E597" i="1"/>
  <c r="E596" i="1"/>
  <c r="E594" i="1"/>
  <c r="E593" i="1"/>
  <c r="E589" i="1"/>
  <c r="E588" i="1"/>
  <c r="E586" i="1"/>
  <c r="E585" i="1"/>
  <c r="E583" i="1"/>
  <c r="E582" i="1"/>
  <c r="E579" i="1"/>
  <c r="E578" i="1"/>
  <c r="E576" i="1"/>
  <c r="E575" i="1"/>
  <c r="E572" i="1"/>
  <c r="E571" i="1"/>
  <c r="E568" i="1"/>
  <c r="E567" i="1"/>
  <c r="E565" i="1"/>
  <c r="E564" i="1"/>
  <c r="E562" i="1"/>
  <c r="E560" i="1"/>
  <c r="N559" i="1"/>
  <c r="O559" i="1" s="1"/>
  <c r="E559" i="1"/>
  <c r="N558" i="1"/>
  <c r="O558" i="1" s="1"/>
  <c r="E557" i="1"/>
  <c r="E555" i="1"/>
  <c r="N554" i="1"/>
  <c r="O554" i="1" s="1"/>
  <c r="E554" i="1"/>
  <c r="N553" i="1"/>
  <c r="O553" i="1" s="1"/>
  <c r="E553" i="1"/>
  <c r="N552" i="1"/>
  <c r="O552" i="1" s="1"/>
  <c r="E551" i="1"/>
  <c r="E547" i="1"/>
  <c r="E545" i="1"/>
  <c r="E544" i="1"/>
  <c r="N541" i="1"/>
  <c r="L541" i="1"/>
  <c r="K541" i="1"/>
  <c r="J541" i="1"/>
  <c r="I541" i="1"/>
  <c r="E540" i="1"/>
  <c r="N539" i="1"/>
  <c r="O539" i="1" s="1"/>
  <c r="L539" i="1"/>
  <c r="K539" i="1"/>
  <c r="J539" i="1"/>
  <c r="I539" i="1"/>
  <c r="E539" i="1"/>
  <c r="N537" i="1"/>
  <c r="O537" i="1" s="1"/>
  <c r="L537" i="1"/>
  <c r="K537" i="1"/>
  <c r="J537" i="1"/>
  <c r="I537" i="1"/>
  <c r="E537" i="1"/>
  <c r="N536" i="1"/>
  <c r="L536" i="1"/>
  <c r="K536" i="1"/>
  <c r="J536" i="1"/>
  <c r="I536" i="1"/>
  <c r="N534" i="1"/>
  <c r="O534" i="1" s="1"/>
  <c r="L534" i="1"/>
  <c r="K534" i="1"/>
  <c r="J534" i="1"/>
  <c r="I534" i="1"/>
  <c r="E532" i="1"/>
  <c r="E530" i="1"/>
  <c r="E529" i="1"/>
  <c r="E527" i="1"/>
  <c r="E526" i="1"/>
  <c r="E523" i="1"/>
  <c r="E522" i="1"/>
  <c r="E520" i="1"/>
  <c r="E518" i="1"/>
  <c r="E517" i="1"/>
  <c r="E513" i="1"/>
  <c r="E512" i="1"/>
  <c r="E510" i="1"/>
  <c r="E508" i="1"/>
  <c r="E507" i="1"/>
  <c r="E506" i="1"/>
  <c r="E505" i="1"/>
  <c r="E504" i="1"/>
  <c r="E503" i="1"/>
  <c r="E502" i="1"/>
  <c r="E501" i="1"/>
  <c r="E500" i="1"/>
  <c r="E498" i="1"/>
  <c r="E497" i="1"/>
  <c r="E495" i="1"/>
  <c r="E494" i="1"/>
  <c r="E493" i="1"/>
  <c r="E491" i="1"/>
  <c r="E489" i="1"/>
  <c r="E488" i="1"/>
  <c r="E487" i="1"/>
  <c r="E486" i="1"/>
  <c r="E485" i="1"/>
  <c r="E484" i="1"/>
  <c r="E482" i="1"/>
  <c r="E481" i="1"/>
  <c r="E480" i="1"/>
  <c r="E478" i="1"/>
  <c r="E477" i="1"/>
  <c r="E476" i="1"/>
  <c r="E475" i="1"/>
  <c r="E474" i="1"/>
  <c r="E472" i="1"/>
  <c r="E470" i="1"/>
  <c r="E469" i="1"/>
  <c r="E468" i="1"/>
  <c r="E467" i="1"/>
  <c r="E466" i="1"/>
  <c r="E465" i="1"/>
  <c r="E464" i="1"/>
  <c r="E463" i="1"/>
  <c r="E462" i="1"/>
  <c r="E460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1" i="1"/>
  <c r="E440" i="1"/>
  <c r="E439" i="1"/>
  <c r="E438" i="1"/>
  <c r="E437" i="1"/>
  <c r="E436" i="1"/>
  <c r="E435" i="1"/>
  <c r="E434" i="1"/>
  <c r="E433" i="1"/>
  <c r="E432" i="1"/>
  <c r="E430" i="1"/>
  <c r="E429" i="1"/>
  <c r="E428" i="1"/>
  <c r="E427" i="1"/>
  <c r="N425" i="1"/>
  <c r="O425" i="1" s="1"/>
  <c r="E425" i="1"/>
  <c r="N424" i="1"/>
  <c r="O424" i="1" s="1"/>
  <c r="N423" i="1"/>
  <c r="O423" i="1" s="1"/>
  <c r="E423" i="1"/>
  <c r="E420" i="1"/>
  <c r="N419" i="1"/>
  <c r="O419" i="1" s="1"/>
  <c r="L419" i="1"/>
  <c r="K419" i="1"/>
  <c r="J419" i="1"/>
  <c r="I419" i="1"/>
  <c r="E418" i="1"/>
  <c r="E416" i="1"/>
  <c r="N415" i="1"/>
  <c r="O415" i="1" s="1"/>
  <c r="L415" i="1"/>
  <c r="K415" i="1"/>
  <c r="J415" i="1"/>
  <c r="I415" i="1"/>
  <c r="N414" i="1"/>
  <c r="O414" i="1" s="1"/>
  <c r="L414" i="1"/>
  <c r="K414" i="1"/>
  <c r="J414" i="1"/>
  <c r="I414" i="1"/>
  <c r="N413" i="1"/>
  <c r="O413" i="1" s="1"/>
  <c r="L413" i="1"/>
  <c r="K413" i="1"/>
  <c r="J413" i="1"/>
  <c r="I413" i="1"/>
  <c r="N412" i="1"/>
  <c r="O412" i="1" s="1"/>
  <c r="L412" i="1"/>
  <c r="K412" i="1"/>
  <c r="J412" i="1"/>
  <c r="I412" i="1"/>
  <c r="E411" i="1"/>
  <c r="N410" i="1"/>
  <c r="O410" i="1" s="1"/>
  <c r="L410" i="1"/>
  <c r="K410" i="1"/>
  <c r="J410" i="1"/>
  <c r="I410" i="1"/>
  <c r="E410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N300" i="1"/>
  <c r="O300" i="1" s="1"/>
  <c r="L300" i="1"/>
  <c r="K300" i="1"/>
  <c r="J300" i="1"/>
  <c r="I300" i="1"/>
  <c r="N299" i="1"/>
  <c r="O299" i="1" s="1"/>
  <c r="L299" i="1"/>
  <c r="K299" i="1"/>
  <c r="J299" i="1"/>
  <c r="I299" i="1"/>
  <c r="N298" i="1"/>
  <c r="O298" i="1" s="1"/>
  <c r="E298" i="1"/>
  <c r="N297" i="1"/>
  <c r="L297" i="1"/>
  <c r="K297" i="1"/>
  <c r="J297" i="1"/>
  <c r="I297" i="1"/>
  <c r="N296" i="1"/>
  <c r="L296" i="1"/>
  <c r="K296" i="1"/>
  <c r="J296" i="1"/>
  <c r="I296" i="1"/>
  <c r="N295" i="1"/>
  <c r="L295" i="1"/>
  <c r="K295" i="1"/>
  <c r="J295" i="1"/>
  <c r="I295" i="1"/>
  <c r="N294" i="1"/>
  <c r="L294" i="1"/>
  <c r="K294" i="1"/>
  <c r="J294" i="1"/>
  <c r="I294" i="1"/>
  <c r="N293" i="1"/>
  <c r="L293" i="1"/>
  <c r="K293" i="1"/>
  <c r="J293" i="1"/>
  <c r="I293" i="1"/>
  <c r="N292" i="1"/>
  <c r="L292" i="1"/>
  <c r="K292" i="1"/>
  <c r="J292" i="1"/>
  <c r="I292" i="1"/>
  <c r="E290" i="1"/>
  <c r="E289" i="1"/>
  <c r="E287" i="1"/>
  <c r="E286" i="1"/>
  <c r="E284" i="1"/>
  <c r="E283" i="1"/>
  <c r="E281" i="1"/>
  <c r="E280" i="1"/>
  <c r="E278" i="1"/>
  <c r="E276" i="1"/>
  <c r="E274" i="1"/>
  <c r="N273" i="1"/>
  <c r="O273" i="1" s="1"/>
  <c r="E273" i="1"/>
  <c r="E272" i="1"/>
  <c r="E270" i="1"/>
  <c r="E269" i="1"/>
  <c r="E268" i="1"/>
  <c r="E267" i="1"/>
  <c r="E266" i="1"/>
  <c r="E263" i="1"/>
  <c r="E261" i="1"/>
  <c r="E259" i="1"/>
  <c r="E258" i="1"/>
  <c r="E257" i="1"/>
  <c r="E256" i="1"/>
  <c r="E255" i="1"/>
  <c r="E252" i="1"/>
  <c r="E251" i="1"/>
  <c r="E249" i="1"/>
  <c r="E248" i="1"/>
  <c r="E247" i="1"/>
  <c r="E246" i="1"/>
  <c r="E245" i="1"/>
  <c r="E243" i="1"/>
  <c r="E242" i="1"/>
  <c r="E240" i="1"/>
  <c r="E239" i="1"/>
  <c r="E238" i="1"/>
  <c r="E237" i="1"/>
  <c r="E236" i="1"/>
  <c r="E234" i="1"/>
  <c r="E233" i="1"/>
  <c r="E231" i="1"/>
  <c r="E230" i="1"/>
  <c r="E229" i="1"/>
  <c r="E228" i="1"/>
  <c r="E227" i="1"/>
  <c r="E225" i="1"/>
  <c r="E224" i="1"/>
  <c r="E222" i="1"/>
  <c r="N221" i="1"/>
  <c r="O221" i="1" s="1"/>
  <c r="E221" i="1"/>
  <c r="E220" i="1"/>
  <c r="E219" i="1"/>
  <c r="E217" i="1"/>
  <c r="E216" i="1"/>
  <c r="E214" i="1"/>
  <c r="E213" i="1"/>
  <c r="E211" i="1"/>
  <c r="E210" i="1"/>
  <c r="E205" i="1"/>
  <c r="E204" i="1"/>
  <c r="E202" i="1"/>
  <c r="E201" i="1"/>
  <c r="E199" i="1"/>
  <c r="E197" i="1"/>
  <c r="E195" i="1"/>
  <c r="E194" i="1"/>
  <c r="E192" i="1"/>
  <c r="E191" i="1"/>
  <c r="E188" i="1"/>
  <c r="E187" i="1"/>
  <c r="E184" i="1"/>
  <c r="E183" i="1"/>
  <c r="E181" i="1"/>
  <c r="N180" i="1"/>
  <c r="O180" i="1" s="1"/>
  <c r="L180" i="1"/>
  <c r="K180" i="1"/>
  <c r="J180" i="1"/>
  <c r="I180" i="1"/>
  <c r="E180" i="1"/>
  <c r="N179" i="1"/>
  <c r="O179" i="1" s="1"/>
  <c r="L179" i="1"/>
  <c r="K179" i="1"/>
  <c r="J179" i="1"/>
  <c r="I179" i="1"/>
  <c r="E179" i="1"/>
  <c r="N178" i="1"/>
  <c r="O178" i="1" s="1"/>
  <c r="L178" i="1"/>
  <c r="K178" i="1"/>
  <c r="J178" i="1"/>
  <c r="I178" i="1"/>
  <c r="E178" i="1"/>
  <c r="N177" i="1"/>
  <c r="O177" i="1" s="1"/>
  <c r="L177" i="1"/>
  <c r="K177" i="1"/>
  <c r="J177" i="1"/>
  <c r="I177" i="1"/>
  <c r="E177" i="1"/>
  <c r="N176" i="1"/>
  <c r="O176" i="1" s="1"/>
  <c r="E176" i="1"/>
  <c r="E175" i="1"/>
  <c r="N173" i="1"/>
  <c r="L173" i="1"/>
  <c r="K173" i="1"/>
  <c r="J173" i="1"/>
  <c r="I173" i="1"/>
  <c r="N172" i="1"/>
  <c r="O172" i="1" s="1"/>
  <c r="L172" i="1"/>
  <c r="K172" i="1"/>
  <c r="J172" i="1"/>
  <c r="I172" i="1"/>
  <c r="N170" i="1"/>
  <c r="O170" i="1" s="1"/>
  <c r="L170" i="1"/>
  <c r="K170" i="1"/>
  <c r="J170" i="1"/>
  <c r="I170" i="1"/>
  <c r="E168" i="1"/>
  <c r="E167" i="1"/>
  <c r="E165" i="1"/>
  <c r="E164" i="1"/>
  <c r="N162" i="1"/>
  <c r="O162" i="1" s="1"/>
  <c r="L162" i="1"/>
  <c r="K162" i="1"/>
  <c r="J162" i="1"/>
  <c r="I162" i="1"/>
  <c r="E160" i="1"/>
  <c r="E159" i="1"/>
  <c r="N158" i="1"/>
  <c r="L158" i="1"/>
  <c r="K158" i="1"/>
  <c r="J158" i="1"/>
  <c r="I158" i="1"/>
  <c r="N157" i="1"/>
  <c r="O157" i="1" s="1"/>
  <c r="E157" i="1"/>
  <c r="E155" i="1"/>
  <c r="E152" i="1"/>
  <c r="E151" i="1"/>
  <c r="E148" i="1"/>
  <c r="E146" i="1"/>
  <c r="E145" i="1"/>
  <c r="E142" i="1"/>
  <c r="E139" i="1"/>
  <c r="E138" i="1"/>
  <c r="E135" i="1"/>
  <c r="E132" i="1"/>
  <c r="E131" i="1"/>
  <c r="E128" i="1"/>
  <c r="E125" i="1"/>
  <c r="E124" i="1"/>
  <c r="E121" i="1"/>
  <c r="E119" i="1"/>
  <c r="E118" i="1"/>
  <c r="E115" i="1"/>
  <c r="E113" i="1"/>
  <c r="E112" i="1"/>
  <c r="E109" i="1"/>
  <c r="E107" i="1"/>
  <c r="E106" i="1"/>
  <c r="E103" i="1"/>
  <c r="E101" i="1"/>
  <c r="E100" i="1"/>
  <c r="E97" i="1"/>
  <c r="E95" i="1"/>
  <c r="E94" i="1"/>
  <c r="E90" i="1"/>
  <c r="E88" i="1"/>
  <c r="E87" i="1"/>
  <c r="E84" i="1"/>
  <c r="E82" i="1"/>
  <c r="E81" i="1"/>
  <c r="E78" i="1"/>
  <c r="E76" i="1"/>
  <c r="E75" i="1"/>
  <c r="E71" i="1"/>
  <c r="E69" i="1"/>
  <c r="E68" i="1"/>
  <c r="E64" i="1"/>
  <c r="E62" i="1"/>
  <c r="E61" i="1"/>
  <c r="E58" i="1"/>
  <c r="E57" i="1"/>
  <c r="E54" i="1"/>
  <c r="E52" i="1"/>
  <c r="E51" i="1"/>
  <c r="E49" i="1"/>
  <c r="E48" i="1"/>
  <c r="E45" i="1"/>
  <c r="E43" i="1"/>
  <c r="E42" i="1"/>
  <c r="E39" i="1"/>
  <c r="E38" i="1"/>
  <c r="E35" i="1"/>
  <c r="E33" i="1"/>
  <c r="E32" i="1"/>
  <c r="E30" i="1"/>
  <c r="E29" i="1"/>
  <c r="E26" i="1"/>
  <c r="E24" i="1"/>
  <c r="E23" i="1"/>
  <c r="E21" i="1"/>
  <c r="E20" i="1"/>
  <c r="E17" i="1"/>
  <c r="E15" i="1"/>
  <c r="E14" i="1"/>
  <c r="E12" i="1"/>
  <c r="E11" i="1"/>
  <c r="E8" i="1"/>
  <c r="E9" i="1" l="1"/>
  <c r="E18" i="1"/>
  <c r="E27" i="1"/>
  <c r="E36" i="1"/>
  <c r="E46" i="1"/>
  <c r="E55" i="1"/>
  <c r="E65" i="1"/>
  <c r="E70" i="1"/>
  <c r="E77" i="1"/>
  <c r="E83" i="1"/>
  <c r="E89" i="1"/>
  <c r="E96" i="1"/>
  <c r="E102" i="1"/>
  <c r="E108" i="1"/>
  <c r="E114" i="1"/>
  <c r="E120" i="1"/>
  <c r="E127" i="1"/>
  <c r="E134" i="1"/>
  <c r="E141" i="1"/>
  <c r="E147" i="1"/>
  <c r="E153" i="1"/>
  <c r="E193" i="1"/>
  <c r="E215" i="1"/>
  <c r="E282" i="1"/>
  <c r="O295" i="1"/>
  <c r="E509" i="1"/>
  <c r="E514" i="1"/>
  <c r="E680" i="1"/>
  <c r="E13" i="1"/>
  <c r="E22" i="1"/>
  <c r="E31" i="1"/>
  <c r="E40" i="1"/>
  <c r="E50" i="1"/>
  <c r="E59" i="1"/>
  <c r="E73" i="1"/>
  <c r="E79" i="1"/>
  <c r="E85" i="1"/>
  <c r="E91" i="1"/>
  <c r="E98" i="1"/>
  <c r="E104" i="1"/>
  <c r="E110" i="1"/>
  <c r="E116" i="1"/>
  <c r="E122" i="1"/>
  <c r="E129" i="1"/>
  <c r="E136" i="1"/>
  <c r="E143" i="1"/>
  <c r="E149" i="1"/>
  <c r="E156" i="1"/>
  <c r="E161" i="1"/>
  <c r="E196" i="1"/>
  <c r="E218" i="1"/>
  <c r="E285" i="1"/>
  <c r="O296" i="1"/>
  <c r="E422" i="1"/>
  <c r="E424" i="1"/>
  <c r="E499" i="1"/>
  <c r="E538" i="1"/>
  <c r="E166" i="1"/>
  <c r="E172" i="1"/>
  <c r="E200" i="1"/>
  <c r="E288" i="1"/>
  <c r="O297" i="1"/>
  <c r="E471" i="1"/>
  <c r="E519" i="1"/>
  <c r="E524" i="1"/>
  <c r="E631" i="1"/>
  <c r="E10" i="1"/>
  <c r="E19" i="1"/>
  <c r="E28" i="1"/>
  <c r="E37" i="1"/>
  <c r="E47" i="1"/>
  <c r="E56" i="1"/>
  <c r="E66" i="1"/>
  <c r="E74" i="1"/>
  <c r="E80" i="1"/>
  <c r="E86" i="1"/>
  <c r="E92" i="1"/>
  <c r="E99" i="1"/>
  <c r="E105" i="1"/>
  <c r="E111" i="1"/>
  <c r="E117" i="1"/>
  <c r="E123" i="1"/>
  <c r="E130" i="1"/>
  <c r="E137" i="1"/>
  <c r="E144" i="1"/>
  <c r="E150" i="1"/>
  <c r="O158" i="1"/>
  <c r="O173" i="1"/>
  <c r="E182" i="1"/>
  <c r="E203" i="1"/>
  <c r="E223" i="1"/>
  <c r="E232" i="1"/>
  <c r="E241" i="1"/>
  <c r="E250" i="1"/>
  <c r="E260" i="1"/>
  <c r="E271" i="1"/>
  <c r="O292" i="1"/>
  <c r="E461" i="1"/>
  <c r="E548" i="1"/>
  <c r="E636" i="1"/>
  <c r="E158" i="1"/>
  <c r="E171" i="1"/>
  <c r="E173" i="1"/>
  <c r="E185" i="1"/>
  <c r="E206" i="1"/>
  <c r="E275" i="1"/>
  <c r="O293" i="1"/>
  <c r="E490" i="1"/>
  <c r="E528" i="1"/>
  <c r="E535" i="1"/>
  <c r="E16" i="1"/>
  <c r="E25" i="1"/>
  <c r="E34" i="1"/>
  <c r="E44" i="1"/>
  <c r="E53" i="1"/>
  <c r="E63" i="1"/>
  <c r="E162" i="1"/>
  <c r="E174" i="1"/>
  <c r="E190" i="1"/>
  <c r="E212" i="1"/>
  <c r="E226" i="1"/>
  <c r="E235" i="1"/>
  <c r="E244" i="1"/>
  <c r="E254" i="1"/>
  <c r="E264" i="1"/>
  <c r="E279" i="1"/>
  <c r="O294" i="1"/>
  <c r="E417" i="1"/>
  <c r="E479" i="1"/>
  <c r="E546" i="1"/>
  <c r="E543" i="1"/>
  <c r="E612" i="1"/>
  <c r="E621" i="1"/>
  <c r="E630" i="1"/>
  <c r="E633" i="1"/>
  <c r="E651" i="1"/>
  <c r="E740" i="1"/>
  <c r="E746" i="1"/>
  <c r="E541" i="1"/>
  <c r="E570" i="1"/>
  <c r="E581" i="1"/>
  <c r="E592" i="1"/>
  <c r="E601" i="1"/>
  <c r="E622" i="1"/>
  <c r="E696" i="1"/>
  <c r="O541" i="1"/>
  <c r="E563" i="1"/>
  <c r="E574" i="1"/>
  <c r="E584" i="1"/>
  <c r="E595" i="1"/>
  <c r="E604" i="1"/>
  <c r="E669" i="1"/>
  <c r="E681" i="1"/>
  <c r="O691" i="1"/>
  <c r="E707" i="1"/>
  <c r="E549" i="1"/>
  <c r="E611" i="1"/>
  <c r="E659" i="1"/>
  <c r="E670" i="1"/>
  <c r="E717" i="1"/>
  <c r="E473" i="1"/>
  <c r="E492" i="1"/>
  <c r="E511" i="1"/>
  <c r="E515" i="1"/>
  <c r="E521" i="1"/>
  <c r="E525" i="1"/>
  <c r="E531" i="1"/>
  <c r="E534" i="1"/>
  <c r="O536" i="1"/>
  <c r="E542" i="1"/>
  <c r="E552" i="1"/>
  <c r="E556" i="1"/>
  <c r="E558" i="1"/>
  <c r="E566" i="1"/>
  <c r="E577" i="1"/>
  <c r="E587" i="1"/>
  <c r="E598" i="1"/>
  <c r="E607" i="1"/>
  <c r="E638" i="1"/>
  <c r="O644" i="1"/>
  <c r="E649" i="1"/>
  <c r="E660" i="1"/>
  <c r="E726" i="1"/>
  <c r="E744" i="1"/>
  <c r="O752" i="1"/>
  <c r="E701" i="1"/>
  <c r="E710" i="1"/>
  <c r="E720" i="1"/>
  <c r="E731" i="1"/>
  <c r="E748" i="1"/>
  <c r="E750" i="1"/>
  <c r="E645" i="1"/>
  <c r="E692" i="1"/>
  <c r="O739" i="1"/>
  <c r="E747" i="1"/>
  <c r="O635" i="1"/>
  <c r="O645" i="1"/>
  <c r="O692" i="1"/>
  <c r="E749" i="1"/>
  <c r="E931" i="1"/>
  <c r="E951" i="1"/>
  <c r="E970" i="1"/>
  <c r="E991" i="1"/>
  <c r="E1011" i="1"/>
  <c r="E1030" i="1"/>
  <c r="E1048" i="1"/>
  <c r="E1056" i="1"/>
  <c r="E1061" i="1"/>
  <c r="E1064" i="1"/>
  <c r="E1074" i="1"/>
  <c r="E1077" i="1"/>
  <c r="E1079" i="1"/>
  <c r="E1096" i="1"/>
  <c r="E1104" i="1"/>
  <c r="E1041" i="1"/>
  <c r="E1059" i="1"/>
  <c r="E1067" i="1"/>
  <c r="E1099" i="1"/>
  <c r="E757" i="1"/>
  <c r="E760" i="1"/>
  <c r="E764" i="1"/>
  <c r="E770" i="1"/>
  <c r="E773" i="1"/>
  <c r="E778" i="1"/>
  <c r="E783" i="1"/>
  <c r="E786" i="1"/>
  <c r="E789" i="1"/>
  <c r="E792" i="1"/>
  <c r="E795" i="1"/>
  <c r="E798" i="1"/>
  <c r="E801" i="1"/>
  <c r="E804" i="1"/>
  <c r="E807" i="1"/>
  <c r="E810" i="1"/>
  <c r="E813" i="1"/>
  <c r="E816" i="1"/>
  <c r="E819" i="1"/>
  <c r="E822" i="1"/>
  <c r="E825" i="1"/>
  <c r="E828" i="1"/>
  <c r="E831" i="1"/>
  <c r="E834" i="1"/>
  <c r="E837" i="1"/>
  <c r="E847" i="1"/>
  <c r="E855" i="1"/>
  <c r="E865" i="1"/>
  <c r="E874" i="1"/>
  <c r="E884" i="1"/>
  <c r="E892" i="1"/>
  <c r="E910" i="1"/>
  <c r="E928" i="1"/>
  <c r="E932" i="1"/>
  <c r="E947" i="1"/>
  <c r="E952" i="1"/>
  <c r="E967" i="1"/>
  <c r="E971" i="1"/>
  <c r="E988" i="1"/>
  <c r="E992" i="1"/>
  <c r="E1008" i="1"/>
  <c r="E1012" i="1"/>
  <c r="E1027" i="1"/>
  <c r="E1031" i="1"/>
  <c r="E1039" i="1"/>
  <c r="E1049" i="1"/>
  <c r="E1054" i="1"/>
  <c r="E1072" i="1"/>
  <c r="E1075" i="1"/>
  <c r="E1081" i="1"/>
  <c r="E1091" i="1"/>
  <c r="E1105" i="1"/>
  <c r="E1107" i="1"/>
  <c r="E1118" i="1"/>
  <c r="E1042" i="1"/>
  <c r="E1052" i="1"/>
  <c r="E1065" i="1"/>
  <c r="E1070" i="1"/>
  <c r="E1084" i="1"/>
  <c r="E1087" i="1"/>
  <c r="E1092" i="1"/>
  <c r="E1102" i="1"/>
  <c r="E1133" i="1"/>
  <c r="E763" i="1"/>
  <c r="E767" i="1"/>
  <c r="E772" i="1"/>
  <c r="E777" i="1"/>
  <c r="E782" i="1"/>
  <c r="E785" i="1"/>
  <c r="E788" i="1"/>
  <c r="E791" i="1"/>
  <c r="E794" i="1"/>
  <c r="E797" i="1"/>
  <c r="E800" i="1"/>
  <c r="E803" i="1"/>
  <c r="E806" i="1"/>
  <c r="E809" i="1"/>
  <c r="E812" i="1"/>
  <c r="E815" i="1"/>
  <c r="E818" i="1"/>
  <c r="E821" i="1"/>
  <c r="E824" i="1"/>
  <c r="E827" i="1"/>
  <c r="E830" i="1"/>
  <c r="E833" i="1"/>
  <c r="E836" i="1"/>
  <c r="E841" i="1"/>
  <c r="E849" i="1"/>
  <c r="E859" i="1"/>
  <c r="E868" i="1"/>
  <c r="E878" i="1"/>
  <c r="E886" i="1"/>
  <c r="E934" i="1"/>
  <c r="E940" i="1"/>
  <c r="E954" i="1"/>
  <c r="E960" i="1"/>
  <c r="E973" i="1"/>
  <c r="E979" i="1"/>
  <c r="E995" i="1"/>
  <c r="E1002" i="1"/>
  <c r="E1014" i="1"/>
  <c r="E1021" i="1"/>
  <c r="E1033" i="1"/>
  <c r="E1068" i="1"/>
  <c r="E1073" i="1"/>
  <c r="E1095" i="1"/>
  <c r="E1100" i="1"/>
  <c r="E1103" i="1"/>
  <c r="E1112" i="1"/>
  <c r="E1124" i="1"/>
  <c r="E846" i="1"/>
  <c r="E864" i="1"/>
  <c r="E883" i="1"/>
  <c r="E898" i="1"/>
  <c r="E916" i="1"/>
  <c r="E1045" i="1"/>
  <c r="E1053" i="1"/>
  <c r="E1063" i="1"/>
  <c r="E1085" i="1"/>
  <c r="O1125" i="1"/>
  <c r="E1038" i="1"/>
  <c r="E1047" i="1"/>
  <c r="E1050" i="1"/>
  <c r="E1071" i="1"/>
  <c r="E1076" i="1"/>
  <c r="E1093" i="1"/>
  <c r="E1098" i="1"/>
  <c r="E1108" i="1"/>
  <c r="E1119" i="1"/>
  <c r="E1058" i="1"/>
  <c r="E1062" i="1"/>
  <c r="E1086" i="1"/>
  <c r="E1090" i="1"/>
  <c r="E1116" i="1"/>
  <c r="E1135" i="1"/>
  <c r="E1137" i="1"/>
  <c r="O1140" i="1"/>
  <c r="E1138" i="1"/>
  <c r="O1145" i="1"/>
  <c r="E1149" i="1"/>
  <c r="E1159" i="1"/>
  <c r="E1142" i="1"/>
  <c r="E1145" i="1"/>
  <c r="O1139" i="1"/>
  <c r="E1155" i="1"/>
  <c r="E1143" i="1"/>
  <c r="E1146" i="1"/>
  <c r="O1144" i="1"/>
  <c r="E1152" i="1"/>
  <c r="O1132" i="1"/>
  <c r="O1134" i="1"/>
  <c r="O1138" i="1"/>
  <c r="E1167" i="1"/>
  <c r="O1163" i="1"/>
  <c r="E1168" i="1"/>
  <c r="E1148" i="1"/>
  <c r="E1151" i="1"/>
  <c r="E1154" i="1"/>
  <c r="E1158" i="1"/>
  <c r="O1164" i="1"/>
  <c r="E1169" i="1"/>
  <c r="O1147" i="1"/>
  <c r="E1150" i="1"/>
  <c r="E1153" i="1"/>
  <c r="E1157" i="1"/>
  <c r="E1160" i="1"/>
  <c r="E1165" i="1"/>
  <c r="O1149" i="1"/>
  <c r="O1152" i="1"/>
  <c r="O1155" i="1"/>
  <c r="O1159" i="1"/>
  <c r="E1161" i="1"/>
  <c r="O1161" i="1"/>
  <c r="E1166" i="1"/>
  <c r="E1174" i="1"/>
  <c r="E1177" i="1"/>
  <c r="E1162" i="1" l="1"/>
  <c r="E1147" i="1"/>
  <c r="E644" i="1"/>
  <c r="E691" i="1"/>
  <c r="E414" i="1"/>
  <c r="E170" i="1"/>
  <c r="E1140" i="1"/>
  <c r="E1132" i="1"/>
  <c r="E739" i="1"/>
  <c r="E413" i="1"/>
  <c r="E294" i="1"/>
  <c r="E1126" i="1"/>
  <c r="E536" i="1"/>
  <c r="E635" i="1"/>
  <c r="E412" i="1"/>
  <c r="E300" i="1"/>
  <c r="E1163" i="1"/>
  <c r="E1134" i="1"/>
  <c r="E752" i="1"/>
  <c r="E419" i="1"/>
  <c r="E299" i="1"/>
  <c r="E293" i="1"/>
  <c r="E297" i="1"/>
  <c r="E295" i="1"/>
  <c r="E1144" i="1"/>
  <c r="E1164" i="1"/>
  <c r="E1139" i="1"/>
  <c r="E688" i="1"/>
  <c r="E1125" i="1"/>
  <c r="E415" i="1"/>
  <c r="E292" i="1"/>
  <c r="E296" i="1"/>
</calcChain>
</file>

<file path=xl/sharedStrings.xml><?xml version="1.0" encoding="utf-8"?>
<sst xmlns="http://schemas.openxmlformats.org/spreadsheetml/2006/main" count="2261" uniqueCount="1957">
  <si>
    <t>Model No.</t>
  </si>
  <si>
    <t>Valued Price</t>
  </si>
  <si>
    <t>List Price</t>
  </si>
  <si>
    <t>Updated List Price</t>
  </si>
  <si>
    <t>MSP (50/10/17)</t>
  </si>
  <si>
    <t>Description</t>
  </si>
  <si>
    <t>REACH-INS</t>
  </si>
  <si>
    <t xml:space="preserve"> PRO SERIES  Refrigerators / Freezers, Solid Full &amp; Half-Doors / Glass Full &amp; Half-Doors / Glass &amp; Solid Combi</t>
  </si>
  <si>
    <t>PRO-12R-N(-L)</t>
  </si>
  <si>
    <t>1 Solid Door Top Mount Refrigerator - Slim Line</t>
  </si>
  <si>
    <t>PRO-15R-N(-L)</t>
  </si>
  <si>
    <t>PRO-12-2R-N(-L)</t>
  </si>
  <si>
    <t>2 Solid Half-Doors Top Mount Refrigerator - Slim Line</t>
  </si>
  <si>
    <t>PRO-15-2R-N(-L)</t>
  </si>
  <si>
    <t>PRO-26R-N(-L)</t>
  </si>
  <si>
    <t xml:space="preserve">1 Solid Door Top Mount Refrigerator </t>
  </si>
  <si>
    <t>PRO-50R-N</t>
  </si>
  <si>
    <t xml:space="preserve">2 Solid Doors Top Mount Refrigerator  </t>
  </si>
  <si>
    <t>PRO-77R-N(-AR)(-AL)</t>
  </si>
  <si>
    <t xml:space="preserve">3 Solid Doors Top Mount Refrigerator  </t>
  </si>
  <si>
    <t>PRO-26-2R-N(-L)</t>
  </si>
  <si>
    <t xml:space="preserve">2 Solid Half-Doors Top Mount Refrigerator </t>
  </si>
  <si>
    <t>PRO-50-4R-N(-AR)</t>
  </si>
  <si>
    <t xml:space="preserve">4 Solid Half-Doors Top Mount Refrigerator  </t>
  </si>
  <si>
    <t>PRO-77-6R-N</t>
  </si>
  <si>
    <t xml:space="preserve">6 Solid Half-Doors Top Mount Refrigerator  </t>
  </si>
  <si>
    <t>PRO-15F-N(-L)</t>
  </si>
  <si>
    <t>1 Solid Door Top Mount Freezer - Slim Line</t>
  </si>
  <si>
    <t>PRO-15-2F-N(-L)</t>
  </si>
  <si>
    <t>2 Solid Half Doors Top Mount Freezer - Slim Line</t>
  </si>
  <si>
    <t>PRO-26F-N(-L)</t>
  </si>
  <si>
    <t xml:space="preserve">1 Solid Door Top Mount Freezer </t>
  </si>
  <si>
    <t>PRO-50F-N</t>
  </si>
  <si>
    <t xml:space="preserve">2 Solid Doors Top Mount Freezer </t>
  </si>
  <si>
    <t>PRO-77F-N(-AL)(-AR)</t>
  </si>
  <si>
    <t xml:space="preserve">3 Solid Doors Top Mount Freezer </t>
  </si>
  <si>
    <t>PRO-26-2F-N(-L)</t>
  </si>
  <si>
    <t>2 Solid Half-Doors Top Mount Freezer</t>
  </si>
  <si>
    <t>PRO-50-4F-N(-AL)</t>
  </si>
  <si>
    <t>4 Solid Half-Doors Top Mount Freezer</t>
  </si>
  <si>
    <t>PRO-77-6F-N</t>
  </si>
  <si>
    <t>6 Solid Half-Doors Top Mount Freezer</t>
  </si>
  <si>
    <t>PRO-26R-GSH-N(-L)</t>
  </si>
  <si>
    <t>2 Glass/Solid Combi Half-Doors, Top Mount Refrigerator</t>
  </si>
  <si>
    <t>PRO-50R-GSH-N</t>
  </si>
  <si>
    <t>4 Glass/Solid Combi Half-Doors, Top Mount Refrigerator</t>
  </si>
  <si>
    <t>PRO-12R-G-N(-L)</t>
  </si>
  <si>
    <t>1 Glass Door Top Mount Refrigerator - Slim Line</t>
  </si>
  <si>
    <t>PRO-15R-G-N(-L)</t>
  </si>
  <si>
    <t xml:space="preserve">1 Glass Door Top Mount Refrigerator - Slim Line  </t>
  </si>
  <si>
    <t>PRO-12-2R-G-N(-L)</t>
  </si>
  <si>
    <t xml:space="preserve">2 Glass Half Doors Top Mount Refrigerator - Slim Line  </t>
  </si>
  <si>
    <t>PRO-15-2R-G-N(-L)</t>
  </si>
  <si>
    <t xml:space="preserve">2 Glass Half Doors Top Mount Refrigerator - Slim Line </t>
  </si>
  <si>
    <t>PRO-26R-G-N(-L)</t>
  </si>
  <si>
    <t xml:space="preserve">1 Glass Door Top Mount Refrigerator  </t>
  </si>
  <si>
    <t>PRO-50R-G-N</t>
  </si>
  <si>
    <t xml:space="preserve">2 Glass Doors Top Mount Refrigerator  </t>
  </si>
  <si>
    <t>PRO-77R-G-N</t>
  </si>
  <si>
    <t xml:space="preserve">3 Glass Doors Top Mount Refrigerator  </t>
  </si>
  <si>
    <t>PRO-26-2R-G-N(-L)</t>
  </si>
  <si>
    <t xml:space="preserve">2 Glass Half Doors Top Mount Refrigerator  </t>
  </si>
  <si>
    <t>PRO-50-4R-G-N</t>
  </si>
  <si>
    <t xml:space="preserve">4 Glass Half Doors Top Mount Refrigerator  </t>
  </si>
  <si>
    <t>PRO-77-6R-G-N</t>
  </si>
  <si>
    <t xml:space="preserve">6 Glass Half Doors Top Mount Refrigerator  </t>
  </si>
  <si>
    <t>PRO-26R-D2-N</t>
  </si>
  <si>
    <t>1 Solid Half Door + 2 Drawers Top Mount Refrigerator</t>
  </si>
  <si>
    <t>PRO-26R-D4-N</t>
  </si>
  <si>
    <t xml:space="preserve">4 Drawers Top Mount Refrigerator </t>
  </si>
  <si>
    <t>PRO-26R-G-D2-N</t>
  </si>
  <si>
    <t>1 Glass Half Door + 2 Drawers Top Mount Refrigerator</t>
  </si>
  <si>
    <t xml:space="preserve"> PRO SERIES  Pass Thru, Refrigerators / Freezers, Solid Full &amp; Half-Doors / Glass Full &amp; Half-Doors / Glass &amp; Solid Combi</t>
  </si>
  <si>
    <t>PRO-26R-PT-N(-L)(-LR)(-RL)</t>
  </si>
  <si>
    <t>2 Solid Doors Pass-Thru, Top Mount Refrigerator</t>
  </si>
  <si>
    <t>PRO-50R-PT-N</t>
  </si>
  <si>
    <t xml:space="preserve">4 Solid Doors Pass-Thru, Top Mount Refrigerator </t>
  </si>
  <si>
    <t>PRO-77R-PT-N</t>
  </si>
  <si>
    <t>6 Solid Doors Pass-Thru, Top Mount Refrigerator</t>
  </si>
  <si>
    <t>PRO-26-2R-PT-N(-L)(-LR)(-RL)</t>
  </si>
  <si>
    <t>4 Solid Half-Doors Pass-Thru, Top Mount Refrigerator</t>
  </si>
  <si>
    <t>PRO-50-4R-PT-N</t>
  </si>
  <si>
    <t>8 Solid Half-Doors Pass-Thru, Top Mount Refrigerator</t>
  </si>
  <si>
    <t>PRO-77-6R-PT-N</t>
  </si>
  <si>
    <t>12 Solid Half-Doors Pass-Thru, Top Mount Refrigerator</t>
  </si>
  <si>
    <t>PRO-26R-GSH-PT-N(-L)(-RL)</t>
  </si>
  <si>
    <t>4 Glass/Solid Combi Half-Doors Pass-Thru, Top Mount Refrigerator</t>
  </si>
  <si>
    <t>PRO-50R-GSH-PT-N</t>
  </si>
  <si>
    <t>8 Glass/Solid Combi Half-Doors Pass-Thru, Top Mount Refrigerator</t>
  </si>
  <si>
    <t>PRO-26R-G-PT-N(-L)</t>
  </si>
  <si>
    <t xml:space="preserve">2 Glass Doors Pass-Thru, Top Mount Refrigerator   </t>
  </si>
  <si>
    <t>PRO-50R-G-PT-N</t>
  </si>
  <si>
    <t xml:space="preserve">4 Glass Doors Pass-Thru, Top Mount Refrigerator  </t>
  </si>
  <si>
    <t>PRO-26-2R-G-PT-N(-L)(-LR)(-RL)</t>
  </si>
  <si>
    <t xml:space="preserve">4 Glass Half Doors Pass-Thru, Top Mount Refrigerator </t>
  </si>
  <si>
    <t>PRO-50-4R-G-PT-N</t>
  </si>
  <si>
    <t xml:space="preserve">8 Glass Half Doors Pass-Thru, Top Mount Refrigerator  </t>
  </si>
  <si>
    <t>PRO-26R-GS(SG)-PT-N(-L)</t>
  </si>
  <si>
    <t>1 Glass Front Door / 1 Solid Back Door (Solid Front / Glass Back)  Pass-Thru, Top Mount Refrigerator</t>
  </si>
  <si>
    <t>PRO-50R-GS-PT-N</t>
  </si>
  <si>
    <t>2 Glass Front Doors / 2 Solid Back Doors  Pass-Thru, Top Mount Refrigerator</t>
  </si>
  <si>
    <t>PRO-26-2R-GS(SG)-PT-N(-L)(-RL)</t>
  </si>
  <si>
    <t>2 Half Glass Front Doors / 2 Half Solid Back Doors (Solid Front / Glass Back) Pass-Thru, Top Mount Refrigerator</t>
  </si>
  <si>
    <t>PRO-50-4R-GS-PT-N</t>
  </si>
  <si>
    <t>4 Half Glass Front Doors / 4 Half Solid Back Doors Pass-Thru, Top Mount Refrigerator</t>
  </si>
  <si>
    <t>PRO-26F-PT-N</t>
  </si>
  <si>
    <t>2 Solid Doors Pass-Thru, Top Mount Freezer</t>
  </si>
  <si>
    <t>PRO-50F-PT-N</t>
  </si>
  <si>
    <t xml:space="preserve">4 Solid Doors Pass-Thru, Top Mount Freezer  </t>
  </si>
  <si>
    <t xml:space="preserve"> PRO SERIES  Roll-In, Refrigerators/ Freezers, Solid / Glass Doors</t>
  </si>
  <si>
    <t>PRO-26R-RI-N(-L)</t>
  </si>
  <si>
    <t xml:space="preserve">1 Solid Door Roll-In, Top Mount Refrigerator </t>
  </si>
  <si>
    <t>PRO-50R-RI-N</t>
  </si>
  <si>
    <t xml:space="preserve">2 Solid Doors Roll-In, Top Mount Refrigerator  </t>
  </si>
  <si>
    <t>PRO-26R-G-RI-N(-L)</t>
  </si>
  <si>
    <t xml:space="preserve">1 Glass Door Roll-In, Top Mount Refrigerator </t>
  </si>
  <si>
    <t>PRO-50R-G-RI-N</t>
  </si>
  <si>
    <t>2 Glass Doors Roll-In, Top Mount Refrigerator</t>
  </si>
  <si>
    <t>PRO-26F-RI-N(-L)</t>
  </si>
  <si>
    <t>1 Solid Door Roll-In, Top Mount Freezer</t>
  </si>
  <si>
    <t>PRO-50F-RI-N</t>
  </si>
  <si>
    <t>2 Solid Doors Roll-In, Top Mount Freezer</t>
  </si>
  <si>
    <t xml:space="preserve"> PRO SERIES Roll-Thru, Refrigerators, Solid / Glass Full Doors</t>
  </si>
  <si>
    <t>PRO-26R-RT-N(-L)</t>
  </si>
  <si>
    <t xml:space="preserve">2 Solid Doors Roll-Thru, Top Mount Refrigerator   </t>
  </si>
  <si>
    <t>PRO-50R-RT-N</t>
  </si>
  <si>
    <t xml:space="preserve">4 Solid Door Roll-Thru, Top Mount Refrigerator  </t>
  </si>
  <si>
    <t>PRO-26R-G-RT-N(-L)</t>
  </si>
  <si>
    <t xml:space="preserve">2 Glass Doors Roll-Thru, Top Mount Refrigerator    </t>
  </si>
  <si>
    <t>PRO-50R-G-RT-N</t>
  </si>
  <si>
    <t xml:space="preserve">4 Glass Doors Roll-Thru, Top Mount Refrigerator  </t>
  </si>
  <si>
    <t xml:space="preserve"> PRO SERIES Heated Cabinets, Solid Full &amp; Half-Doors / Glass Full &amp; Half-Doors</t>
  </si>
  <si>
    <t>PRO-15H(-L)</t>
  </si>
  <si>
    <t xml:space="preserve">1 Solid Door Heated Cabinet (115V) - Slim Line </t>
  </si>
  <si>
    <t>PRO-15-2H(-L)</t>
  </si>
  <si>
    <t xml:space="preserve">2 Solid Half Doors Heated Cabinet (115V) - Slim Line </t>
  </si>
  <si>
    <t>PRO-26H(-L)</t>
  </si>
  <si>
    <t>1 Solid Door Heated Cabinet (115V)</t>
  </si>
  <si>
    <t>PRO-26H2(-L)</t>
  </si>
  <si>
    <t>1 Solid Door Heated Cabinet (208V)</t>
  </si>
  <si>
    <t>PRO-50H</t>
  </si>
  <si>
    <t>2 Solid Doors Heated Cabinet</t>
  </si>
  <si>
    <t>PRO-77H</t>
  </si>
  <si>
    <t>3 Solid Doors Heated Cabinet</t>
  </si>
  <si>
    <t>PRO-26-2H(-L)</t>
  </si>
  <si>
    <t>2 Solid Half-Doors Heated Cabinet (115V)</t>
  </si>
  <si>
    <t>PRO-26-2H2(-L)</t>
  </si>
  <si>
    <t>2 Solid Half-Doors Heated Cabinet (208V)</t>
  </si>
  <si>
    <t>PRO-50-4H</t>
  </si>
  <si>
    <t>4 Solid Half-Doors Heated Cabinet</t>
  </si>
  <si>
    <t>PRO-77-6H</t>
  </si>
  <si>
    <t>6 Solid Half-Doors Heated Cabinet</t>
  </si>
  <si>
    <t>PRO-15H-G</t>
  </si>
  <si>
    <t xml:space="preserve">1 Glass Full Door Heated Cabinet (115V) - Slim Line </t>
  </si>
  <si>
    <t>PRO-15-2H-G</t>
  </si>
  <si>
    <t xml:space="preserve">2 Glass Half Doors Heated Cabinet (115V) - Slim Line </t>
  </si>
  <si>
    <t>PRO-26H-G(-L)</t>
  </si>
  <si>
    <t>1 Glass Door Heated Cabinet (115V)</t>
  </si>
  <si>
    <t>PRO-26H2-G(-L)</t>
  </si>
  <si>
    <t>1 Glass Door Heated Cabinet (208V)</t>
  </si>
  <si>
    <t>PRO-50H-G</t>
  </si>
  <si>
    <t>2 Glass Doors Heated Cabinet</t>
  </si>
  <si>
    <t>PRO-77H-G</t>
  </si>
  <si>
    <t>3 Glass Doors Heated Cabinet</t>
  </si>
  <si>
    <t>PRO-26-2H-G(-L)</t>
  </si>
  <si>
    <t>2 Glass Half-Doors Heated Cabinet (115V)</t>
  </si>
  <si>
    <t>PRO-26-2H2-G(-L)</t>
  </si>
  <si>
    <t>2 Glass Half-Doors Heated Cabinet (208V)</t>
  </si>
  <si>
    <t>PRO-50-4H-G</t>
  </si>
  <si>
    <t>4 Glass Half-Doors Heated Cabinet</t>
  </si>
  <si>
    <t>PRO-77-6H-G</t>
  </si>
  <si>
    <t>6 Glass Half-Doors Heated Cabinet</t>
  </si>
  <si>
    <t xml:space="preserve"> PRO SERIES Heated Cabinets Pass-Thru, Solid Full &amp; Half-Doors / Glass Full &amp; Half-Doors / Glass &amp; Solid Combi</t>
  </si>
  <si>
    <t>PRO-26H-PT(-L)(-LR)(-RL)</t>
  </si>
  <si>
    <t>2 Solid Doors Pass-Thru, Heated Cabinet (115V)</t>
  </si>
  <si>
    <t>PRO-26H2-PT(-L)(-LR)(-RL)</t>
  </si>
  <si>
    <t xml:space="preserve">2 Solid Doors Pass-Thru, Heated Cabinet (208V) </t>
  </si>
  <si>
    <t>PRO-50H-PT</t>
  </si>
  <si>
    <t xml:space="preserve">4 Solid Doors Pass-Thru, Heated Cabinet </t>
  </si>
  <si>
    <t>PRO-77H-PT</t>
  </si>
  <si>
    <t xml:space="preserve">6 Solid Doors Pass-Thru, Heated Cabinet </t>
  </si>
  <si>
    <t>PRO-26-2H-PT(-L)(-LR)(-RL)</t>
  </si>
  <si>
    <t xml:space="preserve">4 Solid Half Doors Pass-Thru, Heated Cabinet (115V) </t>
  </si>
  <si>
    <t>PRO-26-2H2-PT(-L)(-LR)(-RL)</t>
  </si>
  <si>
    <t>4 Solid Half Doors Pass-Thru, Heated Cabinet (208V)</t>
  </si>
  <si>
    <t>PRO-50-4H-PT(-AL)(-AR)</t>
  </si>
  <si>
    <t>8 Solid Half Doors Pass-Thru, Heated Cabinet</t>
  </si>
  <si>
    <t>PRO-77-6H-PT</t>
  </si>
  <si>
    <t>12 Solid Half Doors Pass-Thru, Heated Cabinet</t>
  </si>
  <si>
    <t>PRO-26H-G-PT(-L)(-LR)(-RL)</t>
  </si>
  <si>
    <t>2 Glass Doors Pass-Thru, Heated Cabinet (115V)</t>
  </si>
  <si>
    <t>PRO-26H2-G-PT(-L)(-LR)(-RL)</t>
  </si>
  <si>
    <t>2 Glass Doors Pass-Thru, Heated Cabinet (208V)</t>
  </si>
  <si>
    <t>PRO-50H-G-PT</t>
  </si>
  <si>
    <t>4 Glass Doors Pass-Thru, Heated Cabinet</t>
  </si>
  <si>
    <t>PRO-77H-G-PT</t>
  </si>
  <si>
    <t>6 Glass Doors Pass-Thru, Heated Cabinet</t>
  </si>
  <si>
    <t>PRO-26-2H-G-PT(-L)(-LR)(-RL)</t>
  </si>
  <si>
    <t>4 Glass Half Doors Pass-Thru, Heated Cabinet (115V)</t>
  </si>
  <si>
    <t>PRO-26-2H2-G-PT(-L)(-LR)(-RL)</t>
  </si>
  <si>
    <t xml:space="preserve">4 Glass Half Doors Pass-Thru, Heated Cabinet (208V) </t>
  </si>
  <si>
    <t>PRO-50-4H-G-PT</t>
  </si>
  <si>
    <t>8 Glass Half Doors Pass-Thru, Heated Cabinet</t>
  </si>
  <si>
    <t>PRO-77-6H-G-PT</t>
  </si>
  <si>
    <t>12 Glass Half Doors Pass-Thru, Heated Cabinet</t>
  </si>
  <si>
    <t>PRO-26H-GS-PT(-L)</t>
  </si>
  <si>
    <t xml:space="preserve">1 Glass Front Door / 1 Solid Back Door Pass-Thru, Heated Cabinet (115V) </t>
  </si>
  <si>
    <t>PRO-26H2-GS-PT(-L)</t>
  </si>
  <si>
    <t xml:space="preserve">1 Glass Front Door / 1 Solid Back Door Pass-Thru, Heated Cabinet (208V) </t>
  </si>
  <si>
    <t>PRO-26H-SG-PT(-L)</t>
  </si>
  <si>
    <t xml:space="preserve">1 Solid Front Door / 1 Glass Back Door Pass-Thru, Heated Cabinet (115V) </t>
  </si>
  <si>
    <t>PRO-26H2-SG-PT(-L)</t>
  </si>
  <si>
    <t xml:space="preserve">1 Solid Front Door / 1 Glass Back Door Pass-Thru, Heated Cabinet (208V) </t>
  </si>
  <si>
    <t>PRO-26-2H-GS-PT(-L)(-LR)(-RL)</t>
  </si>
  <si>
    <t xml:space="preserve">2 Half Glass Front Doors / 2 Half Solid Back Doors Pass-Thru, Heated Cabinet (115V) </t>
  </si>
  <si>
    <t>PRO-26-2H2-GS-PT(-L)(-LR)(-RL)</t>
  </si>
  <si>
    <t xml:space="preserve">2 Half Glass Front Doors / 2 Half Solid Back Doors Pass-Thru, Heated Cabinet (208V) </t>
  </si>
  <si>
    <t>PRO-26-2H-SG-PT(-L)(-LR)(-RL)</t>
  </si>
  <si>
    <t xml:space="preserve">2 Half Solid Front Doors / 2 Half Glass Back Doors Pass-Thru, Heated Cabinet (115V) </t>
  </si>
  <si>
    <t>PRO-26-2H2-SG-PT(-L)(-LR)(-RL)</t>
  </si>
  <si>
    <t xml:space="preserve">2 Half Solid Front Doors / 2 Half Glass Back Doors Pass-Thru, Heated Cabinet (208V) </t>
  </si>
  <si>
    <t>PRO-50H-GS-PT</t>
  </si>
  <si>
    <t>2 Glass Front Doors / 2 Solid Back Doors Pass-Thru, Heated Cabinet (208V)</t>
  </si>
  <si>
    <t>PRO-50H-SG-PT</t>
  </si>
  <si>
    <t xml:space="preserve">2 Solid Front Doors / 2 Glass Back Doors Pass-Thru, Heated Cabinet </t>
  </si>
  <si>
    <t>PRO-77H-GS-PT</t>
  </si>
  <si>
    <t xml:space="preserve">3 Glass Front Doors / 3 Solid Back Doors Pass-Thru, Heated Cabinet </t>
  </si>
  <si>
    <t>PRO-77H-SG-PT</t>
  </si>
  <si>
    <t xml:space="preserve">3 Solid Front Doors / 3 Glass Back Doors Pass-Thru, Heated Cabinet </t>
  </si>
  <si>
    <t>PRO-50-4H-GS-PT</t>
  </si>
  <si>
    <t xml:space="preserve">4 Half Glass Front Doors / 4 Half Solid Back Doors Pass-Thru, Heated Cabinet </t>
  </si>
  <si>
    <t>PRO-50-4H-SG-PT</t>
  </si>
  <si>
    <t xml:space="preserve">4 Half Solid Front Doors / 4 Half Glass Back Doors Pass-Thru, Heated Cabinet </t>
  </si>
  <si>
    <t>PRO-77-6H-GS-PT</t>
  </si>
  <si>
    <t xml:space="preserve">6 Half Glass Front Doors / 6 Half Solid Back Doors Pass-Thru, Heated Cabinet </t>
  </si>
  <si>
    <t>PRO-77-6H-SG-PT</t>
  </si>
  <si>
    <t xml:space="preserve">6 Half Solid Front Doors / 6 Half Glass Back Doors Pass-Thru, Heated Cabinet </t>
  </si>
  <si>
    <t xml:space="preserve"> PRO SERIES Heated Cabinets Roll-In, Solid Doors / Glass Full Doors</t>
  </si>
  <si>
    <t>PRO-26H-RI(-L)</t>
  </si>
  <si>
    <t>1 Solid Door Roll-In, Heated Cabinet (115V)</t>
  </si>
  <si>
    <t>PRO-26H2-RI(-L)</t>
  </si>
  <si>
    <t xml:space="preserve">1 Solid Door Roll-In, Heated Cabinet (208V) </t>
  </si>
  <si>
    <t>PRO-50H-RI</t>
  </si>
  <si>
    <t xml:space="preserve">2 Solid Doors Roll-In, Heated Cabinet </t>
  </si>
  <si>
    <t>PRO-26H-G-RI(-L)</t>
  </si>
  <si>
    <t>1 Glass Door Roll-In, Heated Cabinet (115V)</t>
  </si>
  <si>
    <t>PRO-26H2-G-RI(-L)</t>
  </si>
  <si>
    <t xml:space="preserve">1 Glass Door Roll-In, Heated Cabinet (208V) </t>
  </si>
  <si>
    <t>PRO-50H-G-RI</t>
  </si>
  <si>
    <t xml:space="preserve">2 Glass Doors Roll-In, Heated Cabinet </t>
  </si>
  <si>
    <t xml:space="preserve"> PRO SERIES Heated Cabinets Roll-Thru, Solid Doors / Glass Full Doors</t>
  </si>
  <si>
    <t>PRO-26H-RT(-L)(-LR)(-RL)</t>
  </si>
  <si>
    <t xml:space="preserve">2 Solid Doors Roll-Thru, Heated Cabinet (115V) </t>
  </si>
  <si>
    <t>PRO-26H2-RT(-L)(-LR)(-RL)</t>
  </si>
  <si>
    <t xml:space="preserve">2 Solid Doors Roll-Thru, Heated Cabinet (208V) </t>
  </si>
  <si>
    <t>PRO-50H-RT</t>
  </si>
  <si>
    <t xml:space="preserve">4 Solid Doors Roll-Thru, Heated Cabinet </t>
  </si>
  <si>
    <t>PRO-26H-G-RT(-L)(-LR)(-RL)</t>
  </si>
  <si>
    <t>2 Glass Full Doors Roll-Thru, Heated Cabinet (115V)</t>
  </si>
  <si>
    <t>PRO-26H2-G-RT(-L)(-LR)(-RL)</t>
  </si>
  <si>
    <t>2 Glass Full Doors Roll-Thru, Heated Cabinet (208V)</t>
  </si>
  <si>
    <t>PRO-50H-G-RT</t>
  </si>
  <si>
    <t xml:space="preserve">4 Glass Full Doors Roll-Thru, Heated Cabinet </t>
  </si>
  <si>
    <t xml:space="preserve"> PRO SERIES Refrigerators / Freezers / Roll-In / Heated Cabinet - Correctional Facilities </t>
  </si>
  <si>
    <t>PRO-26R-N-CRT</t>
  </si>
  <si>
    <t>1 Solid Door Top Mount Refrigerator - Correction Version</t>
  </si>
  <si>
    <t>PRO-50R-N-CRT</t>
  </si>
  <si>
    <t>2 Solid Doors Top Mount Refrigerator - Correction Version</t>
  </si>
  <si>
    <t>PRO-77R-N-CRT</t>
  </si>
  <si>
    <t>3 Solid Doors Top Mount Refrigerator - Correction Version</t>
  </si>
  <si>
    <t>PRO-26-2R-N-CRT</t>
  </si>
  <si>
    <t>2 Solid Half Doors Top Mount Refrigerator - Correction Version</t>
  </si>
  <si>
    <t>PRO-50-4R-N-CRT</t>
  </si>
  <si>
    <t>4 Solid Half Doors Top Mount Refrigerator - Correction Version</t>
  </si>
  <si>
    <t>PRO-26R-RI-N-CRT</t>
  </si>
  <si>
    <t>1 Solid Door Roll-In, Top Mount Refrigerator - Correction Version</t>
  </si>
  <si>
    <t>PRO-50R-RI-N-CRT</t>
  </si>
  <si>
    <t>2 Solid Doors Roll-In, Top Mount Refrigerator - Correction Version</t>
  </si>
  <si>
    <t>PRO-26F-N-CRT</t>
  </si>
  <si>
    <t>1 Solid Door Top Mount Freezer - Correction Version</t>
  </si>
  <si>
    <t>PRO-50F-N-CRT</t>
  </si>
  <si>
    <t>2 Solid Doors Top Mount Freezer - Correction Version</t>
  </si>
  <si>
    <t>PRO-26H-CRT</t>
  </si>
  <si>
    <t>1 Solid Door Heated Cabinet - Correction Version</t>
  </si>
  <si>
    <t>PRO-50H-CRT</t>
  </si>
  <si>
    <t>2 Solid Doors Heated Cabinet - Correction Version</t>
  </si>
  <si>
    <t>PRO-77H-CRT</t>
  </si>
  <si>
    <t>3 Solid Doors Heated Cabinet - Correction Version</t>
  </si>
  <si>
    <t>PRO-50H-RI-CRT</t>
  </si>
  <si>
    <t>2 Solid Doors Roll-In, Heated Cabinet - Correction Version</t>
  </si>
  <si>
    <t xml:space="preserve"> SUPER DELUXE SERIES  Refrigerators / Freezers, Solid Doors</t>
  </si>
  <si>
    <t>TSR-23SD-N6(-L)</t>
  </si>
  <si>
    <t xml:space="preserve">1 Solid Door Refrigerator, Bottom Mount </t>
  </si>
  <si>
    <t>TSR-35SD-N6</t>
  </si>
  <si>
    <t>2 Solid Doors Refrigerator, Bottom Mount</t>
  </si>
  <si>
    <t>TSR-49SD-N6</t>
  </si>
  <si>
    <t>TSR-72SD-N</t>
  </si>
  <si>
    <t>3 Solid Doors Refrigerator, Bottom Mount</t>
  </si>
  <si>
    <t>TSF-23SD-N(-L)</t>
  </si>
  <si>
    <t>1 Solid Door Freezer, Bottom Mount</t>
  </si>
  <si>
    <t>TSF-35SDN-N</t>
  </si>
  <si>
    <t xml:space="preserve">2 Solid Doors Freezer, Bottom Mount </t>
  </si>
  <si>
    <t>TSF-49SD-N</t>
  </si>
  <si>
    <t>TSF-72SD-N</t>
  </si>
  <si>
    <t xml:space="preserve">3 Solid Doors Freezer, Bottom Mount </t>
  </si>
  <si>
    <t xml:space="preserve"> SUPER DELUXE SERIES  Refrigerators / Freezers, Glass Doors</t>
  </si>
  <si>
    <t>TSR-23GSD-N6</t>
  </si>
  <si>
    <t>1 Glass Door Refrigerator, Bottom Mount</t>
  </si>
  <si>
    <t>TSR-35GSD-N</t>
  </si>
  <si>
    <t>2 Glass Doors Refrigerator, Bottom Mount</t>
  </si>
  <si>
    <t>TSR-49GSD-N</t>
  </si>
  <si>
    <t>TSR-72GSD-N</t>
  </si>
  <si>
    <t>3 Glass Doors Refrigerator, Bottom Mount</t>
  </si>
  <si>
    <t>TSF-23GSD-N</t>
  </si>
  <si>
    <t>1 Glass Door Freezer, Bottom Mount</t>
  </si>
  <si>
    <t xml:space="preserve"> M3 SERIES  Refrigerators / Freezers, Solid Doors / Half-Doors / Glass Doors </t>
  </si>
  <si>
    <t>M3R19-1-N</t>
  </si>
  <si>
    <t>1 Solid Door Top Mount Refrigerator (Field Reversible Hinge)</t>
  </si>
  <si>
    <t>M3R24-1-N</t>
  </si>
  <si>
    <t xml:space="preserve">1 Solid Door Top Mount Refrigerator (Field Reversible Hinge)  </t>
  </si>
  <si>
    <t>M3R47-2-N</t>
  </si>
  <si>
    <t>M3R72-3-N(-AL)(-AR)</t>
  </si>
  <si>
    <t>M3R24-2-N(-L)</t>
  </si>
  <si>
    <t>M3R47-4-N(-AL)(-AR)</t>
  </si>
  <si>
    <t>M3R72-6-N</t>
  </si>
  <si>
    <t>M3F19-1-N</t>
  </si>
  <si>
    <t>1 Solid Door Top Mount Freezer (Field Reversible Hinge)</t>
  </si>
  <si>
    <t>M3F24-1-N</t>
  </si>
  <si>
    <t>M3F47-2-N(-AL)(-AR)</t>
  </si>
  <si>
    <t>M3F72-3-N(-AL)(-AR)</t>
  </si>
  <si>
    <t>M3F24-2-N(-L)</t>
  </si>
  <si>
    <t xml:space="preserve">2 Solid Half-Doors Top Mount Freezer </t>
  </si>
  <si>
    <t>M3F47-4-N</t>
  </si>
  <si>
    <t>M3F72-6-N</t>
  </si>
  <si>
    <t>M3R24-1-G-N(-L)</t>
  </si>
  <si>
    <t xml:space="preserve">1 Glass Door Top Mount Refrigerator </t>
  </si>
  <si>
    <t>M3R47-2-G-N</t>
  </si>
  <si>
    <t xml:space="preserve"> M3 SERIES  Dual Temperatures, Solid Doors / Half-Doors </t>
  </si>
  <si>
    <t>M3RF19-2-N(-L)</t>
  </si>
  <si>
    <t>2 Half-Doors Dual Temp, Top Mount Refrigerator &amp; Freezer</t>
  </si>
  <si>
    <t>M3RF45-2-N</t>
  </si>
  <si>
    <t>2 Solid Doors Dual Temp, Top Mount Refrigerator &amp; Freezer</t>
  </si>
  <si>
    <t>M3 SERIES Heated Cabinets, Solid Full Doors / Glass Full Doors</t>
  </si>
  <si>
    <t>M3H24-1</t>
  </si>
  <si>
    <t xml:space="preserve">1 Solid Door Heated Cabinet </t>
  </si>
  <si>
    <t>M3H47-2</t>
  </si>
  <si>
    <t>M3H24-1-TS</t>
  </si>
  <si>
    <t>1 Solid Door Heated Cabinet - Universal Tray Slide</t>
  </si>
  <si>
    <t>M3H47-2-TS</t>
  </si>
  <si>
    <t>2 Solid Doors Heated Cabinet - Universal Tray Slide</t>
  </si>
  <si>
    <t>M3H24-1-G</t>
  </si>
  <si>
    <t xml:space="preserve">1 Glass Door Heated Cabinet </t>
  </si>
  <si>
    <t>M3H47-2-G</t>
  </si>
  <si>
    <t>M3H24-1-G-TS</t>
  </si>
  <si>
    <t>1 Glass Door Heated Cabinet - Universal Tray Slide</t>
  </si>
  <si>
    <t>M3H47-2-G-TS</t>
  </si>
  <si>
    <t>2 Glass Doors Heated Cabinet - Universal Tray Slide</t>
  </si>
  <si>
    <t xml:space="preserve"> E-Line Refrigerators / Freezers, Solid Doors</t>
  </si>
  <si>
    <t>ER19-1-N6-V</t>
  </si>
  <si>
    <t>1 Solid Door Top Mount Refrigerator</t>
  </si>
  <si>
    <t>ER24-1-N6-V</t>
  </si>
  <si>
    <t>ER47-2-N6-V</t>
  </si>
  <si>
    <t>2 Solid Doors Top Mount Refrigerator</t>
  </si>
  <si>
    <t>ER72-3-N-V</t>
  </si>
  <si>
    <t>3 Solid Doors Top Mount Refrigerator</t>
  </si>
  <si>
    <t>EF19-1-N-V</t>
  </si>
  <si>
    <t>1 Solid Door Top Mount Freezer</t>
  </si>
  <si>
    <t>EF24-1-N-V</t>
  </si>
  <si>
    <t>EF47-2-N-V</t>
  </si>
  <si>
    <t>2 Solid Doors Top Mount Freezer</t>
  </si>
  <si>
    <t>EF72-3-N-V</t>
  </si>
  <si>
    <t>3 Solid Doors Top Mount Freezer</t>
  </si>
  <si>
    <t xml:space="preserve"> * Optional Pan Racks available for upright cabinets. Please see 'Accessories' for pricing.</t>
  </si>
  <si>
    <t>FOOD PREP TABLES</t>
  </si>
  <si>
    <t xml:space="preserve"> PRO SERIES Prep Tables, Solid / Glass Doors / Drawer Units / Specialty Products (Clear, Flat, Slide, Dual Sided Lids)</t>
  </si>
  <si>
    <t>PST-28-N(-L)</t>
  </si>
  <si>
    <t>1 Solid Door Sandwich/Salad Unit</t>
  </si>
  <si>
    <t>PST-48-N</t>
  </si>
  <si>
    <t>2 Solid Doors Sandwich/Salad Unit</t>
  </si>
  <si>
    <t>PST-60-N</t>
  </si>
  <si>
    <t>PST-72-N(-AL)(-AR)</t>
  </si>
  <si>
    <t>PST-28-G-N(-L)</t>
  </si>
  <si>
    <t>1 Glass Door Sandwich/Salad Unit</t>
  </si>
  <si>
    <t>PST-48-G-N</t>
  </si>
  <si>
    <t>2 Glass Doors Sandwich/Salad Unit</t>
  </si>
  <si>
    <t>PST-60-G-N</t>
  </si>
  <si>
    <t>PST-72-G-N</t>
  </si>
  <si>
    <t>PST-28-D2-N</t>
  </si>
  <si>
    <t>2 Drawers Sandwich/Salad Unit</t>
  </si>
  <si>
    <t>PST-48-D2R(L)-N</t>
  </si>
  <si>
    <t>2 Drawers + 1 Right(Left) Hinged Door Sandwich/Salad Unit</t>
  </si>
  <si>
    <t>PST-48-D4-N</t>
  </si>
  <si>
    <t>4 Drawers Sandwich/Salad Unit</t>
  </si>
  <si>
    <t>PST-60-D2R(L)-N</t>
  </si>
  <si>
    <t>PST-60-D4-N</t>
  </si>
  <si>
    <t>PST-72-D2R(L)-N</t>
  </si>
  <si>
    <t>PST-72-D4-N</t>
  </si>
  <si>
    <t>PST-72-D6-N</t>
  </si>
  <si>
    <t>6 Drawers Sandwich/Salad Unit</t>
  </si>
  <si>
    <t>PST-28-12-N(-L)</t>
  </si>
  <si>
    <t>1 Solid Door Mega Top, Sandwich/Salad Unit</t>
  </si>
  <si>
    <t>PST-48-18-N</t>
  </si>
  <si>
    <t>2 Solid Doors Mega Top, Sandwich/Salad Unit</t>
  </si>
  <si>
    <t>PST-60-24-N</t>
  </si>
  <si>
    <t>PST-72-30-N(-AL)(-AR)</t>
  </si>
  <si>
    <t>PST-28-12-D2-N</t>
  </si>
  <si>
    <t>2 Drawers Mega Top, Sandwich/Salad Unit</t>
  </si>
  <si>
    <t>PST-48-18-D2R(L)-N</t>
  </si>
  <si>
    <t>2 Drawers + 1 Right(Left) Hinged Door Mega Top, Sandwich/Salad Unit</t>
  </si>
  <si>
    <t>PST-48-18-D4-N</t>
  </si>
  <si>
    <t>4 Drawers Mega Top, Sandwich/Salad Unit</t>
  </si>
  <si>
    <t>PST-60-24-D2R(L)-N</t>
  </si>
  <si>
    <t>PST-60-24-D4-N</t>
  </si>
  <si>
    <t>PST-72-30-D2R(L)-N</t>
  </si>
  <si>
    <t>PST-72-30-D4-N</t>
  </si>
  <si>
    <t>PST-72-30-D6-N</t>
  </si>
  <si>
    <t>6 Drawers Mega Top, Sandwich/Salad Unit</t>
  </si>
  <si>
    <t>PST-28-12-N-CL</t>
  </si>
  <si>
    <t>1 Solid Door Mega Top, Sandwich/Salad Unit - Clear Lid</t>
  </si>
  <si>
    <t>PST-48-18-N-CL</t>
  </si>
  <si>
    <t>2 Solid Doors Mega Top, Sandwich/Salad Unit - Clear Lid</t>
  </si>
  <si>
    <t>PST-60-24-N-CL</t>
  </si>
  <si>
    <t>PST-72-30-N-CL</t>
  </si>
  <si>
    <t>PST-48-18-N-GL</t>
  </si>
  <si>
    <t>2 Solid Doors Mega Top, Sandwich/Salad Unit - Glass Lid</t>
  </si>
  <si>
    <t>PST-60-24-N-GL</t>
  </si>
  <si>
    <t>PST-72-30-N-GL</t>
  </si>
  <si>
    <t>PST-48-18-N-FL</t>
  </si>
  <si>
    <t>2 Solid Doors Mega Top, Sandwich/Salad Unit - Flat Lid</t>
  </si>
  <si>
    <t>PST-28-12-N-SL(-L)</t>
  </si>
  <si>
    <t>1 Solid Door Mega Top, Sandwich/Salad Unit w/ Removable Slide Back Lid</t>
  </si>
  <si>
    <t>PST-48-18-N-SL</t>
  </si>
  <si>
    <t>2 Solid Doors Mega Top, Sandwich/Salad Unit w/ Removable Slide Back Lid</t>
  </si>
  <si>
    <t>PST-60-24-N-SL</t>
  </si>
  <si>
    <t>PST-72-30-N-SL</t>
  </si>
  <si>
    <t>PST-48-18-N-DS</t>
  </si>
  <si>
    <t>2 Solid Doors Mega Top, Sandwich/Salad Unit - Dual Sided Lid</t>
  </si>
  <si>
    <t>PST-60-24-N-DS</t>
  </si>
  <si>
    <t>PST-72-30-N-DS</t>
  </si>
  <si>
    <t xml:space="preserve"> PRO SERIES  Mega Top Drawer Units - Slide Lid / Glass Lid / Removable Cover</t>
  </si>
  <si>
    <t>PST-28-12-D2-N-SL</t>
  </si>
  <si>
    <t>2 Drawers Mega Top, Sandwich/Salad Unit w/ Removable Slide Back Lid</t>
  </si>
  <si>
    <t>PST-48-18-D2R(L)-N-SL</t>
  </si>
  <si>
    <t>2 Drawers + 1 Right(Left) Hinged Door Mega Top, Sandwich/Salad Unit w/ Removable Slide Back Lid</t>
  </si>
  <si>
    <t>PST-60-24-D2R(L)-N-SL</t>
  </si>
  <si>
    <t>PST-72-30-D2R(L)-N-SL</t>
  </si>
  <si>
    <t>PST-72-30-D4-N-SL</t>
  </si>
  <si>
    <t>4 Drawers Mega Top, Sandwich/Salad Unit w/ Removable Slide Back Lid</t>
  </si>
  <si>
    <t>PST-72-30-D6-N-SL</t>
  </si>
  <si>
    <t>6 Drawers Mega Top, Sandwich/Salad Unit w/ Removable Slide Back Lid</t>
  </si>
  <si>
    <t>PST-72-30-D6-N-GL</t>
  </si>
  <si>
    <t>6 Drawers Mega Top, Sandwich/Salad Unit - Glass Lid</t>
  </si>
  <si>
    <t>PST-72-30-D2R-N-RC</t>
  </si>
  <si>
    <t xml:space="preserve">2 Drawers + 1 Right Hinged Door Mega Top, Sandwich/Salad Unit w/ Removable Cover </t>
  </si>
  <si>
    <t xml:space="preserve"> PRO SERIES  Prep Table + Workstation Units</t>
  </si>
  <si>
    <t>PST-60-18M-N-GL(-LW)</t>
  </si>
  <si>
    <t>2 Solid Doors Mega Top Unit / Right(Left) Worktop - Glass Lid</t>
  </si>
  <si>
    <t>PST-72-18M-N-GL(-LW)</t>
  </si>
  <si>
    <t>3 Solid Doors Mega Top Unit / Right(Left) Worktop - Glass Lid</t>
  </si>
  <si>
    <t xml:space="preserve"> PRO SERIES Front Breathing, Prep Tables,  Solid Doors / Drawers</t>
  </si>
  <si>
    <t>PST-28-FB-N(-L)</t>
  </si>
  <si>
    <t xml:space="preserve">1 Solid Door Sandwich/Salad Unit - Front Breathing </t>
  </si>
  <si>
    <t>PST-48-FB-N</t>
  </si>
  <si>
    <t>2 Solid Doors Sandwich/Salad Unit - Front Breathing</t>
  </si>
  <si>
    <t>PST-60-FB-N</t>
  </si>
  <si>
    <t>PST-72-FB-N</t>
  </si>
  <si>
    <t>PST-28-D2-FB-N</t>
  </si>
  <si>
    <t>2 Drawers Sandwich/Salad Unit - Front Breathing</t>
  </si>
  <si>
    <t>PST-48-D2R(L)-FB-N</t>
  </si>
  <si>
    <t xml:space="preserve">2 Drawers + 1 Right(Left) Hinged Door Sandwich/Salad Unit - Front Breathing </t>
  </si>
  <si>
    <t>PST-48-D4-FB-N</t>
  </si>
  <si>
    <t>4 Drawers Sandwich/Salad Unit - Front Breathing</t>
  </si>
  <si>
    <t>PST-60-D2R(L)-FB-N</t>
  </si>
  <si>
    <t>PST-60-D4-FB-N</t>
  </si>
  <si>
    <t>PST-72-D2R(L)-FB-N</t>
  </si>
  <si>
    <t>PST-72-D4-FB-N</t>
  </si>
  <si>
    <t xml:space="preserve"> PRO SERIES  Front Breathing, Mega Top, Solid Doors / Drawers</t>
  </si>
  <si>
    <t>PST-28-12-FB-N(-L)</t>
  </si>
  <si>
    <t>1 Solid Door Mega Top, Sandwich/Salad Unit - Front Breathing</t>
  </si>
  <si>
    <t>PST-48-18-FB-N</t>
  </si>
  <si>
    <t>2 Solid Doors Mega Top, Sandwich/Salad Unit - Front Breathing</t>
  </si>
  <si>
    <t>PST-60-24-FB-N</t>
  </si>
  <si>
    <t>PST-72-30-FB-N</t>
  </si>
  <si>
    <t>PST-28-12-D2-FB-N</t>
  </si>
  <si>
    <t>2 Drawers Mega Top, Sandwich/Salad Unit - Front Breathing</t>
  </si>
  <si>
    <t>PST-48-18-D2R(L)-FB-N</t>
  </si>
  <si>
    <t>2 Drawers + 1 Right(Left) Hinged Door Mega Top, Sandwich/Salad Unit - Front Breathing</t>
  </si>
  <si>
    <t>PST-48-18-D4-FB-N</t>
  </si>
  <si>
    <t>4 Drawers Mega Top, Sandwich/Salad Unit - Front Breathing</t>
  </si>
  <si>
    <t>PST-60-24-D2R(L)-FB-N</t>
  </si>
  <si>
    <t>PST-60-24-D4-FB-N</t>
  </si>
  <si>
    <t>PST-72-30-D2R(L)-FB-N</t>
  </si>
  <si>
    <t>PST-72-30-D4-FB-N</t>
  </si>
  <si>
    <t>PST-48-18-FB-N-GL</t>
  </si>
  <si>
    <t>2 Solid Doors Mega Top, Sandwich/Salad Unit - Glass Lid - Front Breathing</t>
  </si>
  <si>
    <t>PST-60-24-FB-N-GL</t>
  </si>
  <si>
    <t xml:space="preserve"> SUPER DELUXE SERIES  Pizza Prep Tables, Solid Doors &amp; Drawer Units</t>
  </si>
  <si>
    <t>TPR-44SD-N</t>
  </si>
  <si>
    <t>1 Solid Door Pizza Prep.Table</t>
  </si>
  <si>
    <t>TPR-67SD-N</t>
  </si>
  <si>
    <t>2 Solid Doors Pizza Prep.Table</t>
  </si>
  <si>
    <t>TPR-93SD-N</t>
  </si>
  <si>
    <t>3 Solid Doors Pizza Prep.Table</t>
  </si>
  <si>
    <t>TPR-44SD-D2-N</t>
  </si>
  <si>
    <t>2 Drawers Pizza Prep.Table</t>
  </si>
  <si>
    <t>TPR-67SD-D2-N</t>
  </si>
  <si>
    <t>1 Solid Door+2 Drawers Pizza Prep.Table</t>
  </si>
  <si>
    <t>TPR-67SD-D4-N</t>
  </si>
  <si>
    <t>4 Drawers Pizza Prep.Table</t>
  </si>
  <si>
    <t>TPR-93SD-D2-N</t>
  </si>
  <si>
    <t>2 Solid Doors+2 Drawers Pizza Prep.Table</t>
  </si>
  <si>
    <t>TPR-93SD-D4-N</t>
  </si>
  <si>
    <t>1 Solid Door+4 Drawers Pizza Prep.Table</t>
  </si>
  <si>
    <t>TPR-93SD-D6-N</t>
  </si>
  <si>
    <t>6 Drawers Pizza Prep.Table</t>
  </si>
  <si>
    <t xml:space="preserve"> SUPER DELUXE SERIES  Sandwich &amp; Salad Units, Solid Doors / Drawer Units / Specialty Products (Clear Lids) </t>
  </si>
  <si>
    <t>TST-28SD-N</t>
  </si>
  <si>
    <t>TST-36SD-N6</t>
  </si>
  <si>
    <t>TST-48SD-N</t>
  </si>
  <si>
    <t>TST-60SD-N</t>
  </si>
  <si>
    <t>TST-72SD-N</t>
  </si>
  <si>
    <t>3 Solid Doors Sandwich/Salad Unit</t>
  </si>
  <si>
    <t>TST-48SD-N-CL</t>
  </si>
  <si>
    <t>2 Solid Doors Sandwich/Salad Unit Clear Lid</t>
  </si>
  <si>
    <t>TST-60SD-N-CL</t>
  </si>
  <si>
    <t>3 Solid Doors Sandwich/Salad Unit Clear Lid</t>
  </si>
  <si>
    <t>TST-72SD-N-CL</t>
  </si>
  <si>
    <t>3 Solid Doors Sandwich/Salad Unit  Clear Lid</t>
  </si>
  <si>
    <t>TST-28SD-D2-N</t>
  </si>
  <si>
    <t>TST-48SD-D2-N</t>
  </si>
  <si>
    <t>1 Solid Door+2 Drawers Sandwich/Salad Unit</t>
  </si>
  <si>
    <t>TST-48SD-D4-N</t>
  </si>
  <si>
    <t>TST-60SD-D2-N</t>
  </si>
  <si>
    <t>TST-60SD-D4-N</t>
  </si>
  <si>
    <t>TST-72SD-D6-N</t>
  </si>
  <si>
    <t xml:space="preserve"> SUPER DELUXE SERIES  Mega Top Units / Drawer Units / Specialty Products (Clear, Glass, Flat, Slide, Dual Sided Lids and Extended) </t>
  </si>
  <si>
    <t>TST-28SD-12-N</t>
  </si>
  <si>
    <t>1 Solid Door Mega Top Unit</t>
  </si>
  <si>
    <t>TST-36SD-15-N6</t>
  </si>
  <si>
    <t>2 Solid Doors Mega Top Unit</t>
  </si>
  <si>
    <t>TST-48SD-18-N</t>
  </si>
  <si>
    <t>TST-60SD-24-N</t>
  </si>
  <si>
    <t>TST-72SD-30-N</t>
  </si>
  <si>
    <t>3 Solid Doors Mega Top Unit</t>
  </si>
  <si>
    <t>TST-28SD-12-D2-N</t>
  </si>
  <si>
    <t>TST-48SD-18-D2-N</t>
  </si>
  <si>
    <t>1 Solid Door+2 Drawers Mega Top, Sandwich/Salad Unit</t>
  </si>
  <si>
    <t>TST-48SD-18-D4-N</t>
  </si>
  <si>
    <t>TST-60SD-24-D2-N</t>
  </si>
  <si>
    <t>TST-60SD-24-D4-N</t>
  </si>
  <si>
    <t>TST-72SD-30-D6-N</t>
  </si>
  <si>
    <t>TST-48SD-18-N-CL</t>
  </si>
  <si>
    <t>2 Solid Doors Mega Top Unit Clear Lid</t>
  </si>
  <si>
    <t>TST-60SD-24-N-CL</t>
  </si>
  <si>
    <t>TST-72SD-30-N-CL</t>
  </si>
  <si>
    <t>3 Solid Doors Mega Top Unit Clear Lid</t>
  </si>
  <si>
    <t>TST-48SD-18-N-GL</t>
  </si>
  <si>
    <t>2 Solid Doors Mega Top Unit w/ Glass Lid</t>
  </si>
  <si>
    <t>TST-60SD-24-N-GL</t>
  </si>
  <si>
    <t>TST-72SD-30-N-GL</t>
  </si>
  <si>
    <t>3 Solid Doors Mega Top Unit w/ Glass Lid</t>
  </si>
  <si>
    <t>TST-48SD-18-N-FL</t>
  </si>
  <si>
    <t>2 Solid Doors Sandwich/Salad Unit Flat Lid</t>
  </si>
  <si>
    <t>TST-60SD-24-N-FL</t>
  </si>
  <si>
    <t>TST-72SD-30-N-FL</t>
  </si>
  <si>
    <t>3 Solid Doors Sandwich/Salad Unit Flat Lid</t>
  </si>
  <si>
    <t>TST-28SD-12-N-SL</t>
  </si>
  <si>
    <t>1 Solid Doors Mega Top Unit w/ Removable Slide Back Lid</t>
  </si>
  <si>
    <t>TST-48SD-18-N-SL</t>
  </si>
  <si>
    <t>2 Solid Doors Mega Top Unit w/ Removable Slide Back Lid</t>
  </si>
  <si>
    <t>TST-60SD-24-N-SL</t>
  </si>
  <si>
    <t>TST-72SD-30-N-SL</t>
  </si>
  <si>
    <t>3 Solid Doors Mega Top Unit w/ Removable Slide Back Lid</t>
  </si>
  <si>
    <t>TST-48SD-18-N-DS</t>
  </si>
  <si>
    <t xml:space="preserve">2 Solid Doors Mega Top Unit, Dual Sided </t>
  </si>
  <si>
    <t>TST-60SD-24-N-DS</t>
  </si>
  <si>
    <t>TST-72SD-30-N-DS</t>
  </si>
  <si>
    <t xml:space="preserve">3 Solid Doors Mega Top Unit, Dual Sided </t>
  </si>
  <si>
    <t>TST-48SD-18-E-N</t>
  </si>
  <si>
    <t>2 Solid Doors Mega Top Unit, Extended Countertop</t>
  </si>
  <si>
    <t>TST-48SD-18-E-SVC-N</t>
  </si>
  <si>
    <t>2 Solid Doors Mega Top Unit, Extended Countertop w/ Bin Space</t>
  </si>
  <si>
    <t xml:space="preserve"> SUPER DELUXE SERIES  Prep Tables + Work Stations - Salad Hood, Mega Hood (Clear, Flat, Flat Clear Lids) </t>
  </si>
  <si>
    <t>TST-48SD-08S-N(-LW)</t>
  </si>
  <si>
    <t xml:space="preserve">2 Solid Doors Sandwich/Salad Unit / 28 Salad Hood w/ Right side(Left side) workstation </t>
  </si>
  <si>
    <t>TST-60SD-08S-N(-LW)</t>
  </si>
  <si>
    <t>TST-72SD-08S-N(-LW)</t>
  </si>
  <si>
    <t xml:space="preserve">3 Solid Doors Sandwich/Salad Unit / 72R Salad Hood w/ Right side(Left side) workstation </t>
  </si>
  <si>
    <t>TST-72SD-10S-N(-LW)</t>
  </si>
  <si>
    <t xml:space="preserve">3 Solid Doors Sandwich/Salad Unit / 72L Salad Hood w/ Right side(Left side) workstation </t>
  </si>
  <si>
    <t>TST-72SD-12S-N(-LW)</t>
  </si>
  <si>
    <t xml:space="preserve">3 Solid Doors Sandwich/Salad Unit / 48 Salad Hood w/ Right side(Left side) workstation </t>
  </si>
  <si>
    <t>TST-48SD-08S-N-CL</t>
  </si>
  <si>
    <t>2 Solid Doors Sandwich/Salad Unit / 28 Clear Lid - Right side workstation</t>
  </si>
  <si>
    <t>TST-60SD-08S-N-CL</t>
  </si>
  <si>
    <t>TST-72SD-08S-N-CL</t>
  </si>
  <si>
    <t>3 Solid Doors Sandwich/Salad Unit / 72R Clear Lid - Right side workstation</t>
  </si>
  <si>
    <t>TST-72SD-10S-N-CL</t>
  </si>
  <si>
    <t>3 Solid Doors Sandwich/Salad Unit / 72L Clear Lid - Right side workstation</t>
  </si>
  <si>
    <t>TST-72SD-12S-N-CL</t>
  </si>
  <si>
    <t>3 Solid Doors Sandwich/Salad Unit / 48 Clear Lid - Right side workstation</t>
  </si>
  <si>
    <t>TST-48SD-08S-N-FL</t>
  </si>
  <si>
    <t>2 Solid Doors Sandwich/Salad Unit / 28 Flat Lid - Right side workstation</t>
  </si>
  <si>
    <t>TST-60SD-08S-N-FL</t>
  </si>
  <si>
    <t>2 Solid Doors Sandwich/Salad Unit / 28 Flat  Lid - Right side workstation</t>
  </si>
  <si>
    <t>TST-72SD-08S-N-FL</t>
  </si>
  <si>
    <t>3 Solid Doors Sandwich/Salad Unit / 72R Flat Lid - Right side workstation</t>
  </si>
  <si>
    <t>TST-72SD-10S-N-FL</t>
  </si>
  <si>
    <t>3 Solid Doors Sandwich/Salad Unit / 72L Flat Lid - Right side workstation</t>
  </si>
  <si>
    <t>TST-72SD-12S-N-FL</t>
  </si>
  <si>
    <t>3 Solid Doors Sandwich/Salad Unit / 48 Flat Lid - Right side workstation</t>
  </si>
  <si>
    <t>TST-48SD-08S-N-FCL</t>
  </si>
  <si>
    <t>2 Solid Doors Sandwich/Salad Unit / 28 Flat Clear Lid - Right side workstation</t>
  </si>
  <si>
    <t>TST-60SD-08S-N-FCL</t>
  </si>
  <si>
    <t>TST-72SD-08S-N-FCL</t>
  </si>
  <si>
    <t>3 Solid Doors Sandwich/Salad Unit / 72R Flat Clear Lid - Right side workstation</t>
  </si>
  <si>
    <t>TST-72SD-10S-N-FCL</t>
  </si>
  <si>
    <t>3 Solid Doors Sandwich/Salad Unit / 72L Flat Clear Lid - Right side workstation</t>
  </si>
  <si>
    <t>TST-72SD-12S-N-FCL</t>
  </si>
  <si>
    <t>3 Solid Doors Sandwich/Salad Unit / 48 Flat Clear Lid - Right side workstation</t>
  </si>
  <si>
    <t>TST-48SD-12M-N(-LW)</t>
  </si>
  <si>
    <t xml:space="preserve">2 Solid Doors Mega Top Unit / 28 Mega hood w/ Right side(Left side) workstation </t>
  </si>
  <si>
    <t>TST-60SD-12M-N(-LW)</t>
  </si>
  <si>
    <t>TST-60SD-18M-N(-LW)</t>
  </si>
  <si>
    <r>
      <t xml:space="preserve">2 Solid Doors Mega Top Unit / </t>
    </r>
    <r>
      <rPr>
        <sz val="12"/>
        <color rgb="FFFF0000"/>
        <rFont val="Arial"/>
        <family val="2"/>
      </rPr>
      <t xml:space="preserve">48 Mega hood </t>
    </r>
    <r>
      <rPr>
        <sz val="12"/>
        <color rgb="FF000000"/>
        <rFont val="Arial"/>
        <family val="2"/>
      </rPr>
      <t xml:space="preserve">w/ Right side(Left side) workstation </t>
    </r>
  </si>
  <si>
    <t>TST-72SD-15M-N(-LW)</t>
  </si>
  <si>
    <t xml:space="preserve">3 Solid Doors Mega Top Unit / 36 Mega hood w/ Right side(Left side) workstation </t>
  </si>
  <si>
    <t>TST-72SD-18M-N(-LW)</t>
  </si>
  <si>
    <r>
      <t xml:space="preserve">3 Solid Doors Mega Top Unit / </t>
    </r>
    <r>
      <rPr>
        <sz val="12"/>
        <color rgb="FFFF0000"/>
        <rFont val="Arial"/>
        <family val="2"/>
      </rPr>
      <t>48 Mega hood</t>
    </r>
    <r>
      <rPr>
        <sz val="12"/>
        <color rgb="FF000000"/>
        <rFont val="Arial"/>
        <family val="2"/>
      </rPr>
      <t xml:space="preserve"> w/ Right side(Left side) workstation </t>
    </r>
  </si>
  <si>
    <t>TST-48SD-12M-N-CL</t>
  </si>
  <si>
    <t>2 Solid Doors Mega Top Unit / 28 Mega Clear Lid - Right side workstation</t>
  </si>
  <si>
    <t>TST-60SD-12M-N-CL</t>
  </si>
  <si>
    <t>TST-72SD-15M-N-CL</t>
  </si>
  <si>
    <t>3 Solid Doors Mega Top Unit / 36 Mega Clear Lid - Right side workstation</t>
  </si>
  <si>
    <t>TST-48SD-12M-N-FL</t>
  </si>
  <si>
    <t>2 Solid Doors Mega Top Unit / 28 Mega Flat Lid - Right side workstation</t>
  </si>
  <si>
    <t>TST-60SD-12M-N-FL</t>
  </si>
  <si>
    <t>TST-72SD-15M-N-FL</t>
  </si>
  <si>
    <t>3 Solid Doors Mega Top Unit / 36 Mega Flat Lid - Right side workstation</t>
  </si>
  <si>
    <t>TST-48SD-12M-N-FCL</t>
  </si>
  <si>
    <t>2 Solid Doors Mega Top Unit / 28 Mega Flat Clear Lid - Right side workstation</t>
  </si>
  <si>
    <t>TST-60SD-12M-N-FCL</t>
  </si>
  <si>
    <t>TST-72SD-15M-N-FCL</t>
  </si>
  <si>
    <t>3 Solid Doors Mega Top Unit / 36 Mega Flat Clear Lid - Right side workstation</t>
  </si>
  <si>
    <t xml:space="preserve">  SUPER DELUXE SERIES  Front Breathing, Prep Tables, Mega Top, Solid Doors / Drawers</t>
  </si>
  <si>
    <t>TST-28SD-FB-N</t>
  </si>
  <si>
    <t>1 Solid Door Sandwich/Salad Unit - Front Breathing</t>
  </si>
  <si>
    <t>TST-36SD-FB-N</t>
  </si>
  <si>
    <t>TST-48SD-FB-N</t>
  </si>
  <si>
    <t>TST-60SD-FB-N</t>
  </si>
  <si>
    <t>TST-72SD-FB-N</t>
  </si>
  <si>
    <t>3 Solid Doors Sandwich/Salad Unit - Front Breathing</t>
  </si>
  <si>
    <t>TST-28SD-12-FB-N</t>
  </si>
  <si>
    <t>1 Solid Door Mega Top Unit - Front Breathing</t>
  </si>
  <si>
    <t>TST-36SD-15-FB-N</t>
  </si>
  <si>
    <t>2 Solid Doors Mega Top Unit - Front Breathing</t>
  </si>
  <si>
    <t>TST-48SD-18-FB-N</t>
  </si>
  <si>
    <t>TST-60SD-24-FB-N</t>
  </si>
  <si>
    <t>TST-72SD-30-FB-N</t>
  </si>
  <si>
    <t>3 Solid Doors Mega Top Unit - Front Breathing</t>
  </si>
  <si>
    <t>TST-28SD-D2-FB-N</t>
  </si>
  <si>
    <t>TST-48SD-D2R(L)-FB-N</t>
  </si>
  <si>
    <t>1 Solid Door+2 Drawers Sandwich/Salad Unit - Front Breathing</t>
  </si>
  <si>
    <t>TST-48SD-D4-FB-N</t>
  </si>
  <si>
    <t>TST-60SD-D2R(L)-FB-N</t>
  </si>
  <si>
    <t>TST-60SD-D4-FB-N</t>
  </si>
  <si>
    <t>TST-72SD-D4R(L)-FB-N</t>
  </si>
  <si>
    <t>1 Solid Door+4 Drawers Sandwich/Salad Unit - Front Breathing</t>
  </si>
  <si>
    <t>TST-72SD-D6-FB-N</t>
  </si>
  <si>
    <t>6 Drawers Sandwich/Salad Unit - Front Breathing</t>
  </si>
  <si>
    <t>TST-28SD-12-D2-FB-N</t>
  </si>
  <si>
    <t>TST-48SD-18-D2R(L)-FB-N</t>
  </si>
  <si>
    <t>TST-48SD-18-D4-FB-N</t>
  </si>
  <si>
    <t>TST-60SD-24-D2R(L)-FB-N</t>
  </si>
  <si>
    <t>TST-60SD-24-D4-FB-N</t>
  </si>
  <si>
    <t>TST-72SD-30-D4R(L)-FB-N</t>
  </si>
  <si>
    <t>TST-72SD-30-D6-FB-N</t>
  </si>
  <si>
    <t>TST-48SD-18-FB-N-GL</t>
  </si>
  <si>
    <t>TST-60SD-24-FB-N-GL</t>
  </si>
  <si>
    <t>TST-72SD-30-FB-N-GL</t>
  </si>
  <si>
    <t xml:space="preserve"> M3 SERIES  Sandwich &amp; Salad Units / Mega Tops / Clear Lid</t>
  </si>
  <si>
    <t>MST-28-N</t>
  </si>
  <si>
    <t>MST-36-N6</t>
  </si>
  <si>
    <t xml:space="preserve">2 Solid Doors Sandwich/Salad Unit </t>
  </si>
  <si>
    <t>MST-48-N</t>
  </si>
  <si>
    <t>MST-60-N</t>
  </si>
  <si>
    <t>MST-72-N</t>
  </si>
  <si>
    <t xml:space="preserve">3 Solid Doors Sandwich/Salad Unit </t>
  </si>
  <si>
    <t>MST-28-12-N</t>
  </si>
  <si>
    <t>MST-36-15-N6</t>
  </si>
  <si>
    <t>MST-48-18-N</t>
  </si>
  <si>
    <t>MST-60-24-N</t>
  </si>
  <si>
    <t>MST-72-30-N</t>
  </si>
  <si>
    <t>MST-24S-N6</t>
  </si>
  <si>
    <t>1 Solid Door Salad Unit - Clear Lid</t>
  </si>
  <si>
    <t xml:space="preserve"> J SERIES  Sandwich &amp; Salad Units</t>
  </si>
  <si>
    <t>JST-36-N</t>
  </si>
  <si>
    <t>1 Solid Door Sandwich/Salad Unit, Side Mount</t>
  </si>
  <si>
    <t>JST-48-N</t>
  </si>
  <si>
    <t xml:space="preserve">2 Solid Doors Sandwich/Salad Unit, Side Mount </t>
  </si>
  <si>
    <t>JST-60-N</t>
  </si>
  <si>
    <t>2 Solid Doors Sandwich/Salad Unit, Side Mount</t>
  </si>
  <si>
    <t>JST-72-N</t>
  </si>
  <si>
    <t xml:space="preserve">3 Solid Doors Sandwich/Salad Unit, Side Mount </t>
  </si>
  <si>
    <t xml:space="preserve"> J SERIES  Buffet Display Tables</t>
  </si>
  <si>
    <t>JBT-36-N</t>
  </si>
  <si>
    <t>1 Solid Door Buffet Table, Side Mount</t>
  </si>
  <si>
    <t>JBT-48-N</t>
  </si>
  <si>
    <t>2 Solid Doors Buffet Table, Side Mount</t>
  </si>
  <si>
    <t>JBT-60-N</t>
  </si>
  <si>
    <t>JBT-72-N</t>
  </si>
  <si>
    <t>3 Solid Doors Buffet Table, Side Mount</t>
  </si>
  <si>
    <t xml:space="preserve"> E-Line  Sandwich &amp; Salad Units / Mega Tops</t>
  </si>
  <si>
    <t>EST-28-N6-V</t>
  </si>
  <si>
    <t>EST-36-N6-V</t>
  </si>
  <si>
    <t>EST-48-N-V</t>
  </si>
  <si>
    <t>EST-60-N-V</t>
  </si>
  <si>
    <t>EST-72-N-V</t>
  </si>
  <si>
    <t>EST-28-12-N6-V</t>
  </si>
  <si>
    <t>EST-36-15-N6-V</t>
  </si>
  <si>
    <t>EST-48-18-N-V</t>
  </si>
  <si>
    <t>EST-60-24-N-V</t>
  </si>
  <si>
    <t>EST-72-30-N-V</t>
  </si>
  <si>
    <t xml:space="preserve"> Counter Top Salad Table</t>
  </si>
  <si>
    <t>CTST-1200-N</t>
  </si>
  <si>
    <t>47" Counter Top Salad Table Refrigerator / GN Pan 1/4, 1/2</t>
  </si>
  <si>
    <t>CTST-1500-N</t>
  </si>
  <si>
    <t xml:space="preserve">59" Counter Top Salad Table Refrigerator / GN Pan 1/4, 1/2 </t>
  </si>
  <si>
    <t>CTST-1800-N</t>
  </si>
  <si>
    <t xml:space="preserve">70" Counter Top Salad Table Refrigerator / GN Pan 1/4, 1/2 </t>
  </si>
  <si>
    <t>CTST-1200-13-N</t>
  </si>
  <si>
    <t>47" Counter Top Salad Table Refrigerator / GN Pan 1/6, 1/3</t>
  </si>
  <si>
    <t>CTST-1500-13-N</t>
  </si>
  <si>
    <t xml:space="preserve">59" Counter Top Salad Table Refrigerator / GN Pan 1/6, 1/3 </t>
  </si>
  <si>
    <t>CTST-1800-13-N</t>
  </si>
  <si>
    <t xml:space="preserve">70" Counter Top Salad Table Refrigerator / GN Pan 1/6, 1/3 </t>
  </si>
  <si>
    <t>CTST-1200G-N</t>
  </si>
  <si>
    <t>47" Counter Top Salad Table Refrigerator / GN Pan 1/4, 1/2 - Clear hood</t>
  </si>
  <si>
    <t>CTST-1500G-N</t>
  </si>
  <si>
    <t>59" Counter Top Salad Table Refrigerator / GN Pan 1/4, 1/2 - Clear hood</t>
  </si>
  <si>
    <t>CTST-1800G-N</t>
  </si>
  <si>
    <t>70" Counter Top Salad Table Refrigerator / GN Pan 1/4, 1/2 - Clear hood</t>
  </si>
  <si>
    <t>CTST-1200G-13-N</t>
  </si>
  <si>
    <t>47" Counter Top Salad Table Refrigerator / GN Pan 1/6, 1/3 - Clear hood</t>
  </si>
  <si>
    <t>CTST-1500G-13-N</t>
  </si>
  <si>
    <t>59" Counter Top Salad Table Refrigerator / GN Pan 1/6, 1/3 - Clear hood</t>
  </si>
  <si>
    <t>CTST-1800G-13-N</t>
  </si>
  <si>
    <t>70" Counter Top Salad Table Refrigerator / GN Pan 1/6, 1/3 - Clear hood</t>
  </si>
  <si>
    <t xml:space="preserve">  * For Specialty Products (TST-SL, DS, GL, CL, FL, FCL), please allow 4-8 weeks lead time for shipping. Please call factory for more details.</t>
  </si>
  <si>
    <t>1 -olid Door+8 Drawers Sandwich/-alad Unit - Sront Breathing</t>
  </si>
  <si>
    <t xml:space="preserve">  * Optional Removable Covers available for TST/TST-Mega, MST/MST-Mega series. Please see 'Accessories' for pricing.</t>
  </si>
  <si>
    <t xml:space="preserve">  * Optional Sneeze Guards, Pan Covers and Tray Racks available for JBT series.  Please see 'Accessories' for pricing.</t>
  </si>
  <si>
    <t xml:space="preserve">UNDERCOUNTERS </t>
  </si>
  <si>
    <t>PRO SERIES  Refrigerators / Freezers, Solid Doors, Glass Doors &amp; Drawer Units</t>
  </si>
  <si>
    <t>PUR-28-N(-L)</t>
  </si>
  <si>
    <t xml:space="preserve">1 Solid Door Undercounter Refrigerator </t>
  </si>
  <si>
    <t>PUR-48-N(-AL)(-AR)</t>
  </si>
  <si>
    <t xml:space="preserve">2 Solid Doors Undercounter Refrigerator </t>
  </si>
  <si>
    <t>PUR-60-N</t>
  </si>
  <si>
    <t>PUR-72-N(-AL)</t>
  </si>
  <si>
    <t>PUR-28-G-N(-L)</t>
  </si>
  <si>
    <t xml:space="preserve">1 Glass Door Undercounter Refrigerator </t>
  </si>
  <si>
    <t>PUR-48-G-N</t>
  </si>
  <si>
    <t xml:space="preserve">2 Glass Doors Undercounter Refrigerator </t>
  </si>
  <si>
    <t>PUR-60-G-N</t>
  </si>
  <si>
    <t>PUR-72-G-N</t>
  </si>
  <si>
    <t>PUR-28-D2-N</t>
  </si>
  <si>
    <t xml:space="preserve">2 Drawers Undercounter Refrigerator </t>
  </si>
  <si>
    <t>PUR-48-D2R(L)-N</t>
  </si>
  <si>
    <t>2 Drawers+1 Right(Left) Hinged Door Undercounter Refrigerator</t>
  </si>
  <si>
    <t>PUR-48-D4-N</t>
  </si>
  <si>
    <t xml:space="preserve">4 Drawers Undercounter Refrigerator </t>
  </si>
  <si>
    <t>PUR-60-D2R(L)-N</t>
  </si>
  <si>
    <t>PUR-60-D4-N</t>
  </si>
  <si>
    <t>PUR-72-D2R(L)-N</t>
  </si>
  <si>
    <t>PUR-72-D4-N</t>
  </si>
  <si>
    <t>PUF-28-N(-L)</t>
  </si>
  <si>
    <t>1 Solid Door Undercounter Freezer</t>
  </si>
  <si>
    <t>PUF-48-N</t>
  </si>
  <si>
    <t xml:space="preserve">2 Solid Doors Undercounter Freezer </t>
  </si>
  <si>
    <t>PUF-60-N</t>
  </si>
  <si>
    <t>PUF-28-D2-N</t>
  </si>
  <si>
    <t xml:space="preserve">2 Drawers Undercounter Freezer </t>
  </si>
  <si>
    <t>PUF-48-D2R(L)-N</t>
  </si>
  <si>
    <t>2 Drawers+1 Right(Left) Hinged Door Undercounter Freezer</t>
  </si>
  <si>
    <t>PUF-48-D4-N</t>
  </si>
  <si>
    <t xml:space="preserve">4 Drawers Undercounter Freezer </t>
  </si>
  <si>
    <t>PUF-60-D2R(L)-N</t>
  </si>
  <si>
    <t>PUF-60-D4-N</t>
  </si>
  <si>
    <t xml:space="preserve"> PRO SERIES  Front Breathing, Refrigerators / Freezers, Solid Doors, Glass Doors &amp; Drawer Units</t>
  </si>
  <si>
    <t>PUR-28-FB-N</t>
  </si>
  <si>
    <t>1 Solid Door Undercounter Refrigerator - Front Breathing</t>
  </si>
  <si>
    <t>PUR-48-FB-N</t>
  </si>
  <si>
    <t>2 Solid Doors Undercounter Refrigerator - Front Breathing</t>
  </si>
  <si>
    <t>PUR-60-FB-N</t>
  </si>
  <si>
    <t>PUR-72-FB-N</t>
  </si>
  <si>
    <t>PUR-28-D2-FB-N</t>
  </si>
  <si>
    <t>2 Drawers Undercounter Freezer - Front Breathing</t>
  </si>
  <si>
    <t>PUR-48-D4-FB-N</t>
  </si>
  <si>
    <t>4 Drawers Undercounter Freezer - Front Breathing</t>
  </si>
  <si>
    <t>PUR-60-D4-FB-N</t>
  </si>
  <si>
    <t>PUF-28-FB-N(-L)</t>
  </si>
  <si>
    <t>1 Solid Door Undercounter Freezer - Front Breathing</t>
  </si>
  <si>
    <t>PUF-48-FB-N</t>
  </si>
  <si>
    <t xml:space="preserve">2 Solid Doors Undercounter Freezer - Front Breathing </t>
  </si>
  <si>
    <t>PUF-28-D2-FB-N</t>
  </si>
  <si>
    <t xml:space="preserve">2 Drawers Undercounter Freezer - Front Breathing </t>
  </si>
  <si>
    <t>PUF-48-D2R(L)-FB-N</t>
  </si>
  <si>
    <t>2 Drawers+1 Right(Left) Hinged Door Undercounter Freezer - Front Breathing</t>
  </si>
  <si>
    <t>PUF-48-D4-FB-N</t>
  </si>
  <si>
    <t xml:space="preserve">4 Drawers Undercounter Freezer - Front Breathing </t>
  </si>
  <si>
    <t xml:space="preserve"> SUPER DELUXE SERIES  Refrigerators / Freezers, Solid Doors &amp; Drawer Units, Extended Countertop</t>
  </si>
  <si>
    <t>TUR-28SD-N(-L)</t>
  </si>
  <si>
    <t>TUR-36SD-N6</t>
  </si>
  <si>
    <t>TUR-48SD-N(-AL)(-AR)</t>
  </si>
  <si>
    <t>TUR-60SD-N</t>
  </si>
  <si>
    <t>TUR-72SD-N</t>
  </si>
  <si>
    <t xml:space="preserve">3 Solid Doors Undercounter Refrigerator </t>
  </si>
  <si>
    <t>TUR-48SD-E-N</t>
  </si>
  <si>
    <t>2 Solid Doors Undercounter Refrigerator, Extended Countertop</t>
  </si>
  <si>
    <t>TUR-28SD-D2-N</t>
  </si>
  <si>
    <t>TUR-48SD-D2-N</t>
  </si>
  <si>
    <t xml:space="preserve">1 Solid Door+2 Drawers Undercounter Refrigerator </t>
  </si>
  <si>
    <t>TUR-48SD-D4-N</t>
  </si>
  <si>
    <t>TUR-60SD-D2-N</t>
  </si>
  <si>
    <t>TUR-60SD-D4-N</t>
  </si>
  <si>
    <t>TUR-72SD-D6-N</t>
  </si>
  <si>
    <t xml:space="preserve">6 Drawers Undercounter Refrigerator </t>
  </si>
  <si>
    <t>TUF-28SD-N</t>
  </si>
  <si>
    <t>TUF-36SD-N</t>
  </si>
  <si>
    <t>2 Solid Doors Undercounter Freezer</t>
  </si>
  <si>
    <t>TUF-48SD-N</t>
  </si>
  <si>
    <t>TUF-60SD-N</t>
  </si>
  <si>
    <t>TUF-28SD-D2-N</t>
  </si>
  <si>
    <t>2 Drawers Undercounter Freezer</t>
  </si>
  <si>
    <t>TUF-48SD-D2-N</t>
  </si>
  <si>
    <t>1 Solid Door+2 Drawers Undercounter Freezer</t>
  </si>
  <si>
    <t>TUF-48SD-D4-N</t>
  </si>
  <si>
    <t>4 Drawers Undercounter Freezer</t>
  </si>
  <si>
    <t xml:space="preserve"> SUPER DELUXE SERIES  Front Breathing, Refrigerators / Freezers, Solid Doors, Glass Doors &amp; Drawer Units</t>
  </si>
  <si>
    <t>TUR-28SD-FB-N</t>
  </si>
  <si>
    <t>TUR-48SD-FB-N</t>
  </si>
  <si>
    <t>2 Solid Door Undercounter Refrigerator - Front Breathing</t>
  </si>
  <si>
    <t>TUR-60SD-FB-N</t>
  </si>
  <si>
    <t>TUR-72SD-FB-N</t>
  </si>
  <si>
    <t>3 Solid Door Undercounter Refrigerator - Front Breathing</t>
  </si>
  <si>
    <t>TUR-28SD-D2-FB-N</t>
  </si>
  <si>
    <t>2 Drawers Undercounter Refrigerator - Front Breathing</t>
  </si>
  <si>
    <t>TUR-48SD-D2R(L)-FB-N</t>
  </si>
  <si>
    <t>1 Solid Door+2 Drawers Undercounter Refrigerator - Front Breathing</t>
  </si>
  <si>
    <t>TUR-48SD-D4-FB-N</t>
  </si>
  <si>
    <t>4 Drawers Undercounter Refrigerator - Front Breathing</t>
  </si>
  <si>
    <t>TUR-60SD-D2R(L)-FB-N</t>
  </si>
  <si>
    <t>TUR-60SD-D4-FB-N</t>
  </si>
  <si>
    <t>TUR-72SD-D4R(L)-FB-N</t>
  </si>
  <si>
    <t>1 Solid Door+4 Drawers Undercounter Refrigerator - Front Breathing</t>
  </si>
  <si>
    <t>TUR-72SD-D6-FB-N</t>
  </si>
  <si>
    <t>6 Drawers Undercounter Refrigerator - Front Breathing</t>
  </si>
  <si>
    <t>TUF-28SD-FB-N</t>
  </si>
  <si>
    <t>TUF-48SD-FB-N</t>
  </si>
  <si>
    <t>2 Solid Door Undercounter Freezer - Front Breathing</t>
  </si>
  <si>
    <t>TUF-28SD-D2-FB-N</t>
  </si>
  <si>
    <t>TUF-48SD-D2R(L)-FB-N</t>
  </si>
  <si>
    <t>1 Solid Door+2 Drawers Undercounter Freezer - Front Breathing</t>
  </si>
  <si>
    <t>TUF-48SD-D4-FB-N</t>
  </si>
  <si>
    <t xml:space="preserve"> M3 SERIES  Refrigerators / Freezers, Low Boys, Shallow Depth</t>
  </si>
  <si>
    <t>MUR-28-N</t>
  </si>
  <si>
    <t>MUR-36-N6</t>
  </si>
  <si>
    <t>MUR-48-N</t>
  </si>
  <si>
    <t>MUR-60-N</t>
  </si>
  <si>
    <t>MUR-72-N</t>
  </si>
  <si>
    <t>MUR-28L-N6</t>
  </si>
  <si>
    <t>1 Solid Door Undercounter Refrigerator, Low Boy</t>
  </si>
  <si>
    <t>MUR-36L-N6</t>
  </si>
  <si>
    <t>MUF-28-N</t>
  </si>
  <si>
    <t>MUF-36-N</t>
  </si>
  <si>
    <t>MUF-48-N</t>
  </si>
  <si>
    <t>MUF-60-N</t>
  </si>
  <si>
    <t>MUR-20S-N6</t>
  </si>
  <si>
    <t>1 Solid Door Undercounter Refrigerator - Shallow Depth</t>
  </si>
  <si>
    <t>MUR-24S-N6</t>
  </si>
  <si>
    <t>MUR-27S-N6</t>
  </si>
  <si>
    <t>MUR-34S-N6</t>
  </si>
  <si>
    <t>2 Solid Doors Undercounter Refrigerator - Shallow Depth</t>
  </si>
  <si>
    <t>MUR-20SG-N6</t>
  </si>
  <si>
    <t>1 Glass Door Undercounter Refrigerator - Shallow Depth</t>
  </si>
  <si>
    <t xml:space="preserve"> J SERIES  Refrigerators / Freezers, Solid Doors / Glass Doors</t>
  </si>
  <si>
    <t>JUR-36-N6</t>
  </si>
  <si>
    <t>1 Solid Door Undercounter Refrigerator, Side Mount</t>
  </si>
  <si>
    <t>JUR-48-N6</t>
  </si>
  <si>
    <t>2 Solid Doors Undercounter Refrigerator, Side Mount</t>
  </si>
  <si>
    <t>JUR-60-N6</t>
  </si>
  <si>
    <t>JUR-72-N6</t>
  </si>
  <si>
    <t>3 Solid Doors Undercounter Refrigerator, Side Mount</t>
  </si>
  <si>
    <t>JUR-48-G-N</t>
  </si>
  <si>
    <t>1 Glass Door Undercounter Refrigerator, Side Mount</t>
  </si>
  <si>
    <t>JUR-60-G-N</t>
  </si>
  <si>
    <t>2 Glass Doors Undercounter Refrigerator, Side Mount</t>
  </si>
  <si>
    <t>JUR-72-G-N</t>
  </si>
  <si>
    <t>3 Glass Doors Undercounter Refrigerator, Side Mount</t>
  </si>
  <si>
    <t>JUF-36-N</t>
  </si>
  <si>
    <t>1 Solid Door Undercounter Freezer, Side Mount</t>
  </si>
  <si>
    <t>JUF-48-N</t>
  </si>
  <si>
    <t>2 Solid Doors Undercounter Freezer, Side Mount</t>
  </si>
  <si>
    <t>JUF-60-N</t>
  </si>
  <si>
    <t xml:space="preserve"> J SERIES  Refrigerators / Freezers, Narrow Depth</t>
  </si>
  <si>
    <t>JUR-36S-N6</t>
  </si>
  <si>
    <t>1 Solid Door Undercounter Refrigerator, Side Mount - Narrow</t>
  </si>
  <si>
    <t>JUR-48S-N6</t>
  </si>
  <si>
    <t>2 Solid Doors Undercounter Refrigerator, Side Mount - Narrow</t>
  </si>
  <si>
    <t>JUR-60S-N6</t>
  </si>
  <si>
    <t>JUR-72S-N6</t>
  </si>
  <si>
    <t>3 Solid Doors Undercounter Refrigerator, Side Mount - Narrow</t>
  </si>
  <si>
    <t>JUF-36S-N</t>
  </si>
  <si>
    <t>1 Solid Door Undercounter Freezer, Side Mount - Narrow</t>
  </si>
  <si>
    <t>JUF-48S-N</t>
  </si>
  <si>
    <t>2 Solid Doors Undercounter Freezer, Side Mount - Narrow</t>
  </si>
  <si>
    <t>JUF-60S-N</t>
  </si>
  <si>
    <t xml:space="preserve"> J SERIES  Dual Temperatures</t>
  </si>
  <si>
    <t>JURF-48-N</t>
  </si>
  <si>
    <t>2 Solid Doors Undercounter Dual Temp, Side Mount</t>
  </si>
  <si>
    <t>JURF-60-N</t>
  </si>
  <si>
    <t>JURF-72-N</t>
  </si>
  <si>
    <t>3 Solid Doors Undercounter Dual Temp, Side Mount</t>
  </si>
  <si>
    <t xml:space="preserve"> J SERIES  Refrigerators / Freezers, Extra Deep</t>
  </si>
  <si>
    <t>JUR-44D-N</t>
  </si>
  <si>
    <t>1 Solid Door Undercounter Refrigerator, Side Mount - Deep</t>
  </si>
  <si>
    <t>JUR-67D-N</t>
  </si>
  <si>
    <t>2 Solid Doors Undercounter Refrigerator, Side Mount - Deep</t>
  </si>
  <si>
    <t>JUR-93D-N</t>
  </si>
  <si>
    <t>3 Solid Doors Undercounter Refrigerator, Side Mount - Deep</t>
  </si>
  <si>
    <t>JUF-44D-N</t>
  </si>
  <si>
    <t>1 Solid Door Undercounter Freezer, Side Mount - Deep</t>
  </si>
  <si>
    <t>JUF-67D-N</t>
  </si>
  <si>
    <t>2 Solid Doors Undercounter Freezer, Side Mount - Deep</t>
  </si>
  <si>
    <t>JUF-93D-N</t>
  </si>
  <si>
    <t>3 Solid Doors Undercounter Freezer, Side Mount - Deep</t>
  </si>
  <si>
    <t xml:space="preserve"> E-Line Refrigerators / Freezers</t>
  </si>
  <si>
    <t>EUR-28-N6-V</t>
  </si>
  <si>
    <t>EUR-36-N6-V</t>
  </si>
  <si>
    <t>EUR-48-N6-V</t>
  </si>
  <si>
    <t>EUR-60-N6-V</t>
  </si>
  <si>
    <t>EUR-72-N-V</t>
  </si>
  <si>
    <t>EUF-28-N-V</t>
  </si>
  <si>
    <t>EUF-36-N-V</t>
  </si>
  <si>
    <t>EUF-48-N-V</t>
  </si>
  <si>
    <t>EUF-60-N-V</t>
  </si>
  <si>
    <t>WORKTOPS</t>
  </si>
  <si>
    <t>PRO SERIES Refrigerators / Freezers, Solid / Glass Doors &amp; Drawer Units</t>
  </si>
  <si>
    <t>PWR-28-N(-L)</t>
  </si>
  <si>
    <t xml:space="preserve">1 Solid Door Worktop Refrigerator </t>
  </si>
  <si>
    <t>PWR-48-N(-AL)(-AR)</t>
  </si>
  <si>
    <t xml:space="preserve">2 Solid Doors Worktop Refrigerator </t>
  </si>
  <si>
    <t>PWR-60-N</t>
  </si>
  <si>
    <t>PWR-72-N</t>
  </si>
  <si>
    <t>PWR-28-G-N(-L)</t>
  </si>
  <si>
    <t xml:space="preserve">1 Glass Door Worktop Refrigerator </t>
  </si>
  <si>
    <t>PWR-48-G-N</t>
  </si>
  <si>
    <t xml:space="preserve">2 Glass Doors Worktop Refrigerator </t>
  </si>
  <si>
    <t>PWR-60-G-N</t>
  </si>
  <si>
    <t>PWR-72-G-N</t>
  </si>
  <si>
    <t>PWR-28-D2-N</t>
  </si>
  <si>
    <t xml:space="preserve">2 Drawers Worktop Refrigerator </t>
  </si>
  <si>
    <t>PWR-48-D2R(L)-N</t>
  </si>
  <si>
    <t xml:space="preserve">1 Solid Door+2 Drawers Worktop Refrigerator </t>
  </si>
  <si>
    <t>PWR-48-D4-N</t>
  </si>
  <si>
    <t xml:space="preserve">4 Drawers Worktop Refrigerator </t>
  </si>
  <si>
    <t>PWR-60-D2R(L)-N</t>
  </si>
  <si>
    <t>PWR-60-D4-N</t>
  </si>
  <si>
    <t>PWR-72-D2R(L)-N</t>
  </si>
  <si>
    <t>PWR-72-D4-N</t>
  </si>
  <si>
    <t>PWF-28-N(-L)</t>
  </si>
  <si>
    <t xml:space="preserve">1 Solid Door Worktop Freezer </t>
  </si>
  <si>
    <t>PWF-48-N</t>
  </si>
  <si>
    <t xml:space="preserve">2 Solid Doors Worktop Freezer </t>
  </si>
  <si>
    <t>PWF-60-N</t>
  </si>
  <si>
    <t>2 Solid Doors Worktop Freezer</t>
  </si>
  <si>
    <t>PWF-28-D2-N</t>
  </si>
  <si>
    <t xml:space="preserve">2 Drawers Worktop Freezer </t>
  </si>
  <si>
    <t>PWF-48-D2R(L)-N</t>
  </si>
  <si>
    <t xml:space="preserve">1 Solid Door+2 Drawers Worktop Freezer  </t>
  </si>
  <si>
    <t>PWF-48-D4-N</t>
  </si>
  <si>
    <t xml:space="preserve">4 Drawers Worktop Freezer  </t>
  </si>
  <si>
    <t>PWF-60-D2R(L)-N</t>
  </si>
  <si>
    <t>PWF-60-D4-N</t>
  </si>
  <si>
    <t>PRO SERIES Front Breathing Refrigerators / Freezers, Solid / Glass Doors &amp; Drawer Units</t>
  </si>
  <si>
    <t>PWR-28-FB-N(-L)</t>
  </si>
  <si>
    <t>1 Solid Door Worktop Refrigerator - Front Breathing</t>
  </si>
  <si>
    <t>PWR-28-D2-FB-N</t>
  </si>
  <si>
    <t>2 Drawers Worktop Refrigerator  - Front Breathing</t>
  </si>
  <si>
    <t>PWR-48-FB-N</t>
  </si>
  <si>
    <t>2 Solid Doors Worktop Refrigerator  - Front Breathing</t>
  </si>
  <si>
    <t>PWR-48-D2R(L)-FB-N</t>
  </si>
  <si>
    <t>1 Solid Door+2 Drawers Worktop Refrigerator  - Front Breathing</t>
  </si>
  <si>
    <t>PWR-48-D4-FB-N</t>
  </si>
  <si>
    <t>4 Drawers Worktop Refrigerator  - Front Breathing</t>
  </si>
  <si>
    <t>PWR-60-FB-N</t>
  </si>
  <si>
    <t>PWR-60-D2R(L)-FB-N</t>
  </si>
  <si>
    <t>PWR-60-D4-FB-N</t>
  </si>
  <si>
    <t>PWR-72-FB-N</t>
  </si>
  <si>
    <t>PWR-72-D2R(L)-FB-N</t>
  </si>
  <si>
    <t>PWF-28-FB-N(-L)</t>
  </si>
  <si>
    <t>1 Solid Door Worktop Freezer  - Front Breathing</t>
  </si>
  <si>
    <t>PWF-28-D2-FB-N</t>
  </si>
  <si>
    <t>2 Drawers Worktop Freezer  - Front Breathing</t>
  </si>
  <si>
    <t>PWF-48-FB-N</t>
  </si>
  <si>
    <t>2 Solid Doors Worktop Freezer  - Front Breathing</t>
  </si>
  <si>
    <t>PWF-48-D2R(L)-FB-N</t>
  </si>
  <si>
    <t>1 Solid Door+2 Drawers Worktop Freezer   - Front Breathing</t>
  </si>
  <si>
    <t>PWF-48-D4-FB-N</t>
  </si>
  <si>
    <t>4 Drawers Worktop Freezer   - Front Breathing</t>
  </si>
  <si>
    <t>PWF-60-D2R(L)-FB-N</t>
  </si>
  <si>
    <t xml:space="preserve"> SUPER DELUXE SERIES  Refrigerators / Freezers, Solid Doors &amp; Drawer Units</t>
  </si>
  <si>
    <t>TWR-28SD-N</t>
  </si>
  <si>
    <t>TWR-36SD-N6</t>
  </si>
  <si>
    <t>TWR-48SD-N</t>
  </si>
  <si>
    <t>TWR-60SD-N</t>
  </si>
  <si>
    <t>TWR-72SD-N</t>
  </si>
  <si>
    <t xml:space="preserve">3 Solid Doors Worktop Refrigerator </t>
  </si>
  <si>
    <t>TWR-28SD-D2-N</t>
  </si>
  <si>
    <t>TWR-48SD-D2-N</t>
  </si>
  <si>
    <t>TWR-48SD-D4-N</t>
  </si>
  <si>
    <t>TWR-60SD-D2-N</t>
  </si>
  <si>
    <t>TWR-60SD-D4-N</t>
  </si>
  <si>
    <t>TWR-72SD-D6-N</t>
  </si>
  <si>
    <t xml:space="preserve">6 Drawers Worktop Refrigerator </t>
  </si>
  <si>
    <t>TWF-28SD-N</t>
  </si>
  <si>
    <t>1 Solid Door Worktop Freezer</t>
  </si>
  <si>
    <t>TWF-48SD-N</t>
  </si>
  <si>
    <t>TWF-60SD-N</t>
  </si>
  <si>
    <t>TWF-28SD-D2-N</t>
  </si>
  <si>
    <t>2 Drawers Worktop Freezer</t>
  </si>
  <si>
    <t>TWF-48SD-D2-N</t>
  </si>
  <si>
    <t>1 Solid Door+2 Drawers Worktop Freezer</t>
  </si>
  <si>
    <t>TWF-48SD-D4-N</t>
  </si>
  <si>
    <t>4 Drawers Worktop Freezer</t>
  </si>
  <si>
    <t xml:space="preserve"> SUPER DELUXE SERIES  Front Breathing, Refrigerators / Freezers, Solid Doors &amp; Drawer Units</t>
  </si>
  <si>
    <t>TWR-28SD-FB-N</t>
  </si>
  <si>
    <t>TWR-48SD-FB-N</t>
  </si>
  <si>
    <t>2 Solid Door Worktop Refrigerator - Front Breathing</t>
  </si>
  <si>
    <t>TWR-60SD-FB-N</t>
  </si>
  <si>
    <t>TWR-72SD-FB-N</t>
  </si>
  <si>
    <t>3 Solid Door Worktop Refrigerator - Front Breathing</t>
  </si>
  <si>
    <t>TWR-28SD-D2-FB-N</t>
  </si>
  <si>
    <t>2 Drawers Worktop Refrigerator - Front Breathing</t>
  </si>
  <si>
    <t>TWR-48SD-D2R(L)-FB-N</t>
  </si>
  <si>
    <t>1 Solid Door+2 Drawers Worktop Refrigerator - Front Breathing</t>
  </si>
  <si>
    <t>TWR-48SD-D4-FB-N</t>
  </si>
  <si>
    <t>4 Drawers Worktop Refrigerator - Front Breathing</t>
  </si>
  <si>
    <t>TWR-60SD-D2R(L)-FB-N</t>
  </si>
  <si>
    <t>TWR-60SD-D4-FB-N</t>
  </si>
  <si>
    <t>TWR-72SD-D4R(L)-FB-N</t>
  </si>
  <si>
    <t>1 Solid Door+4 Drawers Worktop Refrigerator - Front Breathing</t>
  </si>
  <si>
    <t>TWR-72SD-D6-FB-N</t>
  </si>
  <si>
    <t>6 Drawers Worktop Refrigerator - Front Breathing</t>
  </si>
  <si>
    <t>TWF-28SD-FB-N</t>
  </si>
  <si>
    <t>1 Solid Door Worktop Freezer - Front Breathing</t>
  </si>
  <si>
    <t>TWF-48SD-FB-N</t>
  </si>
  <si>
    <t>2 Solid Door Worktop Freezer - Front Breathing</t>
  </si>
  <si>
    <t>TWF-28SD-D2-FB-N</t>
  </si>
  <si>
    <t>2 Drawers Worktop Freezer - Front Breathing</t>
  </si>
  <si>
    <t>TWF-48SD-D2R(L)-FB-N</t>
  </si>
  <si>
    <t>1 Solid Door+2 Drawers Worktop Freezer - Front Breathing</t>
  </si>
  <si>
    <t>TWF-48SD-D4-FB-N</t>
  </si>
  <si>
    <t>4 Drawers Worktop Freezer - Front Breathing</t>
  </si>
  <si>
    <t>M3 SERIES  Refrigerators, Solid Door, Shallow Depth</t>
  </si>
  <si>
    <t>MWR-20S-N6</t>
  </si>
  <si>
    <t>1 Solid Door Worktop Refrigerator - Shallow Depth</t>
  </si>
  <si>
    <t>MWR-24S-N6</t>
  </si>
  <si>
    <t>MWR-27S-N6</t>
  </si>
  <si>
    <t>MWR-34S-N6</t>
  </si>
  <si>
    <t>2 Solid Doors Worktop Refrigerator - Shallow Depth</t>
  </si>
  <si>
    <t>CHEF BASES</t>
  </si>
  <si>
    <t xml:space="preserve"> PRO SERIES  Refrigerators / Freezers</t>
  </si>
  <si>
    <t>PRCBE-36R-N</t>
  </si>
  <si>
    <t xml:space="preserve">2 Drawers (36") SS Chef Base Refrigerator </t>
  </si>
  <si>
    <t>PRCBE-48R-N</t>
  </si>
  <si>
    <t xml:space="preserve">2 Drawers (48") SS Chef Base Refrigerator </t>
  </si>
  <si>
    <t>PRCBE-60R-N</t>
  </si>
  <si>
    <t xml:space="preserve">2 Drawers (60") SS Chef Base Refrigerator </t>
  </si>
  <si>
    <t>PRCBE-72R-N</t>
  </si>
  <si>
    <t xml:space="preserve">4 Drawers (72") SS Chef Base Refrigerator </t>
  </si>
  <si>
    <t>PRCBE-84R-N</t>
  </si>
  <si>
    <t xml:space="preserve">4 Drawers (84") SS Chef Base Refrigerator </t>
  </si>
  <si>
    <t>PRCBE-96R-N</t>
  </si>
  <si>
    <t xml:space="preserve">4 Drawers (96") SS Chef Base Refrigerator </t>
  </si>
  <si>
    <t>PRCBE-36F-N</t>
  </si>
  <si>
    <t>2 Drawers (36") SS Chef Base Freezer</t>
  </si>
  <si>
    <t>PRCBE-48F-N</t>
  </si>
  <si>
    <t>2 Drawers (48") SS Chef Base Freezer</t>
  </si>
  <si>
    <t>PRCBE-60F-N</t>
  </si>
  <si>
    <t>2 Drawers (60") SS Chef Base Freezer</t>
  </si>
  <si>
    <t>PRCBE-72F-N</t>
  </si>
  <si>
    <t>4 Drawers (72") SS Chef Base Freezer</t>
  </si>
  <si>
    <t>PRCBE-84F-N</t>
  </si>
  <si>
    <t>4 Drawers (84") SS Chef Base Freezer</t>
  </si>
  <si>
    <t>PRCBE-96F-N</t>
  </si>
  <si>
    <t>4 Drawers (96") SS Chef Base Freezer</t>
  </si>
  <si>
    <t xml:space="preserve"> SUPER DELUXE SERIES  Refrigerators</t>
  </si>
  <si>
    <t>TCBE-36SDR-N6</t>
  </si>
  <si>
    <t>2 Drawers (36") SS Chef Base Ref.</t>
  </si>
  <si>
    <t>TCBE-48SDR-N</t>
  </si>
  <si>
    <t>2 Drawers (48") SS Chef Base Ref.</t>
  </si>
  <si>
    <t>TCBE-52SDR-N</t>
  </si>
  <si>
    <t>2 Drawers (52") SS Chef Base Ref.</t>
  </si>
  <si>
    <t>TCBE-72SDR-N</t>
  </si>
  <si>
    <t>4 Drawers (72") SS Chef Base Ref.</t>
  </si>
  <si>
    <t>TCBE-82SDR-N</t>
  </si>
  <si>
    <t>4 Drawers (82") SS Chef Base Ref.</t>
  </si>
  <si>
    <t>TCBE-96SDR-N</t>
  </si>
  <si>
    <t>4 Drawers (96") SS Chef Base Refrigerator</t>
  </si>
  <si>
    <t>TCBE-36SDR-E-N6</t>
  </si>
  <si>
    <t>2 Drawers (36") SS Chef Base Ref., 6" Extended Top</t>
  </si>
  <si>
    <t>TCBE-48SDR-E-N</t>
  </si>
  <si>
    <t>2 Drawers (48") SS Chef Base Ref., 6" Extended Top</t>
  </si>
  <si>
    <t>TCBE-52SDR-E-N</t>
  </si>
  <si>
    <t>2 Drawers (52") SS Chef Base Ref., 6" Extended Top</t>
  </si>
  <si>
    <t>TCBE-72SDR-E-N</t>
  </si>
  <si>
    <t>4 Drawers (72") SS Chef Base Ref., 6" Extended Top</t>
  </si>
  <si>
    <t>TCBE-82SDR-E-N</t>
  </si>
  <si>
    <t>4 Drawers (82") SS Chef Base Ref., 6" Extended Top</t>
  </si>
  <si>
    <t>GLASS DOOR MERCHANDISERS</t>
  </si>
  <si>
    <t xml:space="preserve"> SUPER DELUXE SERIES  Refrigerators </t>
  </si>
  <si>
    <t>TGM-5SD*-N6</t>
  </si>
  <si>
    <t>Countertop Merchandiser-Color option: (W), (B)</t>
  </si>
  <si>
    <t>TGM-7SD*-N6</t>
  </si>
  <si>
    <t>TGM-10SD*-N6</t>
  </si>
  <si>
    <t>1 Door Swing Glass Merchandiser-Color option: (W), (B)</t>
  </si>
  <si>
    <t>TGM-12SD*-N6</t>
  </si>
  <si>
    <t>TGM-15SD*-N6</t>
  </si>
  <si>
    <t>TGM-20SD*-N6</t>
  </si>
  <si>
    <t>TGM-23SD*-N6</t>
  </si>
  <si>
    <t>TGM-35SD*-N</t>
  </si>
  <si>
    <t>2 Doors Swing Glass Merchandiser-Color option: (W), (B)</t>
  </si>
  <si>
    <t>TGM-47SD*-N</t>
  </si>
  <si>
    <t>TGM-72SD*-N</t>
  </si>
  <si>
    <t>3 Doors Swing Glass Merchandiser-Color option: (W), (B)</t>
  </si>
  <si>
    <t>TGM-15SDH*-N6</t>
  </si>
  <si>
    <t>1 Door Swing Glass Merchandiser/Full Height-Color option: (W), (B)</t>
  </si>
  <si>
    <t>TGM-23SDH*-N6</t>
  </si>
  <si>
    <t>TGM-35SDH*-N</t>
  </si>
  <si>
    <t>2 Doors Swing Glass Merchandiser/Full Height-Color option: (W), (B)</t>
  </si>
  <si>
    <t>TGM-47SDH*-N</t>
  </si>
  <si>
    <t>TGM-72SDH*-N</t>
  </si>
  <si>
    <t>3 Doors Swing Glass Merchandiser/Full Height-Color option: (W), (B)</t>
  </si>
  <si>
    <t xml:space="preserve"> SUPER DELUXE SERIES  Freezers</t>
  </si>
  <si>
    <t>TGF-5SD-N</t>
  </si>
  <si>
    <t>TGF-10SD-N</t>
  </si>
  <si>
    <t>TGF-15SD-N</t>
  </si>
  <si>
    <t>TGF-23SD-N</t>
  </si>
  <si>
    <t>TGF-35SD-N</t>
  </si>
  <si>
    <t>TGF-47SD-N</t>
  </si>
  <si>
    <t>TGF-72SD-N</t>
  </si>
  <si>
    <t>TGF-23SDH*-N</t>
  </si>
  <si>
    <t>TGF-35SDH*-N</t>
  </si>
  <si>
    <t>TGF-47SDH*-N</t>
  </si>
  <si>
    <t>TGF-72SDH*-N</t>
  </si>
  <si>
    <t xml:space="preserve">  * Color options for TGM/F-SD: (W) white, (B) black</t>
  </si>
  <si>
    <t>Options for TGM/F-SD: (W) white Drawers Sandwich/oalad Unit - Bront Breathing</t>
  </si>
  <si>
    <t>JUMBO SERIES Refrigerators</t>
  </si>
  <si>
    <t>TJMR-30SDW(B)-N</t>
  </si>
  <si>
    <t>TJMR-55SDW(B)-N</t>
  </si>
  <si>
    <t>TJMR-85SDW(B)-N</t>
  </si>
  <si>
    <t>JUMBO SERIES Freezers</t>
  </si>
  <si>
    <t>TJMF-30SDW(B)-N</t>
  </si>
  <si>
    <t>TJMF-55SDW(B)-N</t>
  </si>
  <si>
    <t>TJMF-85SDW(B)-N</t>
  </si>
  <si>
    <t>STANDARD SERIES Refrigerators</t>
  </si>
  <si>
    <t>TGM-5R-N6</t>
  </si>
  <si>
    <t>Countertop Merchandiser, White Cabinet w/ Black Framed Front</t>
  </si>
  <si>
    <t>TGM-11RV-N6</t>
  </si>
  <si>
    <t>1 Door Swing Glass Merchandiser, White Cabinet w/ Black Framed Front</t>
  </si>
  <si>
    <t>TGM-14RV-N6</t>
  </si>
  <si>
    <t>TGM-22RV-N6</t>
  </si>
  <si>
    <t>TGM-22RVB-N6</t>
  </si>
  <si>
    <t>1 Door Swing Glass Merchandiser, Black Cabinet</t>
  </si>
  <si>
    <t>TGM-50RS-N</t>
  </si>
  <si>
    <t>2 Doors Swing Glass Merchandiser, White Cabinet</t>
  </si>
  <si>
    <t>TGM-50RSB-N</t>
  </si>
  <si>
    <t>2 Doors Swing Glass Merchandiser, Black Cabinet</t>
  </si>
  <si>
    <t>TGM-72RS-N</t>
  </si>
  <si>
    <t>3 Doors Swing Glass Merchandiser, White Cabinet</t>
  </si>
  <si>
    <t>TGM-72RSB-N</t>
  </si>
  <si>
    <t>3 Doors Swing Glass Merchandiser, Black Cabinet</t>
  </si>
  <si>
    <t>TGM-35R-N</t>
  </si>
  <si>
    <t>2 Doors Sliding Glass Merchandiser, White Cabinet w/ Black Framed Doors</t>
  </si>
  <si>
    <t>TGM-48R-N</t>
  </si>
  <si>
    <t>TGM-48RB-N</t>
  </si>
  <si>
    <t>2 Doors Sliding Glass Merchandiser, Black Cabinet</t>
  </si>
  <si>
    <t>TGM-69R-N</t>
  </si>
  <si>
    <t>3 Doors Sliding Glass Merchandiser, White Cabinet w/ Black Framed Doors</t>
  </si>
  <si>
    <t>TGM-69RB-N</t>
  </si>
  <si>
    <t>3 Doors Sliding Glass Merchandiser, Black Cabinet</t>
  </si>
  <si>
    <t>STANDARD SERIES  Freezers</t>
  </si>
  <si>
    <t>TGF-23F-N</t>
  </si>
  <si>
    <t>1 Door Swing Glass Merchandiser, White Cabinet</t>
  </si>
  <si>
    <t>TGF-23FB-N</t>
  </si>
  <si>
    <t>TGF-49F-N</t>
  </si>
  <si>
    <t>TGF-49FB-N</t>
  </si>
  <si>
    <t>TGF-72F-N</t>
  </si>
  <si>
    <t>TGF-72FB-N</t>
  </si>
  <si>
    <t xml:space="preserve">  * Optional Price Tag Channels available for TGM &amp; TGF series. Please see 'Accessories' for pricing.</t>
  </si>
  <si>
    <t xml:space="preserve"> Price Tag Channels available for TGM &amp; TGF series. Please see 'Accessories' Drawers Sandwich/Palad Unit - front Breathing</t>
  </si>
  <si>
    <t xml:space="preserve"> DIAMOND SHOW CASES </t>
  </si>
  <si>
    <t>CRT-77-1R-N</t>
  </si>
  <si>
    <t xml:space="preserve">All Side Glass Show Case </t>
  </si>
  <si>
    <t>CRT-77-2R-N</t>
  </si>
  <si>
    <t>All Side Glass-Pass Thru</t>
  </si>
  <si>
    <t xml:space="preserve"> ICE MERCHANDISERS JUMBO Series</t>
  </si>
  <si>
    <t>TJMI-30SDW(B)-N</t>
  </si>
  <si>
    <t>1 Glass Swing Door Ice Merchandiser-Color option: (W), (B)</t>
  </si>
  <si>
    <t>TJMI-55SDW(B)-N</t>
  </si>
  <si>
    <t>2 Glass Swing Door Ice Merchandiser-Color option: (W), (B)</t>
  </si>
  <si>
    <t xml:space="preserve"> ICE MERCHANDISERS</t>
  </si>
  <si>
    <t>TGIM-23W-N</t>
  </si>
  <si>
    <t>1 Glass Swing Door Ice Merchandiser, White Cabinet</t>
  </si>
  <si>
    <t>TGIM-49W-N</t>
  </si>
  <si>
    <t>2 Glass Swing Door Ice Merchandiser, White Cabinet</t>
  </si>
  <si>
    <t>ICE CREAM MERCHANDISERS</t>
  </si>
  <si>
    <t xml:space="preserve"> DIPPING CABINETS</t>
  </si>
  <si>
    <t>TIDC-26G(W)-N</t>
  </si>
  <si>
    <t>26" W  Dipping Cabinet - Green (G), White (W)</t>
  </si>
  <si>
    <t>TIDC-47G(W)-N</t>
  </si>
  <si>
    <t>47" W  Dipping Cabinet - Green (G), White (W)</t>
  </si>
  <si>
    <t>TIDC-70G(W)-N</t>
  </si>
  <si>
    <t>68" W  Dipping Cabinet - Green (G), White (W)</t>
  </si>
  <si>
    <t>TIDC-91G(W)-N</t>
  </si>
  <si>
    <t>89" W  Dipping Cabinet - Green (G), White (W)</t>
  </si>
  <si>
    <t>NOVELTY CASES</t>
  </si>
  <si>
    <t>TOP OPEN ISLAND FREEZERS</t>
  </si>
  <si>
    <t>TFS-11F-N</t>
  </si>
  <si>
    <t>40" Horizontal Top Open Display Freezer</t>
  </si>
  <si>
    <t>TFS-20F-N</t>
  </si>
  <si>
    <t>57" Horizontal Top Open Display Freezer</t>
  </si>
  <si>
    <t>TFS-25F-N</t>
  </si>
  <si>
    <t>69" Horizontal Top Open Display Freezer</t>
  </si>
  <si>
    <t>OPEN DISPLAY MERCHANDISERS</t>
  </si>
  <si>
    <t xml:space="preserve"> OPEN DISPLAY MERCHANDISERS  Horizontal, Slim / Low Profiles</t>
  </si>
  <si>
    <t>TOM-30SW(B)-N</t>
  </si>
  <si>
    <t>28"L Slim Line-White(Black)</t>
  </si>
  <si>
    <t>TOM-40SW(B)-N</t>
  </si>
  <si>
    <t>39"L Slim Line-White(Black)</t>
  </si>
  <si>
    <t>TOM-50SW(B)-N</t>
  </si>
  <si>
    <t>50"L Slim Line-White(Black)</t>
  </si>
  <si>
    <t>TOM-60SW(B)-N</t>
  </si>
  <si>
    <t>63"L Slim Line-White(Black)</t>
  </si>
  <si>
    <t>TOM-75SW(B)-N</t>
  </si>
  <si>
    <t>75"L Slim Line-White(Black)</t>
  </si>
  <si>
    <t>TOM-30SS-N</t>
  </si>
  <si>
    <t>28"L Slim Line-Stainless steel</t>
  </si>
  <si>
    <t>TOM-40SS-N</t>
  </si>
  <si>
    <t>39"L Slim Line-Stainless steel</t>
  </si>
  <si>
    <t>TOM-50SS-N</t>
  </si>
  <si>
    <t>50"L Slim Line-Stainless steel</t>
  </si>
  <si>
    <t>TOM-60SS-N</t>
  </si>
  <si>
    <t>63"L Slim Line-Stainless steel</t>
  </si>
  <si>
    <t>TOM-75SS-N</t>
  </si>
  <si>
    <t>75"L Slim Line-Stainless steel</t>
  </si>
  <si>
    <t>TOM-30SB-SP(-A)-N</t>
  </si>
  <si>
    <t xml:space="preserve">28"L Slim Line Solid Side Panel-Black Ext. (SP-N), Black Ext. &amp; Int. (SP-A-N) </t>
  </si>
  <si>
    <t>TOM-40SB-SP(-A)-N</t>
  </si>
  <si>
    <t xml:space="preserve">39"L Slim Line Solid Side Panel-Black Ext. (SP-N), Black Ext. &amp; Int. (SP-A-N) </t>
  </si>
  <si>
    <t>TOM-50SB-SP(-A)-N</t>
  </si>
  <si>
    <t xml:space="preserve">50"L Slim Line Solid Side Panel-Black Ext. (SP-N), Black Ext. &amp; Int. (SP-A-N) </t>
  </si>
  <si>
    <t>TOM-60SB-SP(-A)-N</t>
  </si>
  <si>
    <t xml:space="preserve">63"L Slim Line Solid Side Panel-Black Ext. (SP-N), Black Ext. &amp; Int. (SP-A-N) </t>
  </si>
  <si>
    <t>TOM-75SB-SP(-A)-N</t>
  </si>
  <si>
    <t xml:space="preserve">75"L Slim Line Solid Side Panel-Black Ext. (SP-N), Black Ext. &amp; Int. (SP-A-N) </t>
  </si>
  <si>
    <t>TOM-30LW(B)-N</t>
  </si>
  <si>
    <t>28"L Low Profile-White(Black)</t>
  </si>
  <si>
    <t>TOM-40LW(B)-N</t>
  </si>
  <si>
    <t>39"L Low Profile-White(Black)</t>
  </si>
  <si>
    <t>TOM-50LW(B)-N</t>
  </si>
  <si>
    <t>50"L Low Profile-White(Black)</t>
  </si>
  <si>
    <t>TOM-60LW(B)-N</t>
  </si>
  <si>
    <t>63"L Low Profile-White(Black)</t>
  </si>
  <si>
    <t>TOM-75LW(B)-N</t>
  </si>
  <si>
    <t>75"L Low Profile-White(Black)</t>
  </si>
  <si>
    <t>TOM-30LS-N</t>
  </si>
  <si>
    <t>28"L Low Profile-Stainless steel</t>
  </si>
  <si>
    <t>TOM-40LS-N</t>
  </si>
  <si>
    <t>39"L Low Profile-Stainless steel</t>
  </si>
  <si>
    <t>TOM-50LS-N</t>
  </si>
  <si>
    <t>50"L Low Profile-Stainless steel</t>
  </si>
  <si>
    <t>TOM-60LS-N</t>
  </si>
  <si>
    <t>63"L Low Profile-Stainless steel</t>
  </si>
  <si>
    <t>TOM-75LS-N</t>
  </si>
  <si>
    <t>75"L Low Profile-Stainless steel</t>
  </si>
  <si>
    <t>TOM-30LB-SP(-A)-N</t>
  </si>
  <si>
    <t xml:space="preserve">28"L Low Profile Solid Side Panel-Black Ext. (SP-N), Black Ext. &amp; Int. (SP-A-N) </t>
  </si>
  <si>
    <t>TOM-40LB-SP(-A)-N</t>
  </si>
  <si>
    <t xml:space="preserve">39"L Low Profile Solid Side Panel-Black Ext. (SP-N), Black Ext. &amp; Int. (SP-A-N) </t>
  </si>
  <si>
    <t>TOM-50LB-SP(-A)-N</t>
  </si>
  <si>
    <t xml:space="preserve">50"L Low Profile Solid Side Panel-Black Ext. (SP-N), Black Ext. &amp; Int. (SP-A-N) </t>
  </si>
  <si>
    <t>TOM-60LB-SP(-A)-N</t>
  </si>
  <si>
    <t xml:space="preserve">63"L Low Profile Solid Side Panel-Black Ext. (SP-N), Black Ext. &amp; Int. (SP-A-N) </t>
  </si>
  <si>
    <t>TOM-75LB-SP(-A)-N</t>
  </si>
  <si>
    <t xml:space="preserve">75"L Low Profile Solid Side Panel-Black Ext. (SP-N), Black Ext. &amp; Int. (SP-A-N) </t>
  </si>
  <si>
    <t>TBA37-50N-W(B)</t>
  </si>
  <si>
    <t>37"L Open Display Merchandiser - Horizontal - White(Black)</t>
  </si>
  <si>
    <t>TBA49-50N-W(B)</t>
  </si>
  <si>
    <t>49"L Open Display Merchandiser - Horizontal - White(Black)</t>
  </si>
  <si>
    <t>TOM-W-40SB-N</t>
  </si>
  <si>
    <t>39"L Combi. w/ Ref. Top Case Black</t>
  </si>
  <si>
    <t>TOM-W-50SB-N</t>
  </si>
  <si>
    <t>50"L Combi. w/ Ref. Top Case Black</t>
  </si>
  <si>
    <t>TOM-W-60SB-N</t>
  </si>
  <si>
    <t>62"L Combi. w/ Ref. Top Case Black</t>
  </si>
  <si>
    <t>TOM-W-40SB-UF-N</t>
  </si>
  <si>
    <t>39"L Open Display Combination Case - European Straight Front</t>
  </si>
  <si>
    <t>TOM-W-50SB-UF-N</t>
  </si>
  <si>
    <t>50"L Open Display Combination Case - European Straight Front</t>
  </si>
  <si>
    <t>TOM-W-60SB-UF-N</t>
  </si>
  <si>
    <t>62"L Open Display Combination Case - European Straight Front</t>
  </si>
  <si>
    <t>TOM-36L-UF-W(B)-1S-N</t>
  </si>
  <si>
    <t xml:space="preserve">34-3/4"L Low Profile Glass Side Panel - European Straight / White(Black) </t>
  </si>
  <si>
    <t>TOM-36L-UF-W(B)-2S-N</t>
  </si>
  <si>
    <t xml:space="preserve">34-3/4"L Low Profile Glass Side Panel, 1 shelf - European Straight / White(Black) </t>
  </si>
  <si>
    <t>TOM-36L-UF-W(B)-3S-N</t>
  </si>
  <si>
    <t xml:space="preserve">34-3/4"L Low Profile Glass Side Panel, 2 shelves - European Straight / White(Black) </t>
  </si>
  <si>
    <t>TOM-48L-UF-W(B)-1S-N</t>
  </si>
  <si>
    <t xml:space="preserve">46-3/4"L Low Profile Glass Side Panel - European Straight / White(Black) </t>
  </si>
  <si>
    <t>TOM-48L-UF-W(B)-2S-N</t>
  </si>
  <si>
    <t xml:space="preserve">46-3/4"L Low Profile Glass Side Panel, 1 shelf - European Straight / White(Black) </t>
  </si>
  <si>
    <t>TOM-48L-UF-W(B)-3S-N</t>
  </si>
  <si>
    <t xml:space="preserve">46-3/4"L Low Profile Glass Side Panel, 2 shelves - European Straight / White(Black) </t>
  </si>
  <si>
    <t>TOM-60L-UF-W(B)-1S-N</t>
  </si>
  <si>
    <t xml:space="preserve">58-3/4"L Low Profile Glass Side Panel - European Straight / White(Black) </t>
  </si>
  <si>
    <t>TOM-60L-UF-W(B)-2S-N</t>
  </si>
  <si>
    <t xml:space="preserve">58-3/4"L Low Profile Glass Side Panel, 1 shelf - European Straight / White(Black) </t>
  </si>
  <si>
    <t>TOM-60L-UF-W(B)-3S-N</t>
  </si>
  <si>
    <t xml:space="preserve">58-3/4"L Low Profile Glass Side Panel, 2 shelves - European Straight / White(Black) </t>
  </si>
  <si>
    <t>TOM-72L-UF-W(B)-1S-N</t>
  </si>
  <si>
    <t xml:space="preserve">70-3/4"L Low Profile Glass Side Panel - European Straight / White(Black) </t>
  </si>
  <si>
    <t>TOM-72L-UF-W(B)-2S-N</t>
  </si>
  <si>
    <t xml:space="preserve">70-3/4"L Low Profile Glass Side Panel, 1 shelf - European Straight / White(Black) </t>
  </si>
  <si>
    <t>TOM-72L-UF-W(B)-3S-N</t>
  </si>
  <si>
    <t xml:space="preserve">70-3/4"L Low Profile Glass Side Panel, 2 shelves - European Straight / White(Black) </t>
  </si>
  <si>
    <t>TOM-36L-UF-S-1S-N</t>
  </si>
  <si>
    <t>34-3/4"L Low Profile Glass Side Panel - European Straight / Stainless Steel</t>
  </si>
  <si>
    <t>TOM-36L-UF-S-2S-N</t>
  </si>
  <si>
    <t>34-3/4"L Low Profile Glass Side Panel, 1 shelf - European Straight / Stainless Steel</t>
  </si>
  <si>
    <t>TOM-36L-UF-S-3S-N</t>
  </si>
  <si>
    <t>34-3/4"L Low Profile Glass Side Panel, 2 shelves - European Straight / Stainless Steel</t>
  </si>
  <si>
    <t>TOM-48L-UF-S-1S-N</t>
  </si>
  <si>
    <t>46-3/4"L Low Profile Glass Side Panel - European Straight / Stainless Steel</t>
  </si>
  <si>
    <t>TOM-48L-UF-S-2S-N</t>
  </si>
  <si>
    <t>46-3/4"L Low Profile Glass Side Panel, 1 shelf - European Straight / Stainless Steel</t>
  </si>
  <si>
    <t>TOM-48L-UF-S-3S-N</t>
  </si>
  <si>
    <t>46-3/4"L Low Profile Glass Side Panel, 2 shelves - European Straight / Stainless Steel</t>
  </si>
  <si>
    <t>TOM-60L-UF-S-1S-N</t>
  </si>
  <si>
    <t>58-3/4"L Low Profile Glass Side Panel - European Straight / Stainless Steel</t>
  </si>
  <si>
    <t>TOM-60L-UF-S-2S-N</t>
  </si>
  <si>
    <t>58-3/4"L Low Profile Glass Side Panel, 1 shelf - European Straight / Stainless Steel</t>
  </si>
  <si>
    <t>TOM-60L-UF-S-3S-N</t>
  </si>
  <si>
    <t>58-3/4"L Low Profile Glass Side Panel, 2 shelves - European Straight / Stainless Steel</t>
  </si>
  <si>
    <t>TOM-72L-UF-S-1S-N</t>
  </si>
  <si>
    <t>70-3/4"L Low Profile Glass Side Panel - European Straight / Stainless Steel</t>
  </si>
  <si>
    <t>TOM-72L-UF-S-2S-N</t>
  </si>
  <si>
    <t>70-3/4"L Low Profile Glass Side Panel, 1 shelf - European Straight / Stainless Steel</t>
  </si>
  <si>
    <t>TOM-72L-UF-S-3S-N</t>
  </si>
  <si>
    <t>70-3/4"L Low Profile Glass Side Panel, 2 shelves - European Straight / Stainless Steel</t>
  </si>
  <si>
    <t>TOM-36L-UFD-W(B)-1S-N</t>
  </si>
  <si>
    <t>34-3/4"L Low Profile Glass Side Panel, Rear Sliding Door - European Straight / White(Black)</t>
  </si>
  <si>
    <t>TOM-36L-UFD-W(B)-2S-N</t>
  </si>
  <si>
    <t>34-3/4"L Low Profile Glass Side Panel, Rear Sliding Door, 1 shelf - European Straight / White(Black)</t>
  </si>
  <si>
    <t>TOM-36L-UFD-W(B)-3S-N</t>
  </si>
  <si>
    <t>34-3/4"L Low Profile Glass Side Panel, Rear Sliding Door, 2 shelves - European Straight / White(Black)</t>
  </si>
  <si>
    <t>TOM-48L-UFD-W(B)-1S-N</t>
  </si>
  <si>
    <t>46-3/4"L Low Profile Glass Side Panel, Rear Sliding Door - European Straight / White(Black)</t>
  </si>
  <si>
    <t>TOM-48L-UFD-W(B)-2S-N</t>
  </si>
  <si>
    <t>46-3/4"L Low Profile Glass Side Panel, Rear Sliding Door, 1 shelf - European Straight / White(Black)</t>
  </si>
  <si>
    <t>TOM-48L-UFD-W(B)-3S-N</t>
  </si>
  <si>
    <t>46-3/4"L Low Profile Glass Side Panel, Rear Sliding Door, 2 shelves - European Straight / White(Black)</t>
  </si>
  <si>
    <t>TOM-60L-UFD-W(B)-1S-N</t>
  </si>
  <si>
    <t>58-3/4"L Low Profile Glass Side Panel, Rear Sliding Door - European Straight / White(Black)</t>
  </si>
  <si>
    <t>TOM-60L-UFD-W(B)-2S-N</t>
  </si>
  <si>
    <t>58-3/4"L Low Profile Glass Side Panel, Rear Sliding Door, 1 shelf - European Straight / White(Black)</t>
  </si>
  <si>
    <t>TOM-60L-UFD-W(B)-3S-N</t>
  </si>
  <si>
    <t>58-3/4"L Low Profile Glass Side Panel, Rear Sliding Door, 2 shelves - European Straight / White(Black)</t>
  </si>
  <si>
    <t>TOM-72L-UFD-W(B)-1S-N</t>
  </si>
  <si>
    <t>70-3/4"L Low Profile Glass Side Panel, Rear Sliding Door - European Straight / White(Black)</t>
  </si>
  <si>
    <t>TOM-72L-UFD-W(B)-2S-N</t>
  </si>
  <si>
    <t>70-3/4"L Low Profile Glass Side Panel, Rear Sliding Door, 1 shelf - European Straight / White(Black)</t>
  </si>
  <si>
    <t>TOM-72L-UFD-W(B)-3S-N</t>
  </si>
  <si>
    <t>70-3/4"L Low Profile Glass Side Panel, Rear Sliding Door, 2 shelves - European Straight / White(Black)</t>
  </si>
  <si>
    <t>TOM-36L-UFD-S-1S-N</t>
  </si>
  <si>
    <t>34-3/4"L Low Profile Glass Side Panel, Rear Sliding Door - European Straight / Stainless Steel</t>
  </si>
  <si>
    <t>TOM-36L-UFD-S-2S-N</t>
  </si>
  <si>
    <t>34-3/4"L Low Profile Glass Side Panel, Rear Sliding Door, 1 shelf - European Straight / Stainless Steel</t>
  </si>
  <si>
    <t>TOM-36L-UFD-S-3S-N</t>
  </si>
  <si>
    <t>34-3/4"L Low Profile Glass Side Panel, Rear Sliding Door, 2 shelves - European Straight / Stainless Steel</t>
  </si>
  <si>
    <t>TOM-48L-UFD-S-1S-N</t>
  </si>
  <si>
    <t>46-3/4"L Low Profile Glass Side Panel, Rear Sliding Door - European Straight / Stainless Steel</t>
  </si>
  <si>
    <t>TOM-48L-UFD-S-2S-N</t>
  </si>
  <si>
    <t>46-3/4"L Low Profile Glass Side Panel, Rear Sliding Door, 1 shelf - European Straight / Stainless Steel</t>
  </si>
  <si>
    <t>TOM-48L-UFD-S-3S-N</t>
  </si>
  <si>
    <t>46-3/4"L Low Profile Glass Side Panel, Rear Sliding Door, 2 shelves - European Straight / Stainless Steel</t>
  </si>
  <si>
    <t>TOM-60L-UFD-S-1S-N</t>
  </si>
  <si>
    <t>58-3/4"L Low Profile Glass Side Panel, Rear Sliding Door - European Straight / Stainless Steel</t>
  </si>
  <si>
    <t>TOM-60L-UFD-S-2S-N</t>
  </si>
  <si>
    <t>58-3/4"L Low Profile Glass Side Panel, Rear Sliding Door, 1 shelf - European Straight / Stainless Steel</t>
  </si>
  <si>
    <t>TOM-60L-UFD-S-3S-N</t>
  </si>
  <si>
    <t>58-3/4"L Low Profile Glass Side Panel, Rear Sliding Door, 2 shelves - European Straight / Stainless Steel</t>
  </si>
  <si>
    <t>TOM-72L-UFD-S-1S-N</t>
  </si>
  <si>
    <t>70-3/4"L Low Profile Glass Side Panel, Rear Sliding Door - European Straight / Stainless Steel</t>
  </si>
  <si>
    <t>TOM-72L-UFD-S-2S-N</t>
  </si>
  <si>
    <t>70-3/4"L Low Profile Glass Side Panel, Rear Sliding Door, 1 shelf - European Straight / Stainless Steel</t>
  </si>
  <si>
    <t>TOM-72L-UFD-S-3S-N</t>
  </si>
  <si>
    <t>70-3/4"L Low Profile Glass Side Panel, Rear Sliding Door, 2 shelves - European Straight / Stainless Steel</t>
  </si>
  <si>
    <t xml:space="preserve"> OPEN DISPLAY MERCHANDISERS  Horizontal, Drop-In Type</t>
  </si>
  <si>
    <t>TOM-36L-UF-W(B)-1SI-N</t>
  </si>
  <si>
    <t>TOM-36L-UF-W(B)-2SI-N</t>
  </si>
  <si>
    <t>TOM-36L-UF-W(B)-3SI-N</t>
  </si>
  <si>
    <t>TOM-48L-UF-W(B)-1SI-N</t>
  </si>
  <si>
    <t>TOM-48L-UF-W(B)-2SI-N</t>
  </si>
  <si>
    <t>TOM-48L-UF-W(B)-3SI-N</t>
  </si>
  <si>
    <t>TOM-60L-UF-W(B)-1SI-N</t>
  </si>
  <si>
    <t>TOM-60L-UF-W(B)-2SI-N</t>
  </si>
  <si>
    <t>TOM-60L-UF-W(B)-3SI-N</t>
  </si>
  <si>
    <t>TOM-72L-UF-W(B)-1SI-N</t>
  </si>
  <si>
    <t>TOM-72L-UF-W(B)-2SI-N</t>
  </si>
  <si>
    <t>TOM-72L-UF-W(B)-3SI-N</t>
  </si>
  <si>
    <t>TOM-36L-UF-S-1SI-N</t>
  </si>
  <si>
    <t>TOM-36L-UF-S-2SI-N</t>
  </si>
  <si>
    <t>TOM-36L-UF-S-3SI-N</t>
  </si>
  <si>
    <t>TOM-48L-UF-S-1SI-N</t>
  </si>
  <si>
    <t>TOM-48L-UF-S-2SI-N</t>
  </si>
  <si>
    <t xml:space="preserve">46-3/4"L Low Profile Glass Side Panel, 1 shelf - European Straight / Stainless Steel </t>
  </si>
  <si>
    <t>TOM-48L-UF-S-3SI-N</t>
  </si>
  <si>
    <t>TOM-60L-UF-S-1SI-N</t>
  </si>
  <si>
    <t>TOM-60L-UF-S-2SI-N</t>
  </si>
  <si>
    <t>TOM-60L-UF-S-3SI-N</t>
  </si>
  <si>
    <t>TOM-72L-UF-S-1SI-N</t>
  </si>
  <si>
    <t>TOM-72L-UF-S-2SI-N</t>
  </si>
  <si>
    <t>TOM-72L-UF-S-3SI-N</t>
  </si>
  <si>
    <t>TOM-36L-UFD-W(B)-1SI-N</t>
  </si>
  <si>
    <t>TOM-36L-UFD-W(B)-2SI-N</t>
  </si>
  <si>
    <t>TOM-36L-UFD-W(B)-3SI-N</t>
  </si>
  <si>
    <t>TOM-48L-UFD-W(B)-1SI-N</t>
  </si>
  <si>
    <t>TOM-48L-UFD-W(B)-2SI-N</t>
  </si>
  <si>
    <t>TOM-48L-UFD-W(B)-3SI-N</t>
  </si>
  <si>
    <t>TOM-60L-UFD-W(B)-1SI-N</t>
  </si>
  <si>
    <t>TOM-60L-UFD-W(B)-2SI-N</t>
  </si>
  <si>
    <t>TOM-60L-UFD-W(B)-3SI-N</t>
  </si>
  <si>
    <t>TOM-72L-UFD-W(B)-1SI-N</t>
  </si>
  <si>
    <t>TOM-72L-UFD-W(B)-2SI-N</t>
  </si>
  <si>
    <t>TOM-72L-UFD-W(B)-3SI-N</t>
  </si>
  <si>
    <t>TOM-36L-UFD-S-1SI-N</t>
  </si>
  <si>
    <t>TOM-36L-UFD-S-2SI-N</t>
  </si>
  <si>
    <t>TOM-36L-UFD-S-3SI-N</t>
  </si>
  <si>
    <t>TOM-48L-UFD-S-1SI-N</t>
  </si>
  <si>
    <t>TOM-48L-UFD-S-2SI-N</t>
  </si>
  <si>
    <t>TOM-48L-UFD-S-3SI-N</t>
  </si>
  <si>
    <t>TOM-60L-UFD-S-1SI-N</t>
  </si>
  <si>
    <t>TOM-60L-UFD-S-2SI-N</t>
  </si>
  <si>
    <t>TOM-60L-UFD-S-3SI-N</t>
  </si>
  <si>
    <t>TOM-72L-UFD-S-1SI-N</t>
  </si>
  <si>
    <t>TOM-72L-UFD-S-2SI-N</t>
  </si>
  <si>
    <t>TOM-72L-UFD-S-3SI-N</t>
  </si>
  <si>
    <t>TOM-36UC-W(B)-N</t>
  </si>
  <si>
    <t xml:space="preserve">36-1/4"L Low Profile Solid Side Panel - European Straight / White(Black) </t>
  </si>
  <si>
    <t>TOM-48UC-W(B)-N</t>
  </si>
  <si>
    <t xml:space="preserve">48-1/4"L Low Profile Solid Side Panel - European Straight / White(Black) </t>
  </si>
  <si>
    <t>TOM-60UC-W(B)-N</t>
  </si>
  <si>
    <t xml:space="preserve">60-1/4"L Low Profile Solid Side Panel - European Straight / White(Black) </t>
  </si>
  <si>
    <t>TOM-72UC-W(B)-N</t>
  </si>
  <si>
    <t xml:space="preserve">72-1/4"L Low Profile Solid Side Panel - European Straight / White(Black) </t>
  </si>
  <si>
    <t>TOM-36UC-S-N</t>
  </si>
  <si>
    <t>36-1/4"L Low Profile Solid Side Panel - European Straight / Stainless Steel</t>
  </si>
  <si>
    <t>TOM-48UC-S-N</t>
  </si>
  <si>
    <t>48-1/4"L Low Profile Solid Side Panel - European Straight / Stainless Steel</t>
  </si>
  <si>
    <t>TOM-60UC-S-N</t>
  </si>
  <si>
    <t>60-1/4"L Low Profile Solid Side Panel - European Straight / Stainless Steel</t>
  </si>
  <si>
    <t>TOM-72UC-S-N</t>
  </si>
  <si>
    <t>72-1/4"L Low Profile Solid Side Panel - European Straight / Stainless Steel</t>
  </si>
  <si>
    <t xml:space="preserve">SANDWICH &amp; CHEESE DISPLAY CASES </t>
  </si>
  <si>
    <t>TOS-30NN-W(B)</t>
  </si>
  <si>
    <t>30" Sandwich &amp; Cheese Display Case - White(Black)</t>
  </si>
  <si>
    <t>TOS-40NN-W(B)</t>
  </si>
  <si>
    <t>40" Sandwich &amp; Cheese Display Case - White(Black)</t>
  </si>
  <si>
    <t>TOS-50NN-W(B)</t>
  </si>
  <si>
    <t>50" Sandwich &amp; Cheese Display Case - White(Black)</t>
  </si>
  <si>
    <t>TOS-30NN-S</t>
  </si>
  <si>
    <t>30" Sandwich &amp; Cheese Display Case - Stainless steel</t>
  </si>
  <si>
    <t>TOS-40NN-S</t>
  </si>
  <si>
    <t>40" Sandwich &amp; Cheese Display Case - Stainless steel</t>
  </si>
  <si>
    <t>TOS-50NN-S</t>
  </si>
  <si>
    <t>50" Sandwich &amp; Cheese Display Case - Stainless steel</t>
  </si>
  <si>
    <t>TOS-30NN-D-W(B)</t>
  </si>
  <si>
    <t>30" Sandwich &amp; Cheese Display Case w/ Top Shelf - White(Black)</t>
  </si>
  <si>
    <t>TOS-40NN-D-W(B)</t>
  </si>
  <si>
    <t>40" Sandwich &amp; Cheese Display Case w/ Top Shelf - White(Black)</t>
  </si>
  <si>
    <t>TOS-50NN-D-W(B)</t>
  </si>
  <si>
    <t>50" Sandwich &amp; Cheese Display Case w/ Top Shelf - White(Black)</t>
  </si>
  <si>
    <t>TOS-30NN-D-S</t>
  </si>
  <si>
    <t>30" Sandwich &amp; Cheese Display Case w/ Top Shelf - Stainless steel</t>
  </si>
  <si>
    <t>TOS-40NN-D-S</t>
  </si>
  <si>
    <t>40" Sandwich &amp; Cheese Display Case w/ Top Shelf - Stainless steel</t>
  </si>
  <si>
    <t>TOS-50NN-D-S</t>
  </si>
  <si>
    <t>50" Sandwich &amp; Cheese Display Case w/ Top Shelf - Stainless steel</t>
  </si>
  <si>
    <t>TOS-30PN-W(B)</t>
  </si>
  <si>
    <t>30" Sandwich &amp; Cheese Display Case - Pillar Type - White(Black)</t>
  </si>
  <si>
    <t>TOS-40PN-W(B)</t>
  </si>
  <si>
    <t>40" Sandwich &amp; Cheese Display Case - Pillar Type - White(Black)</t>
  </si>
  <si>
    <t>TOS-50PN-W(B)</t>
  </si>
  <si>
    <t>50" Sandwich &amp; Cheese Display Case - Pillar Type - White(Black)</t>
  </si>
  <si>
    <t>TOS-30PN-S</t>
  </si>
  <si>
    <t>30" Sandwich &amp; Cheese Display Case - Pillar Type - Stainless steel</t>
  </si>
  <si>
    <t>TOS-40PN-S</t>
  </si>
  <si>
    <t>40" Sandwich &amp; Cheese Display Case - Pillar Type - Stainless steel</t>
  </si>
  <si>
    <t>TOS-50PN-S</t>
  </si>
  <si>
    <t>50" Sandwich &amp; Cheese Display Case - Pillar Type - Stainless steel</t>
  </si>
  <si>
    <t xml:space="preserve"> OPEN DISPLAY MERCHANDISERS Vertical - Slim </t>
  </si>
  <si>
    <t>TOM20-60N-W(B)</t>
  </si>
  <si>
    <t>20"L Open Display Merchandiser - Vertical / Slim - White(Black)</t>
  </si>
  <si>
    <t>TOM20-60N-S</t>
  </si>
  <si>
    <t>20"L Open Display Merchandiser - Vertical / Slim - Stainless Steel</t>
  </si>
  <si>
    <t>TOM20-75N-W(B)</t>
  </si>
  <si>
    <t>TOM20-75N-S</t>
  </si>
  <si>
    <t xml:space="preserve"> OPEN DISPLAY MERCHANDISERS  Vertical -  Medium / Full Sizes</t>
  </si>
  <si>
    <t>TOM-40MW(B)-N</t>
  </si>
  <si>
    <t>39"L Medium-White(Black)</t>
  </si>
  <si>
    <t>TOM-50MW(B)-N</t>
  </si>
  <si>
    <t>50"L Medium-White(Black)</t>
  </si>
  <si>
    <t>TOM-60MW(B)-N</t>
  </si>
  <si>
    <t>60"L Medium-White(Black)</t>
  </si>
  <si>
    <t>TOM-40MS-N</t>
  </si>
  <si>
    <t>39"L Medium-Stainless Steel</t>
  </si>
  <si>
    <t>TOM-50MS-N</t>
  </si>
  <si>
    <t>50"L Medium-Stainless Steel</t>
  </si>
  <si>
    <t>TOM-40W(B)-N</t>
  </si>
  <si>
    <t>39"L Full Size-White(Black)</t>
  </si>
  <si>
    <t>TOM-50W(B)-N</t>
  </si>
  <si>
    <t>50"L Full Size-White(Black)</t>
  </si>
  <si>
    <t>TOM-40S-N</t>
  </si>
  <si>
    <t>39"L Full Size-Stainless Steel</t>
  </si>
  <si>
    <t>TOM-50S-N</t>
  </si>
  <si>
    <t>50"L Full Size-Stainless Steel</t>
  </si>
  <si>
    <t>TOM-40MB-SP(-A)-N</t>
  </si>
  <si>
    <t xml:space="preserve">39"L Medium Solid Side Panel-Black Ext. (SP-N), Black Ext. &amp; Int. (SP-A-N) </t>
  </si>
  <si>
    <t>TOM-50MB-SP(-A)-N</t>
  </si>
  <si>
    <t xml:space="preserve">50"L Medium Solid Side Panel-Black Ext. (SP-N), Black Ext. &amp; Int. (SP-A-N) </t>
  </si>
  <si>
    <t>TOM-40B-SP(-A)-N</t>
  </si>
  <si>
    <t xml:space="preserve">39"L Full Size Solid Side Panel-Black Ext. (SP-N), Black Ext. &amp; Int. (SP-A-N) </t>
  </si>
  <si>
    <t>TOM-50B-SP(-A)-N</t>
  </si>
  <si>
    <t xml:space="preserve">50"L Full Size Solid Side Panel-Black Ext. (SP-N), Black Ext. &amp; Int. (SP-A-N) </t>
  </si>
  <si>
    <t xml:space="preserve"> OPEN DISPLAY MERCHANDISERS  Combination Cases / Extra Deep / Air Curtains</t>
  </si>
  <si>
    <t>TOM-36DXB-N</t>
  </si>
  <si>
    <t>36"L Extra Deep Black, 34" Deep Black</t>
  </si>
  <si>
    <t>TOM-48DXB-N</t>
  </si>
  <si>
    <t>48"L Extra Deep Black, 34" Deep Black</t>
  </si>
  <si>
    <t>TOM-60DXB-N</t>
  </si>
  <si>
    <t>60"L Extra Deep Black, 34" Deep Black</t>
  </si>
  <si>
    <t>TOM-72DXB-N</t>
  </si>
  <si>
    <t>72"L Extra Deep Black, 34" Deep Black</t>
  </si>
  <si>
    <t>TOM-36DXS-N</t>
  </si>
  <si>
    <t>36"L Extra Deep Black, 34" Deep Stainless Steel</t>
  </si>
  <si>
    <t>TOM-48DXS-N</t>
  </si>
  <si>
    <t>48"L Extra Deep Black, 34" Deep Stainless Steel</t>
  </si>
  <si>
    <t>TOM-60DXS-N</t>
  </si>
  <si>
    <t>60"L Extra Deep Black, 34" Deep Stainless Steel</t>
  </si>
  <si>
    <t>TOM-72DXS-N</t>
  </si>
  <si>
    <t>72"L Extra Deep Black, 34" Deep Stainless Steel</t>
  </si>
  <si>
    <t>TOM-36DXB-SP(-A)-N</t>
  </si>
  <si>
    <t xml:space="preserve">36"L Extra Deep Solid Side Panel-Black Ext. (SP-N), Black Ext. &amp; Int. (SP-A-N) </t>
  </si>
  <si>
    <t>TOM-48DXB-SP(-A)-N</t>
  </si>
  <si>
    <t xml:space="preserve">50"L Extra Deep Solid Side Panel-Black Ext. (SP-N), Black Ext. &amp; Int. (SP-A-N) </t>
  </si>
  <si>
    <t>TOM-60DXB-SP(-A)-N</t>
  </si>
  <si>
    <t xml:space="preserve">60"L Extra Deep Solid Side Panel-Black Ext. (SP-N), Black Ext. &amp; Int. (SP-A-N) </t>
  </si>
  <si>
    <t>TOM-72DXB-SP(-A)-N</t>
  </si>
  <si>
    <t xml:space="preserve">72"L Extra Deep Solid Side Panel-Black Ext. (SP-N), Black Ext. &amp; Int. (SP-A-N) </t>
  </si>
  <si>
    <t>TOM-36EB-N</t>
  </si>
  <si>
    <t>36"L Vertical Air Curtain</t>
  </si>
  <si>
    <t>TOM-48EB-N</t>
  </si>
  <si>
    <t>48"L Vertical Air Curtain</t>
  </si>
  <si>
    <t>TOM-60EB-N</t>
  </si>
  <si>
    <t>60"L Vertical Air Curtain</t>
  </si>
  <si>
    <t>TOM-72EB-N</t>
  </si>
  <si>
    <t>72"L Vertical Air Curtain</t>
  </si>
  <si>
    <t>TOM-96EB-N</t>
  </si>
  <si>
    <t>96"L Vertical Air Curtain</t>
  </si>
  <si>
    <t>TOM-36ES-N</t>
  </si>
  <si>
    <t>36"L Vertical Air Curtain, Stainless steel</t>
  </si>
  <si>
    <t>TOM-48ES-N</t>
  </si>
  <si>
    <t>48"L Vertical Air Curtain, Stainless steel</t>
  </si>
  <si>
    <t>TOM-60ES-N</t>
  </si>
  <si>
    <t>60"L Vertical Air Curtain, Stainless steel</t>
  </si>
  <si>
    <t>TOM-72ES-N</t>
  </si>
  <si>
    <t>72"L Vertical Air Curtain, Stainless steel</t>
  </si>
  <si>
    <t>TOM-96ES-N</t>
  </si>
  <si>
    <t xml:space="preserve">96"L Vertical Air Curtain, Stainless steel </t>
  </si>
  <si>
    <r>
      <t xml:space="preserve"> * Extra lead time will apply to Special Exterior Options (</t>
    </r>
    <r>
      <rPr>
        <b/>
        <i/>
        <sz val="12"/>
        <color rgb="FF385623"/>
        <rFont val="Arial"/>
        <family val="2"/>
      </rPr>
      <t>SP, SP-A). Please contact factory for more information.</t>
    </r>
  </si>
  <si>
    <t xml:space="preserve"> * Optional Security Covers available  for TOM models. Please see 'Accessories' for pricing.</t>
  </si>
  <si>
    <t xml:space="preserve"> Security Covers available  for TOM models. Please see 'Accessories' Drawers Sandwich/Salad Unit - front Breathing</t>
  </si>
  <si>
    <t xml:space="preserve"> OPEN DISPLAY MERCHANDISERS  Vertical  - Full Heights / Slim Profiles</t>
  </si>
  <si>
    <t>TOM-40SEW(B)-N</t>
  </si>
  <si>
    <t xml:space="preserve">40"L Open Display Merchandiser - Vertical / Full Heights / Slim </t>
  </si>
  <si>
    <t>TOM-50SEW(B)-N</t>
  </si>
  <si>
    <t xml:space="preserve">50"L Open Display Merchandiser - Vertical / Full Heights / Slim </t>
  </si>
  <si>
    <t>TOM-60SEW(B)-N</t>
  </si>
  <si>
    <t xml:space="preserve">60"L Open Display Merchandiser - Vertical / Full Heights / Slim </t>
  </si>
  <si>
    <t>TOM-75SEW(B)-N</t>
  </si>
  <si>
    <t xml:space="preserve">75"L Open Display Merchandiser - Vertical / Full Heights / Slim </t>
  </si>
  <si>
    <t>TOM-96SEW(B)-N</t>
  </si>
  <si>
    <t xml:space="preserve">96"L Open Display Merchandiser - Vertical / Full Heights / Slim </t>
  </si>
  <si>
    <t xml:space="preserve"> OPEN DISPLAY MERCHANDISERS  Vertical - Medium Heights / Slim Profiles</t>
  </si>
  <si>
    <t>TOM-25MSEW(B)-N</t>
  </si>
  <si>
    <t>25"L Open Display Merchandiser - Vertical / Medium Heights / Slim</t>
  </si>
  <si>
    <t>TOM-40MSEW(B)-N</t>
  </si>
  <si>
    <t>40"L Open Display Merchandiser - Vertical / Medium Heights / Slim</t>
  </si>
  <si>
    <t>TOM-50MSEW(B)-N</t>
  </si>
  <si>
    <t>50"L Open Display Merchandiser - Vertical / Medium Heights / Slim</t>
  </si>
  <si>
    <t>TOM-60MSEW(B)-N</t>
  </si>
  <si>
    <t>60"L Open Display Merchandiser - Vertical / Medium Heights / Slim</t>
  </si>
  <si>
    <t>TOM-75MSEW(B)-N</t>
  </si>
  <si>
    <t>75"L Open Display Merchandiser - Vertical / Medium Heights / Slim</t>
  </si>
  <si>
    <t xml:space="preserve"> TOP DISPLAY DRY CASES  (optional for TOM-S, L series)</t>
  </si>
  <si>
    <t>TOMD-30HW(B)</t>
  </si>
  <si>
    <t>28"L Non Ref. Top Case-High, 2 Shelves - White(Black)</t>
  </si>
  <si>
    <t>TOMD-40HW(B)</t>
  </si>
  <si>
    <t>39"L Non Ref. Top Case-High, 2 Shelves - White(Black)</t>
  </si>
  <si>
    <t>TOMD-50HW(B)</t>
  </si>
  <si>
    <t>50"L Non Ref. Top Case-High, 2 Shelves - White(Black)</t>
  </si>
  <si>
    <t>TOMD-60HW(B)</t>
  </si>
  <si>
    <t>63"L Non Ref. Top Case-High, 2 Shelves - White(Black)</t>
  </si>
  <si>
    <t>TOMD-75HW(B)</t>
  </si>
  <si>
    <t>75"L Non Ref. Top Case-High, 2 Shelves - White(Black)</t>
  </si>
  <si>
    <t>TOMD-30LW(B)</t>
  </si>
  <si>
    <t>28"L Non Ref. Top Case-Low, 1 Shelf - White(Black)</t>
  </si>
  <si>
    <t>TOMD-40LW(B)</t>
  </si>
  <si>
    <t>39"L Non Ref. Top Case-Low, 1 Shelf - White(Black)</t>
  </si>
  <si>
    <t>TOMD-50LW(B)</t>
  </si>
  <si>
    <t>50"L Non Ref. Top Case-Low, 1 Shelf - White(Black)</t>
  </si>
  <si>
    <t>TOMD-60LW(B)</t>
  </si>
  <si>
    <t>63"L Non Ref. Top Case-Low, 1 Shelf - White(Black)</t>
  </si>
  <si>
    <t>TOMD-75LW(B)</t>
  </si>
  <si>
    <t>75"L Non Ref. Top Case-Low, 1 Shelf - White(Black)</t>
  </si>
  <si>
    <t>TOMD-30HS</t>
  </si>
  <si>
    <t>28"L Non Ref. Top Case-High, 2 Shelves - Stainless steel</t>
  </si>
  <si>
    <t>TOMD-40HS</t>
  </si>
  <si>
    <t>39"L Non Ref. Top Case-High, 2 Shelves - Stainless steel</t>
  </si>
  <si>
    <t>TOMD-50HS</t>
  </si>
  <si>
    <t>50"L Non Ref. Top Case-High, 2 Shelves - Stainless steel</t>
  </si>
  <si>
    <t>TOMD-60HS</t>
  </si>
  <si>
    <t>63"L Non Ref. Top Case-High, 2 Shelves - Stainless steel</t>
  </si>
  <si>
    <t>TOMD-75HS</t>
  </si>
  <si>
    <t>75"L Non Ref. Top Case-High, 2 Shelves - Stainless steel</t>
  </si>
  <si>
    <t>TOMD-30LS</t>
  </si>
  <si>
    <t>28"L Non Ref. Top Case-Low, 1 Shelf - Stainless steel</t>
  </si>
  <si>
    <t>TOMD-40LS</t>
  </si>
  <si>
    <t>39"L Non Ref. Top Case-Low, 1 Shelf - Stainless steel</t>
  </si>
  <si>
    <t>TOMD-50LS</t>
  </si>
  <si>
    <t>50"L Non Ref. Top Case-Low, 1 Shelf - Stainless steel</t>
  </si>
  <si>
    <t>TOMD-60LS</t>
  </si>
  <si>
    <t>63"L Non Ref. Top Case-Low, 1 Shelf - Stainless steel</t>
  </si>
  <si>
    <t>TOMD-75LS</t>
  </si>
  <si>
    <t>75"L Non Ref. Top Case-Low, 1 Shelf - Stainless steel</t>
  </si>
  <si>
    <t>SELF-SERVE ISLAND MERCHANDISERS</t>
  </si>
  <si>
    <t>TIOM-36SB-N</t>
  </si>
  <si>
    <t>39-3/8"L Square Type Double Unit, Glass Side Panel - Black</t>
  </si>
  <si>
    <t>TIOM-36SS-N</t>
  </si>
  <si>
    <t>39-3/8"L Square Type Double Unit, Glass Side Panel - Stainless steel</t>
  </si>
  <si>
    <t>TIOM-48SB-N</t>
  </si>
  <si>
    <t>51-1/8"L Square Type Double Unit Glass Side Panel - Black</t>
  </si>
  <si>
    <t>TIOM-48SS-N</t>
  </si>
  <si>
    <t>51-1/8"L Square Type Double Unit Glass Side Panel- Stainless steel</t>
  </si>
  <si>
    <t>TIOM-48RB-N</t>
  </si>
  <si>
    <t>48" Dia. Semicircle Type Single Unit, 48"Half-Round (1EA) - Black</t>
  </si>
  <si>
    <t>TIOM-48RRB-N</t>
  </si>
  <si>
    <t>48" Dia. Circle Type Double Unit, 48"Half-Round (2EA) - Black</t>
  </si>
  <si>
    <t>TIOM-48RRS-N</t>
  </si>
  <si>
    <t>48" Dia. Circle Type Double Unit, 48"Half-Round (2EA) - Stainless steel</t>
  </si>
  <si>
    <t>TIOM-36RSB-N</t>
  </si>
  <si>
    <t>55"L Wall Type Combined Unit, 36"Half-Round (1EA)+36"Square (1EA) - Black</t>
  </si>
  <si>
    <t>TIOM-48RSB-N</t>
  </si>
  <si>
    <t>73"L Wall Type Combined Unit, 48"Half-Round (1EA)+48"Square (1EA) - Black</t>
  </si>
  <si>
    <t>TIOM-20RSRB-N</t>
  </si>
  <si>
    <t>68"L Oval Type Combined Unit, 20"Half-Round (2EA)+20"Square (1EA) - Black</t>
  </si>
  <si>
    <t>TIOM-20RSRS-N</t>
  </si>
  <si>
    <t>68"L Oval Type Combined Unit, 20"Half-Round (2EA)+20"Square (1EA) - Stainless steel</t>
  </si>
  <si>
    <t>TIOM-36RSRB-N</t>
  </si>
  <si>
    <t>72"L Oval Type Combined Unit, 36"Half-Round (2EA)+36"Square (1EA) - Black</t>
  </si>
  <si>
    <t>TIOM-36RSRS-N</t>
  </si>
  <si>
    <t>72"L Oval Type Combined Unit, 36"Half-Round (2EA)+36"Square (1EA) - Stainless steel</t>
  </si>
  <si>
    <t>TIOM-48RSRB-N</t>
  </si>
  <si>
    <t>96"L Oval Type Combined Unit, 48"Half-Round (2EA)+48"Square (1EA) - Black</t>
  </si>
  <si>
    <t>TIOM-48RSRS-N</t>
  </si>
  <si>
    <t>96"L Oval Type Combined Unit, 48"Half-Round (2EA)+48"Square (1EA) - Stainless steel</t>
  </si>
  <si>
    <t>TIOM-48CB-N</t>
  </si>
  <si>
    <t>47-1/8" x 25-3/4" (L x D) Square Type Single Unit - Black</t>
  </si>
  <si>
    <t>TIOM-48CCB-N</t>
  </si>
  <si>
    <t>47-1/8" x 48-3/8" (L x D) Square Type Combined Unit - Black</t>
  </si>
  <si>
    <t>TIOM-36CSB-N</t>
  </si>
  <si>
    <t>47-1/8" x 62" (L x D) Square Type Combined Unit - Black</t>
  </si>
  <si>
    <t>TIOM-48CSB-N</t>
  </si>
  <si>
    <t>47-1/8" x 73-7/8" (L x D) Square Type Combined Unit - Black</t>
  </si>
  <si>
    <t>TIOM-24CSCB-N</t>
  </si>
  <si>
    <t>47-1/8" x 72-3/8" (L x D) Square Type Combined Unit - Black</t>
  </si>
  <si>
    <t>TIOM-36CSCB-N</t>
  </si>
  <si>
    <t>47-1/8" x 84-5/8" (L x D) Square Type Combined Unit - Black</t>
  </si>
  <si>
    <t>TIOM-48CSCB-N</t>
  </si>
  <si>
    <t>47-1/8" x 96-1/2" (L x D) Square Type Combined Unit - Black</t>
  </si>
  <si>
    <t xml:space="preserve"> DISPLAY CASES</t>
  </si>
  <si>
    <t xml:space="preserve"> BAKERY &amp; DELI CASES </t>
  </si>
  <si>
    <t>TCDD-36H-W(B)-N</t>
  </si>
  <si>
    <t>36" Deli Case-High (3 Tiers), White(Black)</t>
  </si>
  <si>
    <t>TCDD-48H-W(B)-N</t>
  </si>
  <si>
    <t>48" Deli Case-High (3 Tiers), White(Black)</t>
  </si>
  <si>
    <t>TCDD-72H-W(B)-N</t>
  </si>
  <si>
    <t>72" Deli Case-High (3 Tiers), White(Black)</t>
  </si>
  <si>
    <t>TCDD-96H-W(B)-N</t>
  </si>
  <si>
    <t>96" Deli Case-High (3 Tiers), White(Black)</t>
  </si>
  <si>
    <t>TCGB-36-W(B)-N</t>
  </si>
  <si>
    <t>36" Bakery Case, Refrigerated - White(Black)</t>
  </si>
  <si>
    <t>TCGB-48-W(B)-N</t>
  </si>
  <si>
    <t>48" Bakery Case, Refrigerated - White(Black)</t>
  </si>
  <si>
    <t>TCGB-60-W(B)-N</t>
  </si>
  <si>
    <t>60" Bakery Case, Refrigerated - White(Black)</t>
  </si>
  <si>
    <t>TCGB-72-W(B)-N</t>
  </si>
  <si>
    <t>72" Bakery Case, Refrigerated - White(Black)</t>
  </si>
  <si>
    <t>TCGB-60CO-W(B)-N</t>
  </si>
  <si>
    <t xml:space="preserve">60" Bakery Case, Refrigerated &amp; Dry Combination - White(Black) </t>
  </si>
  <si>
    <t>TCGB-72CO-W(B)-N</t>
  </si>
  <si>
    <t xml:space="preserve">72" Bakery Case, Refrigerated &amp; Dry Combination - White(Black) </t>
  </si>
  <si>
    <t>TCGB-36DR-W(B)</t>
  </si>
  <si>
    <t>36" Bakery Dry Case - White(Black)</t>
  </si>
  <si>
    <t>TCGB-48DR-W(B)</t>
  </si>
  <si>
    <t>48" Bakery Dry Case - White(Black)</t>
  </si>
  <si>
    <t>TCGB-60DR-W(B)</t>
  </si>
  <si>
    <t>60" Bakery Dry Case - White(Black)</t>
  </si>
  <si>
    <t>TCGB-72DR-W(B)</t>
  </si>
  <si>
    <t>72" Bakery Dry Case - White(Black)</t>
  </si>
  <si>
    <t>TCGB-36UF-W(B)-N</t>
  </si>
  <si>
    <t xml:space="preserve">36" Bakery Case, European Straight Front Glass - White(Black) </t>
  </si>
  <si>
    <t>TCGB-48UF-W(B)-N</t>
  </si>
  <si>
    <t xml:space="preserve">48" Bakery Case, European Straight Front Glass - White(Black) </t>
  </si>
  <si>
    <t>TCGB-60UF-W(B)-N</t>
  </si>
  <si>
    <t xml:space="preserve">60" Bakery Case, European Straight Front Glass - White(Black) </t>
  </si>
  <si>
    <t>TCGB-72UF-W(B)-N</t>
  </si>
  <si>
    <t xml:space="preserve">72" Bakery Case, European Straight Front Glass - White(Black) </t>
  </si>
  <si>
    <t>TCGB-36UF-S-N</t>
  </si>
  <si>
    <t>36" Bakery Case - European Straight Front Glass, Stainless steel</t>
  </si>
  <si>
    <t>TCGB-48UF-S-N</t>
  </si>
  <si>
    <t>48" Bakery Case - European Straight Front Glass, Stainless steel</t>
  </si>
  <si>
    <t>TCGB-60UF-S-N</t>
  </si>
  <si>
    <t>60" Bakery Case - European Straight Front Glass, Stainless steel</t>
  </si>
  <si>
    <t>TCGB-72UF-S-N</t>
  </si>
  <si>
    <t>72" Bakery Case - European Straight Front Glass, Stainless steel</t>
  </si>
  <si>
    <t>TCGB-60UF-CO-W(B)-N</t>
  </si>
  <si>
    <t xml:space="preserve">60" Combo Bakery Case, European Straight Front Glass - White(Black) </t>
  </si>
  <si>
    <t>TCGB-72UF-CO-W(B)-N</t>
  </si>
  <si>
    <t xml:space="preserve">72" Combo Bakery Case, European Straight Front Glass - White(Black) </t>
  </si>
  <si>
    <t>TCGB-60UF-CO-S-N</t>
  </si>
  <si>
    <t>60" Combo Bakery Case - European Straight Front Glass, Stainless steel</t>
  </si>
  <si>
    <t>TCGB-72UF-CO-S-N</t>
  </si>
  <si>
    <t>72" Combo Bakery Case - European Straight Front Glass, Stainless steel</t>
  </si>
  <si>
    <t>TCGB-36UF-DR-W(B)</t>
  </si>
  <si>
    <t xml:space="preserve">36" Bakery Dry Case, European Straight Front Glass - White(Black) </t>
  </si>
  <si>
    <t>TCGB-48UF-DR-W(B)</t>
  </si>
  <si>
    <t xml:space="preserve">48" Bakery Dry Case, European Straight Front Glass - White(Black) </t>
  </si>
  <si>
    <t>TCGB-60UF-DR-W(B)</t>
  </si>
  <si>
    <t xml:space="preserve">60" Bakery Dry Case, European Straight Front Glass - White(Black) </t>
  </si>
  <si>
    <t>TCGB-72UF-DR-W(B)</t>
  </si>
  <si>
    <t xml:space="preserve">72" Bakery Dry Case, European Straight Front Glass - White(Black) </t>
  </si>
  <si>
    <t>TCGB-36UF-DR-S</t>
  </si>
  <si>
    <t>36" Bakery Dry Case, European Straight Front Glass - Stainless Steel</t>
  </si>
  <si>
    <t>TCGB-48UF-DR-S</t>
  </si>
  <si>
    <t>48" Bakery Dry Case, European Straight Front Glass - Stainless Steel</t>
  </si>
  <si>
    <t>TCGB-60UF-DR-S</t>
  </si>
  <si>
    <t>60" Bakery Dry Case, European Straight Front Glass - Stainless Steel</t>
  </si>
  <si>
    <t>TCGB-72UF-DR-S</t>
  </si>
  <si>
    <t>72" Bakery Dry Case, European Straight Front Glass - Stainless Steel</t>
  </si>
  <si>
    <t>TCGBF-50S-N</t>
  </si>
  <si>
    <t>50" Bakery Case, Freezer - European Straight Front Glass - Stainless Steel</t>
  </si>
  <si>
    <t xml:space="preserve"> BAKERY DISPLAY CASES </t>
  </si>
  <si>
    <t>TBP36-46NN-W(B)</t>
  </si>
  <si>
    <t>36" Bakery Case-Refrigerated - 2 Shelves - White(Black)</t>
  </si>
  <si>
    <t>TBP48-46NN-W(B)</t>
  </si>
  <si>
    <t>48" Bakery Case-Refrigerated - 2 Shelves - White(Black)</t>
  </si>
  <si>
    <t>TBP60-46NN-W(B)</t>
  </si>
  <si>
    <t>59" Bakery Case-Refrigerated - 2 Shelves - White(Black)</t>
  </si>
  <si>
    <t>TBP36-54NN-W(B)</t>
  </si>
  <si>
    <t>36" Bakery Case-Refrigerated - 3 Shelves - White(Black)</t>
  </si>
  <si>
    <t>TBP48-54NN-W(B)</t>
  </si>
  <si>
    <t>48" Bakery Case-Refrigerated - 3 Shelves - White(Black)</t>
  </si>
  <si>
    <t>TBP60-54NN-W(B)</t>
  </si>
  <si>
    <t>59" Bakery Case-Refrigerated - 3 Shelves - White(Black)</t>
  </si>
  <si>
    <t>TBP36-46NN-S</t>
  </si>
  <si>
    <t>36" Bakery Case-Refrigerated - 2 Shelves - Stainess Steel</t>
  </si>
  <si>
    <t>TBP48-46NN-S</t>
  </si>
  <si>
    <t>48" Bakery Case-Refrigerated - 2 Shelves - Stainess Steel</t>
  </si>
  <si>
    <t>TBP60-46NN-S</t>
  </si>
  <si>
    <t>59" Bakery Case-Refrigerated - 2 Shelves - Stainess Steel</t>
  </si>
  <si>
    <t>TBP36-54NN-S</t>
  </si>
  <si>
    <t>36" Bakery Case-Refrigerated - 3 Shelves - Stainess Steel</t>
  </si>
  <si>
    <t>TBP48-54NN-S</t>
  </si>
  <si>
    <t>48" Bakery Case-Refrigerated - 3 Shelves - Stainess Steel</t>
  </si>
  <si>
    <t>TBP60-54NN-S</t>
  </si>
  <si>
    <t>59" Bakery Case-Refrigerated - 3 Shelves - Stainess Steel</t>
  </si>
  <si>
    <t>TBP36-46FN-W(B)</t>
  </si>
  <si>
    <t>36" Bakery Case-Refrigerated - 2 Shelves, Front Open - White(Black)</t>
  </si>
  <si>
    <t>TBP48-46FN-W(B)</t>
  </si>
  <si>
    <t>48" Bakery Case-Refrigerated - 2 Shelves, Front Open - White(Black)</t>
  </si>
  <si>
    <t>TBP60-46FN-W(B)</t>
  </si>
  <si>
    <t>59" Bakery Case-Refrigerated - 2 Shelves, Front Open - White(Black)</t>
  </si>
  <si>
    <t>TBP36-54FN-W(B)</t>
  </si>
  <si>
    <t>36" Bakery Case-Refrigerated - 3 Shelves, Front Open - White(Black)</t>
  </si>
  <si>
    <t>TBP48-54FN-W(B)</t>
  </si>
  <si>
    <t>48" Bakery Case-Refrigerated - 3 Shelves, Front Open - White(Black)</t>
  </si>
  <si>
    <t>TBP60-54FN-W(B)</t>
  </si>
  <si>
    <t>59" Bakery Case-Refrigerated - 3 Shelves, Front Open - White(Black)</t>
  </si>
  <si>
    <t>TBP36-46FN-S</t>
  </si>
  <si>
    <t>36" Bakery Case-Refrigerated - 2 Shelves, Front Open - Stainess Steel</t>
  </si>
  <si>
    <t>TBP48-46FN-S</t>
  </si>
  <si>
    <t>48" Bakery Case-Refrigerated - 2 Shelves, Front Open - Stainess Steel</t>
  </si>
  <si>
    <t>TBP60-46FN-S</t>
  </si>
  <si>
    <t>59" Bakery Case-Refrigerated - 2 Shelves, Front Open - Stainess Steel</t>
  </si>
  <si>
    <t>TBP36-54FN-S</t>
  </si>
  <si>
    <t>36" Bakery Case-Refrigerated - 3 Shelves, Front Open - Stainess Steel</t>
  </si>
  <si>
    <t>TBP48-54FN-S</t>
  </si>
  <si>
    <t>48" Bakery Case-Refrigerated - 3 Shelves, Front Open - Stainess Steel</t>
  </si>
  <si>
    <t>TBP60-54FN-S</t>
  </si>
  <si>
    <t>59" Bakery Case-Refrigerated - 3 Shelves, Front Open - Stainess Steel</t>
  </si>
  <si>
    <t>TBP36-46FDN</t>
  </si>
  <si>
    <t>36" Bakery Case-Refrigerated - 2 Shelves, Front Open, Drop-in</t>
  </si>
  <si>
    <t>TBP48-46FDN</t>
  </si>
  <si>
    <t>48" Bakery Case-Refrigerated - 2 Shelves, Front Open, Drop-in</t>
  </si>
  <si>
    <t>TBP60-46FDN</t>
  </si>
  <si>
    <t>95" Bakery Case-Refrigerated - 2 Shelves, Front Open, Drop-in</t>
  </si>
  <si>
    <t>TBP36-54FDN</t>
  </si>
  <si>
    <t>36" Bakery Case-Refrigerated - 3 Shelves, Front Open, Drop-in</t>
  </si>
  <si>
    <t>TBP48-54FDN</t>
  </si>
  <si>
    <t>48" Bakery Case-Refrigerated - 3 Shelves, Front Open, Drop-in</t>
  </si>
  <si>
    <t>TBP60-54FDN</t>
  </si>
  <si>
    <t>59" Bakery Case-Refrigerated - 3 Shelves, Front Open, Drop-in</t>
  </si>
  <si>
    <t xml:space="preserve"> SUSHI CASES  Refrigerated / Remote</t>
  </si>
  <si>
    <t>SAK-50R(L)-N</t>
  </si>
  <si>
    <t>48" Refrigerated Sushi Case</t>
  </si>
  <si>
    <t>SAK-60R(L)-N</t>
  </si>
  <si>
    <t>59" Refrigerated Sushi Case</t>
  </si>
  <si>
    <t>SAK-70R(L)-N</t>
  </si>
  <si>
    <t>71" Refrigerated Sushi Case</t>
  </si>
  <si>
    <t>SAS-50R(L)-N</t>
  </si>
  <si>
    <t>47" Refrigerated Sushi Case</t>
  </si>
  <si>
    <t>SAS-60R(L)-N</t>
  </si>
  <si>
    <t>58" Refrigerated Sushi Case</t>
  </si>
  <si>
    <t>SAS-70R(L)-N</t>
  </si>
  <si>
    <t>70" Refrigerated Sushi Case</t>
  </si>
  <si>
    <t>TSSC-4</t>
  </si>
  <si>
    <t>4’ Remote Sushi Case</t>
  </si>
  <si>
    <t>TSSC-5</t>
  </si>
  <si>
    <t>5’ Remote Sushi Case</t>
  </si>
  <si>
    <t>TSSC-6</t>
  </si>
  <si>
    <t>6’ Remote Sushi Case</t>
  </si>
  <si>
    <t>UNDERBAR EQUIPMENT</t>
  </si>
  <si>
    <t xml:space="preserve"> BOTTLE COOLERS &amp; GLASS CHILLERS</t>
  </si>
  <si>
    <t>TBC-24SD-N6</t>
  </si>
  <si>
    <t>1 Lid Stainless Steel Ext. Bottle Cooler</t>
  </si>
  <si>
    <t>TBC-24SB-N6</t>
  </si>
  <si>
    <t>1 Lid Black Vinyl Ext. Bottle Cooler</t>
  </si>
  <si>
    <t>TBC-36SD-N6</t>
  </si>
  <si>
    <t>TBC-36SB-N6</t>
  </si>
  <si>
    <t>TBC-50SD-N6</t>
  </si>
  <si>
    <t>2 Lids Stainless Steel Ext. Bottle Cooler</t>
  </si>
  <si>
    <t>TBC-50SB-N6</t>
  </si>
  <si>
    <t>2 Lids Black Vinyl Ext. Bottle Cooler</t>
  </si>
  <si>
    <t>TBC-65SD-N6</t>
  </si>
  <si>
    <t>TBC-65SB-N6</t>
  </si>
  <si>
    <t>TBC-80SD-N</t>
  </si>
  <si>
    <t>3 Lids Stainless Steel Ext. Bottle Cooler</t>
  </si>
  <si>
    <t>TBC-80SB-N</t>
  </si>
  <si>
    <t>3 Lids Black Vinyl Ext. Bottle Cooler</t>
  </si>
  <si>
    <t>TBC-95SD-N</t>
  </si>
  <si>
    <t>TBC-95SB-N</t>
  </si>
  <si>
    <t>TBC-24SD-GF-N6</t>
  </si>
  <si>
    <t>1 Lid Stainless Steel Ext. Glass Chiller &amp; Froster</t>
  </si>
  <si>
    <t>TBC-24SB-GF-N6</t>
  </si>
  <si>
    <t>1 Lid Black Vinyl Ext. Glass Chiller &amp; Froster</t>
  </si>
  <si>
    <t>TBC-36SD-GF-N</t>
  </si>
  <si>
    <t>TBC-36SB-GF-N</t>
  </si>
  <si>
    <t>TBC-50SD-GF-N</t>
  </si>
  <si>
    <t>2 Lids Stainless Steel Ext. Glass Chiller &amp; Froster</t>
  </si>
  <si>
    <t>TBC-50SB-GF-N</t>
  </si>
  <si>
    <t>2 Lids Black Vinyl Ext. Glass Chiller &amp; Froster</t>
  </si>
  <si>
    <t xml:space="preserve"> BEER DISPENSERS &amp; CLUB TOPS - Digital Type</t>
  </si>
  <si>
    <t>TBD-1SDD-N6</t>
  </si>
  <si>
    <t>1 Keg Cap. Beer Dispenser-Stainless Steel Ext. (digital type does not apply)</t>
  </si>
  <si>
    <t>TBD-1SBD-N6</t>
  </si>
  <si>
    <t>1 Keg Cap. Beer Dispenser-Black Vinyl Ext. (digital type does not apply)</t>
  </si>
  <si>
    <t>TBD-2SDD-N6</t>
  </si>
  <si>
    <t>2 Keg Cap. Beer Dispenser-Stainless Steel Ext. - Digital Type</t>
  </si>
  <si>
    <t>TBD-2SBD-N6</t>
  </si>
  <si>
    <t>2 Keg Cap. Beer Dispenser-Black Vinyl Ext. - Digital Type</t>
  </si>
  <si>
    <t>TBD-3SDD-N6</t>
  </si>
  <si>
    <t>3 Keg Cap. Beer Dispenser-Stainless Steel Ext. - Digital Type</t>
  </si>
  <si>
    <t>TBD-3SBD-N6</t>
  </si>
  <si>
    <t>3 Keg Cap. Beer Dispenser-Black Vinyl Ext. - Digital Type</t>
  </si>
  <si>
    <t>TBD-4SDD-N</t>
  </si>
  <si>
    <t>4 Keg Cap. Beer Dispenser-Stainless Steel Ext. - Digital Type</t>
  </si>
  <si>
    <t>TBD-4SBD-N</t>
  </si>
  <si>
    <t>4 Keg Cap. Beer Dispenser-Black Vinyl Ext. - Digital Type</t>
  </si>
  <si>
    <t>TCB-2SDD-N6</t>
  </si>
  <si>
    <t xml:space="preserve">2 Keg Cap. Club Top-Stainless Steel Ext. - Digital Type </t>
  </si>
  <si>
    <t>TCB-2SBD-N6</t>
  </si>
  <si>
    <t>2 Keg Cap. Club Top-Black Vinyl Ext. - Digital Type</t>
  </si>
  <si>
    <t>TCB-3SDD-N6</t>
  </si>
  <si>
    <t xml:space="preserve">3 Keg Cap. Club Top-Stainless Steel Ext. - Digital Type </t>
  </si>
  <si>
    <t>TCB-3SBD-N6</t>
  </si>
  <si>
    <t>3 Keg Cap. Club Top-Black Vinyl Ext. - Digital Type</t>
  </si>
  <si>
    <t>TCB-4SDD-N</t>
  </si>
  <si>
    <t xml:space="preserve">4 Keg Cap. Club Top-Stainless Steel Ext. - Digital Type </t>
  </si>
  <si>
    <t>TCB-4SBD-N</t>
  </si>
  <si>
    <t>4 Keg Cap. Club Top-Black Vinyl Ext. - Digital Type</t>
  </si>
  <si>
    <t xml:space="preserve"> BACK BARS &amp; NARROW BACK BARS - Digital Type</t>
  </si>
  <si>
    <t>TBB-1SBD-N6</t>
  </si>
  <si>
    <t>1 Solid Door (24"L) Back Bar, Black Vinyl Ext. (Digital type does not apply)</t>
  </si>
  <si>
    <t>TBB-2SBD-N6</t>
  </si>
  <si>
    <t>2 Solid Doors (59"L) Back Bar, Black Vinyl Ext. - Digital Type</t>
  </si>
  <si>
    <t>TBB-3SBD-N6</t>
  </si>
  <si>
    <t>2 Solid Doors (69"L) Back Bar, Black Vinyl Ext. - Digital Type</t>
  </si>
  <si>
    <t>TBB-4SBD-N</t>
  </si>
  <si>
    <t>3 Solid Doors (90"L) Back Bar, Black Vinyl Ext. - Digital Type</t>
  </si>
  <si>
    <t>TBB-2SGD-N</t>
  </si>
  <si>
    <t>2 Glass Doors (59"L) Back Bar, Black Vinyl Ext. - Digital Type</t>
  </si>
  <si>
    <t>TBB-3SGD-N</t>
  </si>
  <si>
    <t>2 Glass Doors (69"L) Back Bar, Black Vinyl Ext. - Digital Type</t>
  </si>
  <si>
    <t>TBB-4SGD-N</t>
  </si>
  <si>
    <t>3 Glass Doors (90"L) Back Bar, Black Vinyl Ext. - Digital Type</t>
  </si>
  <si>
    <t>TBB-24-48SBD-N6</t>
  </si>
  <si>
    <t>24-1/2"D Narrow, 2 Solid Doors (49"L), Black Vinyl Ext. - Digital Type</t>
  </si>
  <si>
    <t>TBB-24-60SBD-N6</t>
  </si>
  <si>
    <t xml:space="preserve">24-1/2"D Narrow, 2 Solid Doors (61"L), Black Vinyl Ext. - Digital Type </t>
  </si>
  <si>
    <t>TBB-24-72SBD-N6</t>
  </si>
  <si>
    <t xml:space="preserve">24-1/2"D Narrow, 3 Solid Doors (73"L), Black Vinyl Ext. - Digital Type </t>
  </si>
  <si>
    <t>TBB-24-48SGD-N</t>
  </si>
  <si>
    <t xml:space="preserve">24-1/2"D Narrow, 2 Glass Doors (49"L), Black Vinyl Ext. - Digital Type </t>
  </si>
  <si>
    <t>TBB-24-60SGD-N</t>
  </si>
  <si>
    <t xml:space="preserve">24-1/2"D Narrow, 2 Glass Doors (61"L), Black Vinyl Ext. - Digital Type </t>
  </si>
  <si>
    <t>TBB-24-72SGD-N</t>
  </si>
  <si>
    <t xml:space="preserve">24-1/2"D Narrow, 3 Glass Doors (73"L), Black Vinyl Ext. - Digital Type </t>
  </si>
  <si>
    <t>MILK COOLERS</t>
  </si>
  <si>
    <t xml:space="preserve"> MILK COOLERS - Dual Sided </t>
  </si>
  <si>
    <t>TMKC-34-2-WS-N6</t>
  </si>
  <si>
    <t xml:space="preserve">34"L Dual Sided Milk Coolers - White Coated Steel </t>
  </si>
  <si>
    <t>TMKC-34-2-SS-N6</t>
  </si>
  <si>
    <t xml:space="preserve">34"L Dual Sided Milk Coolers - Stainless Steel </t>
  </si>
  <si>
    <t>TMKC-49-2-WS-N6</t>
  </si>
  <si>
    <t xml:space="preserve">49"L Dual Sided Milk Coolers - White Coated Steel </t>
  </si>
  <si>
    <t>TMKC-49-2-SS-N6</t>
  </si>
  <si>
    <t xml:space="preserve">49"L Dual Sided Milk Coolers - Stainless Steel </t>
  </si>
  <si>
    <t>TMKC-58-2-WS-N6</t>
  </si>
  <si>
    <t xml:space="preserve">58"L Dual Sided Milk Coolers - White Coated Steel </t>
  </si>
  <si>
    <t>TMKC-58-2-SS-N6</t>
  </si>
  <si>
    <t xml:space="preserve">58"L Dual Sided Milk Coolers - Stainless Steel </t>
  </si>
  <si>
    <t>Effective 2024</t>
  </si>
  <si>
    <t>Precio Norbaja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</si>
</sst>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000"/>
  </numFmts>
  <fonts count="2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rgb="FFF2F2F2"/>
      <name val="Arial"/>
      <family val="2"/>
    </font>
    <font>
      <b/>
      <sz val="12"/>
      <color rgb="FFFF0000"/>
      <name val="Arial"/>
      <family val="2"/>
    </font>
    <font>
      <b/>
      <sz val="12"/>
      <color rgb="FFFFFFFF"/>
      <name val="Arial"/>
      <family val="2"/>
    </font>
    <font>
      <b/>
      <sz val="14"/>
      <color theme="0"/>
      <name val="Arial"/>
      <family val="2"/>
    </font>
    <font>
      <b/>
      <sz val="12"/>
      <color rgb="FF0070C0"/>
      <name val="Arial"/>
      <family val="2"/>
    </font>
    <font>
      <b/>
      <sz val="12"/>
      <color rgb="FFC00000"/>
      <name val="Arial"/>
      <family val="2"/>
    </font>
    <font>
      <b/>
      <i/>
      <sz val="12"/>
      <color rgb="FFBF9000"/>
      <name val="Arial"/>
      <family val="2"/>
    </font>
    <font>
      <b/>
      <sz val="12"/>
      <color rgb="FF7F6000"/>
      <name val="Arial"/>
      <family val="2"/>
    </font>
    <font>
      <b/>
      <sz val="12"/>
      <color theme="4" tint="-0.249977111117893"/>
      <name val="Arial"/>
      <family val="2"/>
    </font>
    <font>
      <b/>
      <sz val="12"/>
      <color theme="9" tint="-0.499984740745262"/>
      <name val="Arial"/>
      <family val="2"/>
    </font>
    <font>
      <b/>
      <sz val="12"/>
      <color rgb="FF0000FF"/>
      <name val="Arial"/>
      <family val="2"/>
    </font>
    <font>
      <b/>
      <sz val="12"/>
      <color rgb="FF525252"/>
      <name val="Arial"/>
      <family val="2"/>
    </font>
    <font>
      <sz val="12"/>
      <color rgb="FF000000"/>
      <name val="Arial"/>
      <family val="2"/>
    </font>
    <font>
      <b/>
      <i/>
      <sz val="12"/>
      <color rgb="FF7F6000"/>
      <name val="Arial"/>
      <family val="2"/>
    </font>
    <font>
      <b/>
      <sz val="12"/>
      <color rgb="FF000000"/>
      <name val="Arial"/>
      <family val="2"/>
    </font>
    <font>
      <b/>
      <i/>
      <sz val="12"/>
      <color rgb="FF385623"/>
      <name val="Arial"/>
      <family val="2"/>
    </font>
    <font>
      <b/>
      <i/>
      <sz val="12"/>
      <color rgb="FFC0000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000000"/>
      <name val="Arial Bold"/>
    </font>
    <font>
      <i/>
      <sz val="12"/>
      <color rgb="FFBF9000"/>
      <name val="Arial"/>
      <family val="2"/>
    </font>
    <font>
      <b/>
      <sz val="12"/>
      <color rgb="FF0432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192FF"/>
        <bgColor rgb="FF0192FF"/>
      </patternFill>
    </fill>
    <fill>
      <patternFill patternType="solid">
        <fgColor rgb="FFD8D8D8"/>
        <bgColor rgb="FFD8D8D8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61">
    <border>
      <left/>
      <right/>
      <top/>
      <bottom/>
      <diagonal/>
    </border>
    <border>
      <left style="medium">
        <color rgb="FF2C69B2"/>
      </left>
      <right/>
      <top style="medium">
        <color rgb="FF2C69B2"/>
      </top>
      <bottom/>
      <diagonal/>
    </border>
    <border>
      <left style="thin">
        <color rgb="FF0070C0"/>
      </left>
      <right style="thin">
        <color rgb="FF0000FF"/>
      </right>
      <top style="medium">
        <color rgb="FF2C69B2"/>
      </top>
      <bottom/>
      <diagonal/>
    </border>
    <border>
      <left style="thin">
        <color rgb="FF0000FF"/>
      </left>
      <right style="thin">
        <color rgb="FF0000FF"/>
      </right>
      <top style="medium">
        <color rgb="FF2C69B2"/>
      </top>
      <bottom style="thin">
        <color rgb="FF0000FF"/>
      </bottom>
      <diagonal/>
    </border>
    <border>
      <left/>
      <right style="medium">
        <color rgb="FF2C69B2"/>
      </right>
      <top style="medium">
        <color rgb="FF2C69B2"/>
      </top>
      <bottom/>
      <diagonal/>
    </border>
    <border>
      <left style="medium">
        <color rgb="FF2C69B2"/>
      </left>
      <right/>
      <top/>
      <bottom style="thin">
        <color rgb="FF008000"/>
      </bottom>
      <diagonal/>
    </border>
    <border>
      <left style="thin">
        <color rgb="FF0070C0"/>
      </left>
      <right style="thin">
        <color rgb="FF0000FF"/>
      </right>
      <top/>
      <bottom style="thin">
        <color rgb="FF008000"/>
      </bottom>
      <diagonal/>
    </border>
    <border>
      <left style="thin">
        <color rgb="FF0000FF"/>
      </left>
      <right/>
      <top style="thin">
        <color rgb="FF0000FF"/>
      </top>
      <bottom style="thin">
        <color rgb="FF008000"/>
      </bottom>
      <diagonal/>
    </border>
    <border>
      <left/>
      <right style="medium">
        <color rgb="FF2C69B2"/>
      </right>
      <top/>
      <bottom style="thin">
        <color rgb="FF008000"/>
      </bottom>
      <diagonal/>
    </border>
    <border>
      <left style="medium">
        <color rgb="FF2C69B2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2C69B2"/>
      </right>
      <top style="thin">
        <color rgb="FF000000"/>
      </top>
      <bottom style="thin">
        <color rgb="FF000000"/>
      </bottom>
      <diagonal/>
    </border>
    <border>
      <left style="medium">
        <color rgb="FF2C69B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2C69B2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2C69B2"/>
      </right>
      <top/>
      <bottom style="thin">
        <color rgb="FF000000"/>
      </bottom>
      <diagonal/>
    </border>
    <border>
      <left style="medium">
        <color rgb="FF2C69B2"/>
      </left>
      <right style="thin">
        <color rgb="FF000000"/>
      </right>
      <top style="thin">
        <color rgb="FF000000"/>
      </top>
      <bottom/>
      <diagonal/>
    </border>
    <border>
      <left style="medium">
        <color rgb="FF2C69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2C69B2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rgb="FF2C69B2"/>
      </right>
      <top style="thin">
        <color auto="1"/>
      </top>
      <bottom style="thin">
        <color auto="1"/>
      </bottom>
      <diagonal/>
    </border>
    <border>
      <left style="medium">
        <color rgb="FF2C69B2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2C69B2"/>
      </right>
      <top style="thin">
        <color auto="1"/>
      </top>
      <bottom/>
      <diagonal/>
    </border>
    <border>
      <left style="medium">
        <color rgb="FF2C69B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2C69B2"/>
      </right>
      <top/>
      <bottom/>
      <diagonal/>
    </border>
    <border>
      <left style="medium">
        <color rgb="FF2C69B2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medium">
        <color rgb="FF2C69B2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2C69B2"/>
      </right>
      <top style="thin">
        <color rgb="FF000000"/>
      </top>
      <bottom/>
      <diagonal/>
    </border>
    <border>
      <left style="medium">
        <color rgb="FF2C69B2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2C69B2"/>
      </right>
      <top style="thin">
        <color rgb="FF000000"/>
      </top>
      <bottom style="thin">
        <color indexed="64"/>
      </bottom>
      <diagonal/>
    </border>
    <border>
      <left style="medium">
        <color rgb="FF2C69B2"/>
      </left>
      <right/>
      <top/>
      <bottom style="thin">
        <color rgb="FF000000"/>
      </bottom>
      <diagonal/>
    </border>
    <border>
      <left/>
      <right style="medium">
        <color rgb="FF2C69B2"/>
      </right>
      <top style="thin">
        <color rgb="FF000000"/>
      </top>
      <bottom/>
      <diagonal/>
    </border>
    <border>
      <left style="medium">
        <color rgb="FF2C69B2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medium">
        <color rgb="FF2C69B2"/>
      </right>
      <top style="thin">
        <color rgb="FF000000"/>
      </top>
      <bottom style="thin">
        <color auto="1"/>
      </bottom>
      <diagonal/>
    </border>
    <border>
      <left style="medium">
        <color rgb="FF2C69B2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2C69B2"/>
      </right>
      <top style="thin">
        <color theme="1"/>
      </top>
      <bottom style="thin">
        <color theme="1"/>
      </bottom>
      <diagonal/>
    </border>
    <border>
      <left style="medium">
        <color rgb="FF2C69B2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2C69B2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rgb="FF2C69B2"/>
      </right>
      <top style="thin">
        <color theme="1"/>
      </top>
      <bottom style="thin">
        <color theme="1"/>
      </bottom>
      <diagonal/>
    </border>
    <border>
      <left style="medium">
        <color rgb="FF2C69B2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rgb="FF2C69B2"/>
      </right>
      <top style="thin">
        <color theme="1"/>
      </top>
      <bottom style="medium">
        <color auto="1"/>
      </bottom>
      <diagonal/>
    </border>
    <border>
      <left style="medium">
        <color rgb="FF2C69B2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2C69B2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2C69B2"/>
      </right>
      <top/>
      <bottom/>
      <diagonal/>
    </border>
    <border>
      <left style="thin">
        <color auto="1"/>
      </left>
      <right style="medium">
        <color rgb="FF2C69B2"/>
      </right>
      <top/>
      <bottom style="thin">
        <color auto="1"/>
      </bottom>
      <diagonal/>
    </border>
    <border>
      <left style="medium">
        <color rgb="FF2C69B2"/>
      </left>
      <right style="thin">
        <color auto="1"/>
      </right>
      <top style="thin">
        <color auto="1"/>
      </top>
      <bottom style="medium">
        <color rgb="FF2C69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2C69B2"/>
      </bottom>
      <diagonal/>
    </border>
    <border>
      <left style="thin">
        <color auto="1"/>
      </left>
      <right style="medium">
        <color rgb="FF2C69B2"/>
      </right>
      <top style="thin">
        <color auto="1"/>
      </top>
      <bottom style="medium">
        <color rgb="FF2C69B2"/>
      </bottom>
      <diagonal/>
    </border>
    <border>
      <left/>
      <right/>
      <top style="medium">
        <color rgb="FF2C69B2"/>
      </top>
      <bottom/>
      <diagonal/>
    </border>
    <border>
      <left/>
      <right/>
      <top/>
      <bottom style="thin">
        <color rgb="FF008000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2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164" fontId="3" fillId="0" borderId="0" xfId="1" applyFont="1" applyBorder="1" applyAlignment="1">
      <alignment horizontal="center" vertical="center"/>
    </xf>
    <xf numFmtId="0" fontId="2" fillId="0" borderId="0" xfId="2" applyFont="1" applyAlignment="1">
      <alignment vertical="center"/>
    </xf>
    <xf numFmtId="0" fontId="1" fillId="0" borderId="0" xfId="2" applyAlignment="1">
      <alignment vertical="center"/>
    </xf>
    <xf numFmtId="0" fontId="4" fillId="0" borderId="0" xfId="2" applyFont="1" applyAlignment="1">
      <alignment horizontal="left" vertical="center"/>
    </xf>
    <xf numFmtId="9" fontId="5" fillId="0" borderId="0" xfId="2" applyNumberFormat="1" applyFont="1" applyAlignment="1">
      <alignment horizontal="center" vertical="center"/>
    </xf>
    <xf numFmtId="164" fontId="5" fillId="0" borderId="0" xfId="1" applyFont="1" applyBorder="1" applyAlignment="1">
      <alignment horizontal="center" vertical="center"/>
    </xf>
    <xf numFmtId="9" fontId="6" fillId="0" borderId="0" xfId="2" applyNumberFormat="1" applyFont="1" applyAlignment="1">
      <alignment horizontal="right" vertical="center" indent="1"/>
    </xf>
    <xf numFmtId="0" fontId="7" fillId="2" borderId="1" xfId="2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0" fontId="7" fillId="2" borderId="4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165" fontId="9" fillId="2" borderId="7" xfId="2" applyNumberFormat="1" applyFont="1" applyFill="1" applyBorder="1" applyAlignment="1">
      <alignment horizontal="center" vertical="center"/>
    </xf>
    <xf numFmtId="0" fontId="7" fillId="2" borderId="8" xfId="2" applyFont="1" applyFill="1" applyBorder="1" applyAlignment="1">
      <alignment horizontal="center" vertical="center"/>
    </xf>
    <xf numFmtId="0" fontId="10" fillId="3" borderId="9" xfId="2" applyFont="1" applyFill="1" applyBorder="1" applyAlignment="1">
      <alignment vertical="center"/>
    </xf>
    <xf numFmtId="0" fontId="10" fillId="3" borderId="10" xfId="2" applyFont="1" applyFill="1" applyBorder="1" applyAlignment="1">
      <alignment vertical="center"/>
    </xf>
    <xf numFmtId="164" fontId="10" fillId="3" borderId="10" xfId="1" applyFont="1" applyFill="1" applyBorder="1" applyAlignment="1">
      <alignment vertical="center"/>
    </xf>
    <xf numFmtId="0" fontId="10" fillId="3" borderId="10" xfId="2" applyFont="1" applyFill="1" applyBorder="1" applyAlignment="1">
      <alignment horizontal="center" vertical="center"/>
    </xf>
    <xf numFmtId="0" fontId="10" fillId="3" borderId="11" xfId="2" applyFont="1" applyFill="1" applyBorder="1" applyAlignment="1">
      <alignment horizontal="center" vertical="center"/>
    </xf>
    <xf numFmtId="0" fontId="11" fillId="4" borderId="9" xfId="2" applyFont="1" applyFill="1" applyBorder="1" applyAlignment="1">
      <alignment horizontal="left" vertical="center"/>
    </xf>
    <xf numFmtId="0" fontId="11" fillId="4" borderId="10" xfId="2" applyFont="1" applyFill="1" applyBorder="1" applyAlignment="1">
      <alignment horizontal="left" vertical="center"/>
    </xf>
    <xf numFmtId="9" fontId="11" fillId="4" borderId="10" xfId="3" applyFont="1" applyFill="1" applyBorder="1" applyAlignment="1">
      <alignment horizontal="left" vertical="center"/>
    </xf>
    <xf numFmtId="164" fontId="11" fillId="4" borderId="10" xfId="1" applyFont="1" applyFill="1" applyBorder="1" applyAlignment="1">
      <alignment horizontal="left" vertical="center"/>
    </xf>
    <xf numFmtId="0" fontId="11" fillId="4" borderId="11" xfId="2" applyFont="1" applyFill="1" applyBorder="1" applyAlignment="1">
      <alignment horizontal="left" vertical="center"/>
    </xf>
    <xf numFmtId="0" fontId="3" fillId="0" borderId="12" xfId="2" applyFont="1" applyBorder="1" applyAlignment="1">
      <alignment horizontal="left" vertical="center"/>
    </xf>
    <xf numFmtId="164" fontId="12" fillId="0" borderId="13" xfId="2" applyNumberFormat="1" applyFont="1" applyBorder="1" applyAlignment="1">
      <alignment horizontal="left" vertical="center"/>
    </xf>
    <xf numFmtId="164" fontId="13" fillId="0" borderId="14" xfId="2" applyNumberFormat="1" applyFont="1" applyBorder="1" applyAlignment="1">
      <alignment horizontal="center" vertical="center"/>
    </xf>
    <xf numFmtId="164" fontId="15" fillId="0" borderId="14" xfId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center" vertical="center"/>
    </xf>
    <xf numFmtId="0" fontId="17" fillId="0" borderId="15" xfId="2" applyFont="1" applyBorder="1" applyAlignment="1">
      <alignment horizontal="left" vertical="center"/>
    </xf>
    <xf numFmtId="164" fontId="13" fillId="0" borderId="13" xfId="2" applyNumberFormat="1" applyFont="1" applyBorder="1" applyAlignment="1">
      <alignment horizontal="center" vertical="center"/>
    </xf>
    <xf numFmtId="0" fontId="17" fillId="0" borderId="11" xfId="2" applyFont="1" applyBorder="1" applyAlignment="1">
      <alignment horizontal="left" vertical="center"/>
    </xf>
    <xf numFmtId="0" fontId="2" fillId="0" borderId="15" xfId="2" applyFont="1" applyBorder="1" applyAlignment="1">
      <alignment horizontal="left" vertical="center"/>
    </xf>
    <xf numFmtId="0" fontId="18" fillId="4" borderId="10" xfId="2" applyFont="1" applyFill="1" applyBorder="1" applyAlignment="1">
      <alignment horizontal="left" vertical="center"/>
    </xf>
    <xf numFmtId="0" fontId="17" fillId="5" borderId="15" xfId="2" applyFont="1" applyFill="1" applyBorder="1" applyAlignment="1">
      <alignment horizontal="left" vertical="center"/>
    </xf>
    <xf numFmtId="0" fontId="3" fillId="0" borderId="12" xfId="2" applyFont="1" applyBorder="1" applyAlignment="1">
      <alignment horizontal="left" vertical="center" wrapText="1"/>
    </xf>
    <xf numFmtId="0" fontId="19" fillId="0" borderId="12" xfId="2" applyFont="1" applyBorder="1" applyAlignment="1">
      <alignment horizontal="left" vertical="center"/>
    </xf>
    <xf numFmtId="0" fontId="11" fillId="4" borderId="9" xfId="2" applyFont="1" applyFill="1" applyBorder="1" applyAlignment="1">
      <alignment vertical="center"/>
    </xf>
    <xf numFmtId="0" fontId="11" fillId="4" borderId="10" xfId="2" applyFont="1" applyFill="1" applyBorder="1" applyAlignment="1">
      <alignment vertical="center"/>
    </xf>
    <xf numFmtId="164" fontId="11" fillId="4" borderId="10" xfId="1" applyFont="1" applyFill="1" applyBorder="1" applyAlignment="1">
      <alignment vertical="center"/>
    </xf>
    <xf numFmtId="0" fontId="19" fillId="0" borderId="9" xfId="2" applyFont="1" applyBorder="1" applyAlignment="1">
      <alignment horizontal="left" vertical="center"/>
    </xf>
    <xf numFmtId="164" fontId="12" fillId="0" borderId="14" xfId="2" applyNumberFormat="1" applyFont="1" applyBorder="1" applyAlignment="1">
      <alignment horizontal="left" vertical="center"/>
    </xf>
    <xf numFmtId="0" fontId="11" fillId="4" borderId="16" xfId="2" applyFont="1" applyFill="1" applyBorder="1" applyAlignment="1">
      <alignment horizontal="left" vertical="center"/>
    </xf>
    <xf numFmtId="0" fontId="11" fillId="4" borderId="17" xfId="2" applyFont="1" applyFill="1" applyBorder="1" applyAlignment="1">
      <alignment horizontal="left" vertical="center"/>
    </xf>
    <xf numFmtId="0" fontId="2" fillId="0" borderId="11" xfId="2" applyFont="1" applyBorder="1" applyAlignment="1">
      <alignment horizontal="left" vertical="center"/>
    </xf>
    <xf numFmtId="0" fontId="11" fillId="4" borderId="11" xfId="2" applyFont="1" applyFill="1" applyBorder="1" applyAlignment="1">
      <alignment vertical="center"/>
    </xf>
    <xf numFmtId="0" fontId="3" fillId="0" borderId="18" xfId="2" applyFont="1" applyBorder="1" applyAlignment="1">
      <alignment horizontal="left" vertical="center"/>
    </xf>
    <xf numFmtId="0" fontId="3" fillId="0" borderId="19" xfId="2" applyFont="1" applyBorder="1" applyAlignment="1">
      <alignment horizontal="left" vertical="center"/>
    </xf>
    <xf numFmtId="164" fontId="1" fillId="0" borderId="0" xfId="4" applyFont="1" applyBorder="1" applyAlignment="1">
      <alignment vertical="center"/>
    </xf>
    <xf numFmtId="0" fontId="17" fillId="5" borderId="11" xfId="2" applyFont="1" applyFill="1" applyBorder="1" applyAlignment="1">
      <alignment horizontal="left" vertical="center"/>
    </xf>
    <xf numFmtId="0" fontId="3" fillId="0" borderId="12" xfId="2" applyFont="1" applyBorder="1" applyAlignment="1">
      <alignment vertical="center"/>
    </xf>
    <xf numFmtId="164" fontId="12" fillId="0" borderId="13" xfId="2" applyNumberFormat="1" applyFont="1" applyBorder="1" applyAlignment="1">
      <alignment vertical="center"/>
    </xf>
    <xf numFmtId="164" fontId="1" fillId="0" borderId="0" xfId="2" applyNumberFormat="1" applyAlignment="1">
      <alignment vertical="center"/>
    </xf>
    <xf numFmtId="9" fontId="1" fillId="0" borderId="0" xfId="3" applyFont="1" applyBorder="1" applyAlignment="1">
      <alignment vertical="center"/>
    </xf>
    <xf numFmtId="0" fontId="20" fillId="0" borderId="12" xfId="2" applyFont="1" applyBorder="1" applyAlignment="1">
      <alignment horizontal="left" vertical="center"/>
    </xf>
    <xf numFmtId="0" fontId="18" fillId="0" borderId="13" xfId="2" applyFont="1" applyBorder="1" applyAlignment="1">
      <alignment horizontal="left" vertical="center"/>
    </xf>
    <xf numFmtId="0" fontId="20" fillId="0" borderId="14" xfId="2" applyFont="1" applyBorder="1" applyAlignment="1">
      <alignment horizontal="left" vertical="center" wrapText="1"/>
    </xf>
    <xf numFmtId="164" fontId="20" fillId="0" borderId="20" xfId="1" applyFont="1" applyBorder="1" applyAlignment="1">
      <alignment horizontal="left" vertical="center" wrapText="1"/>
    </xf>
    <xf numFmtId="0" fontId="21" fillId="0" borderId="20" xfId="2" applyFont="1" applyBorder="1" applyAlignment="1">
      <alignment horizontal="left" vertical="center" wrapText="1"/>
    </xf>
    <xf numFmtId="0" fontId="20" fillId="0" borderId="11" xfId="2" applyFont="1" applyBorder="1" applyAlignment="1">
      <alignment horizontal="left" vertical="center" wrapText="1"/>
    </xf>
    <xf numFmtId="0" fontId="12" fillId="3" borderId="10" xfId="2" applyFont="1" applyFill="1" applyBorder="1" applyAlignment="1">
      <alignment vertical="center"/>
    </xf>
    <xf numFmtId="0" fontId="10" fillId="3" borderId="11" xfId="2" applyFont="1" applyFill="1" applyBorder="1" applyAlignment="1">
      <alignment vertical="center"/>
    </xf>
    <xf numFmtId="0" fontId="1" fillId="0" borderId="0" xfId="2" applyAlignment="1">
      <alignment horizontal="left" vertical="center"/>
    </xf>
    <xf numFmtId="0" fontId="11" fillId="4" borderId="21" xfId="2" applyFont="1" applyFill="1" applyBorder="1" applyAlignment="1">
      <alignment vertical="center"/>
    </xf>
    <xf numFmtId="0" fontId="11" fillId="4" borderId="22" xfId="2" applyFont="1" applyFill="1" applyBorder="1" applyAlignment="1">
      <alignment vertical="center"/>
    </xf>
    <xf numFmtId="164" fontId="11" fillId="4" borderId="22" xfId="1" applyFont="1" applyFill="1" applyBorder="1" applyAlignment="1">
      <alignment vertical="center"/>
    </xf>
    <xf numFmtId="0" fontId="19" fillId="0" borderId="19" xfId="2" applyFont="1" applyBorder="1" applyAlignment="1">
      <alignment horizontal="left" vertical="center"/>
    </xf>
    <xf numFmtId="0" fontId="17" fillId="0" borderId="23" xfId="2" applyFont="1" applyBorder="1" applyAlignment="1">
      <alignment horizontal="left" vertical="center"/>
    </xf>
    <xf numFmtId="164" fontId="1" fillId="0" borderId="0" xfId="2" applyNumberFormat="1" applyAlignment="1">
      <alignment horizontal="left" vertical="center"/>
    </xf>
    <xf numFmtId="0" fontId="19" fillId="0" borderId="24" xfId="2" applyFont="1" applyBorder="1" applyAlignment="1">
      <alignment horizontal="left" vertical="center"/>
    </xf>
    <xf numFmtId="0" fontId="17" fillId="0" borderId="25" xfId="2" applyFont="1" applyBorder="1" applyAlignment="1">
      <alignment horizontal="left" vertical="center"/>
    </xf>
    <xf numFmtId="0" fontId="11" fillId="4" borderId="26" xfId="2" applyFont="1" applyFill="1" applyBorder="1" applyAlignment="1">
      <alignment vertical="center"/>
    </xf>
    <xf numFmtId="0" fontId="11" fillId="4" borderId="0" xfId="2" applyFont="1" applyFill="1" applyAlignment="1">
      <alignment vertical="center"/>
    </xf>
    <xf numFmtId="164" fontId="11" fillId="4" borderId="0" xfId="1" applyFont="1" applyFill="1" applyBorder="1" applyAlignment="1">
      <alignment vertical="center"/>
    </xf>
    <xf numFmtId="0" fontId="3" fillId="0" borderId="9" xfId="2" applyFont="1" applyBorder="1" applyAlignment="1">
      <alignment vertical="center"/>
    </xf>
    <xf numFmtId="164" fontId="13" fillId="0" borderId="10" xfId="2" applyNumberFormat="1" applyFont="1" applyBorder="1" applyAlignment="1">
      <alignment horizontal="center" vertical="center"/>
    </xf>
    <xf numFmtId="0" fontId="22" fillId="0" borderId="12" xfId="2" applyFont="1" applyBorder="1" applyAlignment="1">
      <alignment vertical="center"/>
    </xf>
    <xf numFmtId="164" fontId="13" fillId="0" borderId="27" xfId="2" applyNumberFormat="1" applyFont="1" applyBorder="1" applyAlignment="1">
      <alignment horizontal="center" vertical="center"/>
    </xf>
    <xf numFmtId="164" fontId="10" fillId="0" borderId="27" xfId="2" applyNumberFormat="1" applyFont="1" applyBorder="1" applyAlignment="1">
      <alignment horizontal="center" vertical="center"/>
    </xf>
    <xf numFmtId="0" fontId="17" fillId="5" borderId="28" xfId="2" applyFont="1" applyFill="1" applyBorder="1" applyAlignment="1">
      <alignment horizontal="left" vertical="center"/>
    </xf>
    <xf numFmtId="0" fontId="11" fillId="4" borderId="29" xfId="2" applyFont="1" applyFill="1" applyBorder="1" applyAlignment="1">
      <alignment vertical="center"/>
    </xf>
    <xf numFmtId="0" fontId="11" fillId="4" borderId="30" xfId="2" applyFont="1" applyFill="1" applyBorder="1" applyAlignment="1">
      <alignment vertical="center"/>
    </xf>
    <xf numFmtId="164" fontId="11" fillId="4" borderId="30" xfId="1" applyFont="1" applyFill="1" applyBorder="1" applyAlignment="1">
      <alignment vertical="center"/>
    </xf>
    <xf numFmtId="0" fontId="11" fillId="4" borderId="31" xfId="2" applyFont="1" applyFill="1" applyBorder="1" applyAlignment="1">
      <alignment vertical="center"/>
    </xf>
    <xf numFmtId="0" fontId="11" fillId="4" borderId="22" xfId="2" applyFont="1" applyFill="1" applyBorder="1" applyAlignment="1">
      <alignment horizontal="left" vertical="center"/>
    </xf>
    <xf numFmtId="164" fontId="15" fillId="0" borderId="13" xfId="1" applyFont="1" applyBorder="1" applyAlignment="1">
      <alignment horizontal="center" vertical="center"/>
    </xf>
    <xf numFmtId="0" fontId="17" fillId="4" borderId="11" xfId="2" applyFont="1" applyFill="1" applyBorder="1" applyAlignment="1">
      <alignment horizontal="left" vertical="center"/>
    </xf>
    <xf numFmtId="0" fontId="14" fillId="0" borderId="12" xfId="2" applyFont="1" applyBorder="1" applyAlignment="1">
      <alignment vertical="center"/>
    </xf>
    <xf numFmtId="164" fontId="13" fillId="0" borderId="32" xfId="2" applyNumberFormat="1" applyFont="1" applyBorder="1" applyAlignment="1">
      <alignment horizontal="center" vertical="center"/>
    </xf>
    <xf numFmtId="164" fontId="10" fillId="0" borderId="32" xfId="2" applyNumberFormat="1" applyFont="1" applyBorder="1" applyAlignment="1">
      <alignment horizontal="center" vertical="center"/>
    </xf>
    <xf numFmtId="0" fontId="17" fillId="5" borderId="33" xfId="2" applyFont="1" applyFill="1" applyBorder="1" applyAlignment="1">
      <alignment horizontal="left" vertical="center"/>
    </xf>
    <xf numFmtId="0" fontId="17" fillId="0" borderId="23" xfId="2" applyFont="1" applyBorder="1" applyAlignment="1">
      <alignment horizontal="left" vertical="center" wrapText="1"/>
    </xf>
    <xf numFmtId="0" fontId="20" fillId="0" borderId="9" xfId="2" applyFont="1" applyBorder="1" applyAlignment="1">
      <alignment vertical="center"/>
    </xf>
    <xf numFmtId="0" fontId="20" fillId="0" borderId="10" xfId="2" applyFont="1" applyBorder="1" applyAlignment="1">
      <alignment vertical="center"/>
    </xf>
    <xf numFmtId="164" fontId="20" fillId="0" borderId="10" xfId="1" applyFont="1" applyBorder="1" applyAlignment="1">
      <alignment vertical="center"/>
    </xf>
    <xf numFmtId="0" fontId="20" fillId="0" borderId="11" xfId="2" applyFont="1" applyBorder="1" applyAlignment="1">
      <alignment vertical="center"/>
    </xf>
    <xf numFmtId="0" fontId="17" fillId="3" borderId="11" xfId="2" applyFont="1" applyFill="1" applyBorder="1" applyAlignment="1">
      <alignment horizontal="left" vertical="center"/>
    </xf>
    <xf numFmtId="0" fontId="3" fillId="0" borderId="34" xfId="2" applyFont="1" applyBorder="1" applyAlignment="1">
      <alignment vertical="center"/>
    </xf>
    <xf numFmtId="0" fontId="17" fillId="5" borderId="35" xfId="2" applyFont="1" applyFill="1" applyBorder="1" applyAlignment="1">
      <alignment horizontal="left" vertical="center"/>
    </xf>
    <xf numFmtId="0" fontId="11" fillId="4" borderId="36" xfId="2" applyFont="1" applyFill="1" applyBorder="1" applyAlignment="1">
      <alignment horizontal="left" vertical="center"/>
    </xf>
    <xf numFmtId="0" fontId="18" fillId="4" borderId="16" xfId="2" applyFont="1" applyFill="1" applyBorder="1" applyAlignment="1">
      <alignment horizontal="left" vertical="center"/>
    </xf>
    <xf numFmtId="164" fontId="11" fillId="4" borderId="16" xfId="1" applyFont="1" applyFill="1" applyBorder="1" applyAlignment="1">
      <alignment horizontal="left" vertical="center"/>
    </xf>
    <xf numFmtId="0" fontId="17" fillId="4" borderId="17" xfId="2" applyFont="1" applyFill="1" applyBorder="1" applyAlignment="1">
      <alignment horizontal="left" vertical="center"/>
    </xf>
    <xf numFmtId="0" fontId="18" fillId="4" borderId="22" xfId="2" applyFont="1" applyFill="1" applyBorder="1" applyAlignment="1">
      <alignment horizontal="left" vertical="center"/>
    </xf>
    <xf numFmtId="164" fontId="11" fillId="4" borderId="22" xfId="1" applyFont="1" applyFill="1" applyBorder="1" applyAlignment="1">
      <alignment horizontal="left" vertical="center"/>
    </xf>
    <xf numFmtId="0" fontId="17" fillId="4" borderId="37" xfId="2" applyFont="1" applyFill="1" applyBorder="1" applyAlignment="1">
      <alignment horizontal="left" vertical="center"/>
    </xf>
    <xf numFmtId="0" fontId="11" fillId="4" borderId="38" xfId="2" applyFont="1" applyFill="1" applyBorder="1" applyAlignment="1">
      <alignment vertical="center"/>
    </xf>
    <xf numFmtId="0" fontId="11" fillId="4" borderId="39" xfId="2" applyFont="1" applyFill="1" applyBorder="1" applyAlignment="1">
      <alignment vertical="center"/>
    </xf>
    <xf numFmtId="164" fontId="11" fillId="4" borderId="39" xfId="1" applyFont="1" applyFill="1" applyBorder="1" applyAlignment="1">
      <alignment vertical="center"/>
    </xf>
    <xf numFmtId="0" fontId="17" fillId="4" borderId="40" xfId="2" applyFont="1" applyFill="1" applyBorder="1" applyAlignment="1">
      <alignment horizontal="left" vertical="center"/>
    </xf>
    <xf numFmtId="0" fontId="19" fillId="0" borderId="19" xfId="2" applyFont="1" applyBorder="1" applyAlignment="1">
      <alignment vertical="center"/>
    </xf>
    <xf numFmtId="164" fontId="24" fillId="0" borderId="27" xfId="5" applyFont="1" applyFill="1" applyBorder="1" applyAlignment="1">
      <alignment horizontal="left" vertical="center"/>
    </xf>
    <xf numFmtId="164" fontId="13" fillId="0" borderId="27" xfId="5" applyFont="1" applyFill="1" applyBorder="1" applyAlignment="1">
      <alignment horizontal="left" vertical="center"/>
    </xf>
    <xf numFmtId="164" fontId="10" fillId="0" borderId="27" xfId="5" applyFont="1" applyFill="1" applyBorder="1" applyAlignment="1">
      <alignment horizontal="left" vertical="center"/>
    </xf>
    <xf numFmtId="0" fontId="2" fillId="0" borderId="23" xfId="2" applyFont="1" applyBorder="1" applyAlignment="1">
      <alignment horizontal="left" vertical="center"/>
    </xf>
    <xf numFmtId="0" fontId="3" fillId="0" borderId="19" xfId="2" applyFont="1" applyBorder="1" applyAlignment="1">
      <alignment vertical="center"/>
    </xf>
    <xf numFmtId="164" fontId="13" fillId="0" borderId="27" xfId="2" applyNumberFormat="1" applyFont="1" applyBorder="1" applyAlignment="1">
      <alignment horizontal="left" vertical="center"/>
    </xf>
    <xf numFmtId="164" fontId="10" fillId="0" borderId="27" xfId="2" applyNumberFormat="1" applyFont="1" applyBorder="1" applyAlignment="1">
      <alignment horizontal="left" vertical="center"/>
    </xf>
    <xf numFmtId="0" fontId="3" fillId="0" borderId="18" xfId="2" applyFont="1" applyBorder="1" applyAlignment="1">
      <alignment vertical="center"/>
    </xf>
    <xf numFmtId="0" fontId="3" fillId="0" borderId="41" xfId="2" applyFont="1" applyBorder="1" applyAlignment="1">
      <alignment vertical="center"/>
    </xf>
    <xf numFmtId="164" fontId="13" fillId="0" borderId="42" xfId="2" applyNumberFormat="1" applyFont="1" applyBorder="1" applyAlignment="1">
      <alignment horizontal="right" vertical="center"/>
    </xf>
    <xf numFmtId="164" fontId="10" fillId="0" borderId="42" xfId="2" applyNumberFormat="1" applyFont="1" applyBorder="1" applyAlignment="1">
      <alignment horizontal="right" vertical="center"/>
    </xf>
    <xf numFmtId="0" fontId="17" fillId="5" borderId="43" xfId="2" applyFont="1" applyFill="1" applyBorder="1" applyAlignment="1">
      <alignment horizontal="left" vertical="center"/>
    </xf>
    <xf numFmtId="0" fontId="3" fillId="0" borderId="44" xfId="2" applyFont="1" applyBorder="1" applyAlignment="1">
      <alignment vertical="center"/>
    </xf>
    <xf numFmtId="164" fontId="13" fillId="0" borderId="0" xfId="2" applyNumberFormat="1" applyFont="1" applyAlignment="1">
      <alignment horizontal="right" vertical="center"/>
    </xf>
    <xf numFmtId="164" fontId="10" fillId="0" borderId="0" xfId="2" applyNumberFormat="1" applyFont="1" applyAlignment="1">
      <alignment horizontal="right" vertical="center"/>
    </xf>
    <xf numFmtId="0" fontId="17" fillId="5" borderId="45" xfId="2" applyFont="1" applyFill="1" applyBorder="1" applyAlignment="1">
      <alignment horizontal="left" vertical="center"/>
    </xf>
    <xf numFmtId="0" fontId="20" fillId="0" borderId="12" xfId="2" applyFont="1" applyBorder="1" applyAlignment="1">
      <alignment vertical="center"/>
    </xf>
    <xf numFmtId="0" fontId="18" fillId="0" borderId="20" xfId="2" applyFont="1" applyBorder="1" applyAlignment="1">
      <alignment vertical="center"/>
    </xf>
    <xf numFmtId="0" fontId="4" fillId="0" borderId="10" xfId="2" applyFont="1" applyBorder="1" applyAlignment="1">
      <alignment vertical="center"/>
    </xf>
    <xf numFmtId="164" fontId="4" fillId="0" borderId="10" xfId="1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19" fillId="5" borderId="12" xfId="2" applyFont="1" applyFill="1" applyBorder="1" applyAlignment="1">
      <alignment horizontal="left" vertical="center"/>
    </xf>
    <xf numFmtId="0" fontId="18" fillId="0" borderId="13" xfId="2" applyFont="1" applyBorder="1" applyAlignment="1">
      <alignment vertical="center"/>
    </xf>
    <xf numFmtId="0" fontId="4" fillId="0" borderId="14" xfId="2" applyFont="1" applyBorder="1" applyAlignment="1">
      <alignment vertical="center"/>
    </xf>
    <xf numFmtId="0" fontId="21" fillId="4" borderId="10" xfId="2" applyFont="1" applyFill="1" applyBorder="1" applyAlignment="1">
      <alignment horizontal="left" vertical="center"/>
    </xf>
    <xf numFmtId="164" fontId="13" fillId="0" borderId="46" xfId="2" applyNumberFormat="1" applyFont="1" applyBorder="1" applyAlignment="1">
      <alignment horizontal="center" vertical="center"/>
    </xf>
    <xf numFmtId="164" fontId="10" fillId="0" borderId="46" xfId="2" applyNumberFormat="1" applyFont="1" applyBorder="1" applyAlignment="1">
      <alignment horizontal="center" vertical="center"/>
    </xf>
    <xf numFmtId="0" fontId="17" fillId="5" borderId="23" xfId="2" applyFont="1" applyFill="1" applyBorder="1" applyAlignment="1">
      <alignment horizontal="left" vertical="center"/>
    </xf>
    <xf numFmtId="164" fontId="13" fillId="0" borderId="42" xfId="2" applyNumberFormat="1" applyFont="1" applyBorder="1" applyAlignment="1">
      <alignment horizontal="center" vertical="center"/>
    </xf>
    <xf numFmtId="0" fontId="17" fillId="0" borderId="43" xfId="2" applyFont="1" applyBorder="1" applyAlignment="1">
      <alignment horizontal="left" vertical="center"/>
    </xf>
    <xf numFmtId="0" fontId="25" fillId="0" borderId="19" xfId="2" applyFont="1" applyBorder="1" applyAlignment="1">
      <alignment vertical="center"/>
    </xf>
    <xf numFmtId="0" fontId="17" fillId="0" borderId="47" xfId="2" applyFont="1" applyBorder="1" applyAlignment="1">
      <alignment horizontal="left" vertical="center"/>
    </xf>
    <xf numFmtId="0" fontId="25" fillId="0" borderId="48" xfId="2" applyFont="1" applyBorder="1" applyAlignment="1">
      <alignment vertical="center"/>
    </xf>
    <xf numFmtId="164" fontId="13" fillId="0" borderId="49" xfId="2" applyNumberFormat="1" applyFont="1" applyBorder="1" applyAlignment="1">
      <alignment horizontal="center" vertical="center"/>
    </xf>
    <xf numFmtId="164" fontId="10" fillId="0" borderId="49" xfId="2" applyNumberFormat="1" applyFont="1" applyBorder="1" applyAlignment="1">
      <alignment horizontal="center" vertical="center"/>
    </xf>
    <xf numFmtId="0" fontId="17" fillId="0" borderId="50" xfId="2" applyFont="1" applyBorder="1" applyAlignment="1">
      <alignment horizontal="left" vertical="center"/>
    </xf>
    <xf numFmtId="0" fontId="17" fillId="0" borderId="45" xfId="2" applyFont="1" applyBorder="1" applyAlignment="1">
      <alignment horizontal="left" vertical="center"/>
    </xf>
    <xf numFmtId="164" fontId="10" fillId="0" borderId="10" xfId="2" applyNumberFormat="1" applyFont="1" applyBorder="1" applyAlignment="1">
      <alignment horizontal="center" vertical="center"/>
    </xf>
    <xf numFmtId="0" fontId="11" fillId="4" borderId="51" xfId="2" applyFont="1" applyFill="1" applyBorder="1" applyAlignment="1">
      <alignment vertical="center"/>
    </xf>
    <xf numFmtId="0" fontId="11" fillId="4" borderId="52" xfId="2" applyFont="1" applyFill="1" applyBorder="1" applyAlignment="1">
      <alignment vertical="center"/>
    </xf>
    <xf numFmtId="164" fontId="11" fillId="4" borderId="52" xfId="1" applyFont="1" applyFill="1" applyBorder="1" applyAlignment="1">
      <alignment vertical="center"/>
    </xf>
    <xf numFmtId="0" fontId="17" fillId="4" borderId="53" xfId="2" applyFont="1" applyFill="1" applyBorder="1" applyAlignment="1">
      <alignment horizontal="left" vertical="center"/>
    </xf>
    <xf numFmtId="164" fontId="12" fillId="0" borderId="46" xfId="2" applyNumberFormat="1" applyFont="1" applyBorder="1" applyAlignment="1">
      <alignment vertical="center"/>
    </xf>
    <xf numFmtId="0" fontId="17" fillId="4" borderId="31" xfId="2" applyFont="1" applyFill="1" applyBorder="1" applyAlignment="1">
      <alignment horizontal="left" vertical="center"/>
    </xf>
    <xf numFmtId="0" fontId="18" fillId="0" borderId="10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39" xfId="2" applyFont="1" applyBorder="1" applyAlignment="1">
      <alignment vertical="center"/>
    </xf>
    <xf numFmtId="164" fontId="4" fillId="0" borderId="39" xfId="1" applyFont="1" applyBorder="1" applyAlignment="1">
      <alignment vertical="center"/>
    </xf>
    <xf numFmtId="0" fontId="21" fillId="0" borderId="39" xfId="2" applyFont="1" applyBorder="1" applyAlignment="1">
      <alignment vertical="center"/>
    </xf>
    <xf numFmtId="0" fontId="26" fillId="4" borderId="11" xfId="2" applyFont="1" applyFill="1" applyBorder="1" applyAlignment="1">
      <alignment horizontal="left" vertical="center"/>
    </xf>
    <xf numFmtId="164" fontId="27" fillId="0" borderId="27" xfId="1" applyFont="1" applyBorder="1" applyAlignment="1">
      <alignment horizontal="left" vertical="center"/>
    </xf>
    <xf numFmtId="164" fontId="15" fillId="0" borderId="32" xfId="1" applyFont="1" applyBorder="1" applyAlignment="1">
      <alignment horizontal="center" vertical="center"/>
    </xf>
    <xf numFmtId="0" fontId="17" fillId="0" borderId="54" xfId="2" applyFont="1" applyBorder="1" applyAlignment="1">
      <alignment horizontal="left" vertical="center"/>
    </xf>
    <xf numFmtId="164" fontId="15" fillId="0" borderId="0" xfId="1" applyFont="1" applyBorder="1" applyAlignment="1">
      <alignment horizontal="center" vertical="center"/>
    </xf>
    <xf numFmtId="164" fontId="27" fillId="0" borderId="27" xfId="1" applyFont="1" applyBorder="1" applyAlignment="1">
      <alignment horizontal="center" vertical="center"/>
    </xf>
    <xf numFmtId="0" fontId="17" fillId="0" borderId="23" xfId="2" applyFont="1" applyBorder="1" applyAlignment="1">
      <alignment vertical="center"/>
    </xf>
    <xf numFmtId="0" fontId="17" fillId="0" borderId="55" xfId="2" applyFont="1" applyBorder="1" applyAlignment="1">
      <alignment vertical="center"/>
    </xf>
    <xf numFmtId="0" fontId="17" fillId="0" borderId="28" xfId="2" applyFont="1" applyBorder="1" applyAlignment="1">
      <alignment vertical="center"/>
    </xf>
    <xf numFmtId="164" fontId="12" fillId="5" borderId="27" xfId="2" applyNumberFormat="1" applyFont="1" applyFill="1" applyBorder="1" applyAlignment="1">
      <alignment horizontal="left" vertical="center"/>
    </xf>
    <xf numFmtId="164" fontId="15" fillId="0" borderId="27" xfId="1" applyFont="1" applyBorder="1" applyAlignment="1">
      <alignment horizontal="center" vertical="center"/>
    </xf>
    <xf numFmtId="0" fontId="2" fillId="0" borderId="23" xfId="2" applyFont="1" applyBorder="1" applyAlignment="1">
      <alignment vertical="center"/>
    </xf>
    <xf numFmtId="0" fontId="19" fillId="0" borderId="56" xfId="2" applyFont="1" applyBorder="1" applyAlignment="1">
      <alignment vertical="center"/>
    </xf>
    <xf numFmtId="164" fontId="12" fillId="5" borderId="57" xfId="2" applyNumberFormat="1" applyFont="1" applyFill="1" applyBorder="1" applyAlignment="1">
      <alignment horizontal="left" vertical="center"/>
    </xf>
    <xf numFmtId="164" fontId="13" fillId="0" borderId="57" xfId="2" applyNumberFormat="1" applyFont="1" applyBorder="1" applyAlignment="1">
      <alignment horizontal="center" vertical="center"/>
    </xf>
    <xf numFmtId="164" fontId="15" fillId="0" borderId="57" xfId="1" applyFont="1" applyBorder="1" applyAlignment="1">
      <alignment horizontal="center" vertical="center"/>
    </xf>
    <xf numFmtId="164" fontId="10" fillId="0" borderId="57" xfId="2" applyNumberFormat="1" applyFont="1" applyBorder="1" applyAlignment="1">
      <alignment horizontal="center" vertical="center"/>
    </xf>
    <xf numFmtId="0" fontId="2" fillId="0" borderId="58" xfId="2" applyFont="1" applyBorder="1" applyAlignment="1">
      <alignment vertical="center"/>
    </xf>
    <xf numFmtId="164" fontId="1" fillId="0" borderId="0" xfId="1" applyFont="1" applyBorder="1" applyAlignment="1">
      <alignment vertical="center"/>
    </xf>
    <xf numFmtId="0" fontId="8" fillId="2" borderId="59" xfId="2" applyFont="1" applyFill="1" applyBorder="1" applyAlignment="1">
      <alignment horizontal="center" vertical="center"/>
    </xf>
    <xf numFmtId="0" fontId="9" fillId="2" borderId="60" xfId="2" applyFont="1" applyFill="1" applyBorder="1" applyAlignment="1">
      <alignment horizontal="center" vertical="center"/>
    </xf>
    <xf numFmtId="164" fontId="16" fillId="0" borderId="20" xfId="2" applyNumberFormat="1" applyFont="1" applyBorder="1" applyAlignment="1">
      <alignment horizontal="center" vertical="center"/>
    </xf>
  </cellXfs>
  <cellStyles count="6">
    <cellStyle name="Currency" xfId="1" builtinId="4"/>
    <cellStyle name="Currency 2" xfId="5" xr:uid="{A85F6576-9F44-40EE-B3DD-C270BC82079C}"/>
    <cellStyle name="Currency 3" xfId="4" xr:uid="{A3669E96-C5E8-458A-BAF0-F152362FB211}"/>
    <cellStyle name="Normal" xfId="0" builtinId="0"/>
    <cellStyle name="Normal 4" xfId="2" xr:uid="{257524F4-C4A8-4F55-9644-F75CCAE60067}"/>
    <cellStyle name="Percent 3" xfId="3" xr:uid="{B72CAB5C-6602-4A04-8D39-ACB2E183B2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1076325</xdr:colOff>
      <xdr:row>0</xdr:row>
      <xdr:rowOff>209550</xdr:rowOff>
    </xdr:from>
    <xdr:ext cx="5276850" cy="48577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63709958-DADB-4F68-9B6B-62998B4F15A5}"/>
            </a:ext>
          </a:extLst>
        </xdr:cNvPr>
        <xdr:cNvSpPr/>
      </xdr:nvSpPr>
      <xdr:spPr>
        <a:xfrm>
          <a:off x="4933950" y="209550"/>
          <a:ext cx="5276850" cy="485775"/>
        </a:xfrm>
        <a:prstGeom prst="ribbon">
          <a:avLst>
            <a:gd name="adj1" fmla="val 12500"/>
            <a:gd name="adj2" fmla="val 50000"/>
          </a:avLst>
        </a:prstGeom>
        <a:gradFill>
          <a:gsLst>
            <a:gs pos="0">
              <a:schemeClr val="lt1"/>
            </a:gs>
            <a:gs pos="100000">
              <a:srgbClr val="00E200"/>
            </a:gs>
          </a:gsLst>
          <a:path path="circle">
            <a:fillToRect l="50000" t="50000" r="50000" b="50000"/>
          </a:path>
          <a:tileRect/>
        </a:gradFill>
        <a:ln w="9525" cap="flat" cmpd="sng">
          <a:solidFill>
            <a:srgbClr val="3333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36575" tIns="32000" rIns="36575" bIns="320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 i="0" strike="noStrike">
              <a:solidFill>
                <a:srgbClr val="0000FF"/>
              </a:solidFill>
              <a:latin typeface="Times"/>
              <a:ea typeface="Times"/>
              <a:cs typeface="Times"/>
              <a:sym typeface="Times"/>
            </a:rPr>
            <a:t> </a:t>
          </a:r>
          <a:r>
            <a:rPr lang="en-US" sz="2000" b="1" i="0" strike="noStrike">
              <a:solidFill>
                <a:srgbClr val="002060"/>
              </a:solidFill>
              <a:latin typeface="Times"/>
              <a:ea typeface="Times"/>
              <a:cs typeface="Times"/>
              <a:sym typeface="Times"/>
            </a:rPr>
            <a:t>PRICE  LIST 2018</a:t>
          </a:r>
          <a:endParaRPr sz="2000" b="1" i="0" strike="noStrike">
            <a:solidFill>
              <a:srgbClr val="00206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2</xdr:col>
      <xdr:colOff>1076325</xdr:colOff>
      <xdr:row>0</xdr:row>
      <xdr:rowOff>209550</xdr:rowOff>
    </xdr:from>
    <xdr:ext cx="5276850" cy="485775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06D83658-628C-40AB-A00C-F4ABB2079FCF}"/>
            </a:ext>
          </a:extLst>
        </xdr:cNvPr>
        <xdr:cNvSpPr/>
      </xdr:nvSpPr>
      <xdr:spPr>
        <a:xfrm>
          <a:off x="4933950" y="209550"/>
          <a:ext cx="5276850" cy="485775"/>
        </a:xfrm>
        <a:prstGeom prst="ribbon">
          <a:avLst>
            <a:gd name="adj1" fmla="val 12500"/>
            <a:gd name="adj2" fmla="val 50000"/>
          </a:avLst>
        </a:prstGeom>
        <a:gradFill>
          <a:gsLst>
            <a:gs pos="0">
              <a:schemeClr val="lt1"/>
            </a:gs>
            <a:gs pos="100000">
              <a:srgbClr val="00E200"/>
            </a:gs>
          </a:gsLst>
          <a:path path="circle">
            <a:fillToRect l="50000" t="50000" r="50000" b="50000"/>
          </a:path>
          <a:tileRect/>
        </a:gradFill>
        <a:ln w="9525" cap="flat" cmpd="sng">
          <a:solidFill>
            <a:srgbClr val="3333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36575" tIns="32000" rIns="36575" bIns="320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 i="0" strike="noStrike">
              <a:solidFill>
                <a:srgbClr val="0000FF"/>
              </a:solidFill>
              <a:latin typeface="Times"/>
              <a:ea typeface="Times"/>
              <a:cs typeface="Times"/>
              <a:sym typeface="Times"/>
            </a:rPr>
            <a:t> </a:t>
          </a:r>
          <a:r>
            <a:rPr lang="en-US" sz="2000" b="1" i="0" strike="noStrike">
              <a:solidFill>
                <a:srgbClr val="002060"/>
              </a:solidFill>
              <a:latin typeface="Times"/>
              <a:ea typeface="Times"/>
              <a:cs typeface="Times"/>
              <a:sym typeface="Times"/>
            </a:rPr>
            <a:t>PRICE  LIST 2021</a:t>
          </a:r>
          <a:endParaRPr sz="2000" b="1" i="0" strike="noStrike">
            <a:solidFill>
              <a:srgbClr val="00206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0</xdr:col>
      <xdr:colOff>38100</xdr:colOff>
      <xdr:row>686</xdr:row>
      <xdr:rowOff>0</xdr:rowOff>
    </xdr:from>
    <xdr:ext cx="1990725" cy="0"/>
    <xdr:pic>
      <xdr:nvPicPr>
        <xdr:cNvPr id="4" name="image1.png">
          <a:extLst>
            <a:ext uri="{FF2B5EF4-FFF2-40B4-BE49-F238E27FC236}">
              <a16:creationId xmlns:a16="http://schemas.microsoft.com/office/drawing/2014/main" id="{03EB92DF-1F56-45F5-9D61-EC4DC8D7C12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163820475"/>
          <a:ext cx="19907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686</xdr:row>
      <xdr:rowOff>0</xdr:rowOff>
    </xdr:from>
    <xdr:ext cx="1990725" cy="0"/>
    <xdr:pic>
      <xdr:nvPicPr>
        <xdr:cNvPr id="5" name="image1.png">
          <a:extLst>
            <a:ext uri="{FF2B5EF4-FFF2-40B4-BE49-F238E27FC236}">
              <a16:creationId xmlns:a16="http://schemas.microsoft.com/office/drawing/2014/main" id="{1B9228CC-652D-460E-A2E4-362AF4F292A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163820475"/>
          <a:ext cx="19907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137125</xdr:rowOff>
    </xdr:from>
    <xdr:ext cx="2200275" cy="409575"/>
    <xdr:pic>
      <xdr:nvPicPr>
        <xdr:cNvPr id="6" name="image5.jpg">
          <a:extLst>
            <a:ext uri="{FF2B5EF4-FFF2-40B4-BE49-F238E27FC236}">
              <a16:creationId xmlns:a16="http://schemas.microsoft.com/office/drawing/2014/main" id="{543EAD58-5871-4503-9D53-39F483AF196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37125"/>
          <a:ext cx="2200275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1056</xdr:row>
      <xdr:rowOff>0</xdr:rowOff>
    </xdr:from>
    <xdr:ext cx="1990725" cy="0"/>
    <xdr:pic>
      <xdr:nvPicPr>
        <xdr:cNvPr id="7" name="image1.png">
          <a:extLst>
            <a:ext uri="{FF2B5EF4-FFF2-40B4-BE49-F238E27FC236}">
              <a16:creationId xmlns:a16="http://schemas.microsoft.com/office/drawing/2014/main" id="{B0A62801-24D5-4FFB-AD70-31A17C9280F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51926725"/>
          <a:ext cx="1990725" cy="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1076325</xdr:colOff>
      <xdr:row>0</xdr:row>
      <xdr:rowOff>209550</xdr:rowOff>
    </xdr:from>
    <xdr:ext cx="5276850" cy="485775"/>
    <xdr:sp macro="" textlink="">
      <xdr:nvSpPr>
        <xdr:cNvPr id="8" name="Shape 5">
          <a:extLst>
            <a:ext uri="{FF2B5EF4-FFF2-40B4-BE49-F238E27FC236}">
              <a16:creationId xmlns:a16="http://schemas.microsoft.com/office/drawing/2014/main" id="{AF0DAAC7-5EE3-4998-BA05-8A85F97A7688}"/>
            </a:ext>
          </a:extLst>
        </xdr:cNvPr>
        <xdr:cNvSpPr/>
      </xdr:nvSpPr>
      <xdr:spPr>
        <a:xfrm>
          <a:off x="4933950" y="209550"/>
          <a:ext cx="5276850" cy="485775"/>
        </a:xfrm>
        <a:prstGeom prst="ribbon">
          <a:avLst>
            <a:gd name="adj1" fmla="val 12500"/>
            <a:gd name="adj2" fmla="val 50000"/>
          </a:avLst>
        </a:prstGeom>
        <a:gradFill>
          <a:gsLst>
            <a:gs pos="0">
              <a:schemeClr val="lt1"/>
            </a:gs>
            <a:gs pos="100000">
              <a:srgbClr val="00E200"/>
            </a:gs>
          </a:gsLst>
          <a:path path="circle">
            <a:fillToRect l="50000" t="50000" r="50000" b="50000"/>
          </a:path>
          <a:tileRect/>
        </a:gradFill>
        <a:ln w="9525" cap="flat" cmpd="sng">
          <a:solidFill>
            <a:srgbClr val="3333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36575" tIns="32000" rIns="36575" bIns="320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 i="0" strike="noStrike">
              <a:solidFill>
                <a:srgbClr val="0000FF"/>
              </a:solidFill>
              <a:latin typeface="Times"/>
              <a:ea typeface="Times"/>
              <a:cs typeface="Times"/>
              <a:sym typeface="Times"/>
            </a:rPr>
            <a:t> </a:t>
          </a:r>
          <a:r>
            <a:rPr lang="en-US" sz="2000" b="1" i="0" strike="noStrike">
              <a:solidFill>
                <a:srgbClr val="002060"/>
              </a:solidFill>
              <a:latin typeface="Times"/>
              <a:ea typeface="Times"/>
              <a:cs typeface="Times"/>
              <a:sym typeface="Times"/>
            </a:rPr>
            <a:t>PRICE  LIST 2018</a:t>
          </a:r>
          <a:endParaRPr sz="2000" b="1" i="0" strike="noStrike">
            <a:solidFill>
              <a:srgbClr val="00206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2</xdr:col>
      <xdr:colOff>1076325</xdr:colOff>
      <xdr:row>0</xdr:row>
      <xdr:rowOff>209550</xdr:rowOff>
    </xdr:from>
    <xdr:ext cx="5276850" cy="485775"/>
    <xdr:sp macro="" textlink="">
      <xdr:nvSpPr>
        <xdr:cNvPr id="9" name="Shape 7">
          <a:extLst>
            <a:ext uri="{FF2B5EF4-FFF2-40B4-BE49-F238E27FC236}">
              <a16:creationId xmlns:a16="http://schemas.microsoft.com/office/drawing/2014/main" id="{8BCA87AE-DF5E-4FC2-B2F6-70FEAF4CDDFC}"/>
            </a:ext>
          </a:extLst>
        </xdr:cNvPr>
        <xdr:cNvSpPr/>
      </xdr:nvSpPr>
      <xdr:spPr>
        <a:xfrm>
          <a:off x="4933950" y="209550"/>
          <a:ext cx="5276850" cy="485775"/>
        </a:xfrm>
        <a:prstGeom prst="ribbon">
          <a:avLst>
            <a:gd name="adj1" fmla="val 12500"/>
            <a:gd name="adj2" fmla="val 50000"/>
          </a:avLst>
        </a:prstGeom>
        <a:gradFill>
          <a:gsLst>
            <a:gs pos="0">
              <a:schemeClr val="lt1"/>
            </a:gs>
            <a:gs pos="100000">
              <a:srgbClr val="00E200"/>
            </a:gs>
          </a:gsLst>
          <a:path path="circle">
            <a:fillToRect l="50000" t="50000" r="50000" b="50000"/>
          </a:path>
          <a:tileRect/>
        </a:gradFill>
        <a:ln w="9525" cap="flat" cmpd="sng">
          <a:solidFill>
            <a:srgbClr val="3333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36575" tIns="32000" rIns="36575" bIns="320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 i="0" strike="noStrike">
              <a:solidFill>
                <a:srgbClr val="0000FF"/>
              </a:solidFill>
              <a:latin typeface="Times"/>
              <a:ea typeface="Times"/>
              <a:cs typeface="Times"/>
              <a:sym typeface="Times"/>
            </a:rPr>
            <a:t> </a:t>
          </a:r>
          <a:r>
            <a:rPr lang="en-US" sz="2000" b="1" i="0" strike="noStrike">
              <a:solidFill>
                <a:srgbClr val="002060"/>
              </a:solidFill>
              <a:latin typeface="Times"/>
              <a:ea typeface="Times"/>
              <a:cs typeface="Times"/>
              <a:sym typeface="Times"/>
            </a:rPr>
            <a:t>PRICE  LIST 2022</a:t>
          </a:r>
          <a:endParaRPr sz="2000" b="1" i="0" strike="noStrike">
            <a:solidFill>
              <a:srgbClr val="00206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0</xdr:col>
      <xdr:colOff>38100</xdr:colOff>
      <xdr:row>706</xdr:row>
      <xdr:rowOff>0</xdr:rowOff>
    </xdr:from>
    <xdr:ext cx="1990725" cy="0"/>
    <xdr:pic>
      <xdr:nvPicPr>
        <xdr:cNvPr id="10" name="image1.png">
          <a:extLst>
            <a:ext uri="{FF2B5EF4-FFF2-40B4-BE49-F238E27FC236}">
              <a16:creationId xmlns:a16="http://schemas.microsoft.com/office/drawing/2014/main" id="{9BCE9FA9-D390-4694-B7DB-877904D6E27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168582975"/>
          <a:ext cx="19907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706</xdr:row>
      <xdr:rowOff>0</xdr:rowOff>
    </xdr:from>
    <xdr:ext cx="1990725" cy="0"/>
    <xdr:pic>
      <xdr:nvPicPr>
        <xdr:cNvPr id="11" name="image1.png">
          <a:extLst>
            <a:ext uri="{FF2B5EF4-FFF2-40B4-BE49-F238E27FC236}">
              <a16:creationId xmlns:a16="http://schemas.microsoft.com/office/drawing/2014/main" id="{35242538-D964-4E05-9639-8F4168CDE7C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168582975"/>
          <a:ext cx="19907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137125</xdr:rowOff>
    </xdr:from>
    <xdr:ext cx="2200275" cy="409575"/>
    <xdr:pic>
      <xdr:nvPicPr>
        <xdr:cNvPr id="12" name="image5.jpg">
          <a:extLst>
            <a:ext uri="{FF2B5EF4-FFF2-40B4-BE49-F238E27FC236}">
              <a16:creationId xmlns:a16="http://schemas.microsoft.com/office/drawing/2014/main" id="{32BFF312-D32D-4D41-B4BB-8ECFD553266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37125"/>
          <a:ext cx="2200275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1053</xdr:row>
      <xdr:rowOff>0</xdr:rowOff>
    </xdr:from>
    <xdr:ext cx="1990725" cy="0"/>
    <xdr:pic>
      <xdr:nvPicPr>
        <xdr:cNvPr id="13" name="image1.png">
          <a:extLst>
            <a:ext uri="{FF2B5EF4-FFF2-40B4-BE49-F238E27FC236}">
              <a16:creationId xmlns:a16="http://schemas.microsoft.com/office/drawing/2014/main" id="{F0A3C017-E431-4404-A310-3783F66AE0A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51212350"/>
          <a:ext cx="1990725" cy="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1076325</xdr:colOff>
      <xdr:row>0</xdr:row>
      <xdr:rowOff>209550</xdr:rowOff>
    </xdr:from>
    <xdr:ext cx="5276850" cy="485775"/>
    <xdr:sp macro="" textlink="">
      <xdr:nvSpPr>
        <xdr:cNvPr id="14" name="Shape 5">
          <a:extLst>
            <a:ext uri="{FF2B5EF4-FFF2-40B4-BE49-F238E27FC236}">
              <a16:creationId xmlns:a16="http://schemas.microsoft.com/office/drawing/2014/main" id="{FA492497-1B79-45FA-98DD-F458F0680B1A}"/>
            </a:ext>
          </a:extLst>
        </xdr:cNvPr>
        <xdr:cNvSpPr/>
      </xdr:nvSpPr>
      <xdr:spPr>
        <a:xfrm>
          <a:off x="4933950" y="209550"/>
          <a:ext cx="5276850" cy="485775"/>
        </a:xfrm>
        <a:prstGeom prst="ribbon">
          <a:avLst>
            <a:gd name="adj1" fmla="val 12500"/>
            <a:gd name="adj2" fmla="val 50000"/>
          </a:avLst>
        </a:prstGeom>
        <a:gradFill>
          <a:gsLst>
            <a:gs pos="0">
              <a:schemeClr val="lt1"/>
            </a:gs>
            <a:gs pos="100000">
              <a:srgbClr val="00E200"/>
            </a:gs>
          </a:gsLst>
          <a:path path="circle">
            <a:fillToRect l="50000" t="50000" r="50000" b="50000"/>
          </a:path>
          <a:tileRect/>
        </a:gradFill>
        <a:ln w="9525" cap="flat" cmpd="sng">
          <a:solidFill>
            <a:srgbClr val="3333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36575" tIns="32000" rIns="36575" bIns="320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 i="0" strike="noStrike">
              <a:solidFill>
                <a:srgbClr val="0000FF"/>
              </a:solidFill>
              <a:latin typeface="Times"/>
              <a:ea typeface="Times"/>
              <a:cs typeface="Times"/>
              <a:sym typeface="Times"/>
            </a:rPr>
            <a:t> </a:t>
          </a:r>
          <a:r>
            <a:rPr lang="en-US" sz="2000" b="1" i="0" strike="noStrike">
              <a:solidFill>
                <a:srgbClr val="002060"/>
              </a:solidFill>
              <a:latin typeface="Times"/>
              <a:ea typeface="Times"/>
              <a:cs typeface="Times"/>
              <a:sym typeface="Times"/>
            </a:rPr>
            <a:t>PRICE  LIST 2018</a:t>
          </a:r>
          <a:endParaRPr sz="2000" b="1" i="0" strike="noStrike">
            <a:solidFill>
              <a:srgbClr val="00206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2</xdr:col>
      <xdr:colOff>1076325</xdr:colOff>
      <xdr:row>0</xdr:row>
      <xdr:rowOff>209550</xdr:rowOff>
    </xdr:from>
    <xdr:ext cx="5276850" cy="485775"/>
    <xdr:sp macro="" textlink="">
      <xdr:nvSpPr>
        <xdr:cNvPr id="15" name="Shape 7">
          <a:extLst>
            <a:ext uri="{FF2B5EF4-FFF2-40B4-BE49-F238E27FC236}">
              <a16:creationId xmlns:a16="http://schemas.microsoft.com/office/drawing/2014/main" id="{6F192614-E5FB-4726-A7D1-DFFD25518C75}"/>
            </a:ext>
          </a:extLst>
        </xdr:cNvPr>
        <xdr:cNvSpPr/>
      </xdr:nvSpPr>
      <xdr:spPr>
        <a:xfrm>
          <a:off x="4933950" y="209550"/>
          <a:ext cx="5276850" cy="485775"/>
        </a:xfrm>
        <a:prstGeom prst="ribbon">
          <a:avLst>
            <a:gd name="adj1" fmla="val 12500"/>
            <a:gd name="adj2" fmla="val 50000"/>
          </a:avLst>
        </a:prstGeom>
        <a:gradFill>
          <a:gsLst>
            <a:gs pos="0">
              <a:schemeClr val="lt1"/>
            </a:gs>
            <a:gs pos="100000">
              <a:srgbClr val="00E200"/>
            </a:gs>
          </a:gsLst>
          <a:path path="circle">
            <a:fillToRect l="50000" t="50000" r="50000" b="50000"/>
          </a:path>
          <a:tileRect/>
        </a:gradFill>
        <a:ln w="9525" cap="flat" cmpd="sng">
          <a:solidFill>
            <a:srgbClr val="3333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36575" tIns="32000" rIns="36575" bIns="320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 i="0" strike="noStrike">
              <a:solidFill>
                <a:srgbClr val="0000FF"/>
              </a:solidFill>
              <a:latin typeface="Times"/>
              <a:ea typeface="Times"/>
              <a:cs typeface="Times"/>
              <a:sym typeface="Times"/>
            </a:rPr>
            <a:t> </a:t>
          </a:r>
          <a:r>
            <a:rPr lang="en-US" sz="2000" b="1" i="0" strike="noStrike">
              <a:solidFill>
                <a:srgbClr val="002060"/>
              </a:solidFill>
              <a:latin typeface="Times"/>
              <a:ea typeface="Times"/>
              <a:cs typeface="Times"/>
              <a:sym typeface="Times"/>
            </a:rPr>
            <a:t>PRICE  LIST 2021</a:t>
          </a:r>
          <a:endParaRPr sz="2000" b="1" i="0" strike="noStrike">
            <a:solidFill>
              <a:srgbClr val="00206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0</xdr:col>
      <xdr:colOff>38100</xdr:colOff>
      <xdr:row>752</xdr:row>
      <xdr:rowOff>0</xdr:rowOff>
    </xdr:from>
    <xdr:ext cx="1990725" cy="0"/>
    <xdr:pic>
      <xdr:nvPicPr>
        <xdr:cNvPr id="16" name="image1.png">
          <a:extLst>
            <a:ext uri="{FF2B5EF4-FFF2-40B4-BE49-F238E27FC236}">
              <a16:creationId xmlns:a16="http://schemas.microsoft.com/office/drawing/2014/main" id="{88B00471-7917-47DA-AAB2-645A9EF74CC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179536725"/>
          <a:ext cx="19907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752</xdr:row>
      <xdr:rowOff>0</xdr:rowOff>
    </xdr:from>
    <xdr:ext cx="1990725" cy="0"/>
    <xdr:pic>
      <xdr:nvPicPr>
        <xdr:cNvPr id="17" name="image1.png">
          <a:extLst>
            <a:ext uri="{FF2B5EF4-FFF2-40B4-BE49-F238E27FC236}">
              <a16:creationId xmlns:a16="http://schemas.microsoft.com/office/drawing/2014/main" id="{F189DD15-4021-499B-9B52-7CB2939BA4B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179536725"/>
          <a:ext cx="19907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137125</xdr:rowOff>
    </xdr:from>
    <xdr:ext cx="2200275" cy="409575"/>
    <xdr:pic>
      <xdr:nvPicPr>
        <xdr:cNvPr id="18" name="image5.jpg">
          <a:extLst>
            <a:ext uri="{FF2B5EF4-FFF2-40B4-BE49-F238E27FC236}">
              <a16:creationId xmlns:a16="http://schemas.microsoft.com/office/drawing/2014/main" id="{3DB5B2D2-933A-4CE3-9584-ED89CAC33ED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37125"/>
          <a:ext cx="2200275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1122</xdr:row>
      <xdr:rowOff>0</xdr:rowOff>
    </xdr:from>
    <xdr:ext cx="1990725" cy="0"/>
    <xdr:pic>
      <xdr:nvPicPr>
        <xdr:cNvPr id="19" name="image1.png">
          <a:extLst>
            <a:ext uri="{FF2B5EF4-FFF2-40B4-BE49-F238E27FC236}">
              <a16:creationId xmlns:a16="http://schemas.microsoft.com/office/drawing/2014/main" id="{F6932163-2AF7-4183-808C-28BCA31220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67642975"/>
          <a:ext cx="1990725" cy="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1076325</xdr:colOff>
      <xdr:row>0</xdr:row>
      <xdr:rowOff>209550</xdr:rowOff>
    </xdr:from>
    <xdr:ext cx="5276850" cy="485775"/>
    <xdr:sp macro="" textlink="">
      <xdr:nvSpPr>
        <xdr:cNvPr id="20" name="Shape 5">
          <a:extLst>
            <a:ext uri="{FF2B5EF4-FFF2-40B4-BE49-F238E27FC236}">
              <a16:creationId xmlns:a16="http://schemas.microsoft.com/office/drawing/2014/main" id="{94354027-150A-42F6-AE17-4A9B9C6A80B6}"/>
            </a:ext>
          </a:extLst>
        </xdr:cNvPr>
        <xdr:cNvSpPr/>
      </xdr:nvSpPr>
      <xdr:spPr>
        <a:xfrm>
          <a:off x="4933950" y="209550"/>
          <a:ext cx="5276850" cy="485775"/>
        </a:xfrm>
        <a:prstGeom prst="ribbon">
          <a:avLst>
            <a:gd name="adj1" fmla="val 12500"/>
            <a:gd name="adj2" fmla="val 50000"/>
          </a:avLst>
        </a:prstGeom>
        <a:gradFill>
          <a:gsLst>
            <a:gs pos="0">
              <a:schemeClr val="lt1"/>
            </a:gs>
            <a:gs pos="100000">
              <a:srgbClr val="00E200"/>
            </a:gs>
          </a:gsLst>
          <a:path path="circle">
            <a:fillToRect l="50000" t="50000" r="50000" b="50000"/>
          </a:path>
          <a:tileRect/>
        </a:gradFill>
        <a:ln w="9525" cap="flat" cmpd="sng">
          <a:solidFill>
            <a:srgbClr val="3333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36575" tIns="32000" rIns="36575" bIns="320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 i="0" strike="noStrike">
              <a:solidFill>
                <a:srgbClr val="0000FF"/>
              </a:solidFill>
              <a:latin typeface="Times"/>
              <a:ea typeface="Times"/>
              <a:cs typeface="Times"/>
              <a:sym typeface="Times"/>
            </a:rPr>
            <a:t> </a:t>
          </a:r>
          <a:r>
            <a:rPr lang="en-US" sz="2000" b="1" i="0" strike="noStrike">
              <a:solidFill>
                <a:srgbClr val="002060"/>
              </a:solidFill>
              <a:latin typeface="Times"/>
              <a:ea typeface="Times"/>
              <a:cs typeface="Times"/>
              <a:sym typeface="Times"/>
            </a:rPr>
            <a:t>PRICE  LIST 2018</a:t>
          </a:r>
          <a:endParaRPr sz="2000" b="1" i="0" strike="noStrike">
            <a:solidFill>
              <a:srgbClr val="00206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2</xdr:col>
      <xdr:colOff>1055158</xdr:colOff>
      <xdr:row>0</xdr:row>
      <xdr:rowOff>209550</xdr:rowOff>
    </xdr:from>
    <xdr:ext cx="5276850" cy="485775"/>
    <xdr:sp macro="" textlink="">
      <xdr:nvSpPr>
        <xdr:cNvPr id="21" name="Shape 7">
          <a:extLst>
            <a:ext uri="{FF2B5EF4-FFF2-40B4-BE49-F238E27FC236}">
              <a16:creationId xmlns:a16="http://schemas.microsoft.com/office/drawing/2014/main" id="{158F167F-A6EA-4636-A5D5-BEFCB2661D16}"/>
            </a:ext>
          </a:extLst>
        </xdr:cNvPr>
        <xdr:cNvSpPr/>
      </xdr:nvSpPr>
      <xdr:spPr>
        <a:xfrm>
          <a:off x="4912783" y="209550"/>
          <a:ext cx="5276850" cy="485775"/>
        </a:xfrm>
        <a:prstGeom prst="ribbon">
          <a:avLst>
            <a:gd name="adj1" fmla="val 12500"/>
            <a:gd name="adj2" fmla="val 50000"/>
          </a:avLst>
        </a:prstGeom>
        <a:gradFill>
          <a:gsLst>
            <a:gs pos="0">
              <a:schemeClr val="lt1"/>
            </a:gs>
            <a:gs pos="100000">
              <a:srgbClr val="00E200"/>
            </a:gs>
          </a:gsLst>
          <a:path path="circle">
            <a:fillToRect l="50000" t="50000" r="50000" b="50000"/>
          </a:path>
          <a:tileRect/>
        </a:gradFill>
        <a:ln w="9525" cap="flat" cmpd="sng">
          <a:solidFill>
            <a:srgbClr val="3333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36575" tIns="32000" rIns="36575" bIns="320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 b="1" i="0" strike="noStrike">
              <a:solidFill>
                <a:srgbClr val="0000FF"/>
              </a:solidFill>
              <a:latin typeface="Times"/>
              <a:ea typeface="Times"/>
              <a:cs typeface="Times"/>
              <a:sym typeface="Times"/>
            </a:rPr>
            <a:t> </a:t>
          </a:r>
          <a:r>
            <a:rPr lang="en-US" sz="2000" b="1" i="0" strike="noStrike">
              <a:solidFill>
                <a:srgbClr val="002060"/>
              </a:solidFill>
              <a:latin typeface="Times"/>
              <a:ea typeface="Times"/>
              <a:cs typeface="Times"/>
              <a:sym typeface="Times"/>
            </a:rPr>
            <a:t>PRICE  LIST 2024</a:t>
          </a:r>
          <a:endParaRPr sz="2000" b="1" i="0" strike="noStrike">
            <a:solidFill>
              <a:srgbClr val="002060"/>
            </a:solidFill>
            <a:latin typeface="Times"/>
            <a:ea typeface="Times"/>
            <a:cs typeface="Times"/>
            <a:sym typeface="Times"/>
          </a:endParaRPr>
        </a:p>
      </xdr:txBody>
    </xdr:sp>
    <xdr:clientData fLocksWithSheet="0"/>
  </xdr:oneCellAnchor>
  <xdr:oneCellAnchor>
    <xdr:from>
      <xdr:col>0</xdr:col>
      <xdr:colOff>38100</xdr:colOff>
      <xdr:row>772</xdr:row>
      <xdr:rowOff>0</xdr:rowOff>
    </xdr:from>
    <xdr:ext cx="1990725" cy="0"/>
    <xdr:pic>
      <xdr:nvPicPr>
        <xdr:cNvPr id="22" name="image1.png">
          <a:extLst>
            <a:ext uri="{FF2B5EF4-FFF2-40B4-BE49-F238E27FC236}">
              <a16:creationId xmlns:a16="http://schemas.microsoft.com/office/drawing/2014/main" id="{352798DA-F82F-4B35-9BBC-4FF62D06449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184299225"/>
          <a:ext cx="19907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772</xdr:row>
      <xdr:rowOff>0</xdr:rowOff>
    </xdr:from>
    <xdr:ext cx="1990725" cy="0"/>
    <xdr:pic>
      <xdr:nvPicPr>
        <xdr:cNvPr id="23" name="image1.png">
          <a:extLst>
            <a:ext uri="{FF2B5EF4-FFF2-40B4-BE49-F238E27FC236}">
              <a16:creationId xmlns:a16="http://schemas.microsoft.com/office/drawing/2014/main" id="{EEEDFAB1-BFAD-492D-A255-C282FBCA6B8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184299225"/>
          <a:ext cx="19907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137125</xdr:rowOff>
    </xdr:from>
    <xdr:ext cx="2200275" cy="409575"/>
    <xdr:pic>
      <xdr:nvPicPr>
        <xdr:cNvPr id="24" name="image5.jpg">
          <a:extLst>
            <a:ext uri="{FF2B5EF4-FFF2-40B4-BE49-F238E27FC236}">
              <a16:creationId xmlns:a16="http://schemas.microsoft.com/office/drawing/2014/main" id="{99849D74-5BC3-42CA-B21F-F8BC2E55572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37125"/>
          <a:ext cx="2200275" cy="4095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1119</xdr:row>
      <xdr:rowOff>0</xdr:rowOff>
    </xdr:from>
    <xdr:ext cx="1990725" cy="0"/>
    <xdr:pic>
      <xdr:nvPicPr>
        <xdr:cNvPr id="25" name="image1.png">
          <a:extLst>
            <a:ext uri="{FF2B5EF4-FFF2-40B4-BE49-F238E27FC236}">
              <a16:creationId xmlns:a16="http://schemas.microsoft.com/office/drawing/2014/main" id="{90318E48-2FD7-44AE-AB0C-BA7DFBC94CF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66928600"/>
          <a:ext cx="1990725" cy="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Dan%20Cho\2011\PRICE\Turbo%20Air%20VS%20True.xlsx" TargetMode="External"/><Relationship Id="rId1" Type="http://schemas.openxmlformats.org/officeDocument/2006/relationships/externalLinkPath" Target="https://d.docs.live.net/5e591e61aacdd2ca/Escritorio/precios/Turbo%20Air%20VS%20Tr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3 Summer Special"/>
      <sheetName val="TA VS TRUE"/>
      <sheetName val="TA VS TRUE (2)"/>
      <sheetName val="TURBO AIR REF. (2)"/>
      <sheetName val="M3 PRICE DIFF 2022(Apr) (4)"/>
      <sheetName val="up to April Sales"/>
      <sheetName val="2022 REF (APR)-2"/>
    </sheetNames>
    <sheetDataSet>
      <sheetData sheetId="0"/>
      <sheetData sheetId="1">
        <row r="2">
          <cell r="A2" t="str">
            <v>Model No.</v>
          </cell>
          <cell r="U2" t="str">
            <v>Current</v>
          </cell>
        </row>
        <row r="3">
          <cell r="U3" t="str">
            <v>GM</v>
          </cell>
        </row>
        <row r="4">
          <cell r="A4" t="str">
            <v>REACH-INS</v>
          </cell>
        </row>
        <row r="5">
          <cell r="A5" t="str">
            <v>PRO-26R-N(-L)</v>
          </cell>
          <cell r="U5">
            <v>0.35654326700601569</v>
          </cell>
        </row>
        <row r="6">
          <cell r="A6" t="str">
            <v>PRO-50R-N</v>
          </cell>
          <cell r="U6">
            <v>0.37704399234915664</v>
          </cell>
        </row>
        <row r="7">
          <cell r="A7" t="str">
            <v>PRO-77R-N(-AR)(-AL)</v>
          </cell>
          <cell r="U7">
            <v>0.39151911186059585</v>
          </cell>
        </row>
        <row r="8">
          <cell r="A8" t="str">
            <v>PRO-26-2R-N(-L)</v>
          </cell>
          <cell r="U8">
            <v>0.35812821085548363</v>
          </cell>
        </row>
        <row r="9">
          <cell r="A9" t="str">
            <v>PRO-50-4R-N(-AR)</v>
          </cell>
          <cell r="U9">
            <v>0.43731355651309245</v>
          </cell>
        </row>
        <row r="10">
          <cell r="A10" t="str">
            <v>PRO-77-6R-N</v>
          </cell>
          <cell r="U10">
            <v>0.43459399056369508</v>
          </cell>
        </row>
        <row r="11">
          <cell r="A11" t="str">
            <v>PRO-26F-N(-L)</v>
          </cell>
          <cell r="U11">
            <v>0.47021899188219751</v>
          </cell>
        </row>
        <row r="12">
          <cell r="A12" t="str">
            <v>PRO-50F-N</v>
          </cell>
          <cell r="U12">
            <v>0.49418141896528067</v>
          </cell>
        </row>
        <row r="13">
          <cell r="A13" t="str">
            <v>PRO-77F-N(-AL)(-AR)</v>
          </cell>
          <cell r="U13">
            <v>0.45929119193689749</v>
          </cell>
        </row>
        <row r="14">
          <cell r="A14" t="str">
            <v>PRO-26-2F-N(-L)</v>
          </cell>
          <cell r="U14">
            <v>0.46927266081871344</v>
          </cell>
        </row>
        <row r="15">
          <cell r="A15" t="str">
            <v>PRO-50-4F-N(-AL)</v>
          </cell>
          <cell r="U15">
            <v>0.49343116609634119</v>
          </cell>
        </row>
        <row r="16">
          <cell r="A16" t="str">
            <v>PRO-77-6F-N</v>
          </cell>
          <cell r="U16">
            <v>0.45935530530013435</v>
          </cell>
        </row>
        <row r="17">
          <cell r="A17" t="str">
            <v>PRO-26R-GSH-N(-L)</v>
          </cell>
          <cell r="U17">
            <v>0.35850205939735524</v>
          </cell>
        </row>
        <row r="18">
          <cell r="A18" t="str">
            <v>PRO-50R-GSH-N</v>
          </cell>
          <cell r="U18">
            <v>0.38541200567197098</v>
          </cell>
        </row>
        <row r="19">
          <cell r="A19" t="str">
            <v>PRO-26R-G-N(-L)</v>
          </cell>
          <cell r="U19">
            <v>0.35434446164050404</v>
          </cell>
        </row>
        <row r="20">
          <cell r="A20" t="str">
            <v>PRO-50R-G-N</v>
          </cell>
          <cell r="U20">
            <v>0.38107343724891529</v>
          </cell>
        </row>
        <row r="21">
          <cell r="A21" t="str">
            <v>PRO-26-2R-G-N(-L)</v>
          </cell>
        </row>
        <row r="22">
          <cell r="A22" t="str">
            <v>PRO-50-4R-G-N</v>
          </cell>
          <cell r="U22">
            <v>0.38754733994589718</v>
          </cell>
        </row>
        <row r="23">
          <cell r="A23" t="str">
            <v xml:space="preserve"> PRO SERIES  Pass Thru, Refrigerators / Freezers, Solid Full &amp; Half-Doors / Glass Full &amp; Half-Doors / Glass &amp; Solid Combi</v>
          </cell>
        </row>
        <row r="24">
          <cell r="A24" t="str">
            <v>PRO-26R-PT-N(-L)(-LR)(-RL)</v>
          </cell>
          <cell r="U24">
            <v>0.43866727941176464</v>
          </cell>
        </row>
        <row r="25">
          <cell r="A25" t="str">
            <v>PRO-50R-PT-N</v>
          </cell>
          <cell r="U25">
            <v>0.45689706884798909</v>
          </cell>
        </row>
        <row r="26">
          <cell r="A26" t="str">
            <v>PRO-26-2R-PT-N(-L)(-LR)(-RL)</v>
          </cell>
          <cell r="U26">
            <v>0.45143563512361462</v>
          </cell>
        </row>
        <row r="27">
          <cell r="A27" t="str">
            <v>PRO-50-4R-PT-N</v>
          </cell>
          <cell r="U27">
            <v>0.4524430823117338</v>
          </cell>
        </row>
        <row r="28">
          <cell r="A28" t="str">
            <v>PRO-26R-GSH-PT-N(-L)(-RL)</v>
          </cell>
          <cell r="U28">
            <v>0.46947376664056384</v>
          </cell>
        </row>
        <row r="29">
          <cell r="A29" t="str">
            <v>PRO-50R-GSH-PT-N</v>
          </cell>
          <cell r="U29">
            <v>0.45225130890052356</v>
          </cell>
        </row>
        <row r="30">
          <cell r="A30" t="str">
            <v>PRO-26R-G-PT-N(-L)</v>
          </cell>
          <cell r="U30">
            <v>0.44404877234007012</v>
          </cell>
        </row>
        <row r="31">
          <cell r="A31" t="str">
            <v>PRO-50R-G-PT-N</v>
          </cell>
          <cell r="U31">
            <v>0.45318566932946025</v>
          </cell>
        </row>
        <row r="32">
          <cell r="A32" t="str">
            <v>PRO-26-2R-G-PT-N(-L)(-LR)(-RL)</v>
          </cell>
          <cell r="U32">
            <v>0.46942869928400954</v>
          </cell>
        </row>
        <row r="33">
          <cell r="A33" t="str">
            <v>PRO-50-4R-G-PT-N</v>
          </cell>
          <cell r="U33">
            <v>0.41764868603042882</v>
          </cell>
        </row>
        <row r="34">
          <cell r="A34" t="str">
            <v xml:space="preserve"> PRO SERIES  Roll-In, Refrigerators/ Freezers, Solid / Glass Doors</v>
          </cell>
        </row>
        <row r="35">
          <cell r="A35" t="str">
            <v>PRO-26R-RI-N(-L)</v>
          </cell>
          <cell r="U35">
            <v>0.2978372787864858</v>
          </cell>
        </row>
        <row r="36">
          <cell r="A36" t="str">
            <v>PRO-50R-RI-N</v>
          </cell>
          <cell r="U36">
            <v>0.32122656498252311</v>
          </cell>
        </row>
        <row r="37">
          <cell r="A37" t="str">
            <v>PRO-26R-G-RI-N(-L)</v>
          </cell>
          <cell r="U37">
            <v>0.29869810560257959</v>
          </cell>
        </row>
        <row r="38">
          <cell r="A38" t="str">
            <v>PRO-50R-G-RI-N</v>
          </cell>
          <cell r="U38">
            <v>0.32190255527604927</v>
          </cell>
        </row>
        <row r="39">
          <cell r="A39" t="str">
            <v>PRO-26F-RI-N(-L)</v>
          </cell>
          <cell r="U39">
            <v>0.52142369727047144</v>
          </cell>
        </row>
        <row r="40">
          <cell r="A40" t="str">
            <v>PRO-50F-RI-N</v>
          </cell>
          <cell r="U40">
            <v>0.50516625942845006</v>
          </cell>
        </row>
        <row r="41">
          <cell r="A41" t="str">
            <v xml:space="preserve"> PRO SERIES Roll-Thru, Refrigerators, Solid / Glass Full Doors</v>
          </cell>
        </row>
        <row r="42">
          <cell r="A42" t="str">
            <v>PRO-26R-RT-N(-L)</v>
          </cell>
          <cell r="U42">
            <v>0.37447368421052629</v>
          </cell>
        </row>
        <row r="43">
          <cell r="A43" t="str">
            <v>PRO-50R-RT-N</v>
          </cell>
          <cell r="U43">
            <v>0.37574519230769232</v>
          </cell>
        </row>
        <row r="44">
          <cell r="A44" t="str">
            <v>PRO-26R-G-RT-N(-L)</v>
          </cell>
          <cell r="U44">
            <v>0.38290136327185242</v>
          </cell>
        </row>
        <row r="45">
          <cell r="A45" t="str">
            <v>PRO-50R-G-RT-N</v>
          </cell>
          <cell r="U45">
            <v>0.38952607135317707</v>
          </cell>
        </row>
        <row r="46">
          <cell r="A46" t="str">
            <v xml:space="preserve"> PRO SERIES Heated Cabinets, Solid Full &amp; Half-Doors / Glass Full &amp; Half-Doors</v>
          </cell>
          <cell r="U46">
            <v>0</v>
          </cell>
        </row>
        <row r="47">
          <cell r="A47" t="str">
            <v>PRO-26H(-L)</v>
          </cell>
          <cell r="U47">
            <v>0.40314479638009049</v>
          </cell>
        </row>
        <row r="48">
          <cell r="A48" t="str">
            <v>PRO-50H</v>
          </cell>
          <cell r="U48">
            <v>0.32445085255767303</v>
          </cell>
        </row>
        <row r="49">
          <cell r="A49" t="str">
            <v>PRO-26-2H(-L)</v>
          </cell>
          <cell r="U49">
            <v>0.38487776484284053</v>
          </cell>
        </row>
        <row r="50">
          <cell r="A50" t="str">
            <v>PRO-50-4H</v>
          </cell>
          <cell r="U50">
            <v>0.32290824261275275</v>
          </cell>
        </row>
        <row r="51">
          <cell r="A51" t="str">
            <v>PRO-50H-G</v>
          </cell>
          <cell r="U51">
            <v>0.38510082784971345</v>
          </cell>
        </row>
        <row r="52">
          <cell r="A52" t="str">
            <v>PRO-26-2H-G(-L)</v>
          </cell>
          <cell r="U52">
            <v>0.38475590128755366</v>
          </cell>
        </row>
        <row r="53">
          <cell r="A53" t="str">
            <v>PRO-50-4H-G</v>
          </cell>
          <cell r="U53">
            <v>0.31846140131930822</v>
          </cell>
        </row>
        <row r="54">
          <cell r="A54" t="str">
            <v xml:space="preserve"> PRO SERIES Heated Cabinets Pass-Thru, Solid Full &amp; Half-Doors / Glass Full &amp; Half-Doors / Glass &amp; Solid Combi</v>
          </cell>
          <cell r="U54">
            <v>0</v>
          </cell>
        </row>
        <row r="55">
          <cell r="A55" t="str">
            <v>PRO-26H-PT(-L)(-LR)(-RL)</v>
          </cell>
          <cell r="U55">
            <v>0.50933740191804711</v>
          </cell>
        </row>
        <row r="56">
          <cell r="A56" t="str">
            <v>PRO-50H-PT</v>
          </cell>
          <cell r="U56">
            <v>0.48978925900747794</v>
          </cell>
        </row>
        <row r="57">
          <cell r="A57" t="str">
            <v>PRO-26-2H-PT(-L)(-LR)(-RL)</v>
          </cell>
          <cell r="U57">
            <v>0.50842880863428808</v>
          </cell>
        </row>
        <row r="58">
          <cell r="A58" t="str">
            <v>PRO-26H-G-PT(-L)(-LR)(-RL)</v>
          </cell>
          <cell r="U58">
            <v>0.38482971519617604</v>
          </cell>
        </row>
        <row r="59">
          <cell r="A59" t="str">
            <v>PRO-50H-G-PT</v>
          </cell>
          <cell r="U59">
            <v>0.38149479940564635</v>
          </cell>
        </row>
        <row r="60">
          <cell r="A60" t="str">
            <v>PRO-26-2H-G-PT(-L)(-LR)(-RL)</v>
          </cell>
          <cell r="U60">
            <v>0.46886131110269047</v>
          </cell>
        </row>
        <row r="61">
          <cell r="A61" t="str">
            <v>PRO-50-4H-G-PT</v>
          </cell>
          <cell r="U61">
            <v>0.38473443456162637</v>
          </cell>
        </row>
        <row r="62">
          <cell r="A62" t="str">
            <v xml:space="preserve"> PRO SERIES Heated Cabinets Roll-In, Solid Doors / Glass Full Doors</v>
          </cell>
        </row>
        <row r="63">
          <cell r="A63" t="str">
            <v>PRO-26H-RI(-L)</v>
          </cell>
          <cell r="U63">
            <v>0.31104694028016711</v>
          </cell>
        </row>
        <row r="64">
          <cell r="A64" t="str">
            <v>PRO-50H-RI</v>
          </cell>
          <cell r="U64">
            <v>0.30346463022508041</v>
          </cell>
        </row>
        <row r="65">
          <cell r="A65" t="str">
            <v xml:space="preserve"> PRO SERIES Heated Cabinets Roll-Thru, Solid Doors / Glass Full Doors</v>
          </cell>
        </row>
        <row r="66">
          <cell r="A66" t="str">
            <v>PRO-26H-RT(-L)(-LR)(-RL)</v>
          </cell>
          <cell r="U66">
            <v>0.50501019462465258</v>
          </cell>
        </row>
        <row r="67">
          <cell r="A67" t="str">
            <v>PRO-50H-RT</v>
          </cell>
          <cell r="U67">
            <v>0.40587105798575795</v>
          </cell>
        </row>
        <row r="68">
          <cell r="A68" t="str">
            <v xml:space="preserve"> SUPER DELUXE SERIES  Refrigerators / Freezers, Solid Doors</v>
          </cell>
          <cell r="U68">
            <v>0</v>
          </cell>
        </row>
        <row r="69">
          <cell r="A69" t="str">
            <v>TSR-23SD-N6(-L)</v>
          </cell>
          <cell r="U69">
            <v>0.55250392979115848</v>
          </cell>
        </row>
        <row r="70">
          <cell r="A70" t="str">
            <v>TSR-35SD-N6</v>
          </cell>
          <cell r="U70">
            <v>0.50832104507016918</v>
          </cell>
        </row>
        <row r="71">
          <cell r="A71" t="str">
            <v>TSR-49SD-N6</v>
          </cell>
          <cell r="U71">
            <v>0.52173655980861233</v>
          </cell>
        </row>
        <row r="72">
          <cell r="A72" t="str">
            <v>TSR-72SD-N</v>
          </cell>
          <cell r="U72">
            <v>0.4955199667976522</v>
          </cell>
          <cell r="W72">
            <v>19109</v>
          </cell>
          <cell r="AB72">
            <v>-0.19999162689441519</v>
          </cell>
          <cell r="AD72">
            <v>0.36938861536243317</v>
          </cell>
        </row>
        <row r="73">
          <cell r="A73" t="str">
            <v>TSF-23SD-N(-L)</v>
          </cell>
          <cell r="U73">
            <v>0.56674964528855853</v>
          </cell>
        </row>
        <row r="74">
          <cell r="A74" t="str">
            <v>TSF-35SDN-N</v>
          </cell>
          <cell r="U74">
            <v>0.53727891071428568</v>
          </cell>
        </row>
        <row r="75">
          <cell r="A75" t="str">
            <v>TSF-49SD-N</v>
          </cell>
          <cell r="U75">
            <v>0.53291962386950575</v>
          </cell>
        </row>
        <row r="76">
          <cell r="A76" t="str">
            <v>TSF-72SD-N</v>
          </cell>
          <cell r="U76">
            <v>0.48413726026322668</v>
          </cell>
          <cell r="W76">
            <v>23994</v>
          </cell>
          <cell r="AB76">
            <v>-0.11997065835320009</v>
          </cell>
          <cell r="AD76">
            <v>0.41384590302407132</v>
          </cell>
        </row>
        <row r="77">
          <cell r="A77" t="str">
            <v xml:space="preserve"> SUPER DELUXE SERIES  Refrigerators / Freezers, Glass Doors</v>
          </cell>
          <cell r="U77">
            <v>0</v>
          </cell>
        </row>
        <row r="78">
          <cell r="A78" t="str">
            <v>TSR-23GSD-N6</v>
          </cell>
          <cell r="U78">
            <v>0.49906872213885556</v>
          </cell>
        </row>
        <row r="79">
          <cell r="A79" t="str">
            <v>TSR-49GSD-N</v>
          </cell>
          <cell r="U79">
            <v>0.43084710795589931</v>
          </cell>
        </row>
        <row r="80">
          <cell r="A80" t="str">
            <v>TSR-72GSD-N</v>
          </cell>
          <cell r="U80">
            <v>0.46277532174621816</v>
          </cell>
        </row>
        <row r="81">
          <cell r="A81" t="str">
            <v>TSF-23GSD-N</v>
          </cell>
          <cell r="U81">
            <v>0.56574835094735465</v>
          </cell>
        </row>
        <row r="82">
          <cell r="A82" t="str">
            <v xml:space="preserve"> M3 SERIES  Refrigerators / Freezers, Solid Doors / Half-Doors / Glass Doors </v>
          </cell>
          <cell r="U82">
            <v>0</v>
          </cell>
        </row>
        <row r="83">
          <cell r="A83" t="str">
            <v>M3R19-1-N</v>
          </cell>
          <cell r="U83">
            <v>0.55182611214040034</v>
          </cell>
          <cell r="W83">
            <v>7694</v>
          </cell>
          <cell r="AB83">
            <v>-5.9987782529016487E-2</v>
          </cell>
          <cell r="AD83">
            <v>0.52328280643235758</v>
          </cell>
        </row>
        <row r="84">
          <cell r="A84" t="str">
            <v>M3R24-1-N</v>
          </cell>
          <cell r="U84">
            <v>0.52099774367200169</v>
          </cell>
        </row>
        <row r="85">
          <cell r="A85" t="str">
            <v>M3R47-2-N</v>
          </cell>
          <cell r="U85">
            <v>0.54676711845981485</v>
          </cell>
          <cell r="W85">
            <v>12171</v>
          </cell>
          <cell r="AB85">
            <v>-0.14995111049029197</v>
          </cell>
          <cell r="AD85">
            <v>0.46682040019422766</v>
          </cell>
        </row>
        <row r="86">
          <cell r="A86" t="str">
            <v>M3R72-3-N(-AL)(-AR)</v>
          </cell>
          <cell r="U86">
            <v>0.48997015134752586</v>
          </cell>
          <cell r="W86">
            <v>16613</v>
          </cell>
          <cell r="AB86">
            <v>-0.24997742663656886</v>
          </cell>
          <cell r="AD86">
            <v>0.32002954256926819</v>
          </cell>
        </row>
        <row r="87">
          <cell r="A87" t="str">
            <v>M3R24-2-N(-L)</v>
          </cell>
          <cell r="U87">
            <v>0.48942068778846159</v>
          </cell>
        </row>
        <row r="88">
          <cell r="A88" t="str">
            <v>M3R47-4-N(-AL)(-AR)</v>
          </cell>
          <cell r="U88">
            <v>0.47612273762255886</v>
          </cell>
        </row>
        <row r="89">
          <cell r="A89" t="str">
            <v>M3F19-1-N</v>
          </cell>
          <cell r="U89">
            <v>0.51883690421580297</v>
          </cell>
          <cell r="W89">
            <v>8426</v>
          </cell>
          <cell r="AB89">
            <v>-4.9949261472544859E-2</v>
          </cell>
          <cell r="AD89">
            <v>0.49347245737193968</v>
          </cell>
        </row>
        <row r="90">
          <cell r="A90" t="str">
            <v>M3F24-1-N</v>
          </cell>
          <cell r="U90">
            <v>0.56170142356618635</v>
          </cell>
          <cell r="W90">
            <v>11179</v>
          </cell>
          <cell r="AB90">
            <v>-4.9970255800118935E-2</v>
          </cell>
          <cell r="AD90">
            <v>0.53858161624467304</v>
          </cell>
        </row>
        <row r="91">
          <cell r="A91" t="str">
            <v>M3F47-2-N(-AL)(-AR)</v>
          </cell>
          <cell r="U91">
            <v>0.54973518281619538</v>
          </cell>
          <cell r="W91">
            <v>15989</v>
          </cell>
          <cell r="AB91">
            <v>-4.9970291146761769E-2</v>
          </cell>
          <cell r="AD91">
            <v>0.52606228604313432</v>
          </cell>
        </row>
        <row r="92">
          <cell r="A92" t="str">
            <v>M3F72-3-N(-AL)(-AR)</v>
          </cell>
          <cell r="U92">
            <v>0.46701690928425876</v>
          </cell>
          <cell r="W92">
            <v>21099</v>
          </cell>
          <cell r="AB92">
            <v>-0.15997133415614917</v>
          </cell>
          <cell r="AD92">
            <v>0.36550259304783395</v>
          </cell>
        </row>
        <row r="93">
          <cell r="A93" t="str">
            <v>M3F24-2-N(-L)</v>
          </cell>
          <cell r="U93">
            <v>0.55364434565948195</v>
          </cell>
        </row>
        <row r="94">
          <cell r="A94" t="str">
            <v>M3F47-4-N</v>
          </cell>
          <cell r="U94">
            <v>0.51214988226800151</v>
          </cell>
        </row>
        <row r="95">
          <cell r="A95" t="str">
            <v xml:space="preserve"> M3 SERIES  Dual Temperatures, Solid Doors / Half-Doors </v>
          </cell>
          <cell r="U95">
            <v>0</v>
          </cell>
        </row>
        <row r="96">
          <cell r="A96" t="str">
            <v>M3RF19-2-N(-L)</v>
          </cell>
          <cell r="U96">
            <v>0.55441112738794585</v>
          </cell>
        </row>
        <row r="97">
          <cell r="A97" t="str">
            <v>M3RF45-2-N</v>
          </cell>
          <cell r="U97">
            <v>0.62388345598288453</v>
          </cell>
        </row>
        <row r="98">
          <cell r="A98" t="str">
            <v>M3 SERIES Heated Cabinets, Solid Full Doors / Glass Full Doors</v>
          </cell>
        </row>
        <row r="99">
          <cell r="A99" t="str">
            <v>M3H24-1</v>
          </cell>
          <cell r="U99">
            <v>0.37353638814016177</v>
          </cell>
        </row>
        <row r="100">
          <cell r="A100" t="str">
            <v>M3H24-1-G</v>
          </cell>
          <cell r="U100">
            <v>0.40087526427061304</v>
          </cell>
        </row>
        <row r="101">
          <cell r="A101" t="str">
            <v>FOOD PREP TABLES</v>
          </cell>
          <cell r="U101">
            <v>0</v>
          </cell>
        </row>
        <row r="102">
          <cell r="A102" t="str">
            <v xml:space="preserve"> PRO SERIES Prep Tables, Solid / Glass Doors / Drawer Units / Specialty Products (Clear, Flat, Slide, Dual Sided Lids)</v>
          </cell>
        </row>
        <row r="103">
          <cell r="A103" t="str">
            <v>PST-28-N(-L)</v>
          </cell>
          <cell r="U103">
            <v>0.37537477954144616</v>
          </cell>
        </row>
        <row r="104">
          <cell r="A104" t="str">
            <v>PST-48-N</v>
          </cell>
          <cell r="U104">
            <v>0.38195666447800392</v>
          </cell>
        </row>
        <row r="105">
          <cell r="A105" t="str">
            <v>PST-60-N</v>
          </cell>
          <cell r="U105">
            <v>0.38727591240875914</v>
          </cell>
        </row>
        <row r="106">
          <cell r="A106" t="str">
            <v>PST-28-D2-N</v>
          </cell>
          <cell r="U106">
            <v>0.30307555870876191</v>
          </cell>
        </row>
        <row r="107">
          <cell r="A107" t="str">
            <v>PST-48-D2R(L)-N</v>
          </cell>
          <cell r="U107">
            <v>0.39284458236358932</v>
          </cell>
        </row>
        <row r="108">
          <cell r="A108" t="str">
            <v>PST-48-D4-N</v>
          </cell>
          <cell r="U108">
            <v>0.4417846545146249</v>
          </cell>
        </row>
        <row r="109">
          <cell r="A109" t="str">
            <v>PST-60-D2R(L)-N</v>
          </cell>
          <cell r="U109">
            <v>0.36398240899096024</v>
          </cell>
        </row>
        <row r="110">
          <cell r="A110" t="str">
            <v>PST-60-D4-N</v>
          </cell>
          <cell r="U110">
            <v>0.41248989490703314</v>
          </cell>
        </row>
        <row r="111">
          <cell r="A111" t="str">
            <v>PST-28-12-N(-L)</v>
          </cell>
          <cell r="U111">
            <v>0.38701326486949084</v>
          </cell>
        </row>
        <row r="112">
          <cell r="A112" t="str">
            <v>PST-48-18-N</v>
          </cell>
          <cell r="U112">
            <v>0.43277663027441726</v>
          </cell>
        </row>
        <row r="113">
          <cell r="A113" t="str">
            <v>PST-60-24-N</v>
          </cell>
          <cell r="U113">
            <v>0.42972110485384818</v>
          </cell>
        </row>
        <row r="114">
          <cell r="A114" t="str">
            <v>PST-72-30-N(-AL)(-AR)</v>
          </cell>
          <cell r="U114">
            <v>0.41965156794425085</v>
          </cell>
        </row>
        <row r="115">
          <cell r="A115" t="str">
            <v>PST-48-18-N-GL</v>
          </cell>
          <cell r="U115">
            <v>0.38795889295889296</v>
          </cell>
        </row>
        <row r="116">
          <cell r="A116" t="str">
            <v>PST-60-24-N-GL</v>
          </cell>
          <cell r="U116">
            <v>0.39542999815054558</v>
          </cell>
        </row>
        <row r="117">
          <cell r="A117" t="str">
            <v>PST-72-30-N-GL</v>
          </cell>
          <cell r="U117">
            <v>0.39799247382198955</v>
          </cell>
        </row>
        <row r="118">
          <cell r="A118" t="str">
            <v>PST-60-24-N-DS</v>
          </cell>
          <cell r="U118">
            <v>0.46403669724770635</v>
          </cell>
        </row>
        <row r="119">
          <cell r="A119" t="str">
            <v>PST-72-30-N-DS</v>
          </cell>
          <cell r="U119">
            <v>0.45565314856327688</v>
          </cell>
        </row>
        <row r="120">
          <cell r="A120" t="str">
            <v xml:space="preserve"> SUPER DELUXE SERIES  Pizza Prep Tables, Solid Doors &amp; Drawer Units</v>
          </cell>
          <cell r="U120">
            <v>0</v>
          </cell>
        </row>
        <row r="121">
          <cell r="A121" t="str">
            <v>TPR-44SD-N</v>
          </cell>
          <cell r="U121">
            <v>0.48234002825022071</v>
          </cell>
          <cell r="W121">
            <v>10222</v>
          </cell>
          <cell r="AB121">
            <v>-0.13999663469628132</v>
          </cell>
          <cell r="AD121">
            <v>0.3981167099316828</v>
          </cell>
        </row>
        <row r="122">
          <cell r="A122" t="str">
            <v>TPR-67SD-N</v>
          </cell>
          <cell r="U122">
            <v>0.52629229142756562</v>
          </cell>
          <cell r="W122">
            <v>14175</v>
          </cell>
          <cell r="AB122">
            <v>-0.21999669839872338</v>
          </cell>
          <cell r="AD122">
            <v>0.39269035903183447</v>
          </cell>
        </row>
        <row r="123">
          <cell r="A123" t="str">
            <v>TPR-93SD-N</v>
          </cell>
          <cell r="U123">
            <v>0.51057485460306284</v>
          </cell>
          <cell r="W123">
            <v>19610</v>
          </cell>
          <cell r="AB123">
            <v>-0.1699822229746889</v>
          </cell>
          <cell r="AD123">
            <v>0.41037644044574184</v>
          </cell>
        </row>
        <row r="124">
          <cell r="A124" t="str">
            <v>TPR-44SD-D2-N</v>
          </cell>
          <cell r="U124">
            <v>0.478845022186005</v>
          </cell>
          <cell r="W124">
            <v>13413</v>
          </cell>
          <cell r="AB124">
            <v>-0.21994765920325676</v>
          </cell>
          <cell r="AD124">
            <v>0.3318748289462875</v>
          </cell>
        </row>
        <row r="125">
          <cell r="A125" t="str">
            <v>TPR-67SD-D2-N</v>
          </cell>
          <cell r="U125">
            <v>0.43982505016978046</v>
          </cell>
          <cell r="W125">
            <v>17193</v>
          </cell>
          <cell r="AB125">
            <v>-0.20998943160409866</v>
          </cell>
          <cell r="AD125">
            <v>0.29097081874656261</v>
          </cell>
        </row>
        <row r="126">
          <cell r="A126" t="str">
            <v>TPR-67SD-D4-N</v>
          </cell>
          <cell r="U126">
            <v>0.44684553154299833</v>
          </cell>
          <cell r="W126">
            <v>20306</v>
          </cell>
          <cell r="AB126">
            <v>-0.19998424080056731</v>
          </cell>
          <cell r="AD126">
            <v>0.30852270837876883</v>
          </cell>
        </row>
        <row r="127">
          <cell r="A127" t="str">
            <v>TPR-93SD-D4-N</v>
          </cell>
          <cell r="U127">
            <v>0.42937023196419166</v>
          </cell>
          <cell r="W127">
            <v>25904</v>
          </cell>
          <cell r="AB127">
            <v>-0.17999366888255774</v>
          </cell>
          <cell r="AD127">
            <v>0.30415277032285148</v>
          </cell>
        </row>
        <row r="128">
          <cell r="A128" t="str">
            <v>TPR-93SD-D6-N</v>
          </cell>
          <cell r="U128">
            <v>0.43683862990455991</v>
          </cell>
          <cell r="W128">
            <v>28942</v>
          </cell>
          <cell r="AB128">
            <v>-0.17997393324644417</v>
          </cell>
          <cell r="AD128">
            <v>0.31324809312110802</v>
          </cell>
        </row>
        <row r="129">
          <cell r="A129" t="str">
            <v xml:space="preserve"> SUPER DELUXE SERIES  Sandwich &amp; Salad Units, Solid Doors / Drawer Units / Specialty Products (Clear Lids) </v>
          </cell>
        </row>
        <row r="130">
          <cell r="A130" t="str">
            <v>TST-28SD-N</v>
          </cell>
          <cell r="U130">
            <v>0.32817101787793101</v>
          </cell>
        </row>
        <row r="131">
          <cell r="A131" t="str">
            <v>TST-36SD-N6</v>
          </cell>
          <cell r="U131">
            <v>0.40521695141037306</v>
          </cell>
        </row>
        <row r="132">
          <cell r="A132" t="str">
            <v>TST-48SD-N</v>
          </cell>
          <cell r="U132">
            <v>0.33283307810107199</v>
          </cell>
        </row>
        <row r="133">
          <cell r="A133" t="str">
            <v>TST-60SD-N</v>
          </cell>
          <cell r="U133">
            <v>0.3368345813478556</v>
          </cell>
        </row>
        <row r="134">
          <cell r="A134" t="str">
            <v>TST-72SD-N</v>
          </cell>
          <cell r="U134">
            <v>0.30089881124963758</v>
          </cell>
        </row>
        <row r="135">
          <cell r="A135" t="str">
            <v>TST-28SD-D2-N</v>
          </cell>
          <cell r="U135">
            <v>0.49575641261963843</v>
          </cell>
        </row>
        <row r="136">
          <cell r="A136" t="str">
            <v>TST-48SD-D2-N</v>
          </cell>
          <cell r="U136">
            <v>0.48070935506154067</v>
          </cell>
        </row>
        <row r="137">
          <cell r="A137" t="str">
            <v>TST-48SD-D4-N</v>
          </cell>
          <cell r="U137">
            <v>0.57092390828535833</v>
          </cell>
        </row>
        <row r="138">
          <cell r="A138" t="str">
            <v>TST-60SD-D2-N</v>
          </cell>
          <cell r="U138">
            <v>0.47178998009562234</v>
          </cell>
        </row>
        <row r="139">
          <cell r="A139" t="str">
            <v>TST-60SD-D4-N</v>
          </cell>
          <cell r="U139">
            <v>0.47071065271980617</v>
          </cell>
        </row>
        <row r="140">
          <cell r="A140" t="str">
            <v xml:space="preserve"> SUPER DELUXE SERIES  Mega Top Units / Drawer Units / Specialty Products (Clear, Glass, Flat, Slide, Dual Sided Lids and Extended) </v>
          </cell>
        </row>
        <row r="141">
          <cell r="A141" t="str">
            <v>TST-28SD-12-N</v>
          </cell>
          <cell r="U141">
            <v>0.45025289288090486</v>
          </cell>
        </row>
        <row r="142">
          <cell r="A142" t="str">
            <v>TST-36SD-15-N6</v>
          </cell>
          <cell r="U142">
            <v>0.4769145500387898</v>
          </cell>
        </row>
        <row r="143">
          <cell r="A143" t="str">
            <v>TST-48SD-18-N</v>
          </cell>
          <cell r="U143">
            <v>0.3843289745354439</v>
          </cell>
        </row>
        <row r="144">
          <cell r="A144" t="str">
            <v>TST-60SD-24-N</v>
          </cell>
          <cell r="U144">
            <v>0.36050656660412761</v>
          </cell>
        </row>
        <row r="145">
          <cell r="A145" t="str">
            <v>TST-72SD-30-N</v>
          </cell>
          <cell r="U145">
            <v>0.36335470633495759</v>
          </cell>
        </row>
        <row r="146">
          <cell r="A146" t="str">
            <v>TST-60SD-24-N-GL</v>
          </cell>
          <cell r="U146">
            <v>0.31260728919560055</v>
          </cell>
        </row>
        <row r="147">
          <cell r="A147" t="str">
            <v>TST-72SD-30-N-GL</v>
          </cell>
          <cell r="U147">
            <v>0.30101888952489986</v>
          </cell>
        </row>
        <row r="148">
          <cell r="A148" t="str">
            <v>TST-60SD-24-N-DS</v>
          </cell>
          <cell r="U148">
            <v>0.39745200219418542</v>
          </cell>
        </row>
        <row r="149">
          <cell r="A149" t="str">
            <v>TST-72SD-30-N-DS</v>
          </cell>
          <cell r="U149">
            <v>0.36920883820384887</v>
          </cell>
        </row>
        <row r="150">
          <cell r="A150" t="str">
            <v xml:space="preserve"> SUPER DELUXE SERIES  Prep Tables + Work Stations - Salad Hood, Mega Hood (Clear, Flat, Flat Clear Lids) </v>
          </cell>
        </row>
        <row r="151">
          <cell r="A151" t="str">
            <v>TST-48SD-08S-N(-LW)</v>
          </cell>
          <cell r="U151">
            <v>0.33297845373891</v>
          </cell>
        </row>
        <row r="152">
          <cell r="A152" t="str">
            <v>TST-60SD-08S-N(-LW)</v>
          </cell>
          <cell r="U152">
            <v>0.33546341463414631</v>
          </cell>
        </row>
        <row r="153">
          <cell r="A153" t="str">
            <v>TST-72SD-08S-N(-LW)</v>
          </cell>
          <cell r="U153">
            <v>0.31495255041518389</v>
          </cell>
        </row>
        <row r="154">
          <cell r="A154" t="str">
            <v>TST-72SD-10S-N(-LW)</v>
          </cell>
          <cell r="U154">
            <v>0.31837647058823526</v>
          </cell>
        </row>
        <row r="155">
          <cell r="A155" t="str">
            <v>TST-72SD-12S-N(-LW)</v>
          </cell>
          <cell r="U155">
            <v>0.3218728121353559</v>
          </cell>
        </row>
        <row r="156">
          <cell r="A156" t="str">
            <v>TST-48SD-12M-N(-LW)</v>
          </cell>
          <cell r="U156">
            <v>0.38279396279396272</v>
          </cell>
        </row>
        <row r="157">
          <cell r="A157" t="str">
            <v>TST-60SD-12M-N(-LW)</v>
          </cell>
          <cell r="U157">
            <v>0.37607269218398198</v>
          </cell>
        </row>
        <row r="158">
          <cell r="A158" t="str">
            <v>TST-60SD-18M-N(-LW)</v>
          </cell>
          <cell r="U158">
            <v>0.3855957579538366</v>
          </cell>
        </row>
        <row r="159">
          <cell r="A159" t="str">
            <v>TST-72SD-15M-N(-LW)</v>
          </cell>
          <cell r="U159">
            <v>0.41853957363391325</v>
          </cell>
        </row>
        <row r="160">
          <cell r="A160" t="str">
            <v>TST-72SD-18M-N(-LW)</v>
          </cell>
          <cell r="U160">
            <v>0.43445885404385753</v>
          </cell>
        </row>
        <row r="161">
          <cell r="A161" t="str">
            <v xml:space="preserve"> M3 SERIES  Sandwich &amp; Salad Units / Mega Tops / Clear Lid</v>
          </cell>
        </row>
        <row r="162">
          <cell r="A162" t="str">
            <v>MST-28-N</v>
          </cell>
          <cell r="U162">
            <v>0.46890527207833799</v>
          </cell>
          <cell r="W162">
            <v>6232</v>
          </cell>
          <cell r="AB162">
            <v>-3.9901401941149328E-2</v>
          </cell>
          <cell r="AD162">
            <v>0.4467915529326334</v>
          </cell>
        </row>
        <row r="163">
          <cell r="A163" t="str">
            <v>MST-48-N</v>
          </cell>
          <cell r="U163">
            <v>0.54108881868022141</v>
          </cell>
          <cell r="W163">
            <v>9563</v>
          </cell>
          <cell r="AB163">
            <v>-3.995582772813977E-2</v>
          </cell>
          <cell r="AD163">
            <v>0.52205122207800136</v>
          </cell>
        </row>
        <row r="164">
          <cell r="A164" t="str">
            <v>MST-60-N</v>
          </cell>
          <cell r="U164">
            <v>0.52340566899595431</v>
          </cell>
          <cell r="W164">
            <v>10402</v>
          </cell>
          <cell r="AB164">
            <v>-7.9957544666548697E-2</v>
          </cell>
          <cell r="AD164">
            <v>0.48193699002503521</v>
          </cell>
        </row>
        <row r="165">
          <cell r="A165" t="str">
            <v>MST-72-N</v>
          </cell>
          <cell r="U165">
            <v>0.43522792542705491</v>
          </cell>
          <cell r="W165">
            <v>12254</v>
          </cell>
          <cell r="AB165">
            <v>-7.9960958029882123E-2</v>
          </cell>
          <cell r="AD165">
            <v>0.38610565686653742</v>
          </cell>
        </row>
        <row r="166">
          <cell r="A166" t="str">
            <v>MST-28-12-N</v>
          </cell>
          <cell r="U166">
            <v>0.52903600561899589</v>
          </cell>
          <cell r="W166">
            <v>7495</v>
          </cell>
          <cell r="AB166">
            <v>-1.9877075977507541E-2</v>
          </cell>
          <cell r="AD166">
            <v>0.51944936838839784</v>
          </cell>
        </row>
        <row r="167">
          <cell r="A167" t="str">
            <v>MST-36-15-N6</v>
          </cell>
          <cell r="U167">
            <v>0.56570458893113651</v>
          </cell>
        </row>
        <row r="168">
          <cell r="A168" t="str">
            <v>MST-48-18-N</v>
          </cell>
          <cell r="U168">
            <v>0.5717681881533101</v>
          </cell>
        </row>
        <row r="169">
          <cell r="A169" t="str">
            <v>MST-60-24-N</v>
          </cell>
          <cell r="U169">
            <v>0.52902842998392674</v>
          </cell>
        </row>
        <row r="170">
          <cell r="A170" t="str">
            <v>MST-72-30-N</v>
          </cell>
          <cell r="U170">
            <v>0.46219972684803512</v>
          </cell>
          <cell r="W170">
            <v>14076</v>
          </cell>
          <cell r="AB170">
            <v>-6.9970267591674906E-2</v>
          </cell>
          <cell r="AD170">
            <v>0.42181719724041455</v>
          </cell>
        </row>
        <row r="171">
          <cell r="A171" t="str">
            <v xml:space="preserve">UNDERCOUNTERS </v>
          </cell>
          <cell r="U171">
            <v>0</v>
          </cell>
        </row>
        <row r="172">
          <cell r="A172" t="str">
            <v>PRO SERIES  Refrigerators / Freezers, Solid Doors, Glass Doors &amp; Drawer Units</v>
          </cell>
          <cell r="U172">
            <v>0</v>
          </cell>
        </row>
        <row r="173">
          <cell r="A173" t="str">
            <v>PUR-28-N(-L)</v>
          </cell>
          <cell r="U173">
            <v>0.31403837154890024</v>
          </cell>
        </row>
        <row r="174">
          <cell r="A174" t="str">
            <v>PUR-48-N(-AL)(-AR)</v>
          </cell>
          <cell r="U174">
            <v>0.33130072051573767</v>
          </cell>
        </row>
        <row r="175">
          <cell r="A175" t="str">
            <v>PUR-60-N</v>
          </cell>
          <cell r="U175">
            <v>0.33087942287873584</v>
          </cell>
        </row>
        <row r="176">
          <cell r="A176" t="str">
            <v>PUR-72-N(-AL)</v>
          </cell>
          <cell r="U176">
            <v>0.32776722817764159</v>
          </cell>
        </row>
        <row r="177">
          <cell r="A177" t="str">
            <v>PUR-28-G-N(-L)</v>
          </cell>
          <cell r="U177">
            <v>0.35634876296887474</v>
          </cell>
        </row>
        <row r="178">
          <cell r="A178" t="str">
            <v>PUR-48-G-N</v>
          </cell>
          <cell r="U178">
            <v>0.34969342604298348</v>
          </cell>
        </row>
        <row r="179">
          <cell r="A179" t="str">
            <v>PUR-60-G-N</v>
          </cell>
          <cell r="U179">
            <v>1</v>
          </cell>
        </row>
        <row r="180">
          <cell r="A180" t="str">
            <v>PUR-28-D2-N</v>
          </cell>
          <cell r="U180">
            <v>0.385951772013153</v>
          </cell>
        </row>
        <row r="181">
          <cell r="A181" t="str">
            <v>PUR-48-D2R(L)-N</v>
          </cell>
          <cell r="U181">
            <v>0.35023310023310028</v>
          </cell>
        </row>
        <row r="182">
          <cell r="A182" t="str">
            <v>PUR-48-D4-N</v>
          </cell>
          <cell r="U182">
            <v>0.41379109349498722</v>
          </cell>
        </row>
        <row r="183">
          <cell r="A183" t="str">
            <v>PUR-60-D2R(L)-N</v>
          </cell>
          <cell r="U183">
            <v>0.40033570203381519</v>
          </cell>
        </row>
        <row r="184">
          <cell r="A184" t="str">
            <v>PUR-60-D4-N</v>
          </cell>
          <cell r="U184">
            <v>0.3988212180746562</v>
          </cell>
        </row>
        <row r="185">
          <cell r="A185" t="str">
            <v>PUF-28-N(-L)</v>
          </cell>
          <cell r="U185">
            <v>0.43733170134638921</v>
          </cell>
        </row>
        <row r="186">
          <cell r="A186" t="str">
            <v>PUF-48-N</v>
          </cell>
          <cell r="U186">
            <v>0.43672770430654462</v>
          </cell>
        </row>
        <row r="187">
          <cell r="A187" t="str">
            <v>PUF-60-N</v>
          </cell>
          <cell r="U187">
            <v>0.45154810575088578</v>
          </cell>
        </row>
        <row r="188">
          <cell r="A188" t="str">
            <v>PUF-28-D2-N</v>
          </cell>
          <cell r="U188">
            <v>0.4625979505726342</v>
          </cell>
        </row>
        <row r="189">
          <cell r="A189" t="str">
            <v>PUF-48-D4-N</v>
          </cell>
          <cell r="U189">
            <v>0.4927105831533477</v>
          </cell>
        </row>
        <row r="190">
          <cell r="A190" t="str">
            <v xml:space="preserve"> SUPER DELUXE SERIES  Refrigerators / Freezers, Solid Doors &amp; Drawer Units, Extended Countertop</v>
          </cell>
        </row>
        <row r="191">
          <cell r="A191" t="str">
            <v>TUR-28SD-N(-L)</v>
          </cell>
          <cell r="U191">
            <v>0.43036391813697583</v>
          </cell>
        </row>
        <row r="192">
          <cell r="A192" t="str">
            <v>TUR-36SD-N6</v>
          </cell>
          <cell r="U192">
            <v>0.47133594807802648</v>
          </cell>
        </row>
        <row r="193">
          <cell r="A193" t="str">
            <v>TUR-48SD-N(-AL)(-AR)</v>
          </cell>
          <cell r="U193">
            <v>0.29762489044697638</v>
          </cell>
        </row>
        <row r="194">
          <cell r="A194" t="str">
            <v>TUR-60SD-N</v>
          </cell>
          <cell r="U194">
            <v>0.28811979373264573</v>
          </cell>
        </row>
        <row r="195">
          <cell r="A195" t="str">
            <v>TUR-72SD-N</v>
          </cell>
          <cell r="U195">
            <v>0.22474054855448478</v>
          </cell>
        </row>
        <row r="196">
          <cell r="A196" t="str">
            <v>TUR-28SD-D2-N</v>
          </cell>
          <cell r="U196">
            <v>0.50136455702713123</v>
          </cell>
        </row>
        <row r="197">
          <cell r="A197" t="str">
            <v>TUR-48SD-D2-N</v>
          </cell>
          <cell r="U197">
            <v>0.48695188618409502</v>
          </cell>
        </row>
        <row r="198">
          <cell r="A198" t="str">
            <v>TUR-48SD-D4-N</v>
          </cell>
          <cell r="U198">
            <v>0.49870992613496645</v>
          </cell>
        </row>
        <row r="199">
          <cell r="A199" t="str">
            <v>TUR-60SD-D2-N</v>
          </cell>
          <cell r="U199">
            <v>0.46035781188557257</v>
          </cell>
        </row>
        <row r="200">
          <cell r="A200" t="str">
            <v>TUR-60SD-D4-N</v>
          </cell>
          <cell r="U200">
            <v>0.47633369905290068</v>
          </cell>
        </row>
        <row r="201">
          <cell r="A201" t="str">
            <v>TUF-28SD-N</v>
          </cell>
          <cell r="U201">
            <v>0.50315974114157447</v>
          </cell>
        </row>
        <row r="202">
          <cell r="A202" t="str">
            <v>TUF-48SD-N</v>
          </cell>
          <cell r="U202">
            <v>0.47711845779049378</v>
          </cell>
        </row>
        <row r="203">
          <cell r="A203" t="str">
            <v>TUF-60SD-N</v>
          </cell>
          <cell r="U203">
            <v>0.51138204379693319</v>
          </cell>
        </row>
        <row r="204">
          <cell r="A204" t="str">
            <v>TUF-28SD-D2-N</v>
          </cell>
          <cell r="U204">
            <v>0.50699851242112448</v>
          </cell>
        </row>
        <row r="205">
          <cell r="A205" t="str">
            <v xml:space="preserve"> M3 SERIES  Refrigerators / Freezers, Low Boys, Shallow Depth</v>
          </cell>
        </row>
        <row r="206">
          <cell r="A206" t="str">
            <v>MUR-28-N</v>
          </cell>
          <cell r="U206">
            <v>0.48092051631773391</v>
          </cell>
          <cell r="W206">
            <v>5501</v>
          </cell>
          <cell r="AB206">
            <v>-4.9913644214162334E-2</v>
          </cell>
          <cell r="AD206">
            <v>0.45377344656354979</v>
          </cell>
        </row>
        <row r="207">
          <cell r="A207" t="str">
            <v>MUR-36-N6</v>
          </cell>
          <cell r="U207">
            <v>0.52991426123351493</v>
          </cell>
        </row>
        <row r="208">
          <cell r="A208" t="str">
            <v>MUR-48-N</v>
          </cell>
          <cell r="U208">
            <v>0.54117784654731449</v>
          </cell>
          <cell r="W208">
            <v>8281</v>
          </cell>
          <cell r="AB208">
            <v>-3.9884057971014464E-2</v>
          </cell>
          <cell r="AD208">
            <v>0.52212787250760773</v>
          </cell>
        </row>
        <row r="209">
          <cell r="A209" t="str">
            <v>MUR-60-N</v>
          </cell>
          <cell r="U209">
            <v>0.50629415851528381</v>
          </cell>
          <cell r="W209">
            <v>9143</v>
          </cell>
          <cell r="AB209">
            <v>-3.9903391788302045E-2</v>
          </cell>
          <cell r="AD209">
            <v>0.48577121617627417</v>
          </cell>
        </row>
        <row r="210">
          <cell r="A210" t="str">
            <v>MUR-72-N</v>
          </cell>
          <cell r="U210">
            <v>0.22851489188086493</v>
          </cell>
        </row>
        <row r="211">
          <cell r="A211" t="str">
            <v>MUR-28L-N6</v>
          </cell>
          <cell r="U211">
            <v>0.46941910443614054</v>
          </cell>
          <cell r="W211">
            <v>5952</v>
          </cell>
          <cell r="AB211">
            <v>-4.0000000000000036E-2</v>
          </cell>
          <cell r="AD211">
            <v>0.44727681339948833</v>
          </cell>
        </row>
        <row r="212">
          <cell r="A212" t="str">
            <v>MUF-28-N</v>
          </cell>
          <cell r="U212">
            <v>0.54273190161475338</v>
          </cell>
          <cell r="W212">
            <v>6531</v>
          </cell>
          <cell r="AB212">
            <v>-2.9857397504456373E-2</v>
          </cell>
          <cell r="AD212">
            <v>0.52861102298951579</v>
          </cell>
        </row>
        <row r="213">
          <cell r="A213" t="str">
            <v>MUF-48-N</v>
          </cell>
          <cell r="U213">
            <v>0.55569808958134126</v>
          </cell>
        </row>
        <row r="214">
          <cell r="A214" t="str">
            <v>MUF-60-N</v>
          </cell>
          <cell r="U214">
            <v>0.57983174982770513</v>
          </cell>
        </row>
        <row r="215">
          <cell r="A215" t="str">
            <v>MUR-24S-N6</v>
          </cell>
          <cell r="U215">
            <v>0.42749225324861184</v>
          </cell>
        </row>
        <row r="216">
          <cell r="A216" t="str">
            <v>WORKTOPS</v>
          </cell>
        </row>
        <row r="217">
          <cell r="A217" t="str">
            <v>PRO SERIES Refrigerators / Freezers, Solid / Glass Doors &amp; Drawer Units</v>
          </cell>
        </row>
        <row r="218">
          <cell r="A218" t="str">
            <v>PWR-28-N(-L)</v>
          </cell>
          <cell r="U218">
            <v>0.39430813713341595</v>
          </cell>
        </row>
        <row r="219">
          <cell r="A219" t="str">
            <v>PWR-48-N(-AL)(-AR)</v>
          </cell>
          <cell r="U219">
            <v>0.42779364049318624</v>
          </cell>
        </row>
        <row r="220">
          <cell r="A220" t="str">
            <v>PWR-60-N</v>
          </cell>
          <cell r="U220">
            <v>0.47542841937200642</v>
          </cell>
        </row>
        <row r="221">
          <cell r="A221" t="str">
            <v>PWR-72-N</v>
          </cell>
          <cell r="U221">
            <v>0.48252256422124506</v>
          </cell>
        </row>
        <row r="222">
          <cell r="A222" t="str">
            <v>PWR-28-D2-N</v>
          </cell>
          <cell r="U222">
            <v>0.42344348363187145</v>
          </cell>
        </row>
        <row r="223">
          <cell r="A223" t="str">
            <v>PWR-48-D2R(L)-N</v>
          </cell>
          <cell r="U223">
            <v>0.44942675159235668</v>
          </cell>
        </row>
        <row r="224">
          <cell r="A224" t="str">
            <v>PWR-48-D4-N</v>
          </cell>
          <cell r="U224">
            <v>0.50330322315746256</v>
          </cell>
        </row>
        <row r="225">
          <cell r="A225" t="str">
            <v>PWR-60-D2R(L)-N</v>
          </cell>
          <cell r="U225">
            <v>0.44946778711484592</v>
          </cell>
        </row>
        <row r="226">
          <cell r="A226" t="str">
            <v>PWR-60-D4-N</v>
          </cell>
          <cell r="U226">
            <v>0.46698261924009699</v>
          </cell>
        </row>
        <row r="227">
          <cell r="A227" t="str">
            <v>PWF-28-N(-L)</v>
          </cell>
          <cell r="U227">
            <v>0.44031446540880503</v>
          </cell>
        </row>
        <row r="228">
          <cell r="A228" t="str">
            <v>PWF-48-N</v>
          </cell>
          <cell r="U228">
            <v>0.44038095238095243</v>
          </cell>
        </row>
        <row r="229">
          <cell r="A229" t="str">
            <v>PWF-60-N</v>
          </cell>
          <cell r="U229">
            <v>0.47999068467629247</v>
          </cell>
        </row>
        <row r="230">
          <cell r="A230" t="str">
            <v xml:space="preserve"> SUPER DELUXE SERIES  Refrigerators / Freezers, Solid Doors &amp; Drawer Units</v>
          </cell>
        </row>
        <row r="231">
          <cell r="A231" t="str">
            <v>TWR-28SD-N</v>
          </cell>
          <cell r="U231">
            <v>0.43253186312977798</v>
          </cell>
          <cell r="W231">
            <v>5676</v>
          </cell>
          <cell r="AB231">
            <v>-0.11986354473561789</v>
          </cell>
          <cell r="AD231">
            <v>0.3551595887900526</v>
          </cell>
        </row>
        <row r="232">
          <cell r="A232" t="str">
            <v>TWR-36SD-N6</v>
          </cell>
          <cell r="U232">
            <v>0.47594668643831806</v>
          </cell>
          <cell r="W232">
            <v>8450</v>
          </cell>
          <cell r="AB232">
            <v>-9.9589923842999806E-3</v>
          </cell>
          <cell r="AD232">
            <v>0.47077850780358743</v>
          </cell>
        </row>
        <row r="233">
          <cell r="A233" t="str">
            <v>TWR-48SD-N</v>
          </cell>
          <cell r="U233">
            <v>0.46872274797409796</v>
          </cell>
          <cell r="W233">
            <v>8503</v>
          </cell>
          <cell r="AB233">
            <v>-0.12994986186432012</v>
          </cell>
          <cell r="AD233">
            <v>0.38939794971498665</v>
          </cell>
        </row>
        <row r="234">
          <cell r="A234" t="str">
            <v>TWR-60SD-N</v>
          </cell>
          <cell r="U234">
            <v>0.45721989078751868</v>
          </cell>
          <cell r="W234">
            <v>9459</v>
          </cell>
          <cell r="AB234">
            <v>-0.15491825247922808</v>
          </cell>
          <cell r="AD234">
            <v>0.35761541874129876</v>
          </cell>
        </row>
        <row r="235">
          <cell r="A235" t="str">
            <v>TWR-72SD-N</v>
          </cell>
          <cell r="U235">
            <v>0.42231230456852797</v>
          </cell>
          <cell r="W235">
            <v>10815</v>
          </cell>
          <cell r="AB235">
            <v>-0.17493133963991458</v>
          </cell>
          <cell r="AD235">
            <v>0.29984506138893929</v>
          </cell>
        </row>
        <row r="236">
          <cell r="A236" t="str">
            <v>TWR-28SD-D2-N</v>
          </cell>
          <cell r="U236">
            <v>0.50361228149593906</v>
          </cell>
        </row>
        <row r="237">
          <cell r="A237" t="str">
            <v>TWR-48SD-D2-N</v>
          </cell>
          <cell r="U237">
            <v>0.4897184759168739</v>
          </cell>
        </row>
        <row r="238">
          <cell r="A238" t="str">
            <v>TWR-48SD-D4-N</v>
          </cell>
          <cell r="U238">
            <v>0.49979146020633758</v>
          </cell>
        </row>
        <row r="239">
          <cell r="A239" t="str">
            <v>TWR-60SD-D2-N</v>
          </cell>
          <cell r="U239">
            <v>0.46730932567312644</v>
          </cell>
          <cell r="W239">
            <v>13718</v>
          </cell>
          <cell r="AB239">
            <v>-9.9595842956120562E-3</v>
          </cell>
          <cell r="AD239">
            <v>0.46194008072348069</v>
          </cell>
        </row>
        <row r="240">
          <cell r="A240" t="str">
            <v>TWR-60SD-D4-N</v>
          </cell>
          <cell r="U240">
            <v>0.48192476998351508</v>
          </cell>
          <cell r="W240">
            <v>16768</v>
          </cell>
          <cell r="AB240">
            <v>-9.9781543366593839E-3</v>
          </cell>
          <cell r="AD240">
            <v>0.47668000638435215</v>
          </cell>
        </row>
        <row r="241">
          <cell r="A241" t="str">
            <v>TWF-28SD-N</v>
          </cell>
          <cell r="U241">
            <v>0.5056424388422035</v>
          </cell>
          <cell r="W241">
            <v>6642</v>
          </cell>
          <cell r="AB241">
            <v>-0.12994498297091961</v>
          </cell>
          <cell r="AD241">
            <v>0.43172789157812053</v>
          </cell>
        </row>
        <row r="242">
          <cell r="A242" t="str">
            <v>TWF-48SD-N</v>
          </cell>
          <cell r="U242">
            <v>0.48396380788560089</v>
          </cell>
          <cell r="W242">
            <v>9846</v>
          </cell>
          <cell r="AB242">
            <v>-9.9917725569064864E-2</v>
          </cell>
          <cell r="AD242">
            <v>0.42678514980804672</v>
          </cell>
        </row>
        <row r="243">
          <cell r="A243" t="str">
            <v>TWF-60SD-N</v>
          </cell>
          <cell r="U243">
            <v>0.51553613957156008</v>
          </cell>
        </row>
        <row r="244">
          <cell r="A244" t="str">
            <v>CHEF BASES</v>
          </cell>
        </row>
        <row r="245">
          <cell r="A245" t="str">
            <v xml:space="preserve"> SUPER DELUXE SERIES  Refrigerators</v>
          </cell>
        </row>
        <row r="246">
          <cell r="A246" t="str">
            <v>TCBE-36SDR-N6</v>
          </cell>
          <cell r="U246">
            <v>0.57982896059773803</v>
          </cell>
          <cell r="W246">
            <v>11835</v>
          </cell>
          <cell r="AB246">
            <v>-0.19995944027580614</v>
          </cell>
          <cell r="AD246">
            <v>0.47485035999461866</v>
          </cell>
        </row>
        <row r="247">
          <cell r="A247" t="str">
            <v>TCBE-48SDR-N</v>
          </cell>
          <cell r="U247">
            <v>0.55776469454545441</v>
          </cell>
          <cell r="W247">
            <v>13377</v>
          </cell>
          <cell r="AB247">
            <v>-0.16995532390171253</v>
          </cell>
          <cell r="AD247">
            <v>0.46726927522535577</v>
          </cell>
        </row>
        <row r="248">
          <cell r="A248" t="str">
            <v>TCBE-52SDR-N</v>
          </cell>
          <cell r="U248">
            <v>0.5517767229610564</v>
          </cell>
          <cell r="W248">
            <v>13960</v>
          </cell>
          <cell r="AB248">
            <v>-0.15994704537248772</v>
          </cell>
          <cell r="AD248">
            <v>0.46644914290040784</v>
          </cell>
        </row>
        <row r="249">
          <cell r="A249" t="str">
            <v>TCBE-72SDR-N</v>
          </cell>
          <cell r="U249">
            <v>0.49267195575811462</v>
          </cell>
          <cell r="W249">
            <v>17124</v>
          </cell>
          <cell r="AB249">
            <v>-0.14996276991809387</v>
          </cell>
          <cell r="AD249">
            <v>0.40319955332615598</v>
          </cell>
        </row>
        <row r="250">
          <cell r="A250" t="str">
            <v>TCBE-82SDR-N</v>
          </cell>
          <cell r="U250">
            <v>0.48563058297443684</v>
          </cell>
          <cell r="W250">
            <v>18624</v>
          </cell>
          <cell r="AB250">
            <v>-0.14997717937015065</v>
          </cell>
          <cell r="AD250">
            <v>0.39483788993439928</v>
          </cell>
        </row>
        <row r="251">
          <cell r="A251" t="str">
            <v>TCBE-96SDR-N</v>
          </cell>
          <cell r="U251">
            <v>0.50041389630118893</v>
          </cell>
          <cell r="W251">
            <v>20651</v>
          </cell>
          <cell r="AB251">
            <v>-0.17996267323194215</v>
          </cell>
          <cell r="AD251">
            <v>0.39074867319560525</v>
          </cell>
        </row>
        <row r="252">
          <cell r="A252" t="str">
            <v>TCBE-52SDR-E-N</v>
          </cell>
          <cell r="U252">
            <v>0.58568237062968453</v>
          </cell>
          <cell r="W252">
            <v>14648</v>
          </cell>
          <cell r="AB252">
            <v>-0.16999093381686314</v>
          </cell>
          <cell r="AD252">
            <v>0.5008031787974363</v>
          </cell>
        </row>
        <row r="253">
          <cell r="A253" t="str">
            <v>TCBE-72SDR-E-N</v>
          </cell>
          <cell r="U253">
            <v>0.51300949444075172</v>
          </cell>
          <cell r="W253">
            <v>17998</v>
          </cell>
          <cell r="AB253">
            <v>-0.14999527722678752</v>
          </cell>
          <cell r="AD253">
            <v>0.42703776747812672</v>
          </cell>
        </row>
        <row r="254">
          <cell r="A254" t="str">
            <v>TCBE-82SDR-E-N</v>
          </cell>
          <cell r="U254">
            <v>0.50391925991521158</v>
          </cell>
          <cell r="W254">
            <v>19499</v>
          </cell>
          <cell r="AB254">
            <v>-0.14996294520249354</v>
          </cell>
          <cell r="AD254">
            <v>0.41641296015649354</v>
          </cell>
        </row>
        <row r="255">
          <cell r="A255" t="str">
            <v>GLASS DOOR MERCHANDISERS</v>
          </cell>
        </row>
        <row r="256">
          <cell r="A256" t="str">
            <v xml:space="preserve"> SUPER DELUXE SERIES  Freezers</v>
          </cell>
        </row>
        <row r="257">
          <cell r="A257" t="str">
            <v>TGF-23SD-N</v>
          </cell>
          <cell r="U257">
            <v>0.51976979627364572</v>
          </cell>
        </row>
        <row r="258">
          <cell r="A258" t="str">
            <v>TGF-47SD-N</v>
          </cell>
          <cell r="U258">
            <v>0.50409934308592552</v>
          </cell>
        </row>
        <row r="259">
          <cell r="A259" t="str">
            <v>TGF-72SD-N</v>
          </cell>
          <cell r="U259">
            <v>0.50460073761563762</v>
          </cell>
        </row>
        <row r="260">
          <cell r="A260" t="str">
            <v>STANDARD SERIES Refrigerators</v>
          </cell>
        </row>
        <row r="261">
          <cell r="A261" t="str">
            <v>TGM-5R-N6</v>
          </cell>
          <cell r="U261">
            <v>0.42036838635247908</v>
          </cell>
        </row>
        <row r="262">
          <cell r="A262" t="str">
            <v>TGM-11RV-N6</v>
          </cell>
          <cell r="U262">
            <v>0.47855907534359998</v>
          </cell>
        </row>
        <row r="263">
          <cell r="A263" t="str">
            <v>TGM-14RV-N6</v>
          </cell>
          <cell r="U263">
            <v>0.46569309279609283</v>
          </cell>
          <cell r="W263">
            <v>5873</v>
          </cell>
          <cell r="AB263">
            <v>-2.9897588371324724E-2</v>
          </cell>
          <cell r="AD263">
            <v>0.44914979320361004</v>
          </cell>
        </row>
        <row r="264">
          <cell r="A264" t="str">
            <v>TGM-22RV-N6</v>
          </cell>
          <cell r="U264">
            <v>0.46967166588050324</v>
          </cell>
        </row>
        <row r="265">
          <cell r="A265" t="str">
            <v>TGM-50RS-N</v>
          </cell>
          <cell r="U265">
            <v>0.48571804580217182</v>
          </cell>
          <cell r="W265">
            <v>11249</v>
          </cell>
          <cell r="AB265">
            <v>-0.1999857762605789</v>
          </cell>
          <cell r="AD265">
            <v>0.35720292239308515</v>
          </cell>
        </row>
        <row r="266">
          <cell r="A266" t="str">
            <v>TGM-72RS-N</v>
          </cell>
          <cell r="U266">
            <v>0.51108269314465504</v>
          </cell>
          <cell r="W266">
            <v>14860</v>
          </cell>
          <cell r="AB266">
            <v>-0.27996898924314373</v>
          </cell>
          <cell r="AD266">
            <v>0.32094925384998152</v>
          </cell>
        </row>
        <row r="267">
          <cell r="A267" t="str">
            <v>TGM-35R-N</v>
          </cell>
          <cell r="U267">
            <v>0.46434392973823047</v>
          </cell>
          <cell r="W267">
            <v>9486</v>
          </cell>
          <cell r="AB267">
            <v>-0.18992314261315113</v>
          </cell>
          <cell r="AD267">
            <v>0.33873290095401931</v>
          </cell>
        </row>
        <row r="268">
          <cell r="A268" t="str">
            <v>TGM-48R-N</v>
          </cell>
          <cell r="U268">
            <v>0.47828888980251971</v>
          </cell>
          <cell r="W268">
            <v>12105</v>
          </cell>
          <cell r="AB268">
            <v>-8.9986468200270675E-2</v>
          </cell>
          <cell r="AD268">
            <v>0.42664858867092215</v>
          </cell>
        </row>
        <row r="269">
          <cell r="A269" t="str">
            <v>TGM-69R-N</v>
          </cell>
          <cell r="U269">
            <v>0.49332469971794313</v>
          </cell>
          <cell r="W269">
            <v>14376</v>
          </cell>
          <cell r="AB269">
            <v>-0.24996087024573488</v>
          </cell>
          <cell r="AD269">
            <v>0.32447763556544851</v>
          </cell>
        </row>
        <row r="270">
          <cell r="A270" t="str">
            <v>STANDARD SERIES  Freezers</v>
          </cell>
        </row>
        <row r="271">
          <cell r="A271" t="str">
            <v>TGF-23F-N</v>
          </cell>
          <cell r="U271">
            <v>0.52398540201041888</v>
          </cell>
          <cell r="W271">
            <v>12146</v>
          </cell>
          <cell r="AB271">
            <v>-0.24996912436704954</v>
          </cell>
          <cell r="AD271">
            <v>0.36536459617553541</v>
          </cell>
        </row>
        <row r="272">
          <cell r="A272" t="str">
            <v>TGF-49F-N</v>
          </cell>
          <cell r="U272">
            <v>0.4638402382003538</v>
          </cell>
          <cell r="W272">
            <v>19295</v>
          </cell>
          <cell r="AB272">
            <v>-0.13999821715100735</v>
          </cell>
          <cell r="AD272">
            <v>0.37657783672984113</v>
          </cell>
        </row>
        <row r="273">
          <cell r="A273" t="str">
            <v>TGF-72F-N</v>
          </cell>
          <cell r="U273">
            <v>0.45566849299895873</v>
          </cell>
          <cell r="W273">
            <v>25317</v>
          </cell>
          <cell r="AB273">
            <v>-0.23497416372042423</v>
          </cell>
          <cell r="AD273">
            <v>0.28846458615293658</v>
          </cell>
        </row>
        <row r="274">
          <cell r="A274" t="str">
            <v>OPEN DISPLAY MERCHANDISERS</v>
          </cell>
        </row>
        <row r="275">
          <cell r="A275" t="str">
            <v xml:space="preserve"> OPEN DISPLAY MERCHANDISERS  Vertical - Medium Heights / Slim Profiles</v>
          </cell>
        </row>
        <row r="276">
          <cell r="A276" t="str">
            <v>TOM-25MSEW(B)-N</v>
          </cell>
          <cell r="U276">
            <v>0.58488620551912396</v>
          </cell>
        </row>
        <row r="277">
          <cell r="A277" t="str">
            <v xml:space="preserve"> DISPLAY CASES</v>
          </cell>
        </row>
        <row r="278">
          <cell r="A278" t="str">
            <v xml:space="preserve"> BAKERY &amp; DELI CASES </v>
          </cell>
        </row>
        <row r="279">
          <cell r="A279" t="str">
            <v>TCGB-36-W(B)-N</v>
          </cell>
          <cell r="U279">
            <v>0.58490793925389539</v>
          </cell>
        </row>
        <row r="280">
          <cell r="A280" t="str">
            <v>TCGB-48-W(B)-N</v>
          </cell>
          <cell r="U280">
            <v>0.62847862188157499</v>
          </cell>
        </row>
        <row r="281">
          <cell r="A281" t="str">
            <v>TCGB-60-W(B)-N</v>
          </cell>
          <cell r="U281">
            <v>0.56314899182042999</v>
          </cell>
        </row>
        <row r="282">
          <cell r="A282" t="str">
            <v>TCGB-72-W(B)-N</v>
          </cell>
          <cell r="U282">
            <v>0.5559764543524417</v>
          </cell>
        </row>
        <row r="283">
          <cell r="A283" t="str">
            <v>TCGB-36DR-W(B)</v>
          </cell>
          <cell r="U283">
            <v>0.55075890909090908</v>
          </cell>
        </row>
        <row r="284">
          <cell r="A284" t="str">
            <v>TCGB-48DR-W(B)</v>
          </cell>
          <cell r="U284">
            <v>0.54468158441712689</v>
          </cell>
        </row>
        <row r="285">
          <cell r="A285" t="str">
            <v>TCGB-60DR-W(B)</v>
          </cell>
          <cell r="U285">
            <v>0.54253615760497043</v>
          </cell>
        </row>
        <row r="286">
          <cell r="A286" t="str">
            <v>TCGB-72DR-W(B)</v>
          </cell>
          <cell r="U286">
            <v>0.54157398397252432</v>
          </cell>
        </row>
        <row r="287">
          <cell r="A287" t="str">
            <v>UNDERBAR EQUIPMENT</v>
          </cell>
        </row>
        <row r="288">
          <cell r="A288" t="str">
            <v xml:space="preserve"> BOTTLE COOLERS &amp; GLASS CHILLERS</v>
          </cell>
        </row>
        <row r="289">
          <cell r="A289" t="str">
            <v>TBC-24SD-N6</v>
          </cell>
          <cell r="U289">
            <v>0.49012992895561003</v>
          </cell>
          <cell r="W289">
            <v>7044</v>
          </cell>
          <cell r="AB289">
            <v>-1.9897036315569827E-2</v>
          </cell>
          <cell r="AD289">
            <v>0.47985399767929382</v>
          </cell>
        </row>
        <row r="290">
          <cell r="A290" t="str">
            <v>TBC-24SB-N6</v>
          </cell>
          <cell r="U290">
            <v>0.41273853128233706</v>
          </cell>
          <cell r="W290">
            <v>5777</v>
          </cell>
          <cell r="AB290">
            <v>-5.988608624898295E-2</v>
          </cell>
          <cell r="AD290">
            <v>0.3751943795297098</v>
          </cell>
        </row>
        <row r="291">
          <cell r="A291" t="str">
            <v>TBC-36SD-N6</v>
          </cell>
          <cell r="U291">
            <v>0.47704207299981627</v>
          </cell>
          <cell r="W291">
            <v>7557</v>
          </cell>
          <cell r="AB291">
            <v>-4.9911993965300439E-2</v>
          </cell>
          <cell r="AD291">
            <v>0.44947930131273928</v>
          </cell>
        </row>
        <row r="292">
          <cell r="A292" t="str">
            <v>TBC-36SB-N6</v>
          </cell>
          <cell r="U292">
            <v>0.39575551875682291</v>
          </cell>
          <cell r="W292">
            <v>6254</v>
          </cell>
          <cell r="AB292">
            <v>-7.9888185964396063E-2</v>
          </cell>
          <cell r="AD292">
            <v>0.34347960519836263</v>
          </cell>
        </row>
        <row r="293">
          <cell r="A293" t="str">
            <v>TBC-50SD-N6</v>
          </cell>
          <cell r="U293">
            <v>0.41271575018265616</v>
          </cell>
        </row>
        <row r="294">
          <cell r="A294" t="str">
            <v>TBC-50SB-N6</v>
          </cell>
          <cell r="U294">
            <v>0.40972068429432507</v>
          </cell>
          <cell r="W294">
            <v>6380</v>
          </cell>
          <cell r="AB294">
            <v>-0.21496247077642427</v>
          </cell>
          <cell r="AD294">
            <v>0.24819917154109272</v>
          </cell>
        </row>
        <row r="295">
          <cell r="A295" t="str">
            <v>TBC-65SD-N6</v>
          </cell>
          <cell r="U295">
            <v>0.42577236873194213</v>
          </cell>
        </row>
        <row r="296">
          <cell r="A296" t="str">
            <v>TBC-65SB-N6</v>
          </cell>
          <cell r="U296">
            <v>0.44033220149401731</v>
          </cell>
          <cell r="W296">
            <v>7100</v>
          </cell>
          <cell r="AB296">
            <v>-0.20996995660398354</v>
          </cell>
          <cell r="AD296">
            <v>0.29161706243700014</v>
          </cell>
        </row>
        <row r="297">
          <cell r="A297" t="str">
            <v>TBC-80SD-N</v>
          </cell>
          <cell r="U297">
            <v>0.43753933060206629</v>
          </cell>
          <cell r="W297">
            <v>11557</v>
          </cell>
          <cell r="AB297">
            <v>-9.9374625203461076E-3</v>
          </cell>
          <cell r="AD297">
            <v>0.43189212045750247</v>
          </cell>
        </row>
        <row r="298">
          <cell r="A298" t="str">
            <v>TBC-80SB-N</v>
          </cell>
          <cell r="U298">
            <v>0.44227058363116512</v>
          </cell>
          <cell r="W298">
            <v>9890</v>
          </cell>
          <cell r="AB298">
            <v>-0.14997851310700472</v>
          </cell>
          <cell r="AD298">
            <v>0.34383007068658433</v>
          </cell>
        </row>
        <row r="299">
          <cell r="A299" t="str">
            <v>TBC-95SD-N</v>
          </cell>
          <cell r="U299">
            <v>0.46855521428571434</v>
          </cell>
          <cell r="W299">
            <v>12346</v>
          </cell>
          <cell r="AB299">
            <v>-6.998116760828621E-2</v>
          </cell>
          <cell r="AD299">
            <v>0.4286054226590108</v>
          </cell>
        </row>
        <row r="300">
          <cell r="A300" t="str">
            <v>TBC-95SB-N</v>
          </cell>
          <cell r="U300">
            <v>0.47208379284793811</v>
          </cell>
          <cell r="W300">
            <v>9425</v>
          </cell>
          <cell r="AB300">
            <v>-0.26994577846630519</v>
          </cell>
          <cell r="AD300">
            <v>0.27698600629090164</v>
          </cell>
        </row>
        <row r="301">
          <cell r="A301" t="str">
            <v>TBC-24SD-GF-N6</v>
          </cell>
          <cell r="U301">
            <v>0.49240921804855697</v>
          </cell>
          <cell r="W301">
            <v>7444</v>
          </cell>
          <cell r="AB301">
            <v>-0.17999559374311525</v>
          </cell>
          <cell r="AD301">
            <v>0.38098317707018559</v>
          </cell>
        </row>
        <row r="302">
          <cell r="A302" t="str">
            <v>TBC-24SB-GF-N6</v>
          </cell>
          <cell r="U302">
            <v>0.43332698810139691</v>
          </cell>
          <cell r="W302">
            <v>6350</v>
          </cell>
          <cell r="AB302">
            <v>-0.20990419310688069</v>
          </cell>
          <cell r="AD302">
            <v>0.28264849710160511</v>
          </cell>
        </row>
        <row r="303">
          <cell r="A303" t="str">
            <v>TBC-36SD-GF-N</v>
          </cell>
          <cell r="U303">
            <v>0.48694983600273778</v>
          </cell>
          <cell r="W303">
            <v>8353</v>
          </cell>
          <cell r="AB303">
            <v>-0.17493085736862901</v>
          </cell>
          <cell r="AD303">
            <v>0.37804685381226732</v>
          </cell>
        </row>
        <row r="304">
          <cell r="A304" t="str">
            <v>TBC-36SB-GF-N</v>
          </cell>
          <cell r="U304">
            <v>0.45501305802850012</v>
          </cell>
          <cell r="W304">
            <v>7077</v>
          </cell>
          <cell r="AB304">
            <v>-0.24992050874403815</v>
          </cell>
          <cell r="AD304">
            <v>0.27337095931265576</v>
          </cell>
        </row>
        <row r="305">
          <cell r="A305" t="str">
            <v>TBC-50SD-GF-N</v>
          </cell>
          <cell r="U305">
            <v>0.49294979573590092</v>
          </cell>
          <cell r="W305">
            <v>9794</v>
          </cell>
          <cell r="AB305">
            <v>-0.18997601521793073</v>
          </cell>
          <cell r="AD305">
            <v>0.37392463025525302</v>
          </cell>
        </row>
        <row r="306">
          <cell r="A306" t="str">
            <v>TBC-50SB-GF-N</v>
          </cell>
          <cell r="U306">
            <v>0.49330319514731369</v>
          </cell>
          <cell r="W306">
            <v>8334</v>
          </cell>
          <cell r="AB306">
            <v>-0.30526842280760258</v>
          </cell>
          <cell r="AD306">
            <v>0.27057298926417284</v>
          </cell>
        </row>
        <row r="307">
          <cell r="A307" t="str">
            <v xml:space="preserve"> BEER DISPENSERS &amp; CLUB TOPS - Digital Type</v>
          </cell>
        </row>
        <row r="308">
          <cell r="A308" t="str">
            <v>TBD-1SDD-N6</v>
          </cell>
          <cell r="U308">
            <v>0.41861443230718309</v>
          </cell>
          <cell r="W308">
            <v>7412</v>
          </cell>
          <cell r="AB308">
            <v>-0.11498507462686569</v>
          </cell>
          <cell r="AD308">
            <v>0.34305402463338242</v>
          </cell>
        </row>
        <row r="309">
          <cell r="A309" t="str">
            <v>TBD-1SBD-N6</v>
          </cell>
          <cell r="U309">
            <v>0.38238876829023849</v>
          </cell>
          <cell r="W309">
            <v>5569</v>
          </cell>
          <cell r="AB309">
            <v>-0.19488217435304322</v>
          </cell>
          <cell r="AD309">
            <v>0.23304201944355085</v>
          </cell>
        </row>
        <row r="310">
          <cell r="A310" t="str">
            <v>TBD-2SDD-N6</v>
          </cell>
          <cell r="U310">
            <v>0.44424055334163548</v>
          </cell>
          <cell r="W310">
            <v>11540</v>
          </cell>
          <cell r="AB310">
            <v>-9.4972943298564871E-2</v>
          </cell>
          <cell r="AD310">
            <v>0.38596298851979716</v>
          </cell>
        </row>
        <row r="311">
          <cell r="A311" t="str">
            <v>TBD-2SBD-N6</v>
          </cell>
          <cell r="U311">
            <v>0.44136658130644191</v>
          </cell>
          <cell r="W311">
            <v>8603</v>
          </cell>
          <cell r="AB311">
            <v>-0.31499323194521855</v>
          </cell>
          <cell r="AD311">
            <v>0.18449751865808839</v>
          </cell>
        </row>
        <row r="312">
          <cell r="A312" t="str">
            <v>TBD-3SDD-N</v>
          </cell>
          <cell r="U312">
            <v>0.44918136651229745</v>
          </cell>
          <cell r="W312">
            <v>13524</v>
          </cell>
          <cell r="AB312">
            <v>-3.3378600528911395E-2</v>
          </cell>
          <cell r="AD312">
            <v>0.43022839421915537</v>
          </cell>
        </row>
        <row r="313">
          <cell r="A313" t="str">
            <v>TBD-3SBD-N</v>
          </cell>
          <cell r="U313">
            <v>0.44710131295436917</v>
          </cell>
          <cell r="W313">
            <v>9507</v>
          </cell>
          <cell r="AB313">
            <v>-0.31193457335166819</v>
          </cell>
          <cell r="AD313">
            <v>0.19633739612835877</v>
          </cell>
        </row>
        <row r="314">
          <cell r="A314" t="str">
            <v>TBD-4SDD-N</v>
          </cell>
          <cell r="U314">
            <v>0.48541127897934377</v>
          </cell>
          <cell r="W314">
            <v>14119</v>
          </cell>
          <cell r="AB314">
            <v>-0.17495471279144514</v>
          </cell>
          <cell r="AD314">
            <v>0.37631181293360838</v>
          </cell>
        </row>
        <row r="315">
          <cell r="A315" t="str">
            <v>TBD-4SBD-N</v>
          </cell>
          <cell r="U315">
            <v>0.43436667056474609</v>
          </cell>
          <cell r="W315">
            <v>10278</v>
          </cell>
          <cell r="AB315">
            <v>-0.29496501577719847</v>
          </cell>
          <cell r="AD315">
            <v>0.19762083227282201</v>
          </cell>
        </row>
        <row r="316">
          <cell r="A316" t="str">
            <v>TCB-2SDD-N6</v>
          </cell>
          <cell r="U316">
            <v>0.47905195966024139</v>
          </cell>
          <cell r="W316">
            <v>12581</v>
          </cell>
          <cell r="AB316">
            <v>-0.12498261232438446</v>
          </cell>
          <cell r="AD316">
            <v>0.40472179766166094</v>
          </cell>
        </row>
        <row r="317">
          <cell r="A317" t="str">
            <v>TCB-2SBD-N6</v>
          </cell>
          <cell r="U317">
            <v>0.4434783338197843</v>
          </cell>
          <cell r="W317">
            <v>11165</v>
          </cell>
          <cell r="AB317">
            <v>-0.1549349076597033</v>
          </cell>
          <cell r="AD317">
            <v>0.34146036552491821</v>
          </cell>
        </row>
        <row r="318">
          <cell r="A318" t="str">
            <v>TCB-3SDD-N6</v>
          </cell>
          <cell r="U318">
            <v>0.48336726508187611</v>
          </cell>
          <cell r="W318">
            <v>14130</v>
          </cell>
          <cell r="AB318">
            <v>-7.9958327907279636E-2</v>
          </cell>
          <cell r="AD318">
            <v>0.43848621767809803</v>
          </cell>
        </row>
        <row r="319">
          <cell r="A319" t="str">
            <v>TCB-3SBD-N6</v>
          </cell>
          <cell r="U319">
            <v>0.43854385874474633</v>
          </cell>
          <cell r="W319">
            <v>12212</v>
          </cell>
          <cell r="AB319">
            <v>-0.12496417311550589</v>
          </cell>
          <cell r="AD319">
            <v>0.35835864507535808</v>
          </cell>
        </row>
        <row r="320">
          <cell r="A320" t="str">
            <v>TCB-4SDD-N</v>
          </cell>
          <cell r="U320">
            <v>0.49239851503933363</v>
          </cell>
          <cell r="W320">
            <v>14738</v>
          </cell>
          <cell r="AB320">
            <v>-0.17999221053802927</v>
          </cell>
          <cell r="AD320">
            <v>0.38097177923674608</v>
          </cell>
        </row>
        <row r="321">
          <cell r="A321" t="str">
            <v>TCB-4SBD-N</v>
          </cell>
          <cell r="U321">
            <v>0.44411787749871856</v>
          </cell>
          <cell r="W321">
            <v>13416</v>
          </cell>
          <cell r="AB321">
            <v>-0.1732807493221592</v>
          </cell>
          <cell r="AD321">
            <v>0.32766104204613633</v>
          </cell>
        </row>
        <row r="322">
          <cell r="A322" t="str">
            <v xml:space="preserve"> BACK BARS &amp; NARROW BACK BARS - Digital Type</v>
          </cell>
        </row>
        <row r="323">
          <cell r="A323" t="str">
            <v>TBB-1SBD-N6</v>
          </cell>
          <cell r="U323">
            <v>0.38637277620650956</v>
          </cell>
          <cell r="W323">
            <v>5189</v>
          </cell>
          <cell r="AB323">
            <v>-0.15994819491662615</v>
          </cell>
          <cell r="AD323">
            <v>0.26972109430100566</v>
          </cell>
        </row>
        <row r="324">
          <cell r="A324" t="str">
            <v>TBB-2SBD-N6</v>
          </cell>
          <cell r="U324">
            <v>0.46386803718651426</v>
          </cell>
          <cell r="W324">
            <v>7080</v>
          </cell>
          <cell r="AB324">
            <v>-0.3099415204678363</v>
          </cell>
          <cell r="AD324">
            <v>0.22312893631223185</v>
          </cell>
        </row>
        <row r="325">
          <cell r="A325" t="str">
            <v>TBB-3SBD-N6</v>
          </cell>
          <cell r="U325">
            <v>0.44602915857359637</v>
          </cell>
          <cell r="W325">
            <v>7727</v>
          </cell>
          <cell r="AB325">
            <v>-0.29498175182481756</v>
          </cell>
          <cell r="AD325">
            <v>0.21410820641661144</v>
          </cell>
        </row>
        <row r="326">
          <cell r="A326" t="str">
            <v>TBB-4SBD-N</v>
          </cell>
          <cell r="U326">
            <v>0.42260845505617972</v>
          </cell>
          <cell r="W326">
            <v>9061</v>
          </cell>
          <cell r="AB326">
            <v>-0.31994896427499253</v>
          </cell>
          <cell r="AD326">
            <v>0.15096000015489563</v>
          </cell>
        </row>
        <row r="327">
          <cell r="A327" t="str">
            <v>TBB-2SGD-N</v>
          </cell>
          <cell r="U327">
            <v>0.43931040071239169</v>
          </cell>
          <cell r="W327">
            <v>7414</v>
          </cell>
          <cell r="AB327">
            <v>-0.34499514091350825</v>
          </cell>
          <cell r="AD327">
            <v>0.14394948397070773</v>
          </cell>
        </row>
        <row r="328">
          <cell r="A328" t="str">
            <v>TBB-3SGD-N</v>
          </cell>
          <cell r="U328">
            <v>0.43692352900232023</v>
          </cell>
          <cell r="W328">
            <v>8345</v>
          </cell>
          <cell r="AB328">
            <v>-0.33495377749442146</v>
          </cell>
          <cell r="AD328">
            <v>0.15344007954555627</v>
          </cell>
        </row>
        <row r="329">
          <cell r="A329" t="str">
            <v>TBB-4SGD-N</v>
          </cell>
          <cell r="U329">
            <v>0.4347068488728083</v>
          </cell>
          <cell r="W329">
            <v>10012</v>
          </cell>
          <cell r="AB329">
            <v>-0.32998728501639563</v>
          </cell>
          <cell r="AD329">
            <v>0.1563710896631646</v>
          </cell>
        </row>
        <row r="330">
          <cell r="A330" t="str">
            <v>TBB-24-48SBD-N6</v>
          </cell>
          <cell r="U330">
            <v>0.51211587011307214</v>
          </cell>
          <cell r="W330">
            <v>8971</v>
          </cell>
          <cell r="AB330">
            <v>-0.1899774266365688</v>
          </cell>
          <cell r="AD330">
            <v>0.39773398766258616</v>
          </cell>
        </row>
        <row r="331">
          <cell r="A331" t="str">
            <v>TBB-24-60SBD-N6</v>
          </cell>
          <cell r="U331">
            <v>0.50008162798264644</v>
          </cell>
          <cell r="W331">
            <v>9779</v>
          </cell>
          <cell r="AB331">
            <v>-0.1499478442280946</v>
          </cell>
          <cell r="AD331">
            <v>0.41197176317872553</v>
          </cell>
        </row>
        <row r="332">
          <cell r="A332" t="str">
            <v>TBB-24-72SBD-N6</v>
          </cell>
          <cell r="U332">
            <v>0.47629247284129284</v>
          </cell>
          <cell r="W332">
            <v>10993</v>
          </cell>
          <cell r="AB332">
            <v>-0.2349502401002157</v>
          </cell>
          <cell r="AD332">
            <v>0.31551805986919701</v>
          </cell>
        </row>
        <row r="333">
          <cell r="A333" t="str">
            <v>TBB-24-48SGD-N</v>
          </cell>
          <cell r="U333">
            <v>0.48819918610062174</v>
          </cell>
          <cell r="W333">
            <v>9448</v>
          </cell>
          <cell r="AB333">
            <v>-0.2199471598414795</v>
          </cell>
          <cell r="AD333">
            <v>0.34378987603092326</v>
          </cell>
        </row>
        <row r="334">
          <cell r="A334" t="str">
            <v>TBB-24-60SGD-N</v>
          </cell>
          <cell r="U334">
            <v>0.49210630854081305</v>
          </cell>
          <cell r="W334">
            <v>10357</v>
          </cell>
          <cell r="AB334">
            <v>-0.21496248010308494</v>
          </cell>
          <cell r="AD334">
            <v>0.35293148496027749</v>
          </cell>
        </row>
        <row r="335">
          <cell r="A335" t="str">
            <v>TBB-24-72SGD-N</v>
          </cell>
          <cell r="U335">
            <v>0.5087080066351497</v>
          </cell>
          <cell r="W335">
            <v>12117</v>
          </cell>
          <cell r="AB335">
            <v>-0.27499551247531862</v>
          </cell>
          <cell r="AD335">
            <v>0.3223523463786383</v>
          </cell>
        </row>
        <row r="336">
          <cell r="A336" t="str">
            <v>MILK COOLERS</v>
          </cell>
        </row>
        <row r="337">
          <cell r="A337" t="str">
            <v xml:space="preserve"> MILK COOLERS - Dual Sided </v>
          </cell>
        </row>
        <row r="338">
          <cell r="A338" t="str">
            <v>TMKC-34-2-WS-N6</v>
          </cell>
          <cell r="U338">
            <v>0.38020066990388801</v>
          </cell>
        </row>
        <row r="339">
          <cell r="A339" t="str">
            <v>TMKC-34-2-SS-N6</v>
          </cell>
          <cell r="U339">
            <v>0.44529063706451799</v>
          </cell>
        </row>
        <row r="340">
          <cell r="A340" t="str">
            <v>TMKC-49-2-WS-N6</v>
          </cell>
          <cell r="U340">
            <v>0.36482460899201807</v>
          </cell>
        </row>
        <row r="341">
          <cell r="A341" t="str">
            <v>TMKC-49-2-SS-N6</v>
          </cell>
          <cell r="U341">
            <v>0.44034020344160152</v>
          </cell>
        </row>
        <row r="342">
          <cell r="A342" t="str">
            <v>TMKC-58-2-WS-N6</v>
          </cell>
          <cell r="U342">
            <v>0.4082197491559757</v>
          </cell>
        </row>
        <row r="343">
          <cell r="A343" t="str">
            <v>TMKC-58-2-SS-N6</v>
          </cell>
          <cell r="U343">
            <v>0.45401159572546657</v>
          </cell>
        </row>
        <row r="344">
          <cell r="U344">
            <v>0.4353838829381238</v>
          </cell>
        </row>
      </sheetData>
      <sheetData sheetId="2">
        <row r="2">
          <cell r="A2" t="str">
            <v>Model No.</v>
          </cell>
        </row>
        <row r="3">
          <cell r="W3">
            <v>0.30217500000000003</v>
          </cell>
        </row>
        <row r="4">
          <cell r="A4" t="str">
            <v>REACH-INS</v>
          </cell>
        </row>
        <row r="5">
          <cell r="A5" t="str">
            <v>PRO-26R-N(-L)</v>
          </cell>
        </row>
        <row r="6">
          <cell r="A6" t="str">
            <v>PRO-50R-N</v>
          </cell>
        </row>
        <row r="7">
          <cell r="A7" t="str">
            <v>PRO-77R-N(-AR)(-AL)</v>
          </cell>
        </row>
        <row r="8">
          <cell r="A8" t="str">
            <v>PRO-26-2R-N(-L)</v>
          </cell>
        </row>
        <row r="9">
          <cell r="A9" t="str">
            <v>PRO-50-4R-N(-AR)</v>
          </cell>
        </row>
        <row r="10">
          <cell r="A10" t="str">
            <v>PRO-77-6R-N</v>
          </cell>
        </row>
        <row r="11">
          <cell r="A11" t="str">
            <v>PRO-26F-N(-L)</v>
          </cell>
        </row>
        <row r="12">
          <cell r="A12" t="str">
            <v>PRO-50F-N</v>
          </cell>
        </row>
        <row r="13">
          <cell r="A13" t="str">
            <v>PRO-77F-N(-AL)(-AR)</v>
          </cell>
        </row>
        <row r="14">
          <cell r="A14" t="str">
            <v>PRO-26-2F-N(-L)</v>
          </cell>
        </row>
        <row r="15">
          <cell r="A15" t="str">
            <v>PRO-50-4F-N(-AL)</v>
          </cell>
        </row>
        <row r="16">
          <cell r="A16" t="str">
            <v>PRO-77-6F-N</v>
          </cell>
        </row>
        <row r="17">
          <cell r="A17" t="str">
            <v>PRO-26R-GSH-N(-L)</v>
          </cell>
        </row>
        <row r="18">
          <cell r="A18" t="str">
            <v>PRO-50R-GSH-N</v>
          </cell>
        </row>
        <row r="19">
          <cell r="A19" t="str">
            <v>PRO-26R-G-N(-L)</v>
          </cell>
        </row>
        <row r="20">
          <cell r="A20" t="str">
            <v>PRO-50R-G-N</v>
          </cell>
        </row>
        <row r="21">
          <cell r="A21" t="str">
            <v>PRO-26-2R-G-N(-L)</v>
          </cell>
        </row>
        <row r="22">
          <cell r="A22" t="str">
            <v>PRO-50-4R-G-N</v>
          </cell>
        </row>
        <row r="23">
          <cell r="A23" t="str">
            <v xml:space="preserve"> PRO SERIES  Pass Thru, Refrigerators / Freezers, Solid Full &amp; Half-Doors / Glass Full &amp; Half-Doors / Glass &amp; Solid Combi</v>
          </cell>
        </row>
        <row r="24">
          <cell r="A24" t="str">
            <v>PRO-26R-PT-N(-L)(-LR)(-RL)</v>
          </cell>
        </row>
        <row r="25">
          <cell r="A25" t="str">
            <v>PRO-50R-PT-N</v>
          </cell>
        </row>
        <row r="26">
          <cell r="A26" t="str">
            <v>PRO-26-2R-PT-N(-L)(-LR)(-RL)</v>
          </cell>
        </row>
        <row r="27">
          <cell r="A27" t="str">
            <v>PRO-50-4R-PT-N</v>
          </cell>
        </row>
        <row r="28">
          <cell r="A28" t="str">
            <v>PRO-26R-GSH-PT-N(-L)(-RL)</v>
          </cell>
        </row>
        <row r="29">
          <cell r="A29" t="str">
            <v>PRO-50R-GSH-PT-N</v>
          </cell>
        </row>
        <row r="30">
          <cell r="A30" t="str">
            <v>PRO-26R-G-PT-N(-L)</v>
          </cell>
        </row>
        <row r="31">
          <cell r="A31" t="str">
            <v>PRO-50R-G-PT-N</v>
          </cell>
        </row>
        <row r="32">
          <cell r="A32" t="str">
            <v>PRO-26-2R-G-PT-N(-L)(-LR)(-RL)</v>
          </cell>
        </row>
        <row r="33">
          <cell r="A33" t="str">
            <v>PRO-50-4R-G-PT-N</v>
          </cell>
        </row>
        <row r="34">
          <cell r="A34" t="str">
            <v xml:space="preserve"> PRO SERIES  Roll-In, Refrigerators/ Freezers, Solid / Glass Doors</v>
          </cell>
        </row>
        <row r="35">
          <cell r="A35" t="str">
            <v>PRO-26R-RI-N(-L)</v>
          </cell>
        </row>
        <row r="36">
          <cell r="A36" t="str">
            <v>PRO-50R-RI-N</v>
          </cell>
        </row>
        <row r="37">
          <cell r="A37" t="str">
            <v>PRO-26R-G-RI-N(-L)</v>
          </cell>
        </row>
        <row r="38">
          <cell r="A38" t="str">
            <v>PRO-50R-G-RI-N</v>
          </cell>
        </row>
        <row r="39">
          <cell r="A39" t="str">
            <v>PRO-26F-RI-N(-L)</v>
          </cell>
        </row>
        <row r="40">
          <cell r="A40" t="str">
            <v>PRO-50F-RI-N</v>
          </cell>
        </row>
        <row r="41">
          <cell r="A41" t="str">
            <v xml:space="preserve"> PRO SERIES Roll-Thru, Refrigerators, Solid / Glass Full Doors</v>
          </cell>
        </row>
        <row r="42">
          <cell r="A42" t="str">
            <v>PRO-26R-RT-N(-L)</v>
          </cell>
        </row>
        <row r="43">
          <cell r="A43" t="str">
            <v>PRO-50R-RT-N</v>
          </cell>
        </row>
        <row r="44">
          <cell r="A44" t="str">
            <v>PRO-26R-G-RT-N(-L)</v>
          </cell>
        </row>
        <row r="45">
          <cell r="A45" t="str">
            <v>PRO-50R-G-RT-N</v>
          </cell>
        </row>
        <row r="46">
          <cell r="A46" t="str">
            <v xml:space="preserve"> PRO SERIES Heated Cabinets, Solid Full &amp; Half-Doors / Glass Full &amp; Half-Doors</v>
          </cell>
        </row>
        <row r="47">
          <cell r="A47" t="str">
            <v>PRO-26H(-L)</v>
          </cell>
        </row>
        <row r="48">
          <cell r="A48" t="str">
            <v>PRO-50H</v>
          </cell>
        </row>
        <row r="49">
          <cell r="A49" t="str">
            <v>PRO-26-2H(-L)</v>
          </cell>
        </row>
        <row r="50">
          <cell r="A50" t="str">
            <v>PRO-50-4H</v>
          </cell>
        </row>
        <row r="51">
          <cell r="A51" t="str">
            <v>PRO-50H-G</v>
          </cell>
        </row>
        <row r="52">
          <cell r="A52" t="str">
            <v>PRO-26-2H-G(-L)</v>
          </cell>
        </row>
        <row r="53">
          <cell r="A53" t="str">
            <v>PRO-50-4H-G</v>
          </cell>
        </row>
        <row r="54">
          <cell r="A54" t="str">
            <v xml:space="preserve"> PRO SERIES Heated Cabinets Pass-Thru, Solid Full &amp; Half-Doors / Glass Full &amp; Half-Doors / Glass &amp; Solid Combi</v>
          </cell>
        </row>
        <row r="55">
          <cell r="A55" t="str">
            <v>PRO-26H-PT(-L)(-LR)(-RL)</v>
          </cell>
        </row>
        <row r="56">
          <cell r="A56" t="str">
            <v>PRO-50H-PT</v>
          </cell>
        </row>
        <row r="57">
          <cell r="A57" t="str">
            <v>PRO-26-2H-PT(-L)(-LR)(-RL)</v>
          </cell>
        </row>
        <row r="58">
          <cell r="A58" t="str">
            <v>PRO-26H-G-PT(-L)(-LR)(-RL)</v>
          </cell>
        </row>
        <row r="59">
          <cell r="A59" t="str">
            <v>PRO-50H-G-PT</v>
          </cell>
        </row>
        <row r="60">
          <cell r="A60" t="str">
            <v>PRO-26-2H-G-PT(-L)(-LR)(-RL)</v>
          </cell>
        </row>
        <row r="61">
          <cell r="A61" t="str">
            <v>PRO-50-4H-G-PT</v>
          </cell>
        </row>
        <row r="62">
          <cell r="A62" t="str">
            <v xml:space="preserve"> PRO SERIES Heated Cabinets Roll-In, Solid Doors / Glass Full Doors</v>
          </cell>
        </row>
        <row r="63">
          <cell r="A63" t="str">
            <v>PRO-26H-RI(-L)</v>
          </cell>
        </row>
        <row r="64">
          <cell r="A64" t="str">
            <v>PRO-50H-RI</v>
          </cell>
        </row>
        <row r="65">
          <cell r="A65" t="str">
            <v xml:space="preserve"> PRO SERIES Heated Cabinets Roll-Thru, Solid Doors / Glass Full Doors</v>
          </cell>
        </row>
        <row r="66">
          <cell r="A66" t="str">
            <v>PRO-26H-RT(-L)(-LR)(-RL)</v>
          </cell>
        </row>
        <row r="67">
          <cell r="A67" t="str">
            <v>PRO-50H-RT</v>
          </cell>
        </row>
        <row r="68">
          <cell r="A68" t="str">
            <v xml:space="preserve"> SUPER DELUXE SERIES  Refrigerators / Freezers, Solid Doors</v>
          </cell>
        </row>
        <row r="69">
          <cell r="A69" t="str">
            <v>TSR-23SD-N6(-L)</v>
          </cell>
        </row>
        <row r="70">
          <cell r="A70" t="str">
            <v>TSR-35SD-N6</v>
          </cell>
        </row>
        <row r="71">
          <cell r="A71" t="str">
            <v>TSR-49SD-N6</v>
          </cell>
          <cell r="W71">
            <v>14150</v>
          </cell>
        </row>
        <row r="72">
          <cell r="A72" t="str">
            <v>TSR-72SD-N</v>
          </cell>
          <cell r="W72">
            <v>19109</v>
          </cell>
        </row>
        <row r="73">
          <cell r="A73" t="str">
            <v>TSF-23SD-N(-L)</v>
          </cell>
        </row>
        <row r="74">
          <cell r="A74" t="str">
            <v>TSF-35SDN-N</v>
          </cell>
        </row>
        <row r="75">
          <cell r="A75" t="str">
            <v>TSF-49SD-N</v>
          </cell>
        </row>
        <row r="76">
          <cell r="A76" t="str">
            <v>TSF-72SD-N</v>
          </cell>
          <cell r="W76">
            <v>23994</v>
          </cell>
        </row>
        <row r="77">
          <cell r="A77" t="str">
            <v xml:space="preserve"> SUPER DELUXE SERIES  Refrigerators / Freezers, Glass Doors</v>
          </cell>
        </row>
        <row r="78">
          <cell r="A78" t="str">
            <v>TSR-23GSD-N6</v>
          </cell>
        </row>
        <row r="79">
          <cell r="A79" t="str">
            <v>TSR-49GSD-N</v>
          </cell>
        </row>
        <row r="80">
          <cell r="A80" t="str">
            <v>TSR-72GSD-N</v>
          </cell>
        </row>
        <row r="81">
          <cell r="A81" t="str">
            <v>TSF-23GSD-N</v>
          </cell>
        </row>
        <row r="82">
          <cell r="A82" t="str">
            <v xml:space="preserve"> M3 SERIES  Refrigerators / Freezers, Solid Doors / Half-Doors / Glass Doors </v>
          </cell>
        </row>
        <row r="83">
          <cell r="A83" t="str">
            <v>M3R19-1-N</v>
          </cell>
          <cell r="W83">
            <v>7694</v>
          </cell>
        </row>
        <row r="84">
          <cell r="A84" t="str">
            <v>M3R24-1-N</v>
          </cell>
        </row>
        <row r="85">
          <cell r="A85" t="str">
            <v>M3R47-2-N</v>
          </cell>
          <cell r="W85">
            <v>12171</v>
          </cell>
        </row>
        <row r="86">
          <cell r="A86" t="str">
            <v>M3R72-3-N(-AL)(-AR)</v>
          </cell>
          <cell r="W86">
            <v>16613</v>
          </cell>
        </row>
        <row r="87">
          <cell r="A87" t="str">
            <v>M3R24-2-N(-L)</v>
          </cell>
        </row>
        <row r="88">
          <cell r="A88" t="str">
            <v>M3R47-4-N(-AL)(-AR)</v>
          </cell>
        </row>
        <row r="89">
          <cell r="A89" t="str">
            <v>M3F19-1-N</v>
          </cell>
          <cell r="W89">
            <v>8426</v>
          </cell>
        </row>
        <row r="90">
          <cell r="A90" t="str">
            <v>M3F24-1-N</v>
          </cell>
          <cell r="W90">
            <v>11179</v>
          </cell>
        </row>
        <row r="91">
          <cell r="A91" t="str">
            <v>M3F47-2-N(-AL)(-AR)</v>
          </cell>
          <cell r="W91">
            <v>15989</v>
          </cell>
        </row>
        <row r="92">
          <cell r="A92" t="str">
            <v>M3F72-3-N(-AL)(-AR)</v>
          </cell>
          <cell r="W92">
            <v>21099</v>
          </cell>
        </row>
        <row r="93">
          <cell r="A93" t="str">
            <v>M3F24-2-N(-L)</v>
          </cell>
        </row>
        <row r="94">
          <cell r="A94" t="str">
            <v>M3F47-4-N</v>
          </cell>
        </row>
        <row r="95">
          <cell r="A95" t="str">
            <v xml:space="preserve"> M3 SERIES  Dual Temperatures, Solid Doors / Half-Doors </v>
          </cell>
        </row>
        <row r="96">
          <cell r="A96" t="str">
            <v>M3RF19-2-N(-L)</v>
          </cell>
        </row>
        <row r="97">
          <cell r="A97" t="str">
            <v>M3RF45-2-N</v>
          </cell>
        </row>
        <row r="98">
          <cell r="A98" t="str">
            <v>M3 SERIES Heated Cabinets, Solid Full Doors / Glass Full Doors</v>
          </cell>
        </row>
        <row r="99">
          <cell r="A99" t="str">
            <v>M3H24-1</v>
          </cell>
        </row>
        <row r="100">
          <cell r="A100" t="str">
            <v>M3H24-1-G</v>
          </cell>
        </row>
        <row r="101">
          <cell r="A101" t="str">
            <v>FOOD PREP TABLES</v>
          </cell>
        </row>
        <row r="102">
          <cell r="A102" t="str">
            <v xml:space="preserve"> PRO SERIES Prep Tables, Solid / Glass Doors / Drawer Units / Specialty Products (Clear, Flat, Slide, Dual Sided Lids)</v>
          </cell>
        </row>
        <row r="103">
          <cell r="A103" t="str">
            <v>PST-28-N(-L)</v>
          </cell>
        </row>
        <row r="104">
          <cell r="A104" t="str">
            <v>PST-48-N</v>
          </cell>
        </row>
        <row r="105">
          <cell r="A105" t="str">
            <v>PST-60-N</v>
          </cell>
        </row>
        <row r="106">
          <cell r="A106" t="str">
            <v>PST-28-D2-N</v>
          </cell>
        </row>
        <row r="107">
          <cell r="A107" t="str">
            <v>PST-48-D2R(L)-N</v>
          </cell>
        </row>
        <row r="108">
          <cell r="A108" t="str">
            <v>PST-48-D4-N</v>
          </cell>
        </row>
        <row r="109">
          <cell r="A109" t="str">
            <v>PST-60-D2R(L)-N</v>
          </cell>
        </row>
        <row r="110">
          <cell r="A110" t="str">
            <v>PST-60-D4-N</v>
          </cell>
        </row>
        <row r="111">
          <cell r="A111" t="str">
            <v>PST-28-12-N(-L)</v>
          </cell>
        </row>
        <row r="112">
          <cell r="A112" t="str">
            <v>PST-48-18-N</v>
          </cell>
        </row>
        <row r="113">
          <cell r="A113" t="str">
            <v>PST-60-24-N</v>
          </cell>
        </row>
        <row r="114">
          <cell r="A114" t="str">
            <v>PST-72-30-N(-AL)(-AR)</v>
          </cell>
        </row>
        <row r="115">
          <cell r="A115" t="str">
            <v>PST-48-18-N-GL</v>
          </cell>
        </row>
        <row r="116">
          <cell r="A116" t="str">
            <v>PST-60-24-N-GL</v>
          </cell>
        </row>
        <row r="117">
          <cell r="A117" t="str">
            <v>PST-72-30-N-GL</v>
          </cell>
        </row>
        <row r="118">
          <cell r="A118" t="str">
            <v>PST-60-24-N-DS</v>
          </cell>
        </row>
        <row r="119">
          <cell r="A119" t="str">
            <v>PST-72-30-N-DS</v>
          </cell>
        </row>
        <row r="120">
          <cell r="A120" t="str">
            <v xml:space="preserve"> SUPER DELUXE SERIES  Pizza Prep Tables, Solid Doors &amp; Drawer Units</v>
          </cell>
        </row>
        <row r="121">
          <cell r="A121" t="str">
            <v>TPR-44SD-N</v>
          </cell>
          <cell r="W121">
            <v>10222</v>
          </cell>
        </row>
        <row r="122">
          <cell r="A122" t="str">
            <v>TPR-67SD-N</v>
          </cell>
          <cell r="W122">
            <v>14175</v>
          </cell>
        </row>
        <row r="123">
          <cell r="A123" t="str">
            <v>TPR-93SD-N</v>
          </cell>
          <cell r="W123">
            <v>19610</v>
          </cell>
        </row>
        <row r="124">
          <cell r="A124" t="str">
            <v>TPR-44SD-D2-N</v>
          </cell>
          <cell r="W124">
            <v>13413</v>
          </cell>
        </row>
        <row r="125">
          <cell r="A125" t="str">
            <v>TPR-67SD-D2-N</v>
          </cell>
          <cell r="W125">
            <v>17193</v>
          </cell>
        </row>
        <row r="126">
          <cell r="A126" t="str">
            <v>TPR-67SD-D4-N</v>
          </cell>
          <cell r="W126">
            <v>20306</v>
          </cell>
        </row>
        <row r="127">
          <cell r="A127" t="str">
            <v>TPR-93SD-D4-N</v>
          </cell>
          <cell r="W127">
            <v>25904</v>
          </cell>
        </row>
        <row r="128">
          <cell r="A128" t="str">
            <v>TPR-93SD-D6-N</v>
          </cell>
          <cell r="W128">
            <v>28942</v>
          </cell>
        </row>
        <row r="129">
          <cell r="A129" t="str">
            <v xml:space="preserve"> SUPER DELUXE SERIES  Sandwich &amp; Salad Units, Solid Doors / Drawer Units / Specialty Products (Clear Lids) </v>
          </cell>
        </row>
        <row r="130">
          <cell r="A130" t="str">
            <v>TST-28SD-N</v>
          </cell>
        </row>
        <row r="131">
          <cell r="A131" t="str">
            <v>TST-36SD-N6</v>
          </cell>
        </row>
        <row r="132">
          <cell r="A132" t="str">
            <v>TST-48SD-N</v>
          </cell>
        </row>
        <row r="133">
          <cell r="A133" t="str">
            <v>TST-60SD-N</v>
          </cell>
        </row>
        <row r="134">
          <cell r="A134" t="str">
            <v>TST-72SD-N</v>
          </cell>
        </row>
        <row r="135">
          <cell r="A135" t="str">
            <v>TST-28SD-D2-N</v>
          </cell>
        </row>
        <row r="136">
          <cell r="A136" t="str">
            <v>TST-48SD-D2-N</v>
          </cell>
        </row>
        <row r="137">
          <cell r="A137" t="str">
            <v>TST-48SD-D4-N</v>
          </cell>
        </row>
        <row r="138">
          <cell r="A138" t="str">
            <v>TST-60SD-D2-N</v>
          </cell>
        </row>
        <row r="139">
          <cell r="A139" t="str">
            <v>TST-60SD-D4-N</v>
          </cell>
        </row>
        <row r="140">
          <cell r="A140" t="str">
            <v xml:space="preserve"> SUPER DELUXE SERIES  Mega Top Units / Drawer Units / Specialty Products (Clear, Glass, Flat, Slide, Dual Sided Lids and Extended) </v>
          </cell>
        </row>
        <row r="141">
          <cell r="A141" t="str">
            <v>TST-28SD-12-N</v>
          </cell>
        </row>
        <row r="142">
          <cell r="A142" t="str">
            <v>TST-36SD-15-N6</v>
          </cell>
        </row>
        <row r="143">
          <cell r="A143" t="str">
            <v>TST-48SD-18-N</v>
          </cell>
        </row>
        <row r="144">
          <cell r="A144" t="str">
            <v>TST-60SD-24-N</v>
          </cell>
        </row>
        <row r="145">
          <cell r="A145" t="str">
            <v>TST-72SD-30-N</v>
          </cell>
        </row>
        <row r="146">
          <cell r="A146" t="str">
            <v>TST-60SD-24-N-GL</v>
          </cell>
        </row>
        <row r="147">
          <cell r="A147" t="str">
            <v>TST-72SD-30-N-GL</v>
          </cell>
        </row>
        <row r="148">
          <cell r="A148" t="str">
            <v>TST-60SD-24-N-DS</v>
          </cell>
        </row>
        <row r="149">
          <cell r="A149" t="str">
            <v>TST-72SD-30-N-DS</v>
          </cell>
        </row>
        <row r="150">
          <cell r="A150" t="str">
            <v xml:space="preserve"> SUPER DELUXE SERIES  Prep Tables + Work Stations - Salad Hood, Mega Hood (Clear, Flat, Flat Clear Lids) </v>
          </cell>
        </row>
        <row r="151">
          <cell r="A151" t="str">
            <v>TST-48SD-08S-N(-LW)</v>
          </cell>
        </row>
        <row r="152">
          <cell r="A152" t="str">
            <v>TST-60SD-08S-N(-LW)</v>
          </cell>
        </row>
        <row r="153">
          <cell r="A153" t="str">
            <v>TST-72SD-08S-N(-LW)</v>
          </cell>
        </row>
        <row r="154">
          <cell r="A154" t="str">
            <v>TST-72SD-10S-N(-LW)</v>
          </cell>
        </row>
        <row r="155">
          <cell r="A155" t="str">
            <v>TST-72SD-12S-N(-LW)</v>
          </cell>
        </row>
        <row r="156">
          <cell r="A156" t="str">
            <v>TST-48SD-12M-N(-LW)</v>
          </cell>
        </row>
        <row r="157">
          <cell r="A157" t="str">
            <v>TST-60SD-12M-N(-LW)</v>
          </cell>
        </row>
        <row r="158">
          <cell r="A158" t="str">
            <v>TST-60SD-18M-N(-LW)</v>
          </cell>
        </row>
        <row r="159">
          <cell r="A159" t="str">
            <v>TST-72SD-15M-N(-LW)</v>
          </cell>
        </row>
        <row r="160">
          <cell r="A160" t="str">
            <v>TST-72SD-18M-N(-LW)</v>
          </cell>
        </row>
        <row r="161">
          <cell r="A161" t="str">
            <v xml:space="preserve"> M3 SERIES  Sandwich &amp; Salad Units / Mega Tops / Clear Lid</v>
          </cell>
        </row>
        <row r="162">
          <cell r="A162" t="str">
            <v>MST-28-N</v>
          </cell>
          <cell r="W162">
            <v>6232</v>
          </cell>
        </row>
        <row r="163">
          <cell r="A163" t="str">
            <v>MST-48-N</v>
          </cell>
          <cell r="W163">
            <v>9563</v>
          </cell>
        </row>
        <row r="164">
          <cell r="A164" t="str">
            <v>MST-60-N</v>
          </cell>
          <cell r="W164">
            <v>10402</v>
          </cell>
        </row>
        <row r="165">
          <cell r="A165" t="str">
            <v>MST-72-N</v>
          </cell>
          <cell r="W165">
            <v>12254</v>
          </cell>
        </row>
        <row r="166">
          <cell r="A166" t="str">
            <v>MST-28-12-N</v>
          </cell>
          <cell r="W166">
            <v>7495</v>
          </cell>
        </row>
        <row r="167">
          <cell r="A167" t="str">
            <v>MST-36-15-N6</v>
          </cell>
        </row>
        <row r="168">
          <cell r="A168" t="str">
            <v>MST-48-18-N</v>
          </cell>
        </row>
        <row r="169">
          <cell r="A169" t="str">
            <v>MST-60-24-N</v>
          </cell>
        </row>
        <row r="170">
          <cell r="A170" t="str">
            <v>MST-72-30-N</v>
          </cell>
          <cell r="W170">
            <v>14076</v>
          </cell>
        </row>
        <row r="171">
          <cell r="A171" t="str">
            <v xml:space="preserve">UNDERCOUNTERS </v>
          </cell>
        </row>
        <row r="172">
          <cell r="A172" t="str">
            <v>PRO SERIES  Refrigerators / Freezers, Solid Doors, Glass Doors &amp; Drawer Units</v>
          </cell>
        </row>
        <row r="173">
          <cell r="A173" t="str">
            <v>PUR-28-N(-L)</v>
          </cell>
        </row>
        <row r="174">
          <cell r="A174" t="str">
            <v>PUR-48-N(-AL)(-AR)</v>
          </cell>
        </row>
        <row r="175">
          <cell r="A175" t="str">
            <v>PUR-60-N</v>
          </cell>
        </row>
        <row r="176">
          <cell r="A176" t="str">
            <v>PUR-72-N(-AL)</v>
          </cell>
        </row>
        <row r="177">
          <cell r="A177" t="str">
            <v>PUR-28-G-N(-L)</v>
          </cell>
        </row>
        <row r="178">
          <cell r="A178" t="str">
            <v>PUR-48-G-N</v>
          </cell>
        </row>
        <row r="179">
          <cell r="A179" t="str">
            <v>PUR-60-G-N</v>
          </cell>
        </row>
        <row r="180">
          <cell r="A180" t="str">
            <v>PUR-28-D2-N</v>
          </cell>
        </row>
        <row r="181">
          <cell r="A181" t="str">
            <v>PUR-48-D2R(L)-N</v>
          </cell>
        </row>
        <row r="182">
          <cell r="A182" t="str">
            <v>PUR-48-D4-N</v>
          </cell>
        </row>
        <row r="183">
          <cell r="A183" t="str">
            <v>PUR-60-D2R(L)-N</v>
          </cell>
        </row>
        <row r="184">
          <cell r="A184" t="str">
            <v>PUR-60-D4-N</v>
          </cell>
        </row>
        <row r="185">
          <cell r="A185" t="str">
            <v>PUF-28-N(-L)</v>
          </cell>
        </row>
        <row r="186">
          <cell r="A186" t="str">
            <v>PUF-48-N</v>
          </cell>
        </row>
        <row r="187">
          <cell r="A187" t="str">
            <v>PUF-60-N</v>
          </cell>
        </row>
        <row r="188">
          <cell r="A188" t="str">
            <v>PUF-28-D2-N</v>
          </cell>
        </row>
        <row r="189">
          <cell r="A189" t="str">
            <v>PUF-48-D4-N</v>
          </cell>
        </row>
        <row r="190">
          <cell r="A190" t="str">
            <v xml:space="preserve"> SUPER DELUXE SERIES  Refrigerators / Freezers, Solid Doors &amp; Drawer Units, Extended Countertop</v>
          </cell>
        </row>
        <row r="191">
          <cell r="A191" t="str">
            <v>TUR-28SD-N(-L)</v>
          </cell>
        </row>
        <row r="192">
          <cell r="A192" t="str">
            <v>TUR-36SD-N6</v>
          </cell>
        </row>
        <row r="193">
          <cell r="A193" t="str">
            <v>TUR-48SD-N(-AL)(-AR)</v>
          </cell>
        </row>
        <row r="194">
          <cell r="A194" t="str">
            <v>TUR-60SD-N</v>
          </cell>
        </row>
        <row r="195">
          <cell r="A195" t="str">
            <v>TUR-72SD-N</v>
          </cell>
        </row>
        <row r="196">
          <cell r="A196" t="str">
            <v>TUR-28SD-D2-N</v>
          </cell>
        </row>
        <row r="197">
          <cell r="A197" t="str">
            <v>TUR-48SD-D2-N</v>
          </cell>
        </row>
        <row r="198">
          <cell r="A198" t="str">
            <v>TUR-48SD-D4-N</v>
          </cell>
        </row>
        <row r="199">
          <cell r="A199" t="str">
            <v>TUR-60SD-D2-N</v>
          </cell>
        </row>
        <row r="200">
          <cell r="A200" t="str">
            <v>TUR-60SD-D4-N</v>
          </cell>
        </row>
        <row r="201">
          <cell r="A201" t="str">
            <v>TUF-28SD-N</v>
          </cell>
        </row>
        <row r="202">
          <cell r="A202" t="str">
            <v>TUF-48SD-N</v>
          </cell>
        </row>
        <row r="203">
          <cell r="A203" t="str">
            <v>TUF-60SD-N</v>
          </cell>
        </row>
        <row r="204">
          <cell r="A204" t="str">
            <v>TUF-28SD-D2-N</v>
          </cell>
        </row>
        <row r="205">
          <cell r="A205" t="str">
            <v xml:space="preserve"> M3 SERIES  Refrigerators / Freezers, Low Boys, Shallow Depth</v>
          </cell>
        </row>
        <row r="206">
          <cell r="A206" t="str">
            <v>MUR-28-N</v>
          </cell>
          <cell r="W206">
            <v>5501</v>
          </cell>
        </row>
        <row r="207">
          <cell r="A207" t="str">
            <v>MUR-36-N6</v>
          </cell>
        </row>
        <row r="208">
          <cell r="A208" t="str">
            <v>MUR-48-N</v>
          </cell>
          <cell r="W208">
            <v>8281</v>
          </cell>
        </row>
        <row r="209">
          <cell r="A209" t="str">
            <v>MUR-60-N</v>
          </cell>
          <cell r="W209">
            <v>9143</v>
          </cell>
        </row>
        <row r="210">
          <cell r="A210" t="str">
            <v>MUR-72-N</v>
          </cell>
        </row>
        <row r="211">
          <cell r="A211" t="str">
            <v>MUR-28L-N6</v>
          </cell>
          <cell r="W211">
            <v>5952</v>
          </cell>
        </row>
        <row r="212">
          <cell r="A212" t="str">
            <v>MUF-28-N</v>
          </cell>
          <cell r="W212">
            <v>6531</v>
          </cell>
        </row>
        <row r="213">
          <cell r="A213" t="str">
            <v>MUF-48-N</v>
          </cell>
        </row>
        <row r="214">
          <cell r="A214" t="str">
            <v>MUF-60-N</v>
          </cell>
        </row>
        <row r="215">
          <cell r="A215" t="str">
            <v>MUR-24S-N6</v>
          </cell>
        </row>
        <row r="216">
          <cell r="A216" t="str">
            <v>WORKTOPS</v>
          </cell>
        </row>
        <row r="217">
          <cell r="A217" t="str">
            <v>PRO SERIES Refrigerators / Freezers, Solid / Glass Doors &amp; Drawer Units</v>
          </cell>
        </row>
        <row r="218">
          <cell r="A218" t="str">
            <v>PWR-28-N(-L)</v>
          </cell>
        </row>
        <row r="219">
          <cell r="A219" t="str">
            <v>PWR-48-N(-AL)(-AR)</v>
          </cell>
        </row>
        <row r="220">
          <cell r="A220" t="str">
            <v>PWR-60-N</v>
          </cell>
        </row>
        <row r="221">
          <cell r="A221" t="str">
            <v>PWR-72-N</v>
          </cell>
        </row>
        <row r="222">
          <cell r="A222" t="str">
            <v>PWR-28-D2-N</v>
          </cell>
        </row>
        <row r="223">
          <cell r="A223" t="str">
            <v>PWR-48-D2R(L)-N</v>
          </cell>
        </row>
        <row r="224">
          <cell r="A224" t="str">
            <v>PWR-48-D4-N</v>
          </cell>
        </row>
        <row r="225">
          <cell r="A225" t="str">
            <v>PWR-60-D2R(L)-N</v>
          </cell>
        </row>
        <row r="226">
          <cell r="A226" t="str">
            <v>PWR-60-D4-N</v>
          </cell>
        </row>
        <row r="227">
          <cell r="A227" t="str">
            <v>PWF-28-N(-L)</v>
          </cell>
        </row>
        <row r="228">
          <cell r="A228" t="str">
            <v>PWF-48-N</v>
          </cell>
        </row>
        <row r="229">
          <cell r="A229" t="str">
            <v>PWF-60-N</v>
          </cell>
        </row>
        <row r="230">
          <cell r="A230" t="str">
            <v xml:space="preserve"> SUPER DELUXE SERIES  Refrigerators / Freezers, Solid Doors &amp; Drawer Units</v>
          </cell>
        </row>
        <row r="231">
          <cell r="A231" t="str">
            <v>TWR-28SD-N</v>
          </cell>
          <cell r="W231">
            <v>5847</v>
          </cell>
        </row>
        <row r="232">
          <cell r="A232" t="str">
            <v>TWR-36SD-N6</v>
          </cell>
        </row>
        <row r="233">
          <cell r="A233" t="str">
            <v>TWR-48SD-N</v>
          </cell>
          <cell r="W233">
            <v>8759</v>
          </cell>
        </row>
        <row r="234">
          <cell r="A234" t="str">
            <v>TWR-60SD-N</v>
          </cell>
          <cell r="W234">
            <v>9743</v>
          </cell>
        </row>
        <row r="235">
          <cell r="A235" t="str">
            <v>TWR-72SD-N</v>
          </cell>
          <cell r="W235">
            <v>11140</v>
          </cell>
        </row>
        <row r="236">
          <cell r="A236" t="str">
            <v>TWR-28SD-D2-N</v>
          </cell>
        </row>
        <row r="237">
          <cell r="A237" t="str">
            <v>TWR-48SD-D2-N</v>
          </cell>
        </row>
        <row r="238">
          <cell r="A238" t="str">
            <v>TWR-48SD-D4-N</v>
          </cell>
        </row>
        <row r="239">
          <cell r="A239" t="str">
            <v>TWR-60SD-D2-N</v>
          </cell>
        </row>
        <row r="240">
          <cell r="A240" t="str">
            <v>TWR-60SD-D4-N</v>
          </cell>
        </row>
        <row r="241">
          <cell r="A241" t="str">
            <v>TWF-28SD-N</v>
          </cell>
          <cell r="W241">
            <v>6842</v>
          </cell>
        </row>
        <row r="242">
          <cell r="A242" t="str">
            <v>TWF-48SD-N</v>
          </cell>
          <cell r="W242">
            <v>10142</v>
          </cell>
        </row>
        <row r="243">
          <cell r="A243" t="str">
            <v>TWF-60SD-N</v>
          </cell>
        </row>
        <row r="244">
          <cell r="A244" t="str">
            <v>CHEF BASES</v>
          </cell>
        </row>
        <row r="245">
          <cell r="A245" t="str">
            <v xml:space="preserve"> SUPER DELUXE SERIES  Refrigerators</v>
          </cell>
        </row>
        <row r="246">
          <cell r="A246" t="str">
            <v>TCBE-36SDR-N6</v>
          </cell>
          <cell r="W246">
            <v>11835</v>
          </cell>
        </row>
        <row r="247">
          <cell r="A247" t="str">
            <v>TCBE-48SDR-N</v>
          </cell>
          <cell r="W247">
            <v>13377</v>
          </cell>
        </row>
        <row r="248">
          <cell r="A248" t="str">
            <v>TCBE-52SDR-N</v>
          </cell>
          <cell r="W248">
            <v>13960</v>
          </cell>
        </row>
        <row r="249">
          <cell r="A249" t="str">
            <v>TCBE-72SDR-N</v>
          </cell>
          <cell r="W249">
            <v>17124</v>
          </cell>
        </row>
        <row r="250">
          <cell r="A250" t="str">
            <v>TCBE-82SDR-N</v>
          </cell>
          <cell r="W250">
            <v>18624</v>
          </cell>
        </row>
        <row r="251">
          <cell r="A251" t="str">
            <v>TCBE-96SDR-N</v>
          </cell>
          <cell r="W251">
            <v>20651</v>
          </cell>
        </row>
        <row r="252">
          <cell r="A252" t="str">
            <v>TCBE-52SDR-E-N</v>
          </cell>
          <cell r="W252">
            <v>14648</v>
          </cell>
        </row>
        <row r="253">
          <cell r="A253" t="str">
            <v>TCBE-72SDR-E-N</v>
          </cell>
          <cell r="W253">
            <v>17998</v>
          </cell>
        </row>
        <row r="254">
          <cell r="A254" t="str">
            <v>TCBE-82SDR-E-N</v>
          </cell>
          <cell r="W254">
            <v>19499</v>
          </cell>
        </row>
        <row r="255">
          <cell r="A255" t="str">
            <v>GLASS DOOR MERCHANDISERS</v>
          </cell>
        </row>
        <row r="256">
          <cell r="A256" t="str">
            <v xml:space="preserve"> SUPER DELUXE SERIES  Freezers</v>
          </cell>
        </row>
        <row r="257">
          <cell r="A257" t="str">
            <v>TGF-23SD-N</v>
          </cell>
        </row>
        <row r="258">
          <cell r="A258" t="str">
            <v>TGF-47SD-N</v>
          </cell>
        </row>
        <row r="259">
          <cell r="A259" t="str">
            <v>TGF-72SD-N</v>
          </cell>
        </row>
        <row r="260">
          <cell r="A260" t="str">
            <v>STANDARD SERIES Refrigerators</v>
          </cell>
        </row>
        <row r="261">
          <cell r="A261" t="str">
            <v>TGM-5R-N6</v>
          </cell>
        </row>
        <row r="262">
          <cell r="A262" t="str">
            <v>TGM-11RV-N6</v>
          </cell>
        </row>
        <row r="263">
          <cell r="A263" t="str">
            <v>TGM-14RV-N6</v>
          </cell>
          <cell r="W263">
            <v>5873</v>
          </cell>
        </row>
        <row r="264">
          <cell r="A264" t="str">
            <v>TGM-22RV-N6</v>
          </cell>
        </row>
        <row r="265">
          <cell r="A265" t="str">
            <v>TGM-50RS-N</v>
          </cell>
          <cell r="W265">
            <v>11249</v>
          </cell>
        </row>
        <row r="266">
          <cell r="A266" t="str">
            <v>TGM-72RS-N</v>
          </cell>
          <cell r="W266">
            <v>14860</v>
          </cell>
        </row>
        <row r="267">
          <cell r="A267" t="str">
            <v>TGM-35R-N</v>
          </cell>
          <cell r="W267">
            <v>9486</v>
          </cell>
        </row>
        <row r="268">
          <cell r="A268" t="str">
            <v>TGM-48R-N</v>
          </cell>
          <cell r="W268">
            <v>12105</v>
          </cell>
        </row>
        <row r="269">
          <cell r="A269" t="str">
            <v>TGM-69R-N</v>
          </cell>
          <cell r="W269">
            <v>14376</v>
          </cell>
        </row>
        <row r="270">
          <cell r="A270" t="str">
            <v>STANDARD SERIES  Freezers</v>
          </cell>
        </row>
        <row r="271">
          <cell r="A271" t="str">
            <v>TGF-23F-N</v>
          </cell>
          <cell r="W271">
            <v>12146</v>
          </cell>
        </row>
        <row r="272">
          <cell r="A272" t="str">
            <v>TGF-49F-N</v>
          </cell>
          <cell r="W272">
            <v>19295</v>
          </cell>
        </row>
        <row r="273">
          <cell r="A273" t="str">
            <v>TGF-72F-N</v>
          </cell>
          <cell r="W273">
            <v>25317</v>
          </cell>
        </row>
        <row r="274">
          <cell r="A274" t="str">
            <v>OPEN DISPLAY MERCHANDISERS</v>
          </cell>
        </row>
        <row r="275">
          <cell r="A275" t="str">
            <v xml:space="preserve"> OPEN DISPLAY MERCHANDISERS  Vertical - Medium Heights / Slim Profiles</v>
          </cell>
        </row>
        <row r="276">
          <cell r="A276" t="str">
            <v>TOM-25MSEW(B)-N</v>
          </cell>
        </row>
        <row r="277">
          <cell r="A277" t="str">
            <v xml:space="preserve"> DISPLAY CASES</v>
          </cell>
        </row>
        <row r="278">
          <cell r="A278" t="str">
            <v xml:space="preserve"> BAKERY &amp; DELI CASES </v>
          </cell>
        </row>
        <row r="279">
          <cell r="A279" t="str">
            <v>TCGB-36-W(B)-N</v>
          </cell>
        </row>
        <row r="280">
          <cell r="A280" t="str">
            <v>TCGB-48-W(B)-N</v>
          </cell>
        </row>
        <row r="281">
          <cell r="A281" t="str">
            <v>TCGB-60-W(B)-N</v>
          </cell>
        </row>
        <row r="282">
          <cell r="A282" t="str">
            <v>TCGB-72-W(B)-N</v>
          </cell>
        </row>
        <row r="283">
          <cell r="A283" t="str">
            <v>TCGB-36DR-W(B)</v>
          </cell>
        </row>
        <row r="284">
          <cell r="A284" t="str">
            <v>TCGB-48DR-W(B)</v>
          </cell>
        </row>
        <row r="285">
          <cell r="A285" t="str">
            <v>TCGB-60DR-W(B)</v>
          </cell>
        </row>
        <row r="286">
          <cell r="A286" t="str">
            <v>TCGB-72DR-W(B)</v>
          </cell>
        </row>
        <row r="287">
          <cell r="A287" t="str">
            <v>UNDERBAR EQUIPMENT</v>
          </cell>
        </row>
        <row r="288">
          <cell r="A288" t="str">
            <v xml:space="preserve"> BOTTLE COOLERS &amp; GLASS CHILLERS</v>
          </cell>
        </row>
        <row r="289">
          <cell r="A289" t="str">
            <v>TBC-24SD-N6</v>
          </cell>
        </row>
        <row r="290">
          <cell r="A290" t="str">
            <v>TBC-24SB-N6</v>
          </cell>
          <cell r="W290">
            <v>5950</v>
          </cell>
        </row>
        <row r="291">
          <cell r="A291" t="str">
            <v>TBC-36SD-N6</v>
          </cell>
          <cell r="W291">
            <v>7885</v>
          </cell>
        </row>
        <row r="292">
          <cell r="A292" t="str">
            <v>TBC-36SB-N6</v>
          </cell>
          <cell r="W292">
            <v>6413</v>
          </cell>
        </row>
        <row r="293">
          <cell r="A293" t="str">
            <v>TBC-50SD-N6</v>
          </cell>
        </row>
        <row r="294">
          <cell r="A294" t="str">
            <v>TBC-50SB-N6</v>
          </cell>
          <cell r="W294">
            <v>6587</v>
          </cell>
        </row>
        <row r="295">
          <cell r="A295" t="str">
            <v>TBC-65SD-N6</v>
          </cell>
        </row>
        <row r="296">
          <cell r="A296" t="str">
            <v>TBC-65SB-N6</v>
          </cell>
          <cell r="W296">
            <v>7283</v>
          </cell>
        </row>
        <row r="297">
          <cell r="A297" t="str">
            <v>TBC-80SD-N</v>
          </cell>
        </row>
        <row r="298">
          <cell r="A298" t="str">
            <v>TBC-80SB-N</v>
          </cell>
          <cell r="W298">
            <v>10148</v>
          </cell>
        </row>
        <row r="299">
          <cell r="A299" t="str">
            <v>TBC-95SD-N</v>
          </cell>
          <cell r="W299">
            <v>12654</v>
          </cell>
        </row>
        <row r="300">
          <cell r="A300" t="str">
            <v>TBC-95SB-N</v>
          </cell>
          <cell r="W300">
            <v>10767</v>
          </cell>
        </row>
        <row r="301">
          <cell r="A301" t="str">
            <v>TBC-24SD-GF-N6</v>
          </cell>
          <cell r="W301">
            <v>7644</v>
          </cell>
        </row>
        <row r="302">
          <cell r="A302" t="str">
            <v>TBC-24SB-GF-N6</v>
          </cell>
          <cell r="W302">
            <v>6539</v>
          </cell>
        </row>
        <row r="303">
          <cell r="A303" t="str">
            <v>TBC-36SD-GF-N</v>
          </cell>
          <cell r="W303">
            <v>8595</v>
          </cell>
        </row>
        <row r="304">
          <cell r="A304" t="str">
            <v>TBC-36SB-GF-N</v>
          </cell>
          <cell r="W304">
            <v>7286</v>
          </cell>
        </row>
        <row r="305">
          <cell r="A305" t="str">
            <v>TBC-50SD-GF-N</v>
          </cell>
          <cell r="W305">
            <v>10083</v>
          </cell>
        </row>
        <row r="306">
          <cell r="A306" t="str">
            <v>TBC-50SB-GF-N</v>
          </cell>
          <cell r="W306">
            <v>8581</v>
          </cell>
        </row>
        <row r="307">
          <cell r="A307" t="str">
            <v xml:space="preserve"> BEER DISPENSERS &amp; CLUB TOPS - Digital Type</v>
          </cell>
        </row>
        <row r="308">
          <cell r="A308" t="str">
            <v>TBD-1SDD-N6</v>
          </cell>
          <cell r="W308">
            <v>7635</v>
          </cell>
        </row>
        <row r="309">
          <cell r="A309" t="str">
            <v>TBD-1SBD-N6</v>
          </cell>
          <cell r="W309">
            <v>5736</v>
          </cell>
        </row>
        <row r="310">
          <cell r="A310" t="str">
            <v>TBD-2SDD-N6</v>
          </cell>
          <cell r="W310">
            <v>11886</v>
          </cell>
        </row>
        <row r="311">
          <cell r="A311" t="str">
            <v>TBD-2SBD-N6</v>
          </cell>
          <cell r="W311">
            <v>8862</v>
          </cell>
        </row>
        <row r="312">
          <cell r="A312" t="str">
            <v>TBD-3SDD-N6</v>
          </cell>
          <cell r="W312">
            <v>13929</v>
          </cell>
        </row>
        <row r="313">
          <cell r="A313" t="str">
            <v>TBD-3SBD-N6</v>
          </cell>
          <cell r="W313">
            <v>9793</v>
          </cell>
        </row>
        <row r="314">
          <cell r="A314" t="str">
            <v>TBD-4SDD-N</v>
          </cell>
          <cell r="W314">
            <v>14542</v>
          </cell>
        </row>
        <row r="315">
          <cell r="A315" t="str">
            <v>TBD-4SBD-N</v>
          </cell>
          <cell r="W315">
            <v>10586</v>
          </cell>
        </row>
        <row r="316">
          <cell r="A316" t="str">
            <v>TCB-2SDD-N6</v>
          </cell>
          <cell r="W316">
            <v>12959</v>
          </cell>
        </row>
        <row r="317">
          <cell r="A317" t="str">
            <v>TCB-2SBD-N6</v>
          </cell>
          <cell r="W317">
            <v>11500</v>
          </cell>
        </row>
        <row r="318">
          <cell r="A318" t="str">
            <v>TCB-3SDD-N6</v>
          </cell>
          <cell r="W318">
            <v>14554</v>
          </cell>
        </row>
        <row r="319">
          <cell r="A319" t="str">
            <v>TCB-3SBD-N6</v>
          </cell>
          <cell r="W319">
            <v>12578</v>
          </cell>
        </row>
        <row r="320">
          <cell r="A320" t="str">
            <v>TCB-4SDD-N</v>
          </cell>
          <cell r="W320">
            <v>15180</v>
          </cell>
        </row>
        <row r="321">
          <cell r="A321" t="str">
            <v>TCB-4SBD-N</v>
          </cell>
          <cell r="W321">
            <v>13819</v>
          </cell>
        </row>
        <row r="322">
          <cell r="A322" t="str">
            <v xml:space="preserve"> BACK BARS &amp; NARROW BACK BARS - Digital Type</v>
          </cell>
        </row>
        <row r="323">
          <cell r="A323" t="str">
            <v>TBB-1SBD-N6</v>
          </cell>
          <cell r="W323">
            <v>5345</v>
          </cell>
        </row>
        <row r="324">
          <cell r="A324" t="str">
            <v>TBB-2SBD-N6</v>
          </cell>
          <cell r="W324">
            <v>7292</v>
          </cell>
        </row>
        <row r="325">
          <cell r="A325" t="str">
            <v>TBB-3SBD-N6</v>
          </cell>
          <cell r="W325">
            <v>7959</v>
          </cell>
        </row>
        <row r="326">
          <cell r="A326" t="str">
            <v>TBB-4SBD-N</v>
          </cell>
          <cell r="W326">
            <v>9333</v>
          </cell>
        </row>
        <row r="327">
          <cell r="A327" t="str">
            <v>TBB-2SGD-N</v>
          </cell>
          <cell r="W327">
            <v>7637</v>
          </cell>
        </row>
        <row r="328">
          <cell r="A328" t="str">
            <v>TBB-3SGD-N</v>
          </cell>
          <cell r="W328">
            <v>8595</v>
          </cell>
        </row>
        <row r="329">
          <cell r="A329" t="str">
            <v>TBB-4SGD-N</v>
          </cell>
          <cell r="W329">
            <v>10313</v>
          </cell>
        </row>
        <row r="330">
          <cell r="A330" t="str">
            <v>TBB-24-48SBD-N6</v>
          </cell>
          <cell r="W330">
            <v>9240</v>
          </cell>
        </row>
        <row r="331">
          <cell r="A331" t="str">
            <v>TBB-24-60SBD-N6</v>
          </cell>
          <cell r="W331">
            <v>10072</v>
          </cell>
        </row>
        <row r="332">
          <cell r="A332" t="str">
            <v>TBB-24-72SBD-N6</v>
          </cell>
          <cell r="W332">
            <v>11323</v>
          </cell>
        </row>
        <row r="333">
          <cell r="A333" t="str">
            <v>TBB-24-48SGD-N</v>
          </cell>
          <cell r="W333">
            <v>9731</v>
          </cell>
        </row>
        <row r="334">
          <cell r="A334" t="str">
            <v>TBB-24-60SGD-N</v>
          </cell>
          <cell r="W334">
            <v>10668</v>
          </cell>
        </row>
        <row r="335">
          <cell r="A335" t="str">
            <v>TBB-24-72SGD-N</v>
          </cell>
          <cell r="W335">
            <v>12481</v>
          </cell>
        </row>
        <row r="336">
          <cell r="A336" t="str">
            <v>MILK COOLERS</v>
          </cell>
        </row>
        <row r="337">
          <cell r="A337" t="str">
            <v xml:space="preserve"> MILK COOLERS - Dual Sided </v>
          </cell>
        </row>
        <row r="338">
          <cell r="A338" t="str">
            <v>TMKC-34-2-WS-N6</v>
          </cell>
        </row>
        <row r="339">
          <cell r="A339" t="str">
            <v>TMKC-34-2-SS-N6</v>
          </cell>
        </row>
        <row r="340">
          <cell r="A340" t="str">
            <v>TMKC-49-2-WS-N6</v>
          </cell>
        </row>
        <row r="341">
          <cell r="A341" t="str">
            <v>TMKC-49-2-SS-N6</v>
          </cell>
        </row>
        <row r="342">
          <cell r="A342" t="str">
            <v>TMKC-58-2-WS-N6</v>
          </cell>
        </row>
        <row r="343">
          <cell r="A343" t="str">
            <v>TMKC-58-2-SS-N6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D6F7-446A-488E-AC32-61593C736CD9}">
  <sheetPr>
    <pageSetUpPr fitToPage="1"/>
  </sheetPr>
  <dimension ref="A1:O1211"/>
  <sheetViews>
    <sheetView tabSelected="1" zoomScale="90" zoomScaleNormal="90" zoomScalePageLayoutView="111" workbookViewId="0">
      <selection activeCell="E5" sqref="E5"/>
    </sheetView>
  </sheetViews>
  <sheetFormatPr defaultColWidth="5.85546875" defaultRowHeight="15" customHeight="1" x14ac:dyDescent="0.25"/>
  <cols>
    <col min="1" max="1" width="39.7109375" style="5" customWidth="1"/>
    <col min="2" max="2" width="18.140625" style="5" hidden="1" customWidth="1"/>
    <col min="3" max="3" width="22" style="5" hidden="1" customWidth="1"/>
    <col min="4" max="4" width="28.42578125" style="182" hidden="1" customWidth="1"/>
    <col min="5" max="5" width="20.42578125" style="5" customWidth="1"/>
    <col min="6" max="6" width="29" style="5" bestFit="1" customWidth="1"/>
    <col min="7" max="7" width="127.85546875" style="5" customWidth="1"/>
    <col min="8" max="8" width="5.85546875" style="5"/>
    <col min="9" max="9" width="12.28515625" style="52" hidden="1" customWidth="1"/>
    <col min="10" max="10" width="11.28515625" style="5" hidden="1" customWidth="1"/>
    <col min="11" max="12" width="5.85546875" style="5" hidden="1" customWidth="1"/>
    <col min="13" max="13" width="5.85546875" style="5" customWidth="1"/>
    <col min="14" max="14" width="6.7109375" style="5" hidden="1" customWidth="1"/>
    <col min="15" max="15" width="6.28515625" style="5" hidden="1" customWidth="1"/>
    <col min="16" max="16384" width="5.85546875" style="5"/>
  </cols>
  <sheetData>
    <row r="1" spans="1:7" ht="26.25" customHeight="1" x14ac:dyDescent="0.25">
      <c r="A1" s="1"/>
      <c r="B1" s="1">
        <v>3</v>
      </c>
      <c r="C1" s="2"/>
      <c r="D1" s="3"/>
      <c r="E1" s="2"/>
      <c r="F1" s="2"/>
      <c r="G1" s="4"/>
    </row>
    <row r="2" spans="1:7" ht="39.75" customHeight="1" x14ac:dyDescent="0.25">
      <c r="A2" s="1"/>
      <c r="B2" s="1"/>
      <c r="C2" s="2"/>
      <c r="D2" s="3"/>
      <c r="E2" s="2"/>
      <c r="F2" s="2"/>
      <c r="G2" s="4"/>
    </row>
    <row r="3" spans="1:7" ht="21" customHeight="1" thickBot="1" x14ac:dyDescent="0.3">
      <c r="A3" s="6" t="s">
        <v>1955</v>
      </c>
      <c r="B3" s="6"/>
      <c r="C3" s="7"/>
      <c r="D3" s="8"/>
      <c r="E3" s="7"/>
      <c r="F3" s="7"/>
      <c r="G3" s="9"/>
    </row>
    <row r="4" spans="1:7" ht="21" customHeight="1" x14ac:dyDescent="0.25">
      <c r="A4" s="10" t="s">
        <v>0</v>
      </c>
      <c r="B4" s="11" t="s">
        <v>1</v>
      </c>
      <c r="C4" s="11" t="s">
        <v>2</v>
      </c>
      <c r="D4" s="11" t="s">
        <v>3</v>
      </c>
      <c r="E4" s="12" t="s">
        <v>4</v>
      </c>
      <c r="F4" s="183" t="s">
        <v>1956</v>
      </c>
      <c r="G4" s="13" t="s">
        <v>5</v>
      </c>
    </row>
    <row r="5" spans="1:7" ht="21" customHeight="1" x14ac:dyDescent="0.25">
      <c r="A5" s="14"/>
      <c r="B5" s="15"/>
      <c r="C5" s="15"/>
      <c r="D5" s="15"/>
      <c r="E5" s="16">
        <v>0.40500000000000003</v>
      </c>
      <c r="F5" s="184"/>
      <c r="G5" s="17"/>
    </row>
    <row r="6" spans="1:7" ht="20.25" customHeight="1" x14ac:dyDescent="0.25">
      <c r="A6" s="18" t="s">
        <v>6</v>
      </c>
      <c r="B6" s="19"/>
      <c r="C6" s="19"/>
      <c r="D6" s="20"/>
      <c r="E6" s="21"/>
      <c r="F6" s="21"/>
      <c r="G6" s="22"/>
    </row>
    <row r="7" spans="1:7" ht="18.75" customHeight="1" x14ac:dyDescent="0.25">
      <c r="A7" s="23" t="s">
        <v>7</v>
      </c>
      <c r="B7" s="24"/>
      <c r="C7" s="24"/>
      <c r="D7" s="26"/>
      <c r="E7" s="24"/>
      <c r="F7" s="24"/>
      <c r="G7" s="27"/>
    </row>
    <row r="8" spans="1:7" ht="18.75" customHeight="1" x14ac:dyDescent="0.25">
      <c r="A8" s="28" t="s">
        <v>8</v>
      </c>
      <c r="B8" s="29">
        <v>22384</v>
      </c>
      <c r="C8" s="30">
        <v>15653</v>
      </c>
      <c r="D8" s="31">
        <v>15653</v>
      </c>
      <c r="E8" s="32">
        <f>ROUND($D8*E$5,2)</f>
        <v>6339.47</v>
      </c>
      <c r="F8" s="185">
        <f>+D8*(1-0.5)*(1-0.1)*(1-0.17)*(1-0.05)</f>
        <v>5554.0757249999997</v>
      </c>
      <c r="G8" s="33" t="s">
        <v>9</v>
      </c>
    </row>
    <row r="9" spans="1:7" ht="18.75" customHeight="1" x14ac:dyDescent="0.25">
      <c r="A9" s="28" t="s">
        <v>10</v>
      </c>
      <c r="B9" s="29">
        <v>23206</v>
      </c>
      <c r="C9" s="34">
        <v>16228</v>
      </c>
      <c r="D9" s="31">
        <v>16228</v>
      </c>
      <c r="E9" s="32">
        <f t="shared" ref="E9:E71" si="0">ROUND($D9*E$5,2)</f>
        <v>6572.34</v>
      </c>
      <c r="F9" s="185">
        <f t="shared" ref="F9:F39" si="1">+D9*(1-0.5)*(1-0.1)*(1-0.17)*(1-0.05)</f>
        <v>5758.1000999999997</v>
      </c>
      <c r="G9" s="35" t="s">
        <v>9</v>
      </c>
    </row>
    <row r="10" spans="1:7" ht="18.75" customHeight="1" x14ac:dyDescent="0.25">
      <c r="A10" s="28" t="s">
        <v>11</v>
      </c>
      <c r="B10" s="29">
        <v>24183</v>
      </c>
      <c r="C10" s="30">
        <v>16911</v>
      </c>
      <c r="D10" s="31">
        <v>16911</v>
      </c>
      <c r="E10" s="32">
        <f t="shared" si="0"/>
        <v>6848.96</v>
      </c>
      <c r="F10" s="185">
        <f t="shared" si="1"/>
        <v>6000.4455749999997</v>
      </c>
      <c r="G10" s="33" t="s">
        <v>12</v>
      </c>
    </row>
    <row r="11" spans="1:7" ht="18.75" customHeight="1" x14ac:dyDescent="0.25">
      <c r="A11" s="28" t="s">
        <v>13</v>
      </c>
      <c r="B11" s="29">
        <v>24373</v>
      </c>
      <c r="C11" s="30">
        <v>17044</v>
      </c>
      <c r="D11" s="31">
        <v>17044</v>
      </c>
      <c r="E11" s="32">
        <f t="shared" si="0"/>
        <v>6902.82</v>
      </c>
      <c r="F11" s="185">
        <f t="shared" si="1"/>
        <v>6047.6373000000003</v>
      </c>
      <c r="G11" s="33" t="s">
        <v>12</v>
      </c>
    </row>
    <row r="12" spans="1:7" ht="18.75" customHeight="1" x14ac:dyDescent="0.25">
      <c r="A12" s="28" t="s">
        <v>14</v>
      </c>
      <c r="B12" s="29">
        <v>25701</v>
      </c>
      <c r="C12" s="30">
        <v>17973</v>
      </c>
      <c r="D12" s="31">
        <v>17973</v>
      </c>
      <c r="E12" s="32">
        <f t="shared" si="0"/>
        <v>7279.07</v>
      </c>
      <c r="F12" s="185">
        <f t="shared" si="1"/>
        <v>6377.2697250000001</v>
      </c>
      <c r="G12" s="33" t="s">
        <v>15</v>
      </c>
    </row>
    <row r="13" spans="1:7" ht="18.75" customHeight="1" x14ac:dyDescent="0.25">
      <c r="A13" s="28" t="s">
        <v>16</v>
      </c>
      <c r="B13" s="29">
        <v>34197</v>
      </c>
      <c r="C13" s="30">
        <v>23914</v>
      </c>
      <c r="D13" s="31">
        <v>23914</v>
      </c>
      <c r="E13" s="32">
        <f t="shared" si="0"/>
        <v>9685.17</v>
      </c>
      <c r="F13" s="185">
        <f t="shared" si="1"/>
        <v>8485.2850500000004</v>
      </c>
      <c r="G13" s="33" t="s">
        <v>17</v>
      </c>
    </row>
    <row r="14" spans="1:7" ht="18.75" customHeight="1" x14ac:dyDescent="0.25">
      <c r="A14" s="28" t="s">
        <v>18</v>
      </c>
      <c r="B14" s="29">
        <v>42319</v>
      </c>
      <c r="C14" s="30">
        <v>29594</v>
      </c>
      <c r="D14" s="31">
        <v>29594</v>
      </c>
      <c r="E14" s="32">
        <f t="shared" si="0"/>
        <v>11985.57</v>
      </c>
      <c r="F14" s="185">
        <f t="shared" si="1"/>
        <v>10500.691049999999</v>
      </c>
      <c r="G14" s="33" t="s">
        <v>19</v>
      </c>
    </row>
    <row r="15" spans="1:7" ht="18.75" customHeight="1" x14ac:dyDescent="0.25">
      <c r="A15" s="28" t="s">
        <v>20</v>
      </c>
      <c r="B15" s="29">
        <v>26624</v>
      </c>
      <c r="C15" s="30">
        <v>18618</v>
      </c>
      <c r="D15" s="31">
        <v>18618</v>
      </c>
      <c r="E15" s="32">
        <f t="shared" si="0"/>
        <v>7540.29</v>
      </c>
      <c r="F15" s="185">
        <f t="shared" si="1"/>
        <v>6606.1318499999998</v>
      </c>
      <c r="G15" s="33" t="s">
        <v>21</v>
      </c>
    </row>
    <row r="16" spans="1:7" ht="18.75" customHeight="1" x14ac:dyDescent="0.25">
      <c r="A16" s="28" t="s">
        <v>22</v>
      </c>
      <c r="B16" s="29">
        <v>35882</v>
      </c>
      <c r="C16" s="30">
        <v>25092</v>
      </c>
      <c r="D16" s="31">
        <v>25092</v>
      </c>
      <c r="E16" s="32">
        <f t="shared" si="0"/>
        <v>10162.26</v>
      </c>
      <c r="F16" s="185">
        <f t="shared" si="1"/>
        <v>8903.2688999999991</v>
      </c>
      <c r="G16" s="33" t="s">
        <v>23</v>
      </c>
    </row>
    <row r="17" spans="1:7" ht="18.75" customHeight="1" x14ac:dyDescent="0.25">
      <c r="A17" s="28" t="s">
        <v>24</v>
      </c>
      <c r="B17" s="29">
        <v>47894</v>
      </c>
      <c r="C17" s="30">
        <v>33492</v>
      </c>
      <c r="D17" s="31">
        <v>33492</v>
      </c>
      <c r="E17" s="32">
        <f t="shared" si="0"/>
        <v>13564.26</v>
      </c>
      <c r="F17" s="185">
        <f t="shared" si="1"/>
        <v>11883.798899999998</v>
      </c>
      <c r="G17" s="33" t="s">
        <v>25</v>
      </c>
    </row>
    <row r="18" spans="1:7" ht="18.75" customHeight="1" x14ac:dyDescent="0.25">
      <c r="A18" s="28" t="s">
        <v>26</v>
      </c>
      <c r="B18" s="29">
        <v>29338</v>
      </c>
      <c r="C18" s="30">
        <v>20516</v>
      </c>
      <c r="D18" s="31">
        <v>20516</v>
      </c>
      <c r="E18" s="32">
        <f t="shared" si="0"/>
        <v>8308.98</v>
      </c>
      <c r="F18" s="185">
        <f t="shared" si="1"/>
        <v>7279.5897000000004</v>
      </c>
      <c r="G18" s="33" t="s">
        <v>27</v>
      </c>
    </row>
    <row r="19" spans="1:7" ht="18.75" customHeight="1" x14ac:dyDescent="0.25">
      <c r="A19" s="28" t="s">
        <v>28</v>
      </c>
      <c r="B19" s="29">
        <v>30827</v>
      </c>
      <c r="C19" s="30">
        <v>21557</v>
      </c>
      <c r="D19" s="31">
        <v>21557</v>
      </c>
      <c r="E19" s="32">
        <f t="shared" si="0"/>
        <v>8730.59</v>
      </c>
      <c r="F19" s="185">
        <f t="shared" si="1"/>
        <v>7648.962524999999</v>
      </c>
      <c r="G19" s="33" t="s">
        <v>29</v>
      </c>
    </row>
    <row r="20" spans="1:7" ht="18.75" customHeight="1" x14ac:dyDescent="0.25">
      <c r="A20" s="28" t="s">
        <v>30</v>
      </c>
      <c r="B20" s="29">
        <v>31499</v>
      </c>
      <c r="C20" s="30">
        <v>22027</v>
      </c>
      <c r="D20" s="31">
        <v>22027</v>
      </c>
      <c r="E20" s="32">
        <f t="shared" si="0"/>
        <v>8920.94</v>
      </c>
      <c r="F20" s="185">
        <f t="shared" si="1"/>
        <v>7815.730274999999</v>
      </c>
      <c r="G20" s="33" t="s">
        <v>31</v>
      </c>
    </row>
    <row r="21" spans="1:7" ht="18.75" customHeight="1" x14ac:dyDescent="0.25">
      <c r="A21" s="28" t="s">
        <v>32</v>
      </c>
      <c r="B21" s="29">
        <v>43335</v>
      </c>
      <c r="C21" s="30">
        <v>30304</v>
      </c>
      <c r="D21" s="31">
        <v>30304</v>
      </c>
      <c r="E21" s="32">
        <f t="shared" si="0"/>
        <v>12273.12</v>
      </c>
      <c r="F21" s="185">
        <f t="shared" si="1"/>
        <v>10752.6168</v>
      </c>
      <c r="G21" s="33" t="s">
        <v>33</v>
      </c>
    </row>
    <row r="22" spans="1:7" ht="18.75" customHeight="1" x14ac:dyDescent="0.25">
      <c r="A22" s="28" t="s">
        <v>34</v>
      </c>
      <c r="B22" s="29">
        <v>54280</v>
      </c>
      <c r="C22" s="30">
        <v>37958</v>
      </c>
      <c r="D22" s="31">
        <v>37958</v>
      </c>
      <c r="E22" s="32">
        <f t="shared" si="0"/>
        <v>15372.99</v>
      </c>
      <c r="F22" s="185">
        <f t="shared" si="1"/>
        <v>13468.44735</v>
      </c>
      <c r="G22" s="33" t="s">
        <v>35</v>
      </c>
    </row>
    <row r="23" spans="1:7" ht="18.75" customHeight="1" x14ac:dyDescent="0.25">
      <c r="A23" s="28" t="s">
        <v>36</v>
      </c>
      <c r="B23" s="29">
        <v>32538</v>
      </c>
      <c r="C23" s="30">
        <v>22754</v>
      </c>
      <c r="D23" s="31">
        <v>22754</v>
      </c>
      <c r="E23" s="32">
        <f t="shared" si="0"/>
        <v>9215.3700000000008</v>
      </c>
      <c r="F23" s="185">
        <f t="shared" si="1"/>
        <v>8073.6880499999997</v>
      </c>
      <c r="G23" s="33" t="s">
        <v>37</v>
      </c>
    </row>
    <row r="24" spans="1:7" ht="18.75" customHeight="1" x14ac:dyDescent="0.25">
      <c r="A24" s="28" t="s">
        <v>38</v>
      </c>
      <c r="B24" s="29">
        <v>45181</v>
      </c>
      <c r="C24" s="30">
        <v>31595</v>
      </c>
      <c r="D24" s="31">
        <v>31595</v>
      </c>
      <c r="E24" s="32">
        <f t="shared" si="0"/>
        <v>12795.98</v>
      </c>
      <c r="F24" s="185">
        <f t="shared" si="1"/>
        <v>11210.695874999999</v>
      </c>
      <c r="G24" s="33" t="s">
        <v>39</v>
      </c>
    </row>
    <row r="25" spans="1:7" ht="18.75" customHeight="1" x14ac:dyDescent="0.25">
      <c r="A25" s="28" t="s">
        <v>40</v>
      </c>
      <c r="B25" s="29">
        <v>57558</v>
      </c>
      <c r="C25" s="30">
        <v>40250</v>
      </c>
      <c r="D25" s="31">
        <v>40250</v>
      </c>
      <c r="E25" s="32">
        <f t="shared" si="0"/>
        <v>16301.25</v>
      </c>
      <c r="F25" s="185">
        <f t="shared" si="1"/>
        <v>14281.706249999999</v>
      </c>
      <c r="G25" s="33" t="s">
        <v>41</v>
      </c>
    </row>
    <row r="26" spans="1:7" ht="18.75" customHeight="1" x14ac:dyDescent="0.25">
      <c r="A26" s="28" t="s">
        <v>42</v>
      </c>
      <c r="B26" s="29">
        <v>27435</v>
      </c>
      <c r="C26" s="30">
        <v>19185</v>
      </c>
      <c r="D26" s="31">
        <v>19185</v>
      </c>
      <c r="E26" s="32">
        <f t="shared" si="0"/>
        <v>7769.93</v>
      </c>
      <c r="F26" s="185">
        <f t="shared" si="1"/>
        <v>6807.3176249999997</v>
      </c>
      <c r="G26" s="33" t="s">
        <v>43</v>
      </c>
    </row>
    <row r="27" spans="1:7" ht="18.75" customHeight="1" x14ac:dyDescent="0.25">
      <c r="A27" s="28" t="s">
        <v>44</v>
      </c>
      <c r="B27" s="29">
        <v>37745</v>
      </c>
      <c r="C27" s="30">
        <v>26395</v>
      </c>
      <c r="D27" s="31">
        <v>26395</v>
      </c>
      <c r="E27" s="32">
        <f t="shared" si="0"/>
        <v>10689.98</v>
      </c>
      <c r="F27" s="185">
        <f t="shared" si="1"/>
        <v>9365.6058749999993</v>
      </c>
      <c r="G27" s="33" t="s">
        <v>45</v>
      </c>
    </row>
    <row r="28" spans="1:7" ht="18.75" customHeight="1" x14ac:dyDescent="0.25">
      <c r="A28" s="28" t="s">
        <v>46</v>
      </c>
      <c r="B28" s="29">
        <v>24971</v>
      </c>
      <c r="C28" s="30">
        <v>17462</v>
      </c>
      <c r="D28" s="31">
        <v>17462</v>
      </c>
      <c r="E28" s="32">
        <f t="shared" si="0"/>
        <v>7072.11</v>
      </c>
      <c r="F28" s="185">
        <f t="shared" si="1"/>
        <v>6195.9541499999996</v>
      </c>
      <c r="G28" s="33" t="s">
        <v>47</v>
      </c>
    </row>
    <row r="29" spans="1:7" ht="18.75" customHeight="1" x14ac:dyDescent="0.25">
      <c r="A29" s="28" t="s">
        <v>48</v>
      </c>
      <c r="B29" s="29">
        <v>25534</v>
      </c>
      <c r="C29" s="30">
        <v>17856</v>
      </c>
      <c r="D29" s="31">
        <v>17856</v>
      </c>
      <c r="E29" s="32">
        <f t="shared" si="0"/>
        <v>7231.68</v>
      </c>
      <c r="F29" s="185">
        <f t="shared" si="1"/>
        <v>6335.7551999999996</v>
      </c>
      <c r="G29" s="33" t="s">
        <v>49</v>
      </c>
    </row>
    <row r="30" spans="1:7" ht="18.75" customHeight="1" x14ac:dyDescent="0.25">
      <c r="A30" s="28" t="s">
        <v>50</v>
      </c>
      <c r="B30" s="29">
        <v>27099</v>
      </c>
      <c r="C30" s="30">
        <v>18950</v>
      </c>
      <c r="D30" s="31">
        <v>18950</v>
      </c>
      <c r="E30" s="32">
        <f t="shared" si="0"/>
        <v>7674.75</v>
      </c>
      <c r="F30" s="185">
        <f t="shared" si="1"/>
        <v>6723.9337499999992</v>
      </c>
      <c r="G30" s="36" t="s">
        <v>51</v>
      </c>
    </row>
    <row r="31" spans="1:7" ht="18.75" customHeight="1" x14ac:dyDescent="0.25">
      <c r="A31" s="28" t="s">
        <v>52</v>
      </c>
      <c r="B31" s="29">
        <v>27538</v>
      </c>
      <c r="C31" s="30">
        <v>19257</v>
      </c>
      <c r="D31" s="31">
        <v>19257</v>
      </c>
      <c r="E31" s="32">
        <f t="shared" si="0"/>
        <v>7799.09</v>
      </c>
      <c r="F31" s="185">
        <f t="shared" si="1"/>
        <v>6832.8650249999992</v>
      </c>
      <c r="G31" s="36" t="s">
        <v>53</v>
      </c>
    </row>
    <row r="32" spans="1:7" ht="18.75" customHeight="1" x14ac:dyDescent="0.25">
      <c r="A32" s="28" t="s">
        <v>54</v>
      </c>
      <c r="B32" s="29">
        <v>26895</v>
      </c>
      <c r="C32" s="30">
        <v>18808</v>
      </c>
      <c r="D32" s="31">
        <v>18808</v>
      </c>
      <c r="E32" s="32">
        <f t="shared" si="0"/>
        <v>7617.24</v>
      </c>
      <c r="F32" s="185">
        <f t="shared" si="1"/>
        <v>6673.5485999999992</v>
      </c>
      <c r="G32" s="33" t="s">
        <v>55</v>
      </c>
    </row>
    <row r="33" spans="1:7" ht="18.75" customHeight="1" x14ac:dyDescent="0.25">
      <c r="A33" s="28" t="s">
        <v>56</v>
      </c>
      <c r="B33" s="29">
        <v>37006</v>
      </c>
      <c r="C33" s="30">
        <v>25878</v>
      </c>
      <c r="D33" s="31">
        <v>25878</v>
      </c>
      <c r="E33" s="32">
        <f t="shared" si="0"/>
        <v>10480.59</v>
      </c>
      <c r="F33" s="185">
        <f t="shared" si="1"/>
        <v>9182.1613499999985</v>
      </c>
      <c r="G33" s="33" t="s">
        <v>57</v>
      </c>
    </row>
    <row r="34" spans="1:7" ht="18.75" customHeight="1" x14ac:dyDescent="0.25">
      <c r="A34" s="28" t="s">
        <v>58</v>
      </c>
      <c r="B34" s="29">
        <v>54938</v>
      </c>
      <c r="C34" s="30">
        <v>38418</v>
      </c>
      <c r="D34" s="31">
        <v>38418</v>
      </c>
      <c r="E34" s="32">
        <f t="shared" si="0"/>
        <v>15559.29</v>
      </c>
      <c r="F34" s="185">
        <f t="shared" si="1"/>
        <v>13631.666850000001</v>
      </c>
      <c r="G34" s="33" t="s">
        <v>59</v>
      </c>
    </row>
    <row r="35" spans="1:7" ht="18.75" customHeight="1" x14ac:dyDescent="0.25">
      <c r="A35" s="28" t="s">
        <v>60</v>
      </c>
      <c r="B35" s="29">
        <v>28375</v>
      </c>
      <c r="C35" s="30">
        <v>19843</v>
      </c>
      <c r="D35" s="31">
        <v>19843</v>
      </c>
      <c r="E35" s="32">
        <f t="shared" si="0"/>
        <v>8036.42</v>
      </c>
      <c r="F35" s="185">
        <f t="shared" si="1"/>
        <v>7040.7924749999993</v>
      </c>
      <c r="G35" s="33" t="s">
        <v>61</v>
      </c>
    </row>
    <row r="36" spans="1:7" ht="18.75" customHeight="1" x14ac:dyDescent="0.25">
      <c r="A36" s="28" t="s">
        <v>62</v>
      </c>
      <c r="B36" s="29">
        <v>39567</v>
      </c>
      <c r="C36" s="30">
        <v>27669</v>
      </c>
      <c r="D36" s="31">
        <v>27669</v>
      </c>
      <c r="E36" s="32">
        <f t="shared" si="0"/>
        <v>11205.95</v>
      </c>
      <c r="F36" s="185">
        <f t="shared" si="1"/>
        <v>9817.6529250000003</v>
      </c>
      <c r="G36" s="33" t="s">
        <v>63</v>
      </c>
    </row>
    <row r="37" spans="1:7" ht="18.75" customHeight="1" x14ac:dyDescent="0.25">
      <c r="A37" s="28" t="s">
        <v>64</v>
      </c>
      <c r="B37" s="29">
        <v>57682</v>
      </c>
      <c r="C37" s="30">
        <v>40337</v>
      </c>
      <c r="D37" s="31">
        <v>40337</v>
      </c>
      <c r="E37" s="32">
        <f t="shared" si="0"/>
        <v>16336.49</v>
      </c>
      <c r="F37" s="185">
        <f t="shared" si="1"/>
        <v>14312.576025</v>
      </c>
      <c r="G37" s="33" t="s">
        <v>65</v>
      </c>
    </row>
    <row r="38" spans="1:7" ht="18.75" customHeight="1" x14ac:dyDescent="0.25">
      <c r="A38" s="28" t="s">
        <v>66</v>
      </c>
      <c r="B38" s="29">
        <v>33423</v>
      </c>
      <c r="C38" s="30">
        <v>23373</v>
      </c>
      <c r="D38" s="31">
        <v>23373</v>
      </c>
      <c r="E38" s="32">
        <f t="shared" si="0"/>
        <v>9466.07</v>
      </c>
      <c r="F38" s="185">
        <f t="shared" si="1"/>
        <v>8293.3247250000004</v>
      </c>
      <c r="G38" s="35" t="s">
        <v>67</v>
      </c>
    </row>
    <row r="39" spans="1:7" ht="18.75" customHeight="1" x14ac:dyDescent="0.25">
      <c r="A39" s="28" t="s">
        <v>68</v>
      </c>
      <c r="B39" s="29">
        <v>36988</v>
      </c>
      <c r="C39" s="30">
        <v>25866</v>
      </c>
      <c r="D39" s="31">
        <v>25866</v>
      </c>
      <c r="E39" s="32">
        <f t="shared" si="0"/>
        <v>10475.73</v>
      </c>
      <c r="F39" s="185">
        <f t="shared" si="1"/>
        <v>9177.9034499999998</v>
      </c>
      <c r="G39" s="35" t="s">
        <v>69</v>
      </c>
    </row>
    <row r="40" spans="1:7" ht="18.75" customHeight="1" x14ac:dyDescent="0.25">
      <c r="A40" s="28" t="s">
        <v>70</v>
      </c>
      <c r="B40" s="29">
        <v>34404</v>
      </c>
      <c r="C40" s="30">
        <v>24059</v>
      </c>
      <c r="D40" s="31">
        <v>24059</v>
      </c>
      <c r="E40" s="32">
        <f t="shared" si="0"/>
        <v>9743.9</v>
      </c>
      <c r="F40" s="185">
        <f>+D40*(1-0.5)*(1-0.1)*(1-0.17)*(1-0.05)</f>
        <v>8536.7346749999997</v>
      </c>
      <c r="G40" s="35" t="s">
        <v>71</v>
      </c>
    </row>
    <row r="41" spans="1:7" ht="18.75" customHeight="1" x14ac:dyDescent="0.25">
      <c r="A41" s="23" t="s">
        <v>72</v>
      </c>
      <c r="B41" s="37"/>
      <c r="C41" s="24"/>
      <c r="D41" s="26"/>
      <c r="E41" s="24"/>
      <c r="F41" s="185">
        <f>+D41*(1-0.5)*(1-0.1)*(1-0.17)*(1-0.05)</f>
        <v>0</v>
      </c>
      <c r="G41" s="27"/>
    </row>
    <row r="42" spans="1:7" ht="18.75" customHeight="1" x14ac:dyDescent="0.25">
      <c r="A42" s="28" t="s">
        <v>73</v>
      </c>
      <c r="B42" s="29">
        <v>32352</v>
      </c>
      <c r="C42" s="30">
        <v>22624</v>
      </c>
      <c r="D42" s="31">
        <v>22624</v>
      </c>
      <c r="E42" s="32">
        <f t="shared" si="0"/>
        <v>9162.7199999999993</v>
      </c>
      <c r="F42" s="185">
        <f t="shared" ref="F42:F50" si="2">+D42*(1-0.5)*(1-0.1)*(1-0.17)*(1-0.05)</f>
        <v>8027.5608000000002</v>
      </c>
      <c r="G42" s="38" t="s">
        <v>74</v>
      </c>
    </row>
    <row r="43" spans="1:7" ht="18.75" customHeight="1" x14ac:dyDescent="0.25">
      <c r="A43" s="28" t="s">
        <v>75</v>
      </c>
      <c r="B43" s="29">
        <v>43621</v>
      </c>
      <c r="C43" s="30">
        <v>30504</v>
      </c>
      <c r="D43" s="31">
        <v>30504</v>
      </c>
      <c r="E43" s="32">
        <f t="shared" si="0"/>
        <v>12354.12</v>
      </c>
      <c r="F43" s="185">
        <f t="shared" si="2"/>
        <v>10823.5818</v>
      </c>
      <c r="G43" s="38" t="s">
        <v>76</v>
      </c>
    </row>
    <row r="44" spans="1:7" ht="18.75" customHeight="1" x14ac:dyDescent="0.25">
      <c r="A44" s="28" t="s">
        <v>77</v>
      </c>
      <c r="B44" s="29">
        <v>61064</v>
      </c>
      <c r="C44" s="30">
        <v>42702</v>
      </c>
      <c r="D44" s="31">
        <v>42702</v>
      </c>
      <c r="E44" s="32">
        <f t="shared" si="0"/>
        <v>17294.310000000001</v>
      </c>
      <c r="F44" s="185">
        <f t="shared" si="2"/>
        <v>15151.737149999999</v>
      </c>
      <c r="G44" s="38" t="s">
        <v>78</v>
      </c>
    </row>
    <row r="45" spans="1:7" ht="18.75" customHeight="1" x14ac:dyDescent="0.25">
      <c r="A45" s="39" t="s">
        <v>79</v>
      </c>
      <c r="B45" s="29">
        <v>34878</v>
      </c>
      <c r="C45" s="30">
        <v>24390</v>
      </c>
      <c r="D45" s="31">
        <v>24390</v>
      </c>
      <c r="E45" s="32">
        <f t="shared" si="0"/>
        <v>9877.9500000000007</v>
      </c>
      <c r="F45" s="185">
        <f t="shared" si="2"/>
        <v>8654.1817499999979</v>
      </c>
      <c r="G45" s="38" t="s">
        <v>80</v>
      </c>
    </row>
    <row r="46" spans="1:7" ht="18.75" customHeight="1" x14ac:dyDescent="0.25">
      <c r="A46" s="28" t="s">
        <v>81</v>
      </c>
      <c r="B46" s="29">
        <v>47540</v>
      </c>
      <c r="C46" s="30">
        <v>33245</v>
      </c>
      <c r="D46" s="31">
        <v>33245</v>
      </c>
      <c r="E46" s="32">
        <f t="shared" si="0"/>
        <v>13464.23</v>
      </c>
      <c r="F46" s="185">
        <f t="shared" si="2"/>
        <v>11796.157125</v>
      </c>
      <c r="G46" s="38" t="s">
        <v>82</v>
      </c>
    </row>
    <row r="47" spans="1:7" ht="18.75" customHeight="1" x14ac:dyDescent="0.25">
      <c r="A47" s="28" t="s">
        <v>83</v>
      </c>
      <c r="B47" s="29">
        <v>66549</v>
      </c>
      <c r="C47" s="30">
        <v>46538</v>
      </c>
      <c r="D47" s="31">
        <v>46538</v>
      </c>
      <c r="E47" s="32">
        <f t="shared" si="0"/>
        <v>18847.89</v>
      </c>
      <c r="F47" s="185">
        <f t="shared" si="2"/>
        <v>16512.845849999998</v>
      </c>
      <c r="G47" s="38" t="s">
        <v>84</v>
      </c>
    </row>
    <row r="48" spans="1:7" ht="18.75" customHeight="1" x14ac:dyDescent="0.25">
      <c r="A48" s="28" t="s">
        <v>85</v>
      </c>
      <c r="B48" s="29">
        <v>37969</v>
      </c>
      <c r="C48" s="30">
        <v>26552</v>
      </c>
      <c r="D48" s="31">
        <v>26552</v>
      </c>
      <c r="E48" s="32">
        <f t="shared" si="0"/>
        <v>10753.56</v>
      </c>
      <c r="F48" s="185">
        <f t="shared" si="2"/>
        <v>9421.3133999999991</v>
      </c>
      <c r="G48" s="33" t="s">
        <v>86</v>
      </c>
    </row>
    <row r="49" spans="1:7" ht="18.75" customHeight="1" x14ac:dyDescent="0.25">
      <c r="A49" s="28" t="s">
        <v>87</v>
      </c>
      <c r="B49" s="29">
        <v>51110</v>
      </c>
      <c r="C49" s="30">
        <v>35741</v>
      </c>
      <c r="D49" s="31">
        <v>35741</v>
      </c>
      <c r="E49" s="32">
        <f t="shared" si="0"/>
        <v>14475.11</v>
      </c>
      <c r="F49" s="185">
        <f t="shared" si="2"/>
        <v>12681.800324999998</v>
      </c>
      <c r="G49" s="33" t="s">
        <v>88</v>
      </c>
    </row>
    <row r="50" spans="1:7" ht="18.75" customHeight="1" x14ac:dyDescent="0.25">
      <c r="A50" s="28" t="s">
        <v>89</v>
      </c>
      <c r="B50" s="29">
        <v>35606</v>
      </c>
      <c r="C50" s="30">
        <v>24899</v>
      </c>
      <c r="D50" s="31">
        <v>24899</v>
      </c>
      <c r="E50" s="32">
        <f t="shared" si="0"/>
        <v>10084.1</v>
      </c>
      <c r="F50" s="185">
        <f t="shared" si="2"/>
        <v>8834.7876749999996</v>
      </c>
      <c r="G50" s="38" t="s">
        <v>90</v>
      </c>
    </row>
    <row r="51" spans="1:7" ht="18.75" customHeight="1" x14ac:dyDescent="0.25">
      <c r="A51" s="28" t="s">
        <v>91</v>
      </c>
      <c r="B51" s="29">
        <v>49129</v>
      </c>
      <c r="C51" s="30">
        <v>34356</v>
      </c>
      <c r="D51" s="31">
        <v>34356</v>
      </c>
      <c r="E51" s="32">
        <f t="shared" si="0"/>
        <v>13914.18</v>
      </c>
      <c r="F51" s="185">
        <f>+D51*(1-0.5)*(1-0.1)*(1-0.17)*(1-0.05)</f>
        <v>12190.367699999999</v>
      </c>
      <c r="G51" s="33" t="s">
        <v>92</v>
      </c>
    </row>
    <row r="52" spans="1:7" ht="18.75" customHeight="1" x14ac:dyDescent="0.25">
      <c r="A52" s="28" t="s">
        <v>93</v>
      </c>
      <c r="B52" s="29">
        <v>39867</v>
      </c>
      <c r="C52" s="30">
        <v>27879</v>
      </c>
      <c r="D52" s="31">
        <v>27879</v>
      </c>
      <c r="E52" s="32">
        <f t="shared" si="0"/>
        <v>11291</v>
      </c>
      <c r="F52" s="185">
        <f t="shared" ref="F52:F64" si="3">+D52*(1-0.5)*(1-0.1)*(1-0.17)*(1-0.05)</f>
        <v>9892.1661750000003</v>
      </c>
      <c r="G52" s="33" t="s">
        <v>94</v>
      </c>
    </row>
    <row r="53" spans="1:7" ht="18.75" customHeight="1" x14ac:dyDescent="0.25">
      <c r="A53" s="28" t="s">
        <v>95</v>
      </c>
      <c r="B53" s="29">
        <v>51596</v>
      </c>
      <c r="C53" s="30">
        <v>36081</v>
      </c>
      <c r="D53" s="31">
        <v>36081</v>
      </c>
      <c r="E53" s="32">
        <f t="shared" si="0"/>
        <v>14612.81</v>
      </c>
      <c r="F53" s="185">
        <f t="shared" si="3"/>
        <v>12802.440825</v>
      </c>
      <c r="G53" s="33" t="s">
        <v>96</v>
      </c>
    </row>
    <row r="54" spans="1:7" ht="18.75" customHeight="1" x14ac:dyDescent="0.25">
      <c r="A54" s="28" t="s">
        <v>97</v>
      </c>
      <c r="B54" s="29">
        <v>34178</v>
      </c>
      <c r="C54" s="30">
        <v>23901</v>
      </c>
      <c r="D54" s="31">
        <v>23901</v>
      </c>
      <c r="E54" s="32">
        <f t="shared" si="0"/>
        <v>9679.91</v>
      </c>
      <c r="F54" s="185">
        <f t="shared" si="3"/>
        <v>8480.6723249999995</v>
      </c>
      <c r="G54" s="33" t="s">
        <v>98</v>
      </c>
    </row>
    <row r="55" spans="1:7" ht="18.75" customHeight="1" x14ac:dyDescent="0.25">
      <c r="A55" s="28" t="s">
        <v>99</v>
      </c>
      <c r="B55" s="29">
        <v>46183</v>
      </c>
      <c r="C55" s="30">
        <v>32296</v>
      </c>
      <c r="D55" s="31">
        <v>32296</v>
      </c>
      <c r="E55" s="32">
        <f t="shared" si="0"/>
        <v>13079.88</v>
      </c>
      <c r="F55" s="185">
        <f t="shared" si="3"/>
        <v>11459.4282</v>
      </c>
      <c r="G55" s="33" t="s">
        <v>100</v>
      </c>
    </row>
    <row r="56" spans="1:7" ht="18.75" customHeight="1" x14ac:dyDescent="0.25">
      <c r="A56" s="28" t="s">
        <v>101</v>
      </c>
      <c r="B56" s="29">
        <v>35554</v>
      </c>
      <c r="C56" s="30">
        <v>24863</v>
      </c>
      <c r="D56" s="31">
        <v>24863</v>
      </c>
      <c r="E56" s="32">
        <f t="shared" si="0"/>
        <v>10069.52</v>
      </c>
      <c r="F56" s="185">
        <f t="shared" si="3"/>
        <v>8822.0139749999998</v>
      </c>
      <c r="G56" s="33" t="s">
        <v>102</v>
      </c>
    </row>
    <row r="57" spans="1:7" ht="18.75" customHeight="1" x14ac:dyDescent="0.25">
      <c r="A57" s="28" t="s">
        <v>103</v>
      </c>
      <c r="B57" s="29">
        <v>48501</v>
      </c>
      <c r="C57" s="30">
        <v>33917</v>
      </c>
      <c r="D57" s="31">
        <v>33917</v>
      </c>
      <c r="E57" s="32">
        <f t="shared" si="0"/>
        <v>13736.39</v>
      </c>
      <c r="F57" s="185">
        <f t="shared" si="3"/>
        <v>12034.599525</v>
      </c>
      <c r="G57" s="33" t="s">
        <v>104</v>
      </c>
    </row>
    <row r="58" spans="1:7" ht="18.75" customHeight="1" x14ac:dyDescent="0.25">
      <c r="A58" s="40" t="s">
        <v>105</v>
      </c>
      <c r="B58" s="29">
        <v>38122</v>
      </c>
      <c r="C58" s="30">
        <v>26659</v>
      </c>
      <c r="D58" s="31">
        <v>26659</v>
      </c>
      <c r="E58" s="32">
        <f t="shared" si="0"/>
        <v>10796.9</v>
      </c>
      <c r="F58" s="185">
        <f t="shared" si="3"/>
        <v>9459.2796749999998</v>
      </c>
      <c r="G58" s="33" t="s">
        <v>106</v>
      </c>
    </row>
    <row r="59" spans="1:7" ht="18.75" customHeight="1" x14ac:dyDescent="0.25">
      <c r="A59" s="40" t="s">
        <v>107</v>
      </c>
      <c r="B59" s="29">
        <v>47590</v>
      </c>
      <c r="C59" s="30">
        <v>33280</v>
      </c>
      <c r="D59" s="31">
        <v>33280</v>
      </c>
      <c r="E59" s="32">
        <f t="shared" si="0"/>
        <v>13478.4</v>
      </c>
      <c r="F59" s="185">
        <f t="shared" si="3"/>
        <v>11808.575999999999</v>
      </c>
      <c r="G59" s="33" t="s">
        <v>108</v>
      </c>
    </row>
    <row r="60" spans="1:7" ht="18.75" customHeight="1" x14ac:dyDescent="0.25">
      <c r="A60" s="23" t="s">
        <v>109</v>
      </c>
      <c r="B60" s="37"/>
      <c r="C60" s="24"/>
      <c r="D60" s="26"/>
      <c r="E60" s="24"/>
      <c r="F60" s="185">
        <f t="shared" si="3"/>
        <v>0</v>
      </c>
      <c r="G60" s="27"/>
    </row>
    <row r="61" spans="1:7" ht="18.75" customHeight="1" x14ac:dyDescent="0.25">
      <c r="A61" s="28" t="s">
        <v>110</v>
      </c>
      <c r="B61" s="29">
        <v>25872</v>
      </c>
      <c r="C61" s="30">
        <v>18092</v>
      </c>
      <c r="D61" s="31">
        <v>18092</v>
      </c>
      <c r="E61" s="32">
        <f t="shared" si="0"/>
        <v>7327.26</v>
      </c>
      <c r="F61" s="185">
        <f t="shared" si="3"/>
        <v>6419.4938999999995</v>
      </c>
      <c r="G61" s="38" t="s">
        <v>111</v>
      </c>
    </row>
    <row r="62" spans="1:7" ht="18.75" customHeight="1" x14ac:dyDescent="0.25">
      <c r="A62" s="28" t="s">
        <v>112</v>
      </c>
      <c r="B62" s="29">
        <v>37430</v>
      </c>
      <c r="C62" s="30">
        <v>26175</v>
      </c>
      <c r="D62" s="31">
        <v>26175</v>
      </c>
      <c r="E62" s="32">
        <f t="shared" si="0"/>
        <v>10600.88</v>
      </c>
      <c r="F62" s="185">
        <f t="shared" si="3"/>
        <v>9287.5443749999995</v>
      </c>
      <c r="G62" s="38" t="s">
        <v>113</v>
      </c>
    </row>
    <row r="63" spans="1:7" ht="18.75" customHeight="1" x14ac:dyDescent="0.25">
      <c r="A63" s="28" t="s">
        <v>114</v>
      </c>
      <c r="B63" s="29">
        <v>29505</v>
      </c>
      <c r="C63" s="30">
        <v>20633</v>
      </c>
      <c r="D63" s="31">
        <v>20633</v>
      </c>
      <c r="E63" s="32">
        <f t="shared" si="0"/>
        <v>8356.3700000000008</v>
      </c>
      <c r="F63" s="185">
        <f t="shared" si="3"/>
        <v>7321.104225</v>
      </c>
      <c r="G63" s="38" t="s">
        <v>115</v>
      </c>
    </row>
    <row r="64" spans="1:7" ht="18.75" customHeight="1" x14ac:dyDescent="0.25">
      <c r="A64" s="28" t="s">
        <v>116</v>
      </c>
      <c r="B64" s="29">
        <v>44916</v>
      </c>
      <c r="C64" s="30">
        <v>31410</v>
      </c>
      <c r="D64" s="31">
        <v>31410</v>
      </c>
      <c r="E64" s="32">
        <f t="shared" si="0"/>
        <v>12721.05</v>
      </c>
      <c r="F64" s="185">
        <f t="shared" si="3"/>
        <v>11145.053249999999</v>
      </c>
      <c r="G64" s="38" t="s">
        <v>117</v>
      </c>
    </row>
    <row r="65" spans="1:7" ht="18.75" customHeight="1" x14ac:dyDescent="0.25">
      <c r="A65" s="28" t="s">
        <v>118</v>
      </c>
      <c r="B65" s="29">
        <v>38343</v>
      </c>
      <c r="C65" s="30">
        <v>26813</v>
      </c>
      <c r="D65" s="31">
        <v>26813</v>
      </c>
      <c r="E65" s="32">
        <f t="shared" si="0"/>
        <v>10859.27</v>
      </c>
      <c r="F65" s="185">
        <f>+D65*(1-0.5)*(1-0.1)*(1-0.17)*(1-0.05)</f>
        <v>9513.9227249999985</v>
      </c>
      <c r="G65" s="38" t="s">
        <v>119</v>
      </c>
    </row>
    <row r="66" spans="1:7" ht="18.75" customHeight="1" x14ac:dyDescent="0.25">
      <c r="A66" s="28" t="s">
        <v>120</v>
      </c>
      <c r="B66" s="29">
        <v>55976</v>
      </c>
      <c r="C66" s="30">
        <v>39144</v>
      </c>
      <c r="D66" s="31">
        <v>39144</v>
      </c>
      <c r="E66" s="32">
        <f t="shared" si="0"/>
        <v>15853.32</v>
      </c>
      <c r="F66" s="185">
        <f t="shared" ref="F66:F80" si="4">+D66*(1-0.5)*(1-0.1)*(1-0.17)*(1-0.05)</f>
        <v>13889.269799999996</v>
      </c>
      <c r="G66" s="38" t="s">
        <v>121</v>
      </c>
    </row>
    <row r="67" spans="1:7" ht="18.75" customHeight="1" x14ac:dyDescent="0.25">
      <c r="A67" s="41" t="s">
        <v>122</v>
      </c>
      <c r="B67" s="42"/>
      <c r="C67" s="42"/>
      <c r="D67" s="43"/>
      <c r="E67" s="24"/>
      <c r="F67" s="185">
        <f t="shared" si="4"/>
        <v>0</v>
      </c>
      <c r="G67" s="27"/>
    </row>
    <row r="68" spans="1:7" ht="18.75" customHeight="1" x14ac:dyDescent="0.25">
      <c r="A68" s="44" t="s">
        <v>123</v>
      </c>
      <c r="B68" s="45">
        <v>32538</v>
      </c>
      <c r="C68" s="30">
        <v>22754</v>
      </c>
      <c r="D68" s="31">
        <v>22754</v>
      </c>
      <c r="E68" s="32">
        <f t="shared" si="0"/>
        <v>9215.3700000000008</v>
      </c>
      <c r="F68" s="185">
        <f t="shared" si="4"/>
        <v>8073.6880499999997</v>
      </c>
      <c r="G68" s="33" t="s">
        <v>124</v>
      </c>
    </row>
    <row r="69" spans="1:7" ht="18.75" customHeight="1" x14ac:dyDescent="0.25">
      <c r="A69" s="44" t="s">
        <v>125</v>
      </c>
      <c r="B69" s="45">
        <v>47004</v>
      </c>
      <c r="C69" s="30">
        <v>32870</v>
      </c>
      <c r="D69" s="31">
        <v>32870</v>
      </c>
      <c r="E69" s="32">
        <f t="shared" si="0"/>
        <v>13312.35</v>
      </c>
      <c r="F69" s="185">
        <f t="shared" si="4"/>
        <v>11663.097749999999</v>
      </c>
      <c r="G69" s="33" t="s">
        <v>126</v>
      </c>
    </row>
    <row r="70" spans="1:7" ht="18.75" customHeight="1" x14ac:dyDescent="0.25">
      <c r="A70" s="44" t="s">
        <v>127</v>
      </c>
      <c r="B70" s="45">
        <v>37078</v>
      </c>
      <c r="C70" s="30">
        <v>25929</v>
      </c>
      <c r="D70" s="31">
        <v>25929</v>
      </c>
      <c r="E70" s="32">
        <f t="shared" si="0"/>
        <v>10501.25</v>
      </c>
      <c r="F70" s="185">
        <f t="shared" si="4"/>
        <v>9200.2574249999998</v>
      </c>
      <c r="G70" s="33" t="s">
        <v>128</v>
      </c>
    </row>
    <row r="71" spans="1:7" ht="18.75" customHeight="1" x14ac:dyDescent="0.25">
      <c r="A71" s="44" t="s">
        <v>129</v>
      </c>
      <c r="B71" s="45">
        <v>56339</v>
      </c>
      <c r="C71" s="30">
        <v>39398</v>
      </c>
      <c r="D71" s="31">
        <v>39398</v>
      </c>
      <c r="E71" s="32">
        <f t="shared" si="0"/>
        <v>15956.19</v>
      </c>
      <c r="F71" s="185">
        <f t="shared" si="4"/>
        <v>13979.395349999999</v>
      </c>
      <c r="G71" s="33" t="s">
        <v>130</v>
      </c>
    </row>
    <row r="72" spans="1:7" ht="18.75" customHeight="1" x14ac:dyDescent="0.25">
      <c r="A72" s="23" t="s">
        <v>131</v>
      </c>
      <c r="B72" s="37"/>
      <c r="C72" s="24"/>
      <c r="D72" s="26"/>
      <c r="E72" s="24"/>
      <c r="F72" s="185">
        <f t="shared" si="4"/>
        <v>0</v>
      </c>
      <c r="G72" s="27"/>
    </row>
    <row r="73" spans="1:7" ht="18.75" customHeight="1" x14ac:dyDescent="0.25">
      <c r="A73" s="28" t="s">
        <v>132</v>
      </c>
      <c r="B73" s="29">
        <v>15640</v>
      </c>
      <c r="C73" s="30">
        <v>10937</v>
      </c>
      <c r="D73" s="31">
        <v>10937</v>
      </c>
      <c r="E73" s="32">
        <f t="shared" ref="E73:E136" si="5">ROUND($D73*E$5,2)</f>
        <v>4429.49</v>
      </c>
      <c r="F73" s="185">
        <f t="shared" si="4"/>
        <v>3880.7210249999998</v>
      </c>
      <c r="G73" s="33" t="s">
        <v>133</v>
      </c>
    </row>
    <row r="74" spans="1:7" ht="18.75" customHeight="1" x14ac:dyDescent="0.25">
      <c r="A74" s="28" t="s">
        <v>134</v>
      </c>
      <c r="B74" s="29">
        <v>17001</v>
      </c>
      <c r="C74" s="30">
        <v>11889</v>
      </c>
      <c r="D74" s="31">
        <v>11889</v>
      </c>
      <c r="E74" s="32">
        <f t="shared" si="5"/>
        <v>4815.05</v>
      </c>
      <c r="F74" s="185">
        <f t="shared" si="4"/>
        <v>4218.5144250000003</v>
      </c>
      <c r="G74" s="33" t="s">
        <v>135</v>
      </c>
    </row>
    <row r="75" spans="1:7" ht="18.75" customHeight="1" x14ac:dyDescent="0.25">
      <c r="A75" s="28" t="s">
        <v>136</v>
      </c>
      <c r="B75" s="29">
        <v>18397</v>
      </c>
      <c r="C75" s="30">
        <v>12865</v>
      </c>
      <c r="D75" s="31">
        <v>12865</v>
      </c>
      <c r="E75" s="32">
        <f t="shared" si="5"/>
        <v>5210.33</v>
      </c>
      <c r="F75" s="185">
        <f t="shared" si="4"/>
        <v>4564.8236249999991</v>
      </c>
      <c r="G75" s="38" t="s">
        <v>137</v>
      </c>
    </row>
    <row r="76" spans="1:7" ht="18.75" customHeight="1" x14ac:dyDescent="0.25">
      <c r="A76" s="28" t="s">
        <v>138</v>
      </c>
      <c r="B76" s="29">
        <v>18397</v>
      </c>
      <c r="C76" s="30">
        <v>12865</v>
      </c>
      <c r="D76" s="31">
        <v>12865</v>
      </c>
      <c r="E76" s="32">
        <f t="shared" si="5"/>
        <v>5210.33</v>
      </c>
      <c r="F76" s="185">
        <f t="shared" si="4"/>
        <v>4564.8236249999991</v>
      </c>
      <c r="G76" s="38" t="s">
        <v>139</v>
      </c>
    </row>
    <row r="77" spans="1:7" ht="18.75" customHeight="1" x14ac:dyDescent="0.25">
      <c r="A77" s="28" t="s">
        <v>140</v>
      </c>
      <c r="B77" s="29">
        <v>23715</v>
      </c>
      <c r="C77" s="30">
        <v>16584</v>
      </c>
      <c r="D77" s="31">
        <v>16584</v>
      </c>
      <c r="E77" s="32">
        <f t="shared" si="5"/>
        <v>6716.52</v>
      </c>
      <c r="F77" s="185">
        <f t="shared" si="4"/>
        <v>5884.4177999999993</v>
      </c>
      <c r="G77" s="38" t="s">
        <v>141</v>
      </c>
    </row>
    <row r="78" spans="1:7" ht="18.75" customHeight="1" x14ac:dyDescent="0.25">
      <c r="A78" s="28" t="s">
        <v>142</v>
      </c>
      <c r="B78" s="29">
        <v>27978</v>
      </c>
      <c r="C78" s="30">
        <v>19565</v>
      </c>
      <c r="D78" s="31">
        <v>19565</v>
      </c>
      <c r="E78" s="32">
        <f t="shared" si="5"/>
        <v>7923.83</v>
      </c>
      <c r="F78" s="185">
        <f t="shared" si="4"/>
        <v>6942.1511249999985</v>
      </c>
      <c r="G78" s="38" t="s">
        <v>143</v>
      </c>
    </row>
    <row r="79" spans="1:7" ht="18.75" customHeight="1" x14ac:dyDescent="0.25">
      <c r="A79" s="28" t="s">
        <v>144</v>
      </c>
      <c r="B79" s="29">
        <v>20432</v>
      </c>
      <c r="C79" s="30">
        <v>14288</v>
      </c>
      <c r="D79" s="31">
        <v>14288</v>
      </c>
      <c r="E79" s="32">
        <f t="shared" si="5"/>
        <v>5786.64</v>
      </c>
      <c r="F79" s="185">
        <f t="shared" si="4"/>
        <v>5069.7395999999999</v>
      </c>
      <c r="G79" s="38" t="s">
        <v>145</v>
      </c>
    </row>
    <row r="80" spans="1:7" ht="18.75" customHeight="1" x14ac:dyDescent="0.25">
      <c r="A80" s="28" t="s">
        <v>146</v>
      </c>
      <c r="B80" s="29">
        <v>20432</v>
      </c>
      <c r="C80" s="30">
        <v>14288</v>
      </c>
      <c r="D80" s="31">
        <v>14288</v>
      </c>
      <c r="E80" s="32">
        <f t="shared" si="5"/>
        <v>5786.64</v>
      </c>
      <c r="F80" s="185">
        <f t="shared" si="4"/>
        <v>5069.7395999999999</v>
      </c>
      <c r="G80" s="38" t="s">
        <v>147</v>
      </c>
    </row>
    <row r="81" spans="1:7" ht="18.75" customHeight="1" x14ac:dyDescent="0.25">
      <c r="A81" s="28" t="s">
        <v>148</v>
      </c>
      <c r="B81" s="29">
        <v>30589</v>
      </c>
      <c r="C81" s="30">
        <v>21391</v>
      </c>
      <c r="D81" s="31">
        <v>21391</v>
      </c>
      <c r="E81" s="32">
        <f t="shared" si="5"/>
        <v>8663.36</v>
      </c>
      <c r="F81" s="185">
        <f>+D81*(1-0.5)*(1-0.1)*(1-0.17)*(1-0.05)</f>
        <v>7590.0615750000006</v>
      </c>
      <c r="G81" s="38" t="s">
        <v>149</v>
      </c>
    </row>
    <row r="82" spans="1:7" ht="18.75" customHeight="1" x14ac:dyDescent="0.25">
      <c r="A82" s="28" t="s">
        <v>150</v>
      </c>
      <c r="B82" s="29">
        <v>33190</v>
      </c>
      <c r="C82" s="30">
        <v>23210</v>
      </c>
      <c r="D82" s="31">
        <v>23210</v>
      </c>
      <c r="E82" s="32">
        <f t="shared" si="5"/>
        <v>9400.0499999999993</v>
      </c>
      <c r="F82" s="185">
        <f t="shared" ref="F82:F92" si="6">+D82*(1-0.5)*(1-0.1)*(1-0.17)*(1-0.05)</f>
        <v>8235.4882499999985</v>
      </c>
      <c r="G82" s="38" t="s">
        <v>151</v>
      </c>
    </row>
    <row r="83" spans="1:7" ht="18.75" customHeight="1" x14ac:dyDescent="0.25">
      <c r="A83" s="28" t="s">
        <v>152</v>
      </c>
      <c r="B83" s="29">
        <v>18298</v>
      </c>
      <c r="C83" s="30">
        <v>12796</v>
      </c>
      <c r="D83" s="31">
        <v>12796</v>
      </c>
      <c r="E83" s="32">
        <f t="shared" si="5"/>
        <v>5182.38</v>
      </c>
      <c r="F83" s="185">
        <f t="shared" si="6"/>
        <v>4540.3406999999997</v>
      </c>
      <c r="G83" s="33" t="s">
        <v>153</v>
      </c>
    </row>
    <row r="84" spans="1:7" ht="18.75" customHeight="1" x14ac:dyDescent="0.25">
      <c r="A84" s="28" t="s">
        <v>154</v>
      </c>
      <c r="B84" s="29">
        <v>20559</v>
      </c>
      <c r="C84" s="30">
        <v>14377</v>
      </c>
      <c r="D84" s="31">
        <v>14377</v>
      </c>
      <c r="E84" s="32">
        <f t="shared" si="5"/>
        <v>5822.69</v>
      </c>
      <c r="F84" s="185">
        <f t="shared" si="6"/>
        <v>5101.3190249999998</v>
      </c>
      <c r="G84" s="33" t="s">
        <v>155</v>
      </c>
    </row>
    <row r="85" spans="1:7" ht="18.75" customHeight="1" x14ac:dyDescent="0.25">
      <c r="A85" s="28" t="s">
        <v>156</v>
      </c>
      <c r="B85" s="29">
        <v>21020</v>
      </c>
      <c r="C85" s="30">
        <v>14699</v>
      </c>
      <c r="D85" s="31">
        <v>14699</v>
      </c>
      <c r="E85" s="32">
        <f t="shared" si="5"/>
        <v>5953.1</v>
      </c>
      <c r="F85" s="185">
        <f t="shared" si="6"/>
        <v>5215.5726749999994</v>
      </c>
      <c r="G85" s="38" t="s">
        <v>157</v>
      </c>
    </row>
    <row r="86" spans="1:7" ht="18.75" customHeight="1" x14ac:dyDescent="0.25">
      <c r="A86" s="28" t="s">
        <v>158</v>
      </c>
      <c r="B86" s="29">
        <v>21020</v>
      </c>
      <c r="C86" s="30">
        <v>14699</v>
      </c>
      <c r="D86" s="31">
        <v>14699</v>
      </c>
      <c r="E86" s="32">
        <f t="shared" si="5"/>
        <v>5953.1</v>
      </c>
      <c r="F86" s="185">
        <f t="shared" si="6"/>
        <v>5215.5726749999994</v>
      </c>
      <c r="G86" s="38" t="s">
        <v>159</v>
      </c>
    </row>
    <row r="87" spans="1:7" ht="18.75" customHeight="1" x14ac:dyDescent="0.25">
      <c r="A87" s="28" t="s">
        <v>160</v>
      </c>
      <c r="B87" s="29">
        <v>28012</v>
      </c>
      <c r="C87" s="30">
        <v>19589</v>
      </c>
      <c r="D87" s="31">
        <v>19589</v>
      </c>
      <c r="E87" s="32">
        <f t="shared" si="5"/>
        <v>7933.55</v>
      </c>
      <c r="F87" s="185">
        <f t="shared" si="6"/>
        <v>6950.6669250000004</v>
      </c>
      <c r="G87" s="38" t="s">
        <v>161</v>
      </c>
    </row>
    <row r="88" spans="1:7" ht="18.75" customHeight="1" x14ac:dyDescent="0.25">
      <c r="A88" s="28" t="s">
        <v>162</v>
      </c>
      <c r="B88" s="29">
        <v>38704</v>
      </c>
      <c r="C88" s="30">
        <v>27066</v>
      </c>
      <c r="D88" s="31">
        <v>27066</v>
      </c>
      <c r="E88" s="32">
        <f t="shared" si="5"/>
        <v>10961.73</v>
      </c>
      <c r="F88" s="185">
        <f t="shared" si="6"/>
        <v>9603.6934499999988</v>
      </c>
      <c r="G88" s="38" t="s">
        <v>163</v>
      </c>
    </row>
    <row r="89" spans="1:7" ht="18.75" customHeight="1" x14ac:dyDescent="0.25">
      <c r="A89" s="28" t="s">
        <v>164</v>
      </c>
      <c r="B89" s="29">
        <v>22172</v>
      </c>
      <c r="C89" s="30">
        <v>15505</v>
      </c>
      <c r="D89" s="31">
        <v>15505</v>
      </c>
      <c r="E89" s="32">
        <f t="shared" si="5"/>
        <v>6279.53</v>
      </c>
      <c r="F89" s="185">
        <f t="shared" si="6"/>
        <v>5501.5616249999994</v>
      </c>
      <c r="G89" s="38" t="s">
        <v>165</v>
      </c>
    </row>
    <row r="90" spans="1:7" ht="18.75" customHeight="1" x14ac:dyDescent="0.25">
      <c r="A90" s="28" t="s">
        <v>166</v>
      </c>
      <c r="B90" s="29">
        <v>22172</v>
      </c>
      <c r="C90" s="30">
        <v>15505</v>
      </c>
      <c r="D90" s="31">
        <v>15505</v>
      </c>
      <c r="E90" s="32">
        <f t="shared" si="5"/>
        <v>6279.53</v>
      </c>
      <c r="F90" s="185">
        <f t="shared" si="6"/>
        <v>5501.5616249999994</v>
      </c>
      <c r="G90" s="38" t="s">
        <v>167</v>
      </c>
    </row>
    <row r="91" spans="1:7" ht="18.75" customHeight="1" x14ac:dyDescent="0.25">
      <c r="A91" s="28" t="s">
        <v>168</v>
      </c>
      <c r="B91" s="29">
        <v>33358</v>
      </c>
      <c r="C91" s="30">
        <v>23327</v>
      </c>
      <c r="D91" s="31">
        <v>23327</v>
      </c>
      <c r="E91" s="32">
        <f t="shared" si="5"/>
        <v>9447.44</v>
      </c>
      <c r="F91" s="185">
        <f t="shared" si="6"/>
        <v>8277.002774999999</v>
      </c>
      <c r="G91" s="38" t="s">
        <v>169</v>
      </c>
    </row>
    <row r="92" spans="1:7" ht="18.75" customHeight="1" x14ac:dyDescent="0.25">
      <c r="A92" s="28" t="s">
        <v>170</v>
      </c>
      <c r="B92" s="29">
        <v>40591</v>
      </c>
      <c r="C92" s="30">
        <v>28385</v>
      </c>
      <c r="D92" s="31">
        <v>28385</v>
      </c>
      <c r="E92" s="32">
        <f t="shared" si="5"/>
        <v>11495.93</v>
      </c>
      <c r="F92" s="185">
        <f t="shared" si="6"/>
        <v>10071.707624999999</v>
      </c>
      <c r="G92" s="38" t="s">
        <v>171</v>
      </c>
    </row>
    <row r="93" spans="1:7" ht="18.75" customHeight="1" x14ac:dyDescent="0.25">
      <c r="A93" s="23" t="s">
        <v>172</v>
      </c>
      <c r="B93" s="37"/>
      <c r="C93" s="24"/>
      <c r="D93" s="26"/>
      <c r="E93" s="24"/>
      <c r="F93" s="185">
        <f>+D93*(1-0.5)*(1-0.1)*(1-0.17)*(1-0.05)</f>
        <v>0</v>
      </c>
      <c r="G93" s="47"/>
    </row>
    <row r="94" spans="1:7" ht="18.75" customHeight="1" x14ac:dyDescent="0.25">
      <c r="A94" s="28" t="s">
        <v>173</v>
      </c>
      <c r="B94" s="29">
        <v>27283</v>
      </c>
      <c r="C94" s="30">
        <v>19079</v>
      </c>
      <c r="D94" s="31">
        <v>19079</v>
      </c>
      <c r="E94" s="32">
        <f t="shared" si="5"/>
        <v>7727</v>
      </c>
      <c r="F94" s="185">
        <f t="shared" ref="F94:F109" si="7">+D94*(1-0.5)*(1-0.1)*(1-0.17)*(1-0.05)</f>
        <v>6769.7061750000003</v>
      </c>
      <c r="G94" s="38" t="s">
        <v>174</v>
      </c>
    </row>
    <row r="95" spans="1:7" ht="18.75" customHeight="1" x14ac:dyDescent="0.25">
      <c r="A95" s="28" t="s">
        <v>175</v>
      </c>
      <c r="B95" s="29">
        <v>27283</v>
      </c>
      <c r="C95" s="30">
        <v>19079</v>
      </c>
      <c r="D95" s="31">
        <v>19079</v>
      </c>
      <c r="E95" s="32">
        <f t="shared" si="5"/>
        <v>7727</v>
      </c>
      <c r="F95" s="185">
        <f t="shared" si="7"/>
        <v>6769.7061750000003</v>
      </c>
      <c r="G95" s="38" t="s">
        <v>176</v>
      </c>
    </row>
    <row r="96" spans="1:7" ht="18.75" customHeight="1" x14ac:dyDescent="0.25">
      <c r="A96" s="28" t="s">
        <v>177</v>
      </c>
      <c r="B96" s="29">
        <v>34988</v>
      </c>
      <c r="C96" s="30">
        <v>24467</v>
      </c>
      <c r="D96" s="31">
        <v>24467</v>
      </c>
      <c r="E96" s="32">
        <f t="shared" si="5"/>
        <v>9909.14</v>
      </c>
      <c r="F96" s="185">
        <f t="shared" si="7"/>
        <v>8681.5032749999991</v>
      </c>
      <c r="G96" s="36" t="s">
        <v>178</v>
      </c>
    </row>
    <row r="97" spans="1:7" ht="18.75" customHeight="1" x14ac:dyDescent="0.25">
      <c r="A97" s="28" t="s">
        <v>179</v>
      </c>
      <c r="B97" s="29">
        <v>53182</v>
      </c>
      <c r="C97" s="30">
        <v>37190</v>
      </c>
      <c r="D97" s="31">
        <v>37190</v>
      </c>
      <c r="E97" s="32">
        <f t="shared" si="5"/>
        <v>15061.95</v>
      </c>
      <c r="F97" s="185">
        <f t="shared" si="7"/>
        <v>13195.94175</v>
      </c>
      <c r="G97" s="36" t="s">
        <v>180</v>
      </c>
    </row>
    <row r="98" spans="1:7" ht="18.75" customHeight="1" x14ac:dyDescent="0.25">
      <c r="A98" s="28" t="s">
        <v>181</v>
      </c>
      <c r="B98" s="29">
        <v>28649</v>
      </c>
      <c r="C98" s="30">
        <v>20034</v>
      </c>
      <c r="D98" s="31">
        <v>20034</v>
      </c>
      <c r="E98" s="32">
        <f t="shared" si="5"/>
        <v>8113.77</v>
      </c>
      <c r="F98" s="185">
        <f t="shared" si="7"/>
        <v>7108.56405</v>
      </c>
      <c r="G98" s="36" t="s">
        <v>182</v>
      </c>
    </row>
    <row r="99" spans="1:7" ht="18.75" customHeight="1" x14ac:dyDescent="0.25">
      <c r="A99" s="28" t="s">
        <v>183</v>
      </c>
      <c r="B99" s="29">
        <v>28649</v>
      </c>
      <c r="C99" s="30">
        <v>20034</v>
      </c>
      <c r="D99" s="31">
        <v>20034</v>
      </c>
      <c r="E99" s="32">
        <f t="shared" si="5"/>
        <v>8113.77</v>
      </c>
      <c r="F99" s="185">
        <f t="shared" si="7"/>
        <v>7108.56405</v>
      </c>
      <c r="G99" s="36" t="s">
        <v>184</v>
      </c>
    </row>
    <row r="100" spans="1:7" ht="18.75" customHeight="1" x14ac:dyDescent="0.25">
      <c r="A100" s="28" t="s">
        <v>185</v>
      </c>
      <c r="B100" s="29">
        <v>41107</v>
      </c>
      <c r="C100" s="30">
        <v>28746</v>
      </c>
      <c r="D100" s="31">
        <v>28746</v>
      </c>
      <c r="E100" s="32">
        <f t="shared" si="5"/>
        <v>11642.13</v>
      </c>
      <c r="F100" s="185">
        <f t="shared" si="7"/>
        <v>10199.799449999999</v>
      </c>
      <c r="G100" s="36" t="s">
        <v>186</v>
      </c>
    </row>
    <row r="101" spans="1:7" ht="18.75" customHeight="1" x14ac:dyDescent="0.25">
      <c r="A101" s="28" t="s">
        <v>187</v>
      </c>
      <c r="B101" s="29">
        <v>54473</v>
      </c>
      <c r="C101" s="30">
        <v>38093</v>
      </c>
      <c r="D101" s="31">
        <v>38093</v>
      </c>
      <c r="E101" s="32">
        <f t="shared" si="5"/>
        <v>15427.67</v>
      </c>
      <c r="F101" s="185">
        <f t="shared" si="7"/>
        <v>13516.348725</v>
      </c>
      <c r="G101" s="36" t="s">
        <v>188</v>
      </c>
    </row>
    <row r="102" spans="1:7" ht="18.75" customHeight="1" x14ac:dyDescent="0.25">
      <c r="A102" s="28" t="s">
        <v>189</v>
      </c>
      <c r="B102" s="29">
        <v>29861</v>
      </c>
      <c r="C102" s="30">
        <v>20882</v>
      </c>
      <c r="D102" s="31">
        <v>20882</v>
      </c>
      <c r="E102" s="32">
        <f t="shared" si="5"/>
        <v>8457.2099999999991</v>
      </c>
      <c r="F102" s="185">
        <f t="shared" si="7"/>
        <v>7409.455649999999</v>
      </c>
      <c r="G102" s="36" t="s">
        <v>190</v>
      </c>
    </row>
    <row r="103" spans="1:7" ht="18.75" customHeight="1" x14ac:dyDescent="0.25">
      <c r="A103" s="28" t="s">
        <v>191</v>
      </c>
      <c r="B103" s="29">
        <v>29861</v>
      </c>
      <c r="C103" s="30">
        <v>20882</v>
      </c>
      <c r="D103" s="31">
        <v>20882</v>
      </c>
      <c r="E103" s="32">
        <f t="shared" si="5"/>
        <v>8457.2099999999991</v>
      </c>
      <c r="F103" s="185">
        <f t="shared" si="7"/>
        <v>7409.455649999999</v>
      </c>
      <c r="G103" s="36" t="s">
        <v>192</v>
      </c>
    </row>
    <row r="104" spans="1:7" ht="18.75" customHeight="1" x14ac:dyDescent="0.25">
      <c r="A104" s="28" t="s">
        <v>193</v>
      </c>
      <c r="B104" s="29">
        <v>40024</v>
      </c>
      <c r="C104" s="30">
        <v>27989</v>
      </c>
      <c r="D104" s="31">
        <v>27989</v>
      </c>
      <c r="E104" s="32">
        <f t="shared" si="5"/>
        <v>11335.55</v>
      </c>
      <c r="F104" s="185">
        <f t="shared" si="7"/>
        <v>9931.1969249999984</v>
      </c>
      <c r="G104" s="36" t="s">
        <v>194</v>
      </c>
    </row>
    <row r="105" spans="1:7" ht="18.75" customHeight="1" x14ac:dyDescent="0.25">
      <c r="A105" s="28" t="s">
        <v>195</v>
      </c>
      <c r="B105" s="29">
        <v>70197</v>
      </c>
      <c r="C105" s="30">
        <v>49089</v>
      </c>
      <c r="D105" s="31">
        <v>49089</v>
      </c>
      <c r="E105" s="32">
        <f t="shared" si="5"/>
        <v>19881.05</v>
      </c>
      <c r="F105" s="185">
        <f t="shared" si="7"/>
        <v>17418.004424999999</v>
      </c>
      <c r="G105" s="36" t="s">
        <v>196</v>
      </c>
    </row>
    <row r="106" spans="1:7" ht="18.75" customHeight="1" x14ac:dyDescent="0.25">
      <c r="A106" s="28" t="s">
        <v>197</v>
      </c>
      <c r="B106" s="29">
        <v>31386</v>
      </c>
      <c r="C106" s="30">
        <v>21948</v>
      </c>
      <c r="D106" s="31">
        <v>21948</v>
      </c>
      <c r="E106" s="32">
        <f t="shared" si="5"/>
        <v>8888.94</v>
      </c>
      <c r="F106" s="185">
        <f t="shared" si="7"/>
        <v>7787.6990999999989</v>
      </c>
      <c r="G106" s="36" t="s">
        <v>198</v>
      </c>
    </row>
    <row r="107" spans="1:7" ht="18.75" customHeight="1" x14ac:dyDescent="0.25">
      <c r="A107" s="28" t="s">
        <v>199</v>
      </c>
      <c r="B107" s="29">
        <v>31386</v>
      </c>
      <c r="C107" s="30">
        <v>21948</v>
      </c>
      <c r="D107" s="31">
        <v>21948</v>
      </c>
      <c r="E107" s="32">
        <f t="shared" si="5"/>
        <v>8888.94</v>
      </c>
      <c r="F107" s="185">
        <f t="shared" si="7"/>
        <v>7787.6990999999989</v>
      </c>
      <c r="G107" s="36" t="s">
        <v>200</v>
      </c>
    </row>
    <row r="108" spans="1:7" ht="18.75" customHeight="1" x14ac:dyDescent="0.25">
      <c r="A108" s="28" t="s">
        <v>201</v>
      </c>
      <c r="B108" s="29">
        <v>46801</v>
      </c>
      <c r="C108" s="30">
        <v>32728</v>
      </c>
      <c r="D108" s="31">
        <v>32728</v>
      </c>
      <c r="E108" s="32">
        <f t="shared" si="5"/>
        <v>13254.84</v>
      </c>
      <c r="F108" s="185">
        <f t="shared" si="7"/>
        <v>11612.712599999999</v>
      </c>
      <c r="G108" s="36" t="s">
        <v>202</v>
      </c>
    </row>
    <row r="109" spans="1:7" ht="18.75" customHeight="1" x14ac:dyDescent="0.25">
      <c r="A109" s="28" t="s">
        <v>203</v>
      </c>
      <c r="B109" s="29">
        <v>84233</v>
      </c>
      <c r="C109" s="30">
        <v>58904</v>
      </c>
      <c r="D109" s="31">
        <v>58904</v>
      </c>
      <c r="E109" s="32">
        <f t="shared" si="5"/>
        <v>23856.12</v>
      </c>
      <c r="F109" s="185">
        <f t="shared" si="7"/>
        <v>20900.611799999995</v>
      </c>
      <c r="G109" s="36" t="s">
        <v>204</v>
      </c>
    </row>
    <row r="110" spans="1:7" ht="18.75" customHeight="1" x14ac:dyDescent="0.25">
      <c r="A110" s="28" t="s">
        <v>205</v>
      </c>
      <c r="B110" s="29">
        <v>28990</v>
      </c>
      <c r="C110" s="30">
        <v>20273</v>
      </c>
      <c r="D110" s="31">
        <v>20273</v>
      </c>
      <c r="E110" s="32">
        <f t="shared" si="5"/>
        <v>8210.57</v>
      </c>
      <c r="F110" s="185">
        <f>+D110*(1-0.5)*(1-0.1)*(1-0.17)*(1-0.05)</f>
        <v>7193.367225</v>
      </c>
      <c r="G110" s="36" t="s">
        <v>206</v>
      </c>
    </row>
    <row r="111" spans="1:7" ht="18.75" customHeight="1" x14ac:dyDescent="0.25">
      <c r="A111" s="28" t="s">
        <v>207</v>
      </c>
      <c r="B111" s="29">
        <v>28990</v>
      </c>
      <c r="C111" s="30">
        <v>20273</v>
      </c>
      <c r="D111" s="31">
        <v>20273</v>
      </c>
      <c r="E111" s="32">
        <f t="shared" si="5"/>
        <v>8210.57</v>
      </c>
      <c r="F111" s="185">
        <f t="shared" ref="F111:F126" si="8">+D111*(1-0.5)*(1-0.1)*(1-0.17)*(1-0.05)</f>
        <v>7193.367225</v>
      </c>
      <c r="G111" s="36" t="s">
        <v>208</v>
      </c>
    </row>
    <row r="112" spans="1:7" ht="18.75" customHeight="1" x14ac:dyDescent="0.25">
      <c r="A112" s="28" t="s">
        <v>209</v>
      </c>
      <c r="B112" s="29">
        <v>28990</v>
      </c>
      <c r="C112" s="30">
        <v>20273</v>
      </c>
      <c r="D112" s="31">
        <v>20273</v>
      </c>
      <c r="E112" s="32">
        <f t="shared" si="5"/>
        <v>8210.57</v>
      </c>
      <c r="F112" s="185">
        <f t="shared" si="8"/>
        <v>7193.367225</v>
      </c>
      <c r="G112" s="36" t="s">
        <v>210</v>
      </c>
    </row>
    <row r="113" spans="1:7" ht="18.75" customHeight="1" x14ac:dyDescent="0.25">
      <c r="A113" s="28" t="s">
        <v>211</v>
      </c>
      <c r="B113" s="29">
        <v>28990</v>
      </c>
      <c r="C113" s="30">
        <v>20273</v>
      </c>
      <c r="D113" s="31">
        <v>20273</v>
      </c>
      <c r="E113" s="32">
        <f t="shared" si="5"/>
        <v>8210.57</v>
      </c>
      <c r="F113" s="185">
        <f t="shared" si="8"/>
        <v>7193.367225</v>
      </c>
      <c r="G113" s="36" t="s">
        <v>212</v>
      </c>
    </row>
    <row r="114" spans="1:7" ht="18.75" customHeight="1" x14ac:dyDescent="0.25">
      <c r="A114" s="28" t="s">
        <v>213</v>
      </c>
      <c r="B114" s="29">
        <v>29196</v>
      </c>
      <c r="C114" s="30">
        <v>20417</v>
      </c>
      <c r="D114" s="31">
        <v>20417</v>
      </c>
      <c r="E114" s="32">
        <f t="shared" si="5"/>
        <v>8268.89</v>
      </c>
      <c r="F114" s="185">
        <f t="shared" si="8"/>
        <v>7244.4620249999989</v>
      </c>
      <c r="G114" s="36" t="s">
        <v>214</v>
      </c>
    </row>
    <row r="115" spans="1:7" ht="18.75" customHeight="1" x14ac:dyDescent="0.25">
      <c r="A115" s="28" t="s">
        <v>215</v>
      </c>
      <c r="B115" s="29">
        <v>29196</v>
      </c>
      <c r="C115" s="30">
        <v>20417</v>
      </c>
      <c r="D115" s="31">
        <v>20417</v>
      </c>
      <c r="E115" s="32">
        <f t="shared" si="5"/>
        <v>8268.89</v>
      </c>
      <c r="F115" s="185">
        <f t="shared" si="8"/>
        <v>7244.4620249999989</v>
      </c>
      <c r="G115" s="36" t="s">
        <v>216</v>
      </c>
    </row>
    <row r="116" spans="1:7" ht="18.75" customHeight="1" x14ac:dyDescent="0.25">
      <c r="A116" s="28" t="s">
        <v>217</v>
      </c>
      <c r="B116" s="29">
        <v>29196</v>
      </c>
      <c r="C116" s="30">
        <v>20417</v>
      </c>
      <c r="D116" s="31">
        <v>20417</v>
      </c>
      <c r="E116" s="32">
        <f t="shared" si="5"/>
        <v>8268.89</v>
      </c>
      <c r="F116" s="185">
        <f t="shared" si="8"/>
        <v>7244.4620249999989</v>
      </c>
      <c r="G116" s="36" t="s">
        <v>218</v>
      </c>
    </row>
    <row r="117" spans="1:7" ht="18.75" customHeight="1" x14ac:dyDescent="0.25">
      <c r="A117" s="28" t="s">
        <v>219</v>
      </c>
      <c r="B117" s="29">
        <v>29196</v>
      </c>
      <c r="C117" s="30">
        <v>20417</v>
      </c>
      <c r="D117" s="31">
        <v>20417</v>
      </c>
      <c r="E117" s="32">
        <f t="shared" si="5"/>
        <v>8268.89</v>
      </c>
      <c r="F117" s="185">
        <f t="shared" si="8"/>
        <v>7244.4620249999989</v>
      </c>
      <c r="G117" s="36" t="s">
        <v>220</v>
      </c>
    </row>
    <row r="118" spans="1:7" ht="18.75" customHeight="1" x14ac:dyDescent="0.25">
      <c r="A118" s="28" t="s">
        <v>221</v>
      </c>
      <c r="B118" s="29">
        <v>38687</v>
      </c>
      <c r="C118" s="30">
        <v>27054</v>
      </c>
      <c r="D118" s="31">
        <v>27054</v>
      </c>
      <c r="E118" s="32">
        <f t="shared" si="5"/>
        <v>10956.87</v>
      </c>
      <c r="F118" s="185">
        <f t="shared" si="8"/>
        <v>9599.4355500000001</v>
      </c>
      <c r="G118" s="36" t="s">
        <v>222</v>
      </c>
    </row>
    <row r="119" spans="1:7" ht="18.75" customHeight="1" x14ac:dyDescent="0.25">
      <c r="A119" s="28" t="s">
        <v>223</v>
      </c>
      <c r="B119" s="29">
        <v>38687</v>
      </c>
      <c r="C119" s="30">
        <v>27054</v>
      </c>
      <c r="D119" s="31">
        <v>27054</v>
      </c>
      <c r="E119" s="32">
        <f t="shared" si="5"/>
        <v>10956.87</v>
      </c>
      <c r="F119" s="185">
        <f t="shared" si="8"/>
        <v>9599.4355500000001</v>
      </c>
      <c r="G119" s="36" t="s">
        <v>224</v>
      </c>
    </row>
    <row r="120" spans="1:7" ht="18.75" customHeight="1" x14ac:dyDescent="0.25">
      <c r="A120" s="28" t="s">
        <v>225</v>
      </c>
      <c r="B120" s="29">
        <v>62716</v>
      </c>
      <c r="C120" s="30">
        <v>43857</v>
      </c>
      <c r="D120" s="31">
        <v>43857</v>
      </c>
      <c r="E120" s="32">
        <f t="shared" si="5"/>
        <v>17762.09</v>
      </c>
      <c r="F120" s="185">
        <f t="shared" si="8"/>
        <v>15561.560024999999</v>
      </c>
      <c r="G120" s="36" t="s">
        <v>226</v>
      </c>
    </row>
    <row r="121" spans="1:7" ht="18.75" customHeight="1" x14ac:dyDescent="0.25">
      <c r="A121" s="28" t="s">
        <v>227</v>
      </c>
      <c r="B121" s="29">
        <v>62716</v>
      </c>
      <c r="C121" s="30">
        <v>43857</v>
      </c>
      <c r="D121" s="31">
        <v>43857</v>
      </c>
      <c r="E121" s="32">
        <f t="shared" si="5"/>
        <v>17762.09</v>
      </c>
      <c r="F121" s="185">
        <f t="shared" si="8"/>
        <v>15561.560024999999</v>
      </c>
      <c r="G121" s="36" t="s">
        <v>228</v>
      </c>
    </row>
    <row r="122" spans="1:7" ht="18.75" customHeight="1" x14ac:dyDescent="0.25">
      <c r="A122" s="28" t="s">
        <v>229</v>
      </c>
      <c r="B122" s="29">
        <v>42983</v>
      </c>
      <c r="C122" s="30">
        <v>30058</v>
      </c>
      <c r="D122" s="31">
        <v>30058</v>
      </c>
      <c r="E122" s="32">
        <f t="shared" si="5"/>
        <v>12173.49</v>
      </c>
      <c r="F122" s="185">
        <f t="shared" si="8"/>
        <v>10665.32985</v>
      </c>
      <c r="G122" s="36" t="s">
        <v>230</v>
      </c>
    </row>
    <row r="123" spans="1:7" ht="18.75" customHeight="1" x14ac:dyDescent="0.25">
      <c r="A123" s="28" t="s">
        <v>231</v>
      </c>
      <c r="B123" s="29">
        <v>42983</v>
      </c>
      <c r="C123" s="30">
        <v>30058</v>
      </c>
      <c r="D123" s="31">
        <v>30058</v>
      </c>
      <c r="E123" s="32">
        <f t="shared" si="5"/>
        <v>12173.49</v>
      </c>
      <c r="F123" s="185">
        <f t="shared" si="8"/>
        <v>10665.32985</v>
      </c>
      <c r="G123" s="36" t="s">
        <v>232</v>
      </c>
    </row>
    <row r="124" spans="1:7" ht="18.75" customHeight="1" x14ac:dyDescent="0.25">
      <c r="A124" s="28" t="s">
        <v>233</v>
      </c>
      <c r="B124" s="29">
        <v>77214</v>
      </c>
      <c r="C124" s="30">
        <v>53996</v>
      </c>
      <c r="D124" s="31">
        <v>53996</v>
      </c>
      <c r="E124" s="32">
        <f t="shared" si="5"/>
        <v>21868.38</v>
      </c>
      <c r="F124" s="185">
        <f t="shared" si="8"/>
        <v>19159.130700000002</v>
      </c>
      <c r="G124" s="48" t="s">
        <v>234</v>
      </c>
    </row>
    <row r="125" spans="1:7" ht="18.75" customHeight="1" x14ac:dyDescent="0.25">
      <c r="A125" s="28" t="s">
        <v>235</v>
      </c>
      <c r="B125" s="29">
        <v>77214</v>
      </c>
      <c r="C125" s="30">
        <v>53996</v>
      </c>
      <c r="D125" s="31">
        <v>53996</v>
      </c>
      <c r="E125" s="32">
        <f t="shared" si="5"/>
        <v>21868.38</v>
      </c>
      <c r="F125" s="185">
        <f t="shared" si="8"/>
        <v>19159.130700000002</v>
      </c>
      <c r="G125" s="35" t="s">
        <v>236</v>
      </c>
    </row>
    <row r="126" spans="1:7" ht="18.75" customHeight="1" x14ac:dyDescent="0.25">
      <c r="A126" s="23" t="s">
        <v>237</v>
      </c>
      <c r="B126" s="37"/>
      <c r="C126" s="24"/>
      <c r="D126" s="26"/>
      <c r="E126" s="24"/>
      <c r="F126" s="185">
        <f t="shared" si="8"/>
        <v>0</v>
      </c>
      <c r="G126" s="27"/>
    </row>
    <row r="127" spans="1:7" ht="18.75" customHeight="1" x14ac:dyDescent="0.25">
      <c r="A127" s="28" t="s">
        <v>238</v>
      </c>
      <c r="B127" s="29">
        <v>24196</v>
      </c>
      <c r="C127" s="30">
        <v>16920</v>
      </c>
      <c r="D127" s="31">
        <v>16920</v>
      </c>
      <c r="E127" s="32">
        <f t="shared" si="5"/>
        <v>6852.6</v>
      </c>
      <c r="F127" s="185">
        <f>+D127*(1-0.5)*(1-0.1)*(1-0.17)*(1-0.05)</f>
        <v>6003.6389999999992</v>
      </c>
      <c r="G127" s="38" t="s">
        <v>239</v>
      </c>
    </row>
    <row r="128" spans="1:7" ht="18.75" customHeight="1" x14ac:dyDescent="0.25">
      <c r="A128" s="28" t="s">
        <v>240</v>
      </c>
      <c r="B128" s="29">
        <v>24196</v>
      </c>
      <c r="C128" s="30">
        <v>16920</v>
      </c>
      <c r="D128" s="31">
        <v>16920</v>
      </c>
      <c r="E128" s="32">
        <f t="shared" si="5"/>
        <v>6852.6</v>
      </c>
      <c r="F128" s="185">
        <f t="shared" ref="F128:F145" si="9">+D128*(1-0.5)*(1-0.1)*(1-0.17)*(1-0.05)</f>
        <v>6003.6389999999992</v>
      </c>
      <c r="G128" s="38" t="s">
        <v>241</v>
      </c>
    </row>
    <row r="129" spans="1:7" ht="18.75" customHeight="1" x14ac:dyDescent="0.25">
      <c r="A129" s="28" t="s">
        <v>242</v>
      </c>
      <c r="B129" s="29">
        <v>36988</v>
      </c>
      <c r="C129" s="30">
        <v>25866</v>
      </c>
      <c r="D129" s="31">
        <v>25866</v>
      </c>
      <c r="E129" s="32">
        <f t="shared" si="5"/>
        <v>10475.73</v>
      </c>
      <c r="F129" s="185">
        <f t="shared" si="9"/>
        <v>9177.9034499999998</v>
      </c>
      <c r="G129" s="38" t="s">
        <v>243</v>
      </c>
    </row>
    <row r="130" spans="1:7" ht="18.75" customHeight="1" x14ac:dyDescent="0.25">
      <c r="A130" s="28" t="s">
        <v>244</v>
      </c>
      <c r="B130" s="29">
        <v>29754</v>
      </c>
      <c r="C130" s="30">
        <v>20807</v>
      </c>
      <c r="D130" s="31">
        <v>20807</v>
      </c>
      <c r="E130" s="32">
        <f t="shared" si="5"/>
        <v>8426.84</v>
      </c>
      <c r="F130" s="185">
        <f t="shared" si="9"/>
        <v>7382.8437749999985</v>
      </c>
      <c r="G130" s="38" t="s">
        <v>245</v>
      </c>
    </row>
    <row r="131" spans="1:7" ht="18.75" customHeight="1" x14ac:dyDescent="0.25">
      <c r="A131" s="28" t="s">
        <v>246</v>
      </c>
      <c r="B131" s="29">
        <v>29754</v>
      </c>
      <c r="C131" s="30">
        <v>20807</v>
      </c>
      <c r="D131" s="31">
        <v>20807</v>
      </c>
      <c r="E131" s="32">
        <f t="shared" si="5"/>
        <v>8426.84</v>
      </c>
      <c r="F131" s="185">
        <f t="shared" si="9"/>
        <v>7382.8437749999985</v>
      </c>
      <c r="G131" s="38" t="s">
        <v>247</v>
      </c>
    </row>
    <row r="132" spans="1:7" ht="18.75" customHeight="1" x14ac:dyDescent="0.25">
      <c r="A132" s="28" t="s">
        <v>248</v>
      </c>
      <c r="B132" s="29">
        <v>49319</v>
      </c>
      <c r="C132" s="30">
        <v>34489</v>
      </c>
      <c r="D132" s="31">
        <v>34489</v>
      </c>
      <c r="E132" s="32">
        <f t="shared" si="5"/>
        <v>13968.05</v>
      </c>
      <c r="F132" s="185">
        <f t="shared" si="9"/>
        <v>12237.559424999999</v>
      </c>
      <c r="G132" s="38" t="s">
        <v>249</v>
      </c>
    </row>
    <row r="133" spans="1:7" ht="18.75" customHeight="1" x14ac:dyDescent="0.25">
      <c r="A133" s="41" t="s">
        <v>250</v>
      </c>
      <c r="B133" s="42"/>
      <c r="C133" s="42"/>
      <c r="D133" s="43"/>
      <c r="E133" s="42"/>
      <c r="F133" s="185">
        <f t="shared" si="9"/>
        <v>0</v>
      </c>
      <c r="G133" s="49"/>
    </row>
    <row r="134" spans="1:7" ht="18.75" customHeight="1" x14ac:dyDescent="0.25">
      <c r="A134" s="28" t="s">
        <v>251</v>
      </c>
      <c r="B134" s="29">
        <v>32082</v>
      </c>
      <c r="C134" s="30">
        <v>22435</v>
      </c>
      <c r="D134" s="31">
        <v>22435</v>
      </c>
      <c r="E134" s="32">
        <f t="shared" si="5"/>
        <v>9086.18</v>
      </c>
      <c r="F134" s="185">
        <f t="shared" si="9"/>
        <v>7960.4988749999993</v>
      </c>
      <c r="G134" s="36" t="s">
        <v>252</v>
      </c>
    </row>
    <row r="135" spans="1:7" ht="18.75" customHeight="1" x14ac:dyDescent="0.25">
      <c r="A135" s="28" t="s">
        <v>253</v>
      </c>
      <c r="B135" s="29">
        <v>32082</v>
      </c>
      <c r="C135" s="30">
        <v>22435</v>
      </c>
      <c r="D135" s="31">
        <v>22435</v>
      </c>
      <c r="E135" s="32">
        <f t="shared" si="5"/>
        <v>9086.18</v>
      </c>
      <c r="F135" s="185">
        <f t="shared" si="9"/>
        <v>7960.4988749999993</v>
      </c>
      <c r="G135" s="36" t="s">
        <v>254</v>
      </c>
    </row>
    <row r="136" spans="1:7" ht="18.75" customHeight="1" x14ac:dyDescent="0.25">
      <c r="A136" s="28" t="s">
        <v>255</v>
      </c>
      <c r="B136" s="29">
        <v>46762</v>
      </c>
      <c r="C136" s="30">
        <v>32701</v>
      </c>
      <c r="D136" s="31">
        <v>32701</v>
      </c>
      <c r="E136" s="32">
        <f t="shared" si="5"/>
        <v>13243.91</v>
      </c>
      <c r="F136" s="185">
        <f t="shared" si="9"/>
        <v>11603.132325</v>
      </c>
      <c r="G136" s="36" t="s">
        <v>256</v>
      </c>
    </row>
    <row r="137" spans="1:7" ht="18.75" customHeight="1" x14ac:dyDescent="0.25">
      <c r="A137" s="28" t="s">
        <v>257</v>
      </c>
      <c r="B137" s="29">
        <v>46541</v>
      </c>
      <c r="C137" s="30">
        <v>32546</v>
      </c>
      <c r="D137" s="31">
        <v>32546</v>
      </c>
      <c r="E137" s="32">
        <f t="shared" ref="E137:E200" si="10">ROUND($D137*E$5,2)</f>
        <v>13181.13</v>
      </c>
      <c r="F137" s="185">
        <f t="shared" si="9"/>
        <v>11548.13445</v>
      </c>
      <c r="G137" s="36" t="s">
        <v>258</v>
      </c>
    </row>
    <row r="138" spans="1:7" ht="18.75" customHeight="1" x14ac:dyDescent="0.25">
      <c r="A138" s="28" t="s">
        <v>259</v>
      </c>
      <c r="B138" s="29">
        <v>46541</v>
      </c>
      <c r="C138" s="30">
        <v>32546</v>
      </c>
      <c r="D138" s="31">
        <v>32546</v>
      </c>
      <c r="E138" s="32">
        <f t="shared" si="10"/>
        <v>13181.13</v>
      </c>
      <c r="F138" s="185">
        <f t="shared" si="9"/>
        <v>11548.13445</v>
      </c>
      <c r="G138" s="36" t="s">
        <v>260</v>
      </c>
    </row>
    <row r="139" spans="1:7" ht="18.75" customHeight="1" x14ac:dyDescent="0.25">
      <c r="A139" s="28" t="s">
        <v>261</v>
      </c>
      <c r="B139" s="29">
        <v>71171</v>
      </c>
      <c r="C139" s="30">
        <v>49770</v>
      </c>
      <c r="D139" s="31">
        <v>49770</v>
      </c>
      <c r="E139" s="32">
        <f t="shared" si="10"/>
        <v>20156.849999999999</v>
      </c>
      <c r="F139" s="185">
        <f t="shared" si="9"/>
        <v>17659.640249999997</v>
      </c>
      <c r="G139" s="36" t="s">
        <v>262</v>
      </c>
    </row>
    <row r="140" spans="1:7" ht="18.75" customHeight="1" x14ac:dyDescent="0.25">
      <c r="A140" s="41" t="s">
        <v>263</v>
      </c>
      <c r="B140" s="42"/>
      <c r="C140" s="42"/>
      <c r="D140" s="43"/>
      <c r="E140" s="42"/>
      <c r="F140" s="185">
        <f t="shared" si="9"/>
        <v>0</v>
      </c>
      <c r="G140" s="49"/>
    </row>
    <row r="141" spans="1:7" ht="18.75" customHeight="1" x14ac:dyDescent="0.25">
      <c r="A141" s="28" t="s">
        <v>264</v>
      </c>
      <c r="B141" s="29">
        <v>29871</v>
      </c>
      <c r="C141" s="30">
        <v>20889</v>
      </c>
      <c r="D141" s="31">
        <v>20889</v>
      </c>
      <c r="E141" s="32">
        <f t="shared" si="10"/>
        <v>8460.0499999999993</v>
      </c>
      <c r="F141" s="185">
        <f t="shared" si="9"/>
        <v>7411.9394249999996</v>
      </c>
      <c r="G141" s="38" t="s">
        <v>265</v>
      </c>
    </row>
    <row r="142" spans="1:7" ht="18.75" customHeight="1" x14ac:dyDescent="0.25">
      <c r="A142" s="28" t="s">
        <v>266</v>
      </c>
      <c r="B142" s="29">
        <v>39409</v>
      </c>
      <c r="C142" s="30">
        <v>27559</v>
      </c>
      <c r="D142" s="31">
        <v>27559</v>
      </c>
      <c r="E142" s="32">
        <f t="shared" si="10"/>
        <v>11161.4</v>
      </c>
      <c r="F142" s="185">
        <f t="shared" si="9"/>
        <v>9778.6221750000004</v>
      </c>
      <c r="G142" s="38" t="s">
        <v>267</v>
      </c>
    </row>
    <row r="143" spans="1:7" ht="18.75" customHeight="1" x14ac:dyDescent="0.25">
      <c r="A143" s="50" t="s">
        <v>268</v>
      </c>
      <c r="B143" s="29">
        <v>49306</v>
      </c>
      <c r="C143" s="30">
        <v>34480</v>
      </c>
      <c r="D143" s="31">
        <v>34480</v>
      </c>
      <c r="E143" s="32">
        <f t="shared" si="10"/>
        <v>13964.4</v>
      </c>
      <c r="F143" s="185">
        <f t="shared" si="9"/>
        <v>12234.365999999998</v>
      </c>
      <c r="G143" s="33" t="s">
        <v>269</v>
      </c>
    </row>
    <row r="144" spans="1:7" ht="18.75" customHeight="1" x14ac:dyDescent="0.25">
      <c r="A144" s="51" t="s">
        <v>270</v>
      </c>
      <c r="B144" s="29">
        <v>31760</v>
      </c>
      <c r="C144" s="30">
        <v>22210</v>
      </c>
      <c r="D144" s="31">
        <v>22210</v>
      </c>
      <c r="E144" s="32">
        <f t="shared" si="10"/>
        <v>8995.0499999999993</v>
      </c>
      <c r="F144" s="185">
        <f t="shared" si="9"/>
        <v>7880.6632499999987</v>
      </c>
      <c r="G144" s="35" t="s">
        <v>271</v>
      </c>
    </row>
    <row r="145" spans="1:15" ht="18.75" customHeight="1" x14ac:dyDescent="0.25">
      <c r="A145" s="51" t="s">
        <v>272</v>
      </c>
      <c r="B145" s="29">
        <v>43082</v>
      </c>
      <c r="C145" s="30">
        <v>30127</v>
      </c>
      <c r="D145" s="31">
        <v>30127</v>
      </c>
      <c r="E145" s="32">
        <f t="shared" si="10"/>
        <v>12201.44</v>
      </c>
      <c r="F145" s="185">
        <f t="shared" si="9"/>
        <v>10689.812774999999</v>
      </c>
      <c r="G145" s="35" t="s">
        <v>273</v>
      </c>
    </row>
    <row r="146" spans="1:15" ht="18.75" customHeight="1" x14ac:dyDescent="0.25">
      <c r="A146" s="40" t="s">
        <v>274</v>
      </c>
      <c r="B146" s="29">
        <v>30046</v>
      </c>
      <c r="C146" s="30">
        <v>21011</v>
      </c>
      <c r="D146" s="31">
        <v>21011</v>
      </c>
      <c r="E146" s="32">
        <f t="shared" si="10"/>
        <v>8509.4599999999991</v>
      </c>
      <c r="F146" s="185">
        <f>+D146*(1-0.5)*(1-0.1)*(1-0.17)*(1-0.05)</f>
        <v>7455.228075</v>
      </c>
      <c r="G146" s="53" t="s">
        <v>275</v>
      </c>
    </row>
    <row r="147" spans="1:15" ht="18.75" customHeight="1" x14ac:dyDescent="0.25">
      <c r="A147" s="40" t="s">
        <v>276</v>
      </c>
      <c r="B147" s="29">
        <v>42645</v>
      </c>
      <c r="C147" s="30">
        <v>29822</v>
      </c>
      <c r="D147" s="31">
        <v>29822</v>
      </c>
      <c r="E147" s="32">
        <f t="shared" si="10"/>
        <v>12077.91</v>
      </c>
      <c r="F147" s="185">
        <f t="shared" ref="F147:F166" si="11">+D147*(1-0.5)*(1-0.1)*(1-0.17)*(1-0.05)</f>
        <v>10581.59115</v>
      </c>
      <c r="G147" s="53" t="s">
        <v>277</v>
      </c>
    </row>
    <row r="148" spans="1:15" ht="18.75" customHeight="1" x14ac:dyDescent="0.25">
      <c r="A148" s="51" t="s">
        <v>278</v>
      </c>
      <c r="B148" s="29">
        <v>37936</v>
      </c>
      <c r="C148" s="30">
        <v>26529</v>
      </c>
      <c r="D148" s="31">
        <v>26529</v>
      </c>
      <c r="E148" s="32">
        <f t="shared" si="10"/>
        <v>10744.25</v>
      </c>
      <c r="F148" s="185">
        <f t="shared" si="11"/>
        <v>9413.1524250000002</v>
      </c>
      <c r="G148" s="33" t="s">
        <v>279</v>
      </c>
    </row>
    <row r="149" spans="1:15" ht="18.75" customHeight="1" x14ac:dyDescent="0.25">
      <c r="A149" s="51" t="s">
        <v>280</v>
      </c>
      <c r="B149" s="29">
        <v>45920</v>
      </c>
      <c r="C149" s="30">
        <v>32112</v>
      </c>
      <c r="D149" s="31">
        <v>32112</v>
      </c>
      <c r="E149" s="32">
        <f t="shared" si="10"/>
        <v>13005.36</v>
      </c>
      <c r="F149" s="185">
        <f t="shared" si="11"/>
        <v>11394.140399999998</v>
      </c>
      <c r="G149" s="33" t="s">
        <v>281</v>
      </c>
    </row>
    <row r="150" spans="1:15" ht="18.75" customHeight="1" x14ac:dyDescent="0.25">
      <c r="A150" s="28" t="s">
        <v>282</v>
      </c>
      <c r="B150" s="29">
        <v>22568</v>
      </c>
      <c r="C150" s="30">
        <v>15782</v>
      </c>
      <c r="D150" s="31">
        <v>15782</v>
      </c>
      <c r="E150" s="32">
        <f t="shared" si="10"/>
        <v>6391.71</v>
      </c>
      <c r="F150" s="185">
        <f t="shared" si="11"/>
        <v>5599.8481499999998</v>
      </c>
      <c r="G150" s="38" t="s">
        <v>283</v>
      </c>
    </row>
    <row r="151" spans="1:15" ht="18.75" customHeight="1" x14ac:dyDescent="0.25">
      <c r="A151" s="28" t="s">
        <v>284</v>
      </c>
      <c r="B151" s="29">
        <v>28926</v>
      </c>
      <c r="C151" s="30">
        <v>20228</v>
      </c>
      <c r="D151" s="31">
        <v>20228</v>
      </c>
      <c r="E151" s="32">
        <f t="shared" si="10"/>
        <v>8192.34</v>
      </c>
      <c r="F151" s="185">
        <f t="shared" si="11"/>
        <v>7177.4000999999998</v>
      </c>
      <c r="G151" s="38" t="s">
        <v>285</v>
      </c>
    </row>
    <row r="152" spans="1:15" ht="18.75" customHeight="1" x14ac:dyDescent="0.25">
      <c r="A152" s="28" t="s">
        <v>286</v>
      </c>
      <c r="B152" s="29">
        <v>34965</v>
      </c>
      <c r="C152" s="30">
        <v>24451</v>
      </c>
      <c r="D152" s="31">
        <v>24451</v>
      </c>
      <c r="E152" s="32">
        <f t="shared" si="10"/>
        <v>9902.66</v>
      </c>
      <c r="F152" s="185">
        <f t="shared" si="11"/>
        <v>8675.8260750000009</v>
      </c>
      <c r="G152" s="38" t="s">
        <v>287</v>
      </c>
    </row>
    <row r="153" spans="1:15" ht="18.75" customHeight="1" x14ac:dyDescent="0.25">
      <c r="A153" s="28" t="s">
        <v>288</v>
      </c>
      <c r="B153" s="29">
        <v>47786</v>
      </c>
      <c r="C153" s="30">
        <v>33417</v>
      </c>
      <c r="D153" s="31">
        <v>33417</v>
      </c>
      <c r="E153" s="32">
        <f t="shared" si="10"/>
        <v>13533.89</v>
      </c>
      <c r="F153" s="185">
        <f t="shared" si="11"/>
        <v>11857.187024999999</v>
      </c>
      <c r="G153" s="38" t="s">
        <v>289</v>
      </c>
    </row>
    <row r="154" spans="1:15" ht="18.75" customHeight="1" x14ac:dyDescent="0.25">
      <c r="A154" s="23" t="s">
        <v>290</v>
      </c>
      <c r="B154" s="37"/>
      <c r="C154" s="24"/>
      <c r="D154" s="26"/>
      <c r="E154" s="24"/>
      <c r="F154" s="185">
        <f t="shared" si="11"/>
        <v>0</v>
      </c>
      <c r="G154" s="27"/>
    </row>
    <row r="155" spans="1:15" ht="18.75" customHeight="1" x14ac:dyDescent="0.25">
      <c r="A155" s="54" t="s">
        <v>291</v>
      </c>
      <c r="B155" s="55">
        <v>14076</v>
      </c>
      <c r="C155" s="30">
        <v>9983</v>
      </c>
      <c r="D155" s="31">
        <v>9983</v>
      </c>
      <c r="E155" s="32">
        <f t="shared" si="10"/>
        <v>4043.12</v>
      </c>
      <c r="F155" s="185">
        <f t="shared" si="11"/>
        <v>3542.217975</v>
      </c>
      <c r="G155" s="38" t="s">
        <v>292</v>
      </c>
    </row>
    <row r="156" spans="1:15" ht="18.75" customHeight="1" x14ac:dyDescent="0.25">
      <c r="A156" s="54" t="s">
        <v>293</v>
      </c>
      <c r="B156" s="55">
        <v>18623</v>
      </c>
      <c r="C156" s="30">
        <v>13208</v>
      </c>
      <c r="D156" s="31">
        <v>13208</v>
      </c>
      <c r="E156" s="32">
        <f t="shared" si="10"/>
        <v>5349.24</v>
      </c>
      <c r="F156" s="185">
        <f t="shared" si="11"/>
        <v>4686.5285999999996</v>
      </c>
      <c r="G156" s="38" t="s">
        <v>294</v>
      </c>
    </row>
    <row r="157" spans="1:15" ht="18.75" customHeight="1" x14ac:dyDescent="0.25">
      <c r="A157" s="54" t="s">
        <v>295</v>
      </c>
      <c r="B157" s="55">
        <v>19952</v>
      </c>
      <c r="C157" s="30">
        <v>15407</v>
      </c>
      <c r="D157" s="31">
        <v>14150</v>
      </c>
      <c r="E157" s="32">
        <f t="shared" si="10"/>
        <v>5730.75</v>
      </c>
      <c r="F157" s="185">
        <f t="shared" si="11"/>
        <v>5020.7737499999994</v>
      </c>
      <c r="G157" s="38" t="s">
        <v>294</v>
      </c>
      <c r="N157" s="5">
        <f>_xlfn.XLOOKUP(A157,'[1]TA VS TRUE (2)'!A:A,'[1]TA VS TRUE (2)'!W:W)</f>
        <v>14150</v>
      </c>
      <c r="O157" s="56" t="e">
        <f>N157-#REF!</f>
        <v>#REF!</v>
      </c>
    </row>
    <row r="158" spans="1:15" ht="18.75" customHeight="1" x14ac:dyDescent="0.25">
      <c r="A158" s="54" t="s">
        <v>296</v>
      </c>
      <c r="B158" s="55">
        <v>26944</v>
      </c>
      <c r="C158" s="30">
        <v>23886</v>
      </c>
      <c r="D158" s="31">
        <v>19109</v>
      </c>
      <c r="E158" s="32">
        <f t="shared" si="10"/>
        <v>7739.15</v>
      </c>
      <c r="F158" s="185">
        <f t="shared" si="11"/>
        <v>6780.3509249999997</v>
      </c>
      <c r="G158" s="38" t="s">
        <v>297</v>
      </c>
      <c r="I158" s="52">
        <f>IF(ISERROR(_xlfn.XLOOKUP(A158,'[1]TA VS TRUE'!$A:$A,'[1]TA VS TRUE'!$W:$W)),"",_xlfn.XLOOKUP(A158,'[1]TA VS TRUE'!$A:$A,'[1]TA VS TRUE'!$W:$W))</f>
        <v>19109</v>
      </c>
      <c r="J158" s="57">
        <f>_xlfn.XLOOKUP(A158,'[1]TA VS TRUE'!$A:$A,'[1]TA VS TRUE'!$AD:$AD)</f>
        <v>0.36938861536243317</v>
      </c>
      <c r="K158" s="57">
        <f>_xlfn.XLOOKUP(A158,'[1]TA VS TRUE'!$A:$A,'[1]TA VS TRUE'!$AB:$AB)</f>
        <v>-0.19999162689441519</v>
      </c>
      <c r="L158" s="57">
        <f>_xlfn.XLOOKUP(A158,'[1]TA VS TRUE'!$A:$A,'[1]TA VS TRUE'!$U:$U)</f>
        <v>0.4955199667976522</v>
      </c>
      <c r="N158" s="5">
        <f>_xlfn.XLOOKUP(A158,'[1]TA VS TRUE (2)'!A:A,'[1]TA VS TRUE (2)'!W:W)</f>
        <v>19109</v>
      </c>
      <c r="O158" s="56" t="e">
        <f>N158-#REF!</f>
        <v>#REF!</v>
      </c>
    </row>
    <row r="159" spans="1:15" ht="18.75" customHeight="1" x14ac:dyDescent="0.25">
      <c r="A159" s="54" t="s">
        <v>298</v>
      </c>
      <c r="B159" s="55">
        <v>18257</v>
      </c>
      <c r="C159" s="30">
        <v>12948</v>
      </c>
      <c r="D159" s="31">
        <v>12948</v>
      </c>
      <c r="E159" s="32">
        <f t="shared" si="10"/>
        <v>5243.94</v>
      </c>
      <c r="F159" s="185">
        <f t="shared" si="11"/>
        <v>4594.2741000000005</v>
      </c>
      <c r="G159" s="38" t="s">
        <v>299</v>
      </c>
    </row>
    <row r="160" spans="1:15" ht="18.75" customHeight="1" x14ac:dyDescent="0.25">
      <c r="A160" s="54" t="s">
        <v>300</v>
      </c>
      <c r="B160" s="55">
        <v>23500</v>
      </c>
      <c r="C160" s="30">
        <v>16667</v>
      </c>
      <c r="D160" s="31">
        <v>16667</v>
      </c>
      <c r="E160" s="32">
        <f t="shared" si="10"/>
        <v>6750.14</v>
      </c>
      <c r="F160" s="185">
        <f t="shared" si="11"/>
        <v>5913.8682749999998</v>
      </c>
      <c r="G160" s="38" t="s">
        <v>301</v>
      </c>
    </row>
    <row r="161" spans="1:15" ht="18.75" customHeight="1" x14ac:dyDescent="0.25">
      <c r="A161" s="54" t="s">
        <v>302</v>
      </c>
      <c r="B161" s="55">
        <v>26113</v>
      </c>
      <c r="C161" s="30">
        <v>18520</v>
      </c>
      <c r="D161" s="31">
        <v>18520</v>
      </c>
      <c r="E161" s="32">
        <f t="shared" si="10"/>
        <v>7500.6</v>
      </c>
      <c r="F161" s="185">
        <f t="shared" si="11"/>
        <v>6571.3589999999995</v>
      </c>
      <c r="G161" s="38" t="s">
        <v>301</v>
      </c>
    </row>
    <row r="162" spans="1:15" ht="18.75" customHeight="1" x14ac:dyDescent="0.25">
      <c r="A162" s="54" t="s">
        <v>303</v>
      </c>
      <c r="B162" s="55">
        <v>33832</v>
      </c>
      <c r="C162" s="30">
        <v>27265</v>
      </c>
      <c r="D162" s="31">
        <v>23994</v>
      </c>
      <c r="E162" s="32">
        <f t="shared" si="10"/>
        <v>9717.57</v>
      </c>
      <c r="F162" s="185">
        <f t="shared" si="11"/>
        <v>8513.671049999999</v>
      </c>
      <c r="G162" s="38" t="s">
        <v>304</v>
      </c>
      <c r="I162" s="52">
        <f>IF(ISERROR(_xlfn.XLOOKUP(A162,'[1]TA VS TRUE'!$A:$A,'[1]TA VS TRUE'!$W:$W)),"",_xlfn.XLOOKUP(A162,'[1]TA VS TRUE'!$A:$A,'[1]TA VS TRUE'!$W:$W))</f>
        <v>23994</v>
      </c>
      <c r="J162" s="57">
        <f>_xlfn.XLOOKUP(A162,'[1]TA VS TRUE'!$A:$A,'[1]TA VS TRUE'!$AD:$AD)</f>
        <v>0.41384590302407132</v>
      </c>
      <c r="K162" s="57">
        <f>_xlfn.XLOOKUP(A162,'[1]TA VS TRUE'!$A:$A,'[1]TA VS TRUE'!$AB:$AB)</f>
        <v>-0.11997065835320009</v>
      </c>
      <c r="L162" s="57">
        <f>_xlfn.XLOOKUP(A162,'[1]TA VS TRUE'!$A:$A,'[1]TA VS TRUE'!$U:$U)</f>
        <v>0.48413726026322668</v>
      </c>
      <c r="N162" s="5">
        <f>_xlfn.XLOOKUP(A162,'[1]TA VS TRUE (2)'!A:A,'[1]TA VS TRUE (2)'!W:W)</f>
        <v>23994</v>
      </c>
      <c r="O162" s="56" t="e">
        <f>N162-#REF!</f>
        <v>#REF!</v>
      </c>
    </row>
    <row r="163" spans="1:15" ht="18.75" customHeight="1" x14ac:dyDescent="0.25">
      <c r="A163" s="23" t="s">
        <v>305</v>
      </c>
      <c r="B163" s="37"/>
      <c r="C163" s="24"/>
      <c r="D163" s="26"/>
      <c r="E163" s="24"/>
      <c r="F163" s="185">
        <f t="shared" si="11"/>
        <v>0</v>
      </c>
      <c r="G163" s="27"/>
    </row>
    <row r="164" spans="1:15" ht="18.75" customHeight="1" x14ac:dyDescent="0.25">
      <c r="A164" s="54" t="s">
        <v>306</v>
      </c>
      <c r="B164" s="55">
        <v>16748</v>
      </c>
      <c r="C164" s="30">
        <v>11878</v>
      </c>
      <c r="D164" s="31">
        <v>11878</v>
      </c>
      <c r="E164" s="32">
        <f t="shared" si="10"/>
        <v>4810.59</v>
      </c>
      <c r="F164" s="185">
        <f t="shared" si="11"/>
        <v>4214.6113500000001</v>
      </c>
      <c r="G164" s="38" t="s">
        <v>307</v>
      </c>
    </row>
    <row r="165" spans="1:15" ht="18.75" customHeight="1" x14ac:dyDescent="0.25">
      <c r="A165" s="54" t="s">
        <v>308</v>
      </c>
      <c r="B165" s="55">
        <v>23482</v>
      </c>
      <c r="C165" s="30">
        <v>16654</v>
      </c>
      <c r="D165" s="31">
        <v>16654</v>
      </c>
      <c r="E165" s="32">
        <f t="shared" si="10"/>
        <v>6744.87</v>
      </c>
      <c r="F165" s="185">
        <f t="shared" si="11"/>
        <v>5909.2555499999999</v>
      </c>
      <c r="G165" s="38" t="s">
        <v>309</v>
      </c>
    </row>
    <row r="166" spans="1:15" ht="18.75" customHeight="1" x14ac:dyDescent="0.25">
      <c r="A166" s="54" t="s">
        <v>310</v>
      </c>
      <c r="B166" s="55">
        <v>24607</v>
      </c>
      <c r="C166" s="30">
        <v>17452</v>
      </c>
      <c r="D166" s="31">
        <v>17452</v>
      </c>
      <c r="E166" s="32">
        <f t="shared" si="10"/>
        <v>7068.06</v>
      </c>
      <c r="F166" s="185">
        <f t="shared" si="11"/>
        <v>6192.4058999999997</v>
      </c>
      <c r="G166" s="38" t="s">
        <v>309</v>
      </c>
    </row>
    <row r="167" spans="1:15" ht="18.75" customHeight="1" x14ac:dyDescent="0.25">
      <c r="A167" s="54" t="s">
        <v>311</v>
      </c>
      <c r="B167" s="55">
        <v>34938</v>
      </c>
      <c r="C167" s="30">
        <v>24779</v>
      </c>
      <c r="D167" s="31">
        <v>24779</v>
      </c>
      <c r="E167" s="32">
        <f t="shared" si="10"/>
        <v>10035.5</v>
      </c>
      <c r="F167" s="185">
        <f>+D167*(1-0.5)*(1-0.1)*(1-0.17)*(1-0.05)</f>
        <v>8792.2086749999999</v>
      </c>
      <c r="G167" s="38" t="s">
        <v>312</v>
      </c>
    </row>
    <row r="168" spans="1:15" ht="18.75" customHeight="1" x14ac:dyDescent="0.25">
      <c r="A168" s="54" t="s">
        <v>313</v>
      </c>
      <c r="B168" s="55">
        <v>25555</v>
      </c>
      <c r="C168" s="30">
        <v>18124</v>
      </c>
      <c r="D168" s="31">
        <v>18124</v>
      </c>
      <c r="E168" s="32">
        <f t="shared" si="10"/>
        <v>7340.22</v>
      </c>
      <c r="F168" s="185">
        <f t="shared" ref="F168:F183" si="12">+D168*(1-0.5)*(1-0.1)*(1-0.17)*(1-0.05)</f>
        <v>6430.8482999999987</v>
      </c>
      <c r="G168" s="38" t="s">
        <v>314</v>
      </c>
    </row>
    <row r="169" spans="1:15" ht="18.75" customHeight="1" x14ac:dyDescent="0.25">
      <c r="A169" s="23" t="s">
        <v>315</v>
      </c>
      <c r="B169" s="37"/>
      <c r="C169" s="24"/>
      <c r="D169" s="26"/>
      <c r="E169" s="24"/>
      <c r="F169" s="185">
        <f t="shared" si="12"/>
        <v>0</v>
      </c>
      <c r="G169" s="27"/>
    </row>
    <row r="170" spans="1:15" ht="18.75" customHeight="1" x14ac:dyDescent="0.25">
      <c r="A170" s="54" t="s">
        <v>316</v>
      </c>
      <c r="B170" s="55">
        <v>10541</v>
      </c>
      <c r="C170" s="30">
        <v>8185</v>
      </c>
      <c r="D170" s="31">
        <v>7694</v>
      </c>
      <c r="E170" s="32">
        <f t="shared" si="10"/>
        <v>3116.07</v>
      </c>
      <c r="F170" s="185">
        <f t="shared" si="12"/>
        <v>2730.0235499999999</v>
      </c>
      <c r="G170" s="38" t="s">
        <v>317</v>
      </c>
      <c r="I170" s="52">
        <f>IF(ISERROR(_xlfn.XLOOKUP(A170,'[1]TA VS TRUE'!$A:$A,'[1]TA VS TRUE'!$W:$W)),"",_xlfn.XLOOKUP(A170,'[1]TA VS TRUE'!$A:$A,'[1]TA VS TRUE'!$W:$W))</f>
        <v>7694</v>
      </c>
      <c r="J170" s="57">
        <f>_xlfn.XLOOKUP(A170,'[1]TA VS TRUE'!$A:$A,'[1]TA VS TRUE'!$AD:$AD)</f>
        <v>0.52328280643235758</v>
      </c>
      <c r="K170" s="57">
        <f>_xlfn.XLOOKUP(A170,'[1]TA VS TRUE'!$A:$A,'[1]TA VS TRUE'!$AB:$AB)</f>
        <v>-5.9987782529016487E-2</v>
      </c>
      <c r="L170" s="57">
        <f>_xlfn.XLOOKUP(A170,'[1]TA VS TRUE'!$A:$A,'[1]TA VS TRUE'!$U:$U)</f>
        <v>0.55182611214040034</v>
      </c>
      <c r="N170" s="5">
        <f>_xlfn.XLOOKUP(A170,'[1]TA VS TRUE (2)'!A:A,'[1]TA VS TRUE (2)'!W:W)</f>
        <v>7694</v>
      </c>
      <c r="O170" s="56" t="e">
        <f>N170-#REF!</f>
        <v>#REF!</v>
      </c>
    </row>
    <row r="171" spans="1:15" ht="18.75" customHeight="1" x14ac:dyDescent="0.25">
      <c r="A171" s="54" t="s">
        <v>318</v>
      </c>
      <c r="B171" s="55">
        <v>12433</v>
      </c>
      <c r="C171" s="30">
        <v>9075</v>
      </c>
      <c r="D171" s="31">
        <v>9075</v>
      </c>
      <c r="E171" s="32">
        <f t="shared" si="10"/>
        <v>3675.38</v>
      </c>
      <c r="F171" s="185">
        <f t="shared" si="12"/>
        <v>3220.0368749999998</v>
      </c>
      <c r="G171" s="38" t="s">
        <v>319</v>
      </c>
    </row>
    <row r="172" spans="1:15" ht="18.75" customHeight="1" x14ac:dyDescent="0.25">
      <c r="A172" s="54" t="s">
        <v>320</v>
      </c>
      <c r="B172" s="55">
        <v>16674</v>
      </c>
      <c r="C172" s="30">
        <v>14318</v>
      </c>
      <c r="D172" s="31">
        <v>12171</v>
      </c>
      <c r="E172" s="32">
        <f t="shared" si="10"/>
        <v>4929.26</v>
      </c>
      <c r="F172" s="185">
        <f t="shared" si="12"/>
        <v>4318.5750749999997</v>
      </c>
      <c r="G172" s="38" t="s">
        <v>17</v>
      </c>
      <c r="I172" s="52">
        <f>IF(ISERROR(_xlfn.XLOOKUP(A172,'[1]TA VS TRUE'!$A:$A,'[1]TA VS TRUE'!$W:$W)),"",_xlfn.XLOOKUP(A172,'[1]TA VS TRUE'!$A:$A,'[1]TA VS TRUE'!$W:$W))</f>
        <v>12171</v>
      </c>
      <c r="J172" s="57">
        <f>_xlfn.XLOOKUP(A172,'[1]TA VS TRUE'!$A:$A,'[1]TA VS TRUE'!$AD:$AD)</f>
        <v>0.46682040019422766</v>
      </c>
      <c r="K172" s="57">
        <f>_xlfn.XLOOKUP(A172,'[1]TA VS TRUE'!$A:$A,'[1]TA VS TRUE'!$AB:$AB)</f>
        <v>-0.14995111049029197</v>
      </c>
      <c r="L172" s="57">
        <f>_xlfn.XLOOKUP(A172,'[1]TA VS TRUE'!$A:$A,'[1]TA VS TRUE'!$U:$U)</f>
        <v>0.54676711845981485</v>
      </c>
      <c r="N172" s="5">
        <f>_xlfn.XLOOKUP(A172,'[1]TA VS TRUE (2)'!A:A,'[1]TA VS TRUE (2)'!W:W)</f>
        <v>12171</v>
      </c>
      <c r="O172" s="56" t="e">
        <f>N172-#REF!</f>
        <v>#REF!</v>
      </c>
    </row>
    <row r="173" spans="1:15" ht="18.75" customHeight="1" x14ac:dyDescent="0.25">
      <c r="A173" s="54" t="s">
        <v>321</v>
      </c>
      <c r="B173" s="55">
        <v>22760</v>
      </c>
      <c r="C173" s="30">
        <v>22150</v>
      </c>
      <c r="D173" s="31">
        <v>16613</v>
      </c>
      <c r="E173" s="32">
        <f t="shared" si="10"/>
        <v>6728.27</v>
      </c>
      <c r="F173" s="185">
        <f t="shared" si="12"/>
        <v>5894.7077249999993</v>
      </c>
      <c r="G173" s="38" t="s">
        <v>19</v>
      </c>
      <c r="I173" s="52">
        <f>IF(ISERROR(_xlfn.XLOOKUP(A173,'[1]TA VS TRUE'!$A:$A,'[1]TA VS TRUE'!$W:$W)),"",_xlfn.XLOOKUP(A173,'[1]TA VS TRUE'!$A:$A,'[1]TA VS TRUE'!$W:$W))</f>
        <v>16613</v>
      </c>
      <c r="J173" s="57">
        <f>_xlfn.XLOOKUP(A173,'[1]TA VS TRUE'!$A:$A,'[1]TA VS TRUE'!$AD:$AD)</f>
        <v>0.32002954256926819</v>
      </c>
      <c r="K173" s="57">
        <f>_xlfn.XLOOKUP(A173,'[1]TA VS TRUE'!$A:$A,'[1]TA VS TRUE'!$AB:$AB)</f>
        <v>-0.24997742663656886</v>
      </c>
      <c r="L173" s="57">
        <f>_xlfn.XLOOKUP(A173,'[1]TA VS TRUE'!$A:$A,'[1]TA VS TRUE'!$U:$U)</f>
        <v>0.48997015134752586</v>
      </c>
      <c r="N173" s="5">
        <f>_xlfn.XLOOKUP(A173,'[1]TA VS TRUE (2)'!A:A,'[1]TA VS TRUE (2)'!W:W)</f>
        <v>16613</v>
      </c>
      <c r="O173" s="56" t="e">
        <f>N173-#REF!</f>
        <v>#REF!</v>
      </c>
    </row>
    <row r="174" spans="1:15" ht="18.75" customHeight="1" x14ac:dyDescent="0.25">
      <c r="A174" s="54" t="s">
        <v>322</v>
      </c>
      <c r="B174" s="55">
        <v>13675</v>
      </c>
      <c r="C174" s="30">
        <v>9982</v>
      </c>
      <c r="D174" s="31">
        <v>9982</v>
      </c>
      <c r="E174" s="32">
        <f t="shared" si="10"/>
        <v>4042.71</v>
      </c>
      <c r="F174" s="185">
        <f t="shared" si="12"/>
        <v>3541.8631500000001</v>
      </c>
      <c r="G174" s="38" t="s">
        <v>21</v>
      </c>
    </row>
    <row r="175" spans="1:15" ht="18.75" customHeight="1" x14ac:dyDescent="0.25">
      <c r="A175" s="54" t="s">
        <v>323</v>
      </c>
      <c r="B175" s="55">
        <v>20091</v>
      </c>
      <c r="C175" s="30">
        <v>14665</v>
      </c>
      <c r="D175" s="31">
        <v>14665</v>
      </c>
      <c r="E175" s="32">
        <f t="shared" si="10"/>
        <v>5939.33</v>
      </c>
      <c r="F175" s="185">
        <f t="shared" si="12"/>
        <v>5203.5086249999995</v>
      </c>
      <c r="G175" s="38" t="s">
        <v>23</v>
      </c>
    </row>
    <row r="176" spans="1:15" ht="18.75" customHeight="1" x14ac:dyDescent="0.25">
      <c r="A176" s="54" t="s">
        <v>324</v>
      </c>
      <c r="B176" s="55">
        <v>24455</v>
      </c>
      <c r="C176" s="30">
        <v>23147</v>
      </c>
      <c r="D176" s="31">
        <v>17850</v>
      </c>
      <c r="E176" s="32">
        <f t="shared" si="10"/>
        <v>7229.25</v>
      </c>
      <c r="F176" s="185">
        <f t="shared" si="12"/>
        <v>6333.6262499999993</v>
      </c>
      <c r="G176" s="38" t="s">
        <v>25</v>
      </c>
      <c r="N176" s="5" t="e">
        <f>_xlfn.XLOOKUP(A176,'[1]TA VS TRUE (2)'!A:A,'[1]TA VS TRUE (2)'!W:W)</f>
        <v>#N/A</v>
      </c>
      <c r="O176" s="56" t="e">
        <f>N176-#REF!</f>
        <v>#N/A</v>
      </c>
    </row>
    <row r="177" spans="1:15" ht="18.75" customHeight="1" x14ac:dyDescent="0.25">
      <c r="A177" s="54" t="s">
        <v>325</v>
      </c>
      <c r="B177" s="55">
        <v>11544</v>
      </c>
      <c r="C177" s="30">
        <v>8869</v>
      </c>
      <c r="D177" s="31">
        <v>8426</v>
      </c>
      <c r="E177" s="32">
        <f t="shared" si="10"/>
        <v>3412.53</v>
      </c>
      <c r="F177" s="185">
        <f t="shared" si="12"/>
        <v>2989.7554499999997</v>
      </c>
      <c r="G177" s="38" t="s">
        <v>326</v>
      </c>
      <c r="I177" s="52">
        <f>IF(ISERROR(_xlfn.XLOOKUP(A177,'[1]TA VS TRUE'!$A:$A,'[1]TA VS TRUE'!$W:$W)),"",_xlfn.XLOOKUP(A177,'[1]TA VS TRUE'!$A:$A,'[1]TA VS TRUE'!$W:$W))</f>
        <v>8426</v>
      </c>
      <c r="J177" s="57">
        <f>_xlfn.XLOOKUP(A177,'[1]TA VS TRUE'!$A:$A,'[1]TA VS TRUE'!$AD:$AD)</f>
        <v>0.49347245737193968</v>
      </c>
      <c r="K177" s="57">
        <f>_xlfn.XLOOKUP(A177,'[1]TA VS TRUE'!$A:$A,'[1]TA VS TRUE'!$AB:$AB)</f>
        <v>-4.9949261472544859E-2</v>
      </c>
      <c r="L177" s="57">
        <f>_xlfn.XLOOKUP(A177,'[1]TA VS TRUE'!$A:$A,'[1]TA VS TRUE'!$U:$U)</f>
        <v>0.51883690421580297</v>
      </c>
      <c r="N177" s="5">
        <f>_xlfn.XLOOKUP(A177,'[1]TA VS TRUE (2)'!A:A,'[1]TA VS TRUE (2)'!W:W)</f>
        <v>8426</v>
      </c>
      <c r="O177" s="56" t="e">
        <f>N177-#REF!</f>
        <v>#REF!</v>
      </c>
    </row>
    <row r="178" spans="1:15" ht="18.75" customHeight="1" x14ac:dyDescent="0.25">
      <c r="A178" s="54" t="s">
        <v>327</v>
      </c>
      <c r="B178" s="55">
        <v>15315</v>
      </c>
      <c r="C178" s="30">
        <v>11767</v>
      </c>
      <c r="D178" s="31">
        <v>11179</v>
      </c>
      <c r="E178" s="32">
        <f t="shared" si="10"/>
        <v>4527.5</v>
      </c>
      <c r="F178" s="185">
        <f t="shared" si="12"/>
        <v>3966.5886749999995</v>
      </c>
      <c r="G178" s="38" t="s">
        <v>326</v>
      </c>
      <c r="I178" s="52">
        <f>IF(ISERROR(_xlfn.XLOOKUP(A178,'[1]TA VS TRUE'!$A:$A,'[1]TA VS TRUE'!$W:$W)),"",_xlfn.XLOOKUP(A178,'[1]TA VS TRUE'!$A:$A,'[1]TA VS TRUE'!$W:$W))</f>
        <v>11179</v>
      </c>
      <c r="J178" s="57">
        <f>_xlfn.XLOOKUP(A178,'[1]TA VS TRUE'!$A:$A,'[1]TA VS TRUE'!$AD:$AD)</f>
        <v>0.53858161624467304</v>
      </c>
      <c r="K178" s="57">
        <f>_xlfn.XLOOKUP(A178,'[1]TA VS TRUE'!$A:$A,'[1]TA VS TRUE'!$AB:$AB)</f>
        <v>-4.9970255800118935E-2</v>
      </c>
      <c r="L178" s="57">
        <f>_xlfn.XLOOKUP(A178,'[1]TA VS TRUE'!$A:$A,'[1]TA VS TRUE'!$U:$U)</f>
        <v>0.56170142356618635</v>
      </c>
      <c r="N178" s="5">
        <f>_xlfn.XLOOKUP(A178,'[1]TA VS TRUE (2)'!A:A,'[1]TA VS TRUE (2)'!W:W)</f>
        <v>11179</v>
      </c>
      <c r="O178" s="56" t="e">
        <f>N178-#REF!</f>
        <v>#REF!</v>
      </c>
    </row>
    <row r="179" spans="1:15" ht="18.75" customHeight="1" x14ac:dyDescent="0.25">
      <c r="A179" s="54" t="s">
        <v>328</v>
      </c>
      <c r="B179" s="55">
        <v>21905</v>
      </c>
      <c r="C179" s="30">
        <v>16830</v>
      </c>
      <c r="D179" s="31">
        <v>15989</v>
      </c>
      <c r="E179" s="32">
        <f t="shared" si="10"/>
        <v>6475.55</v>
      </c>
      <c r="F179" s="185">
        <f t="shared" si="12"/>
        <v>5673.2969249999996</v>
      </c>
      <c r="G179" s="38" t="s">
        <v>33</v>
      </c>
      <c r="I179" s="52">
        <f>IF(ISERROR(_xlfn.XLOOKUP(A179,'[1]TA VS TRUE'!$A:$A,'[1]TA VS TRUE'!$W:$W)),"",_xlfn.XLOOKUP(A179,'[1]TA VS TRUE'!$A:$A,'[1]TA VS TRUE'!$W:$W))</f>
        <v>15989</v>
      </c>
      <c r="J179" s="57">
        <f>_xlfn.XLOOKUP(A179,'[1]TA VS TRUE'!$A:$A,'[1]TA VS TRUE'!$AD:$AD)</f>
        <v>0.52606228604313432</v>
      </c>
      <c r="K179" s="57">
        <f>_xlfn.XLOOKUP(A179,'[1]TA VS TRUE'!$A:$A,'[1]TA VS TRUE'!$AB:$AB)</f>
        <v>-4.9970291146761769E-2</v>
      </c>
      <c r="L179" s="57">
        <f>_xlfn.XLOOKUP(A179,'[1]TA VS TRUE'!$A:$A,'[1]TA VS TRUE'!$U:$U)</f>
        <v>0.54973518281619538</v>
      </c>
      <c r="N179" s="5">
        <f>_xlfn.XLOOKUP(A179,'[1]TA VS TRUE (2)'!A:A,'[1]TA VS TRUE (2)'!W:W)</f>
        <v>15989</v>
      </c>
      <c r="O179" s="56" t="e">
        <f>N179-#REF!</f>
        <v>#REF!</v>
      </c>
    </row>
    <row r="180" spans="1:15" ht="18.75" customHeight="1" x14ac:dyDescent="0.25">
      <c r="A180" s="54" t="s">
        <v>329</v>
      </c>
      <c r="B180" s="55">
        <v>28906</v>
      </c>
      <c r="C180" s="30">
        <v>25117</v>
      </c>
      <c r="D180" s="31">
        <v>21099</v>
      </c>
      <c r="E180" s="32">
        <f t="shared" si="10"/>
        <v>8545.1</v>
      </c>
      <c r="F180" s="185">
        <f t="shared" si="12"/>
        <v>7486.4526750000005</v>
      </c>
      <c r="G180" s="38" t="s">
        <v>35</v>
      </c>
      <c r="I180" s="52">
        <f>IF(ISERROR(_xlfn.XLOOKUP(A180,'[1]TA VS TRUE'!$A:$A,'[1]TA VS TRUE'!$W:$W)),"",_xlfn.XLOOKUP(A180,'[1]TA VS TRUE'!$A:$A,'[1]TA VS TRUE'!$W:$W))</f>
        <v>21099</v>
      </c>
      <c r="J180" s="57">
        <f>_xlfn.XLOOKUP(A180,'[1]TA VS TRUE'!$A:$A,'[1]TA VS TRUE'!$AD:$AD)</f>
        <v>0.36550259304783395</v>
      </c>
      <c r="K180" s="57">
        <f>_xlfn.XLOOKUP(A180,'[1]TA VS TRUE'!$A:$A,'[1]TA VS TRUE'!$AB:$AB)</f>
        <v>-0.15997133415614917</v>
      </c>
      <c r="L180" s="57">
        <f>_xlfn.XLOOKUP(A180,'[1]TA VS TRUE'!$A:$A,'[1]TA VS TRUE'!$U:$U)</f>
        <v>0.46701690928425876</v>
      </c>
      <c r="N180" s="5">
        <f>_xlfn.XLOOKUP(A180,'[1]TA VS TRUE (2)'!A:A,'[1]TA VS TRUE (2)'!W:W)</f>
        <v>21099</v>
      </c>
      <c r="O180" s="56" t="e">
        <f>N180-#REF!</f>
        <v>#REF!</v>
      </c>
    </row>
    <row r="181" spans="1:15" ht="18.75" customHeight="1" x14ac:dyDescent="0.25">
      <c r="A181" s="54" t="s">
        <v>330</v>
      </c>
      <c r="B181" s="55">
        <v>17732</v>
      </c>
      <c r="C181" s="30">
        <v>12943</v>
      </c>
      <c r="D181" s="31">
        <v>12943</v>
      </c>
      <c r="E181" s="32">
        <f t="shared" si="10"/>
        <v>5241.92</v>
      </c>
      <c r="F181" s="185">
        <f t="shared" si="12"/>
        <v>4592.4999749999997</v>
      </c>
      <c r="G181" s="38" t="s">
        <v>331</v>
      </c>
    </row>
    <row r="182" spans="1:15" ht="18.75" customHeight="1" x14ac:dyDescent="0.25">
      <c r="A182" s="54" t="s">
        <v>332</v>
      </c>
      <c r="B182" s="55">
        <v>25366</v>
      </c>
      <c r="C182" s="30">
        <v>18515</v>
      </c>
      <c r="D182" s="31">
        <v>18515</v>
      </c>
      <c r="E182" s="32">
        <f t="shared" si="10"/>
        <v>7498.58</v>
      </c>
      <c r="F182" s="185">
        <f t="shared" si="12"/>
        <v>6569.5848749999996</v>
      </c>
      <c r="G182" s="38" t="s">
        <v>39</v>
      </c>
    </row>
    <row r="183" spans="1:15" ht="18.75" customHeight="1" x14ac:dyDescent="0.25">
      <c r="A183" s="54" t="s">
        <v>333</v>
      </c>
      <c r="B183" s="55">
        <v>35564</v>
      </c>
      <c r="C183" s="30">
        <v>25959</v>
      </c>
      <c r="D183" s="31">
        <v>25959</v>
      </c>
      <c r="E183" s="32">
        <f t="shared" si="10"/>
        <v>10513.4</v>
      </c>
      <c r="F183" s="185">
        <f t="shared" si="12"/>
        <v>9210.9021749999993</v>
      </c>
      <c r="G183" s="38" t="s">
        <v>41</v>
      </c>
    </row>
    <row r="184" spans="1:15" ht="18.75" customHeight="1" x14ac:dyDescent="0.25">
      <c r="A184" s="54" t="s">
        <v>334</v>
      </c>
      <c r="B184" s="55">
        <v>14421</v>
      </c>
      <c r="C184" s="30">
        <v>10526</v>
      </c>
      <c r="D184" s="31">
        <v>10526</v>
      </c>
      <c r="E184" s="32">
        <f t="shared" si="10"/>
        <v>4263.03</v>
      </c>
      <c r="F184" s="185">
        <f>+D184*(1-0.5)*(1-0.1)*(1-0.17)*(1-0.05)</f>
        <v>3734.8879499999998</v>
      </c>
      <c r="G184" s="38" t="s">
        <v>335</v>
      </c>
    </row>
    <row r="185" spans="1:15" ht="18.75" customHeight="1" x14ac:dyDescent="0.25">
      <c r="A185" s="54" t="s">
        <v>336</v>
      </c>
      <c r="B185" s="55">
        <v>21917</v>
      </c>
      <c r="C185" s="30">
        <v>15998</v>
      </c>
      <c r="D185" s="31">
        <v>15998</v>
      </c>
      <c r="E185" s="32">
        <f t="shared" si="10"/>
        <v>6479.19</v>
      </c>
      <c r="F185" s="185">
        <f t="shared" ref="F185:F201" si="13">+D185*(1-0.5)*(1-0.1)*(1-0.17)*(1-0.05)</f>
        <v>5676.4903499999991</v>
      </c>
      <c r="G185" s="38" t="s">
        <v>57</v>
      </c>
    </row>
    <row r="186" spans="1:15" ht="18.75" customHeight="1" x14ac:dyDescent="0.25">
      <c r="A186" s="23" t="s">
        <v>337</v>
      </c>
      <c r="B186" s="37"/>
      <c r="C186" s="24"/>
      <c r="D186" s="26"/>
      <c r="E186" s="24"/>
      <c r="F186" s="185">
        <f t="shared" si="13"/>
        <v>0</v>
      </c>
      <c r="G186" s="27"/>
    </row>
    <row r="187" spans="1:15" ht="18.75" customHeight="1" x14ac:dyDescent="0.25">
      <c r="A187" s="54" t="s">
        <v>338</v>
      </c>
      <c r="B187" s="55">
        <v>18950</v>
      </c>
      <c r="C187" s="30">
        <v>13832</v>
      </c>
      <c r="D187" s="31">
        <v>13832</v>
      </c>
      <c r="E187" s="32">
        <f t="shared" si="10"/>
        <v>5601.96</v>
      </c>
      <c r="F187" s="185">
        <f t="shared" si="13"/>
        <v>4907.9394000000002</v>
      </c>
      <c r="G187" s="38" t="s">
        <v>339</v>
      </c>
    </row>
    <row r="188" spans="1:15" ht="18.75" customHeight="1" x14ac:dyDescent="0.25">
      <c r="A188" s="54" t="s">
        <v>340</v>
      </c>
      <c r="B188" s="55">
        <v>30987</v>
      </c>
      <c r="C188" s="30">
        <v>22618</v>
      </c>
      <c r="D188" s="31">
        <v>22618</v>
      </c>
      <c r="E188" s="32">
        <f t="shared" si="10"/>
        <v>9160.2900000000009</v>
      </c>
      <c r="F188" s="185">
        <f t="shared" si="13"/>
        <v>8025.4318499999999</v>
      </c>
      <c r="G188" s="38" t="s">
        <v>341</v>
      </c>
    </row>
    <row r="189" spans="1:15" ht="18.75" customHeight="1" x14ac:dyDescent="0.25">
      <c r="A189" s="41" t="s">
        <v>342</v>
      </c>
      <c r="B189" s="42"/>
      <c r="C189" s="42"/>
      <c r="D189" s="43"/>
      <c r="E189" s="42"/>
      <c r="F189" s="185">
        <f t="shared" si="13"/>
        <v>0</v>
      </c>
      <c r="G189" s="49"/>
    </row>
    <row r="190" spans="1:15" ht="18.75" customHeight="1" x14ac:dyDescent="0.25">
      <c r="A190" s="54" t="s">
        <v>343</v>
      </c>
      <c r="B190" s="55">
        <v>11030</v>
      </c>
      <c r="C190" s="30">
        <v>7713</v>
      </c>
      <c r="D190" s="31">
        <v>7713</v>
      </c>
      <c r="E190" s="32">
        <f t="shared" si="10"/>
        <v>3123.77</v>
      </c>
      <c r="F190" s="185">
        <f t="shared" si="13"/>
        <v>2736.7652249999996</v>
      </c>
      <c r="G190" s="38" t="s">
        <v>344</v>
      </c>
    </row>
    <row r="191" spans="1:15" ht="18.75" customHeight="1" x14ac:dyDescent="0.25">
      <c r="A191" s="54" t="s">
        <v>345</v>
      </c>
      <c r="B191" s="55">
        <v>13725</v>
      </c>
      <c r="C191" s="30">
        <v>9598</v>
      </c>
      <c r="D191" s="31">
        <v>9598</v>
      </c>
      <c r="E191" s="32">
        <f t="shared" si="10"/>
        <v>3887.19</v>
      </c>
      <c r="F191" s="185">
        <f t="shared" si="13"/>
        <v>3405.6103499999999</v>
      </c>
      <c r="G191" s="38" t="s">
        <v>141</v>
      </c>
    </row>
    <row r="192" spans="1:15" ht="18.75" customHeight="1" x14ac:dyDescent="0.25">
      <c r="A192" s="54" t="s">
        <v>346</v>
      </c>
      <c r="B192" s="55">
        <v>12131</v>
      </c>
      <c r="C192" s="30">
        <v>8483</v>
      </c>
      <c r="D192" s="31">
        <v>8483</v>
      </c>
      <c r="E192" s="32">
        <f t="shared" si="10"/>
        <v>3435.62</v>
      </c>
      <c r="F192" s="185">
        <f t="shared" si="13"/>
        <v>3009.9804749999994</v>
      </c>
      <c r="G192" s="38" t="s">
        <v>347</v>
      </c>
    </row>
    <row r="193" spans="1:7" ht="18.75" customHeight="1" x14ac:dyDescent="0.25">
      <c r="A193" s="54" t="s">
        <v>348</v>
      </c>
      <c r="B193" s="55">
        <v>15218</v>
      </c>
      <c r="C193" s="30">
        <v>10642</v>
      </c>
      <c r="D193" s="31">
        <v>10642</v>
      </c>
      <c r="E193" s="32">
        <f t="shared" si="10"/>
        <v>4310.01</v>
      </c>
      <c r="F193" s="185">
        <f t="shared" si="13"/>
        <v>3776.04765</v>
      </c>
      <c r="G193" s="38" t="s">
        <v>349</v>
      </c>
    </row>
    <row r="194" spans="1:7" ht="18.75" customHeight="1" x14ac:dyDescent="0.25">
      <c r="A194" s="54" t="s">
        <v>350</v>
      </c>
      <c r="B194" s="55">
        <v>14064</v>
      </c>
      <c r="C194" s="30">
        <v>9835</v>
      </c>
      <c r="D194" s="31">
        <v>9835</v>
      </c>
      <c r="E194" s="32">
        <f t="shared" si="10"/>
        <v>3983.18</v>
      </c>
      <c r="F194" s="185">
        <f t="shared" si="13"/>
        <v>3489.7038749999997</v>
      </c>
      <c r="G194" s="38" t="s">
        <v>351</v>
      </c>
    </row>
    <row r="195" spans="1:7" ht="18.75" customHeight="1" x14ac:dyDescent="0.25">
      <c r="A195" s="54" t="s">
        <v>352</v>
      </c>
      <c r="B195" s="55">
        <v>18255</v>
      </c>
      <c r="C195" s="30">
        <v>12766</v>
      </c>
      <c r="D195" s="31">
        <v>12766</v>
      </c>
      <c r="E195" s="32">
        <f t="shared" si="10"/>
        <v>5170.2299999999996</v>
      </c>
      <c r="F195" s="185">
        <f t="shared" si="13"/>
        <v>4529.6959499999994</v>
      </c>
      <c r="G195" s="38" t="s">
        <v>161</v>
      </c>
    </row>
    <row r="196" spans="1:7" ht="18.75" customHeight="1" x14ac:dyDescent="0.25">
      <c r="A196" s="54" t="s">
        <v>353</v>
      </c>
      <c r="B196" s="55">
        <v>15511</v>
      </c>
      <c r="C196" s="30">
        <v>10847</v>
      </c>
      <c r="D196" s="31">
        <v>10847</v>
      </c>
      <c r="E196" s="32">
        <f t="shared" si="10"/>
        <v>4393.04</v>
      </c>
      <c r="F196" s="185">
        <f t="shared" si="13"/>
        <v>3848.786775</v>
      </c>
      <c r="G196" s="38" t="s">
        <v>354</v>
      </c>
    </row>
    <row r="197" spans="1:7" ht="18.75" customHeight="1" x14ac:dyDescent="0.25">
      <c r="A197" s="54" t="s">
        <v>355</v>
      </c>
      <c r="B197" s="55">
        <v>19695</v>
      </c>
      <c r="C197" s="30">
        <v>13773</v>
      </c>
      <c r="D197" s="31">
        <v>13773</v>
      </c>
      <c r="E197" s="32">
        <f t="shared" si="10"/>
        <v>5578.07</v>
      </c>
      <c r="F197" s="185">
        <f t="shared" si="13"/>
        <v>4887.0047249999998</v>
      </c>
      <c r="G197" s="38" t="s">
        <v>356</v>
      </c>
    </row>
    <row r="198" spans="1:7" ht="18.75" customHeight="1" x14ac:dyDescent="0.25">
      <c r="A198" s="23" t="s">
        <v>357</v>
      </c>
      <c r="B198" s="37"/>
      <c r="C198" s="24"/>
      <c r="D198" s="26"/>
      <c r="E198" s="24"/>
      <c r="F198" s="185">
        <f t="shared" si="13"/>
        <v>0</v>
      </c>
      <c r="G198" s="27"/>
    </row>
    <row r="199" spans="1:7" ht="18.75" customHeight="1" x14ac:dyDescent="0.25">
      <c r="A199" s="54" t="s">
        <v>358</v>
      </c>
      <c r="B199" s="55">
        <v>9492</v>
      </c>
      <c r="C199" s="30">
        <v>6732</v>
      </c>
      <c r="D199" s="31">
        <v>6732</v>
      </c>
      <c r="E199" s="32">
        <f t="shared" si="10"/>
        <v>2726.46</v>
      </c>
      <c r="F199" s="185">
        <f t="shared" si="13"/>
        <v>2388.6819</v>
      </c>
      <c r="G199" s="38" t="s">
        <v>359</v>
      </c>
    </row>
    <row r="200" spans="1:7" ht="18.75" customHeight="1" x14ac:dyDescent="0.25">
      <c r="A200" s="54" t="s">
        <v>360</v>
      </c>
      <c r="B200" s="55">
        <v>10301</v>
      </c>
      <c r="C200" s="30">
        <v>7306</v>
      </c>
      <c r="D200" s="31">
        <v>7306</v>
      </c>
      <c r="E200" s="32">
        <f t="shared" si="10"/>
        <v>2958.93</v>
      </c>
      <c r="F200" s="185">
        <f t="shared" si="13"/>
        <v>2592.3514500000001</v>
      </c>
      <c r="G200" s="38" t="s">
        <v>359</v>
      </c>
    </row>
    <row r="201" spans="1:7" ht="18.75" customHeight="1" x14ac:dyDescent="0.25">
      <c r="A201" s="54" t="s">
        <v>361</v>
      </c>
      <c r="B201" s="55">
        <v>16830</v>
      </c>
      <c r="C201" s="30">
        <v>11936</v>
      </c>
      <c r="D201" s="31">
        <v>11936</v>
      </c>
      <c r="E201" s="32">
        <f t="shared" ref="E201:E264" si="14">ROUND($D201*E$5,2)</f>
        <v>4834.08</v>
      </c>
      <c r="F201" s="185">
        <f t="shared" si="13"/>
        <v>4235.1911999999993</v>
      </c>
      <c r="G201" s="38" t="s">
        <v>362</v>
      </c>
    </row>
    <row r="202" spans="1:7" ht="18.75" customHeight="1" x14ac:dyDescent="0.25">
      <c r="A202" s="54" t="s">
        <v>363</v>
      </c>
      <c r="B202" s="55">
        <v>26322</v>
      </c>
      <c r="C202" s="30">
        <v>18668</v>
      </c>
      <c r="D202" s="31">
        <v>18668</v>
      </c>
      <c r="E202" s="32">
        <f t="shared" si="14"/>
        <v>7560.54</v>
      </c>
      <c r="F202" s="185">
        <f>+D202*(1-0.5)*(1-0.1)*(1-0.17)*(1-0.05)</f>
        <v>6623.8730999999989</v>
      </c>
      <c r="G202" s="38" t="s">
        <v>364</v>
      </c>
    </row>
    <row r="203" spans="1:7" ht="18.75" customHeight="1" x14ac:dyDescent="0.25">
      <c r="A203" s="54" t="s">
        <v>365</v>
      </c>
      <c r="B203" s="55">
        <v>10199</v>
      </c>
      <c r="C203" s="30">
        <v>7233</v>
      </c>
      <c r="D203" s="31">
        <v>7233</v>
      </c>
      <c r="E203" s="32">
        <f t="shared" si="14"/>
        <v>2929.37</v>
      </c>
      <c r="F203" s="185">
        <f t="shared" ref="F203:F218" si="15">+D203*(1-0.5)*(1-0.1)*(1-0.17)*(1-0.05)</f>
        <v>2566.4492249999998</v>
      </c>
      <c r="G203" s="38" t="s">
        <v>366</v>
      </c>
    </row>
    <row r="204" spans="1:7" ht="18.75" customHeight="1" x14ac:dyDescent="0.25">
      <c r="A204" s="54" t="s">
        <v>367</v>
      </c>
      <c r="B204" s="55">
        <v>12659</v>
      </c>
      <c r="C204" s="30">
        <v>8978</v>
      </c>
      <c r="D204" s="31">
        <v>8978</v>
      </c>
      <c r="E204" s="32">
        <f t="shared" si="14"/>
        <v>3636.09</v>
      </c>
      <c r="F204" s="185">
        <f t="shared" si="15"/>
        <v>3185.6188499999998</v>
      </c>
      <c r="G204" s="38" t="s">
        <v>366</v>
      </c>
    </row>
    <row r="205" spans="1:7" ht="18.75" customHeight="1" x14ac:dyDescent="0.25">
      <c r="A205" s="54" t="s">
        <v>368</v>
      </c>
      <c r="B205" s="55">
        <v>18440</v>
      </c>
      <c r="C205" s="30">
        <v>13078</v>
      </c>
      <c r="D205" s="31">
        <v>13078</v>
      </c>
      <c r="E205" s="32">
        <f t="shared" si="14"/>
        <v>5296.59</v>
      </c>
      <c r="F205" s="185">
        <f t="shared" si="15"/>
        <v>4640.4013499999992</v>
      </c>
      <c r="G205" s="38" t="s">
        <v>369</v>
      </c>
    </row>
    <row r="206" spans="1:7" ht="18.75" customHeight="1" x14ac:dyDescent="0.25">
      <c r="A206" s="54" t="s">
        <v>370</v>
      </c>
      <c r="B206" s="55">
        <v>29262</v>
      </c>
      <c r="C206" s="30">
        <v>20753</v>
      </c>
      <c r="D206" s="31">
        <v>20753</v>
      </c>
      <c r="E206" s="32">
        <f t="shared" si="14"/>
        <v>8404.9699999999993</v>
      </c>
      <c r="F206" s="185">
        <f t="shared" si="15"/>
        <v>7363.6832249999998</v>
      </c>
      <c r="G206" s="38" t="s">
        <v>371</v>
      </c>
    </row>
    <row r="207" spans="1:7" ht="18.75" customHeight="1" x14ac:dyDescent="0.25">
      <c r="A207" s="58" t="s">
        <v>372</v>
      </c>
      <c r="B207" s="59"/>
      <c r="C207" s="60"/>
      <c r="D207" s="61"/>
      <c r="E207" s="62"/>
      <c r="F207" s="185">
        <f t="shared" si="15"/>
        <v>0</v>
      </c>
      <c r="G207" s="63"/>
    </row>
    <row r="208" spans="1:7" ht="18.75" customHeight="1" x14ac:dyDescent="0.25">
      <c r="A208" s="18" t="s">
        <v>373</v>
      </c>
      <c r="B208" s="64"/>
      <c r="C208" s="19"/>
      <c r="D208" s="20"/>
      <c r="E208" s="19"/>
      <c r="F208" s="185">
        <f t="shared" si="15"/>
        <v>0</v>
      </c>
      <c r="G208" s="65"/>
    </row>
    <row r="209" spans="1:15" ht="18.75" customHeight="1" x14ac:dyDescent="0.25">
      <c r="A209" s="23" t="s">
        <v>374</v>
      </c>
      <c r="B209" s="37"/>
      <c r="C209" s="24"/>
      <c r="D209" s="26"/>
      <c r="E209" s="24"/>
      <c r="F209" s="185">
        <f t="shared" si="15"/>
        <v>0</v>
      </c>
      <c r="G209" s="27"/>
    </row>
    <row r="210" spans="1:15" ht="18.75" customHeight="1" x14ac:dyDescent="0.25">
      <c r="A210" s="54" t="s">
        <v>375</v>
      </c>
      <c r="B210" s="55">
        <v>11035</v>
      </c>
      <c r="C210" s="30">
        <v>9432</v>
      </c>
      <c r="D210" s="31">
        <v>9432</v>
      </c>
      <c r="E210" s="32">
        <f t="shared" si="14"/>
        <v>3819.96</v>
      </c>
      <c r="F210" s="185">
        <f t="shared" si="15"/>
        <v>3346.7094000000002</v>
      </c>
      <c r="G210" s="38" t="s">
        <v>376</v>
      </c>
    </row>
    <row r="211" spans="1:15" ht="18.75" customHeight="1" x14ac:dyDescent="0.25">
      <c r="A211" s="54" t="s">
        <v>377</v>
      </c>
      <c r="B211" s="55">
        <v>14819</v>
      </c>
      <c r="C211" s="30">
        <v>12666</v>
      </c>
      <c r="D211" s="31">
        <v>12666</v>
      </c>
      <c r="E211" s="32">
        <f t="shared" si="14"/>
        <v>5129.7299999999996</v>
      </c>
      <c r="F211" s="185">
        <f t="shared" si="15"/>
        <v>4494.2134499999993</v>
      </c>
      <c r="G211" s="38" t="s">
        <v>378</v>
      </c>
    </row>
    <row r="212" spans="1:15" ht="18.75" customHeight="1" x14ac:dyDescent="0.25">
      <c r="A212" s="54" t="s">
        <v>379</v>
      </c>
      <c r="B212" s="55">
        <v>16667</v>
      </c>
      <c r="C212" s="30">
        <v>14245</v>
      </c>
      <c r="D212" s="31">
        <v>14245</v>
      </c>
      <c r="E212" s="32">
        <f t="shared" si="14"/>
        <v>5769.23</v>
      </c>
      <c r="F212" s="185">
        <f t="shared" si="15"/>
        <v>5054.4821249999995</v>
      </c>
      <c r="G212" s="38" t="s">
        <v>378</v>
      </c>
    </row>
    <row r="213" spans="1:15" ht="18.75" customHeight="1" x14ac:dyDescent="0.25">
      <c r="A213" s="54" t="s">
        <v>380</v>
      </c>
      <c r="B213" s="55">
        <v>17469</v>
      </c>
      <c r="C213" s="30">
        <v>14931</v>
      </c>
      <c r="D213" s="31">
        <v>14931</v>
      </c>
      <c r="E213" s="32">
        <f t="shared" si="14"/>
        <v>6047.06</v>
      </c>
      <c r="F213" s="185">
        <f t="shared" si="15"/>
        <v>5297.8920749999988</v>
      </c>
      <c r="G213" s="38" t="s">
        <v>378</v>
      </c>
    </row>
    <row r="214" spans="1:15" ht="18.75" customHeight="1" x14ac:dyDescent="0.25">
      <c r="A214" s="54" t="s">
        <v>381</v>
      </c>
      <c r="B214" s="55">
        <v>11591</v>
      </c>
      <c r="C214" s="30">
        <v>9907</v>
      </c>
      <c r="D214" s="31">
        <v>9907</v>
      </c>
      <c r="E214" s="32">
        <f t="shared" si="14"/>
        <v>4012.34</v>
      </c>
      <c r="F214" s="185">
        <f t="shared" si="15"/>
        <v>3515.2512750000001</v>
      </c>
      <c r="G214" s="38" t="s">
        <v>382</v>
      </c>
    </row>
    <row r="215" spans="1:15" ht="18.75" customHeight="1" x14ac:dyDescent="0.25">
      <c r="A215" s="54" t="s">
        <v>383</v>
      </c>
      <c r="B215" s="55">
        <v>17782</v>
      </c>
      <c r="C215" s="30">
        <v>15198</v>
      </c>
      <c r="D215" s="31">
        <v>15198</v>
      </c>
      <c r="E215" s="32">
        <f t="shared" si="14"/>
        <v>6155.19</v>
      </c>
      <c r="F215" s="185">
        <f t="shared" si="15"/>
        <v>5392.6303500000004</v>
      </c>
      <c r="G215" s="38" t="s">
        <v>384</v>
      </c>
    </row>
    <row r="216" spans="1:15" ht="18.75" customHeight="1" x14ac:dyDescent="0.25">
      <c r="A216" s="54" t="s">
        <v>385</v>
      </c>
      <c r="B216" s="55">
        <v>19751</v>
      </c>
      <c r="C216" s="30">
        <v>16881</v>
      </c>
      <c r="D216" s="31">
        <v>16881</v>
      </c>
      <c r="E216" s="32">
        <f t="shared" si="14"/>
        <v>6836.81</v>
      </c>
      <c r="F216" s="185">
        <f t="shared" si="15"/>
        <v>5989.8008249999993</v>
      </c>
      <c r="G216" s="38" t="s">
        <v>384</v>
      </c>
    </row>
    <row r="217" spans="1:15" ht="18.75" customHeight="1" x14ac:dyDescent="0.25">
      <c r="A217" s="54" t="s">
        <v>386</v>
      </c>
      <c r="B217" s="55">
        <v>20700</v>
      </c>
      <c r="C217" s="30">
        <v>17692</v>
      </c>
      <c r="D217" s="31">
        <v>17692</v>
      </c>
      <c r="E217" s="32">
        <f t="shared" si="14"/>
        <v>7165.26</v>
      </c>
      <c r="F217" s="185">
        <f t="shared" si="15"/>
        <v>6277.5639000000001</v>
      </c>
      <c r="G217" s="38" t="s">
        <v>384</v>
      </c>
    </row>
    <row r="218" spans="1:15" ht="18.75" customHeight="1" x14ac:dyDescent="0.25">
      <c r="A218" s="54" t="s">
        <v>387</v>
      </c>
      <c r="B218" s="55">
        <v>13717</v>
      </c>
      <c r="C218" s="30">
        <v>11724</v>
      </c>
      <c r="D218" s="31">
        <v>11724</v>
      </c>
      <c r="E218" s="32">
        <f t="shared" si="14"/>
        <v>4748.22</v>
      </c>
      <c r="F218" s="185">
        <f t="shared" si="15"/>
        <v>4159.9682999999995</v>
      </c>
      <c r="G218" s="38" t="s">
        <v>388</v>
      </c>
    </row>
    <row r="219" spans="1:15" ht="18.75" customHeight="1" x14ac:dyDescent="0.25">
      <c r="A219" s="54" t="s">
        <v>389</v>
      </c>
      <c r="B219" s="55">
        <v>18816</v>
      </c>
      <c r="C219" s="30">
        <v>16082</v>
      </c>
      <c r="D219" s="31">
        <v>16082</v>
      </c>
      <c r="E219" s="32">
        <f t="shared" si="14"/>
        <v>6513.21</v>
      </c>
      <c r="F219" s="185">
        <f>+D219*(1-0.5)*(1-0.1)*(1-0.17)*(1-0.05)</f>
        <v>5706.29565</v>
      </c>
      <c r="G219" s="38" t="s">
        <v>390</v>
      </c>
    </row>
    <row r="220" spans="1:15" ht="18.75" customHeight="1" x14ac:dyDescent="0.25">
      <c r="A220" s="54" t="s">
        <v>391</v>
      </c>
      <c r="B220" s="55">
        <v>22958</v>
      </c>
      <c r="C220" s="30">
        <v>19622</v>
      </c>
      <c r="D220" s="31">
        <v>19622</v>
      </c>
      <c r="E220" s="32">
        <f t="shared" si="14"/>
        <v>7946.91</v>
      </c>
      <c r="F220" s="185">
        <f t="shared" ref="F220:F233" si="16">+D220*(1-0.5)*(1-0.1)*(1-0.17)*(1-0.05)</f>
        <v>6962.3761499999991</v>
      </c>
      <c r="G220" s="38" t="s">
        <v>392</v>
      </c>
    </row>
    <row r="221" spans="1:15" ht="18.75" customHeight="1" x14ac:dyDescent="0.25">
      <c r="A221" s="54" t="s">
        <v>393</v>
      </c>
      <c r="B221" s="55">
        <v>21329</v>
      </c>
      <c r="C221" s="30">
        <v>17023</v>
      </c>
      <c r="D221" s="31">
        <v>18230</v>
      </c>
      <c r="E221" s="32">
        <f t="shared" si="14"/>
        <v>7383.15</v>
      </c>
      <c r="F221" s="185">
        <f t="shared" si="16"/>
        <v>6468.4597499999991</v>
      </c>
      <c r="G221" s="38" t="s">
        <v>390</v>
      </c>
      <c r="N221" s="5">
        <f>_xlfn.XLOOKUP(A221,'[1]TA VS TRUE (2)'!A:A,'[1]TA VS TRUE (2)'!W:W)</f>
        <v>0</v>
      </c>
      <c r="O221" s="56" t="e">
        <f>N221-#REF!</f>
        <v>#REF!</v>
      </c>
    </row>
    <row r="222" spans="1:15" ht="18.75" customHeight="1" x14ac:dyDescent="0.25">
      <c r="A222" s="54" t="s">
        <v>394</v>
      </c>
      <c r="B222" s="55">
        <v>24075</v>
      </c>
      <c r="C222" s="30">
        <v>20577</v>
      </c>
      <c r="D222" s="31">
        <v>20577</v>
      </c>
      <c r="E222" s="32">
        <f t="shared" si="14"/>
        <v>8333.69</v>
      </c>
      <c r="F222" s="185">
        <f t="shared" si="16"/>
        <v>7301.2340249999988</v>
      </c>
      <c r="G222" s="38" t="s">
        <v>392</v>
      </c>
    </row>
    <row r="223" spans="1:15" ht="18.75" customHeight="1" x14ac:dyDescent="0.25">
      <c r="A223" s="54" t="s">
        <v>395</v>
      </c>
      <c r="B223" s="55">
        <v>24515</v>
      </c>
      <c r="C223" s="30">
        <v>20953</v>
      </c>
      <c r="D223" s="31">
        <v>20953</v>
      </c>
      <c r="E223" s="32">
        <f t="shared" si="14"/>
        <v>8485.9699999999993</v>
      </c>
      <c r="F223" s="185">
        <f t="shared" si="16"/>
        <v>7434.6482249999999</v>
      </c>
      <c r="G223" s="38" t="s">
        <v>390</v>
      </c>
    </row>
    <row r="224" spans="1:15" ht="18.75" customHeight="1" x14ac:dyDescent="0.25">
      <c r="A224" s="54" t="s">
        <v>396</v>
      </c>
      <c r="B224" s="55">
        <v>27241</v>
      </c>
      <c r="C224" s="30">
        <v>23283</v>
      </c>
      <c r="D224" s="31">
        <v>23283</v>
      </c>
      <c r="E224" s="32">
        <f t="shared" si="14"/>
        <v>9429.6200000000008</v>
      </c>
      <c r="F224" s="185">
        <f t="shared" si="16"/>
        <v>8261.3904749999983</v>
      </c>
      <c r="G224" s="38" t="s">
        <v>392</v>
      </c>
    </row>
    <row r="225" spans="1:7" ht="18.75" customHeight="1" x14ac:dyDescent="0.25">
      <c r="A225" s="54" t="s">
        <v>397</v>
      </c>
      <c r="B225" s="55">
        <v>34700</v>
      </c>
      <c r="C225" s="30">
        <v>29658</v>
      </c>
      <c r="D225" s="31">
        <v>29658</v>
      </c>
      <c r="E225" s="32">
        <f t="shared" si="14"/>
        <v>12011.49</v>
      </c>
      <c r="F225" s="185">
        <f t="shared" si="16"/>
        <v>10523.399849999998</v>
      </c>
      <c r="G225" s="38" t="s">
        <v>398</v>
      </c>
    </row>
    <row r="226" spans="1:7" ht="18.75" customHeight="1" x14ac:dyDescent="0.25">
      <c r="A226" s="54" t="s">
        <v>399</v>
      </c>
      <c r="B226" s="55">
        <v>11369</v>
      </c>
      <c r="C226" s="30">
        <v>9717</v>
      </c>
      <c r="D226" s="31">
        <v>9717</v>
      </c>
      <c r="E226" s="32">
        <f t="shared" si="14"/>
        <v>3935.39</v>
      </c>
      <c r="F226" s="185">
        <f t="shared" si="16"/>
        <v>3447.8345249999998</v>
      </c>
      <c r="G226" s="38" t="s">
        <v>400</v>
      </c>
    </row>
    <row r="227" spans="1:7" ht="18.75" customHeight="1" x14ac:dyDescent="0.25">
      <c r="A227" s="54" t="s">
        <v>401</v>
      </c>
      <c r="B227" s="55">
        <v>16489</v>
      </c>
      <c r="C227" s="30">
        <v>14093</v>
      </c>
      <c r="D227" s="31">
        <v>14093</v>
      </c>
      <c r="E227" s="32">
        <f t="shared" si="14"/>
        <v>5707.67</v>
      </c>
      <c r="F227" s="185">
        <f t="shared" si="16"/>
        <v>5000.5487249999996</v>
      </c>
      <c r="G227" s="38" t="s">
        <v>402</v>
      </c>
    </row>
    <row r="228" spans="1:7" ht="18.75" customHeight="1" x14ac:dyDescent="0.25">
      <c r="A228" s="54" t="s">
        <v>403</v>
      </c>
      <c r="B228" s="55">
        <v>18144</v>
      </c>
      <c r="C228" s="30">
        <v>15508</v>
      </c>
      <c r="D228" s="31">
        <v>15508</v>
      </c>
      <c r="E228" s="32">
        <f t="shared" si="14"/>
        <v>6280.74</v>
      </c>
      <c r="F228" s="185">
        <f t="shared" si="16"/>
        <v>5502.6261000000004</v>
      </c>
      <c r="G228" s="38" t="s">
        <v>402</v>
      </c>
    </row>
    <row r="229" spans="1:7" ht="18.75" customHeight="1" x14ac:dyDescent="0.25">
      <c r="A229" s="54" t="s">
        <v>404</v>
      </c>
      <c r="B229" s="55">
        <v>20944</v>
      </c>
      <c r="C229" s="30">
        <v>17901</v>
      </c>
      <c r="D229" s="31">
        <v>17901</v>
      </c>
      <c r="E229" s="32">
        <f t="shared" si="14"/>
        <v>7249.91</v>
      </c>
      <c r="F229" s="185">
        <f t="shared" si="16"/>
        <v>6351.7223249999988</v>
      </c>
      <c r="G229" s="38" t="s">
        <v>402</v>
      </c>
    </row>
    <row r="230" spans="1:7" ht="18.75" customHeight="1" x14ac:dyDescent="0.25">
      <c r="A230" s="54" t="s">
        <v>405</v>
      </c>
      <c r="B230" s="55">
        <v>17867</v>
      </c>
      <c r="C230" s="30">
        <v>15271</v>
      </c>
      <c r="D230" s="31">
        <v>15271</v>
      </c>
      <c r="E230" s="32">
        <f t="shared" si="14"/>
        <v>6184.76</v>
      </c>
      <c r="F230" s="185">
        <f t="shared" si="16"/>
        <v>5418.5325749999993</v>
      </c>
      <c r="G230" s="38" t="s">
        <v>406</v>
      </c>
    </row>
    <row r="231" spans="1:7" ht="18.75" customHeight="1" x14ac:dyDescent="0.25">
      <c r="A231" s="54" t="s">
        <v>407</v>
      </c>
      <c r="B231" s="55">
        <v>22124</v>
      </c>
      <c r="C231" s="30">
        <v>18909</v>
      </c>
      <c r="D231" s="31">
        <v>18909</v>
      </c>
      <c r="E231" s="32">
        <f t="shared" si="14"/>
        <v>7658.15</v>
      </c>
      <c r="F231" s="185">
        <f t="shared" si="16"/>
        <v>6709.3859250000005</v>
      </c>
      <c r="G231" s="38" t="s">
        <v>408</v>
      </c>
    </row>
    <row r="232" spans="1:7" ht="18.75" customHeight="1" x14ac:dyDescent="0.25">
      <c r="A232" s="54" t="s">
        <v>409</v>
      </c>
      <c r="B232" s="55">
        <v>24582</v>
      </c>
      <c r="C232" s="30">
        <v>21010</v>
      </c>
      <c r="D232" s="31">
        <v>21010</v>
      </c>
      <c r="E232" s="32">
        <f t="shared" si="14"/>
        <v>8509.0499999999993</v>
      </c>
      <c r="F232" s="185">
        <f t="shared" si="16"/>
        <v>7454.8732499999996</v>
      </c>
      <c r="G232" s="38" t="s">
        <v>410</v>
      </c>
    </row>
    <row r="233" spans="1:7" ht="18.75" customHeight="1" x14ac:dyDescent="0.25">
      <c r="A233" s="54" t="s">
        <v>411</v>
      </c>
      <c r="B233" s="55">
        <v>22498</v>
      </c>
      <c r="C233" s="30">
        <v>19229</v>
      </c>
      <c r="D233" s="31">
        <v>19229</v>
      </c>
      <c r="E233" s="32">
        <f t="shared" si="14"/>
        <v>7787.75</v>
      </c>
      <c r="F233" s="185">
        <f t="shared" si="16"/>
        <v>6822.9299250000004</v>
      </c>
      <c r="G233" s="38" t="s">
        <v>408</v>
      </c>
    </row>
    <row r="234" spans="1:7" ht="18.75" customHeight="1" x14ac:dyDescent="0.25">
      <c r="A234" s="54" t="s">
        <v>412</v>
      </c>
      <c r="B234" s="55">
        <v>26099</v>
      </c>
      <c r="C234" s="30">
        <v>22307</v>
      </c>
      <c r="D234" s="31">
        <v>22307</v>
      </c>
      <c r="E234" s="32">
        <f t="shared" si="14"/>
        <v>9034.34</v>
      </c>
      <c r="F234" s="185">
        <f>+D234*(1-0.5)*(1-0.1)*(1-0.17)*(1-0.05)</f>
        <v>7915.0812749999986</v>
      </c>
      <c r="G234" s="38" t="s">
        <v>410</v>
      </c>
    </row>
    <row r="235" spans="1:7" ht="18.75" customHeight="1" x14ac:dyDescent="0.25">
      <c r="A235" s="54" t="s">
        <v>413</v>
      </c>
      <c r="B235" s="55">
        <v>29821</v>
      </c>
      <c r="C235" s="30">
        <v>25488</v>
      </c>
      <c r="D235" s="31">
        <v>25488</v>
      </c>
      <c r="E235" s="32">
        <f t="shared" si="14"/>
        <v>10322.64</v>
      </c>
      <c r="F235" s="185">
        <f t="shared" ref="F235:F254" si="17">+D235*(1-0.5)*(1-0.1)*(1-0.17)*(1-0.05)</f>
        <v>9043.7795999999998</v>
      </c>
      <c r="G235" s="38" t="s">
        <v>408</v>
      </c>
    </row>
    <row r="236" spans="1:7" ht="18.75" customHeight="1" x14ac:dyDescent="0.25">
      <c r="A236" s="54" t="s">
        <v>414</v>
      </c>
      <c r="B236" s="55">
        <v>32465</v>
      </c>
      <c r="C236" s="30">
        <v>27748</v>
      </c>
      <c r="D236" s="31">
        <v>27748</v>
      </c>
      <c r="E236" s="32">
        <f t="shared" si="14"/>
        <v>11237.94</v>
      </c>
      <c r="F236" s="185">
        <f t="shared" si="17"/>
        <v>9845.6841000000004</v>
      </c>
      <c r="G236" s="38" t="s">
        <v>410</v>
      </c>
    </row>
    <row r="237" spans="1:7" ht="18.75" customHeight="1" x14ac:dyDescent="0.25">
      <c r="A237" s="54" t="s">
        <v>415</v>
      </c>
      <c r="B237" s="55">
        <v>34716</v>
      </c>
      <c r="C237" s="30">
        <v>29672</v>
      </c>
      <c r="D237" s="31">
        <v>29672</v>
      </c>
      <c r="E237" s="32">
        <f t="shared" si="14"/>
        <v>12017.16</v>
      </c>
      <c r="F237" s="185">
        <f t="shared" si="17"/>
        <v>10528.367399999997</v>
      </c>
      <c r="G237" s="38" t="s">
        <v>416</v>
      </c>
    </row>
    <row r="238" spans="1:7" ht="18.75" customHeight="1" x14ac:dyDescent="0.25">
      <c r="A238" s="54" t="s">
        <v>417</v>
      </c>
      <c r="B238" s="55">
        <v>11835</v>
      </c>
      <c r="C238" s="30">
        <v>10115</v>
      </c>
      <c r="D238" s="31">
        <v>10115</v>
      </c>
      <c r="E238" s="32">
        <f t="shared" si="14"/>
        <v>4096.58</v>
      </c>
      <c r="F238" s="185">
        <f t="shared" si="17"/>
        <v>3589.0548749999998</v>
      </c>
      <c r="G238" s="38" t="s">
        <v>418</v>
      </c>
    </row>
    <row r="239" spans="1:7" ht="18.75" customHeight="1" x14ac:dyDescent="0.25">
      <c r="A239" s="54" t="s">
        <v>419</v>
      </c>
      <c r="B239" s="55">
        <v>16518</v>
      </c>
      <c r="C239" s="30">
        <v>14118</v>
      </c>
      <c r="D239" s="31">
        <v>14118</v>
      </c>
      <c r="E239" s="32">
        <f t="shared" si="14"/>
        <v>5717.79</v>
      </c>
      <c r="F239" s="185">
        <f t="shared" si="17"/>
        <v>5009.4193500000001</v>
      </c>
      <c r="G239" s="38" t="s">
        <v>420</v>
      </c>
    </row>
    <row r="240" spans="1:7" ht="18.75" customHeight="1" x14ac:dyDescent="0.25">
      <c r="A240" s="54" t="s">
        <v>421</v>
      </c>
      <c r="B240" s="55">
        <v>18789</v>
      </c>
      <c r="C240" s="30">
        <v>16059</v>
      </c>
      <c r="D240" s="31">
        <v>16059</v>
      </c>
      <c r="E240" s="32">
        <f t="shared" si="14"/>
        <v>6503.9</v>
      </c>
      <c r="F240" s="185">
        <f t="shared" si="17"/>
        <v>5698.1346750000002</v>
      </c>
      <c r="G240" s="38" t="s">
        <v>420</v>
      </c>
    </row>
    <row r="241" spans="1:7" ht="18.75" customHeight="1" x14ac:dyDescent="0.25">
      <c r="A241" s="54" t="s">
        <v>422</v>
      </c>
      <c r="B241" s="55">
        <v>21766</v>
      </c>
      <c r="C241" s="30">
        <v>18603</v>
      </c>
      <c r="D241" s="31">
        <v>18603</v>
      </c>
      <c r="E241" s="32">
        <f t="shared" si="14"/>
        <v>7534.22</v>
      </c>
      <c r="F241" s="185">
        <f t="shared" si="17"/>
        <v>6600.809475</v>
      </c>
      <c r="G241" s="38" t="s">
        <v>420</v>
      </c>
    </row>
    <row r="242" spans="1:7" ht="18.75" customHeight="1" x14ac:dyDescent="0.25">
      <c r="A242" s="54" t="s">
        <v>423</v>
      </c>
      <c r="B242" s="55">
        <v>23910</v>
      </c>
      <c r="C242" s="30">
        <v>20436</v>
      </c>
      <c r="D242" s="31">
        <v>20436</v>
      </c>
      <c r="E242" s="32">
        <f t="shared" si="14"/>
        <v>8276.58</v>
      </c>
      <c r="F242" s="185">
        <f t="shared" si="17"/>
        <v>7251.2037</v>
      </c>
      <c r="G242" s="38" t="s">
        <v>424</v>
      </c>
    </row>
    <row r="243" spans="1:7" ht="18.75" customHeight="1" x14ac:dyDescent="0.25">
      <c r="A243" s="54" t="s">
        <v>425</v>
      </c>
      <c r="B243" s="55">
        <v>26306</v>
      </c>
      <c r="C243" s="30">
        <v>22484</v>
      </c>
      <c r="D243" s="31">
        <v>22484</v>
      </c>
      <c r="E243" s="32">
        <f t="shared" si="14"/>
        <v>9106.02</v>
      </c>
      <c r="F243" s="185">
        <f t="shared" si="17"/>
        <v>7977.8853000000008</v>
      </c>
      <c r="G243" s="38" t="s">
        <v>424</v>
      </c>
    </row>
    <row r="244" spans="1:7" ht="18.75" customHeight="1" x14ac:dyDescent="0.25">
      <c r="A244" s="54" t="s">
        <v>426</v>
      </c>
      <c r="B244" s="55">
        <v>29737</v>
      </c>
      <c r="C244" s="30">
        <v>25416</v>
      </c>
      <c r="D244" s="31">
        <v>25416</v>
      </c>
      <c r="E244" s="32">
        <f t="shared" si="14"/>
        <v>10293.48</v>
      </c>
      <c r="F244" s="185">
        <f t="shared" si="17"/>
        <v>9018.2322000000004</v>
      </c>
      <c r="G244" s="38" t="s">
        <v>424</v>
      </c>
    </row>
    <row r="245" spans="1:7" ht="18.75" customHeight="1" x14ac:dyDescent="0.25">
      <c r="A245" s="54" t="s">
        <v>427</v>
      </c>
      <c r="B245" s="55">
        <v>17487</v>
      </c>
      <c r="C245" s="30">
        <v>14946</v>
      </c>
      <c r="D245" s="31">
        <v>14946</v>
      </c>
      <c r="E245" s="32">
        <f t="shared" si="14"/>
        <v>6053.13</v>
      </c>
      <c r="F245" s="185">
        <f t="shared" si="17"/>
        <v>5303.2144499999986</v>
      </c>
      <c r="G245" s="38" t="s">
        <v>428</v>
      </c>
    </row>
    <row r="246" spans="1:7" ht="18.75" customHeight="1" x14ac:dyDescent="0.25">
      <c r="A246" s="54" t="s">
        <v>429</v>
      </c>
      <c r="B246" s="55">
        <v>14207</v>
      </c>
      <c r="C246" s="30">
        <v>12143</v>
      </c>
      <c r="D246" s="31">
        <v>12143</v>
      </c>
      <c r="E246" s="32">
        <f t="shared" si="14"/>
        <v>4917.92</v>
      </c>
      <c r="F246" s="185">
        <f t="shared" si="17"/>
        <v>4308.639975</v>
      </c>
      <c r="G246" s="33" t="s">
        <v>430</v>
      </c>
    </row>
    <row r="247" spans="1:7" ht="18.75" customHeight="1" x14ac:dyDescent="0.25">
      <c r="A247" s="54" t="s">
        <v>431</v>
      </c>
      <c r="B247" s="55">
        <v>17334</v>
      </c>
      <c r="C247" s="30">
        <v>14815</v>
      </c>
      <c r="D247" s="31">
        <v>14815</v>
      </c>
      <c r="E247" s="32">
        <f t="shared" si="14"/>
        <v>6000.08</v>
      </c>
      <c r="F247" s="185">
        <f t="shared" si="17"/>
        <v>5256.7323749999996</v>
      </c>
      <c r="G247" s="38" t="s">
        <v>432</v>
      </c>
    </row>
    <row r="248" spans="1:7" ht="18.75" customHeight="1" x14ac:dyDescent="0.25">
      <c r="A248" s="54" t="s">
        <v>433</v>
      </c>
      <c r="B248" s="55">
        <v>19057</v>
      </c>
      <c r="C248" s="30">
        <v>16288</v>
      </c>
      <c r="D248" s="31">
        <v>16288</v>
      </c>
      <c r="E248" s="32">
        <f t="shared" si="14"/>
        <v>6596.64</v>
      </c>
      <c r="F248" s="185">
        <f t="shared" si="17"/>
        <v>5779.3895999999995</v>
      </c>
      <c r="G248" s="38" t="s">
        <v>432</v>
      </c>
    </row>
    <row r="249" spans="1:7" ht="18.75" customHeight="1" x14ac:dyDescent="0.25">
      <c r="A249" s="54" t="s">
        <v>434</v>
      </c>
      <c r="B249" s="55">
        <v>22021</v>
      </c>
      <c r="C249" s="30">
        <v>18821</v>
      </c>
      <c r="D249" s="31">
        <v>18821</v>
      </c>
      <c r="E249" s="32">
        <f t="shared" si="14"/>
        <v>7622.51</v>
      </c>
      <c r="F249" s="185">
        <f t="shared" si="17"/>
        <v>6678.161325</v>
      </c>
      <c r="G249" s="38" t="s">
        <v>432</v>
      </c>
    </row>
    <row r="250" spans="1:7" ht="18.75" customHeight="1" x14ac:dyDescent="0.25">
      <c r="A250" s="54" t="s">
        <v>435</v>
      </c>
      <c r="B250" s="55">
        <v>19128</v>
      </c>
      <c r="C250" s="30">
        <v>16349</v>
      </c>
      <c r="D250" s="31">
        <v>16349</v>
      </c>
      <c r="E250" s="32">
        <f t="shared" si="14"/>
        <v>6621.35</v>
      </c>
      <c r="F250" s="185">
        <f t="shared" si="17"/>
        <v>5801.0339249999997</v>
      </c>
      <c r="G250" s="38" t="s">
        <v>436</v>
      </c>
    </row>
    <row r="251" spans="1:7" ht="18.75" customHeight="1" x14ac:dyDescent="0.25">
      <c r="A251" s="54" t="s">
        <v>437</v>
      </c>
      <c r="B251" s="55">
        <v>20683</v>
      </c>
      <c r="C251" s="30">
        <v>17678</v>
      </c>
      <c r="D251" s="31">
        <v>17678</v>
      </c>
      <c r="E251" s="32">
        <f t="shared" si="14"/>
        <v>7159.59</v>
      </c>
      <c r="F251" s="185">
        <f t="shared" si="17"/>
        <v>6272.5963499999998</v>
      </c>
      <c r="G251" s="38" t="s">
        <v>436</v>
      </c>
    </row>
    <row r="252" spans="1:7" ht="18.75" customHeight="1" x14ac:dyDescent="0.25">
      <c r="A252" s="54" t="s">
        <v>438</v>
      </c>
      <c r="B252" s="55">
        <v>23876</v>
      </c>
      <c r="C252" s="30">
        <v>20407</v>
      </c>
      <c r="D252" s="31">
        <v>20407</v>
      </c>
      <c r="E252" s="32">
        <f t="shared" si="14"/>
        <v>8264.84</v>
      </c>
      <c r="F252" s="185">
        <f t="shared" si="17"/>
        <v>7240.9137749999991</v>
      </c>
      <c r="G252" s="38" t="s">
        <v>436</v>
      </c>
    </row>
    <row r="253" spans="1:7" ht="18.75" customHeight="1" x14ac:dyDescent="0.25">
      <c r="A253" s="41" t="s">
        <v>439</v>
      </c>
      <c r="B253" s="42"/>
      <c r="C253" s="42"/>
      <c r="D253" s="43"/>
      <c r="E253" s="24"/>
      <c r="F253" s="185">
        <f t="shared" si="17"/>
        <v>0</v>
      </c>
      <c r="G253" s="27"/>
    </row>
    <row r="254" spans="1:7" ht="18.75" customHeight="1" x14ac:dyDescent="0.25">
      <c r="A254" s="54" t="s">
        <v>440</v>
      </c>
      <c r="B254" s="55">
        <v>19643</v>
      </c>
      <c r="C254" s="30">
        <v>16789</v>
      </c>
      <c r="D254" s="31">
        <v>16789</v>
      </c>
      <c r="E254" s="32">
        <f t="shared" si="14"/>
        <v>6799.55</v>
      </c>
      <c r="F254" s="185">
        <f t="shared" si="17"/>
        <v>5957.1569249999993</v>
      </c>
      <c r="G254" s="38" t="s">
        <v>441</v>
      </c>
    </row>
    <row r="255" spans="1:7" ht="18.75" customHeight="1" x14ac:dyDescent="0.25">
      <c r="A255" s="54" t="s">
        <v>442</v>
      </c>
      <c r="B255" s="55">
        <v>23547</v>
      </c>
      <c r="C255" s="30">
        <v>20126</v>
      </c>
      <c r="D255" s="31">
        <v>20126</v>
      </c>
      <c r="E255" s="32">
        <f t="shared" si="14"/>
        <v>8151.03</v>
      </c>
      <c r="F255" s="185">
        <f>+D255*(1-0.5)*(1-0.1)*(1-0.17)*(1-0.05)</f>
        <v>7141.20795</v>
      </c>
      <c r="G255" s="38" t="s">
        <v>443</v>
      </c>
    </row>
    <row r="256" spans="1:7" ht="18.75" customHeight="1" x14ac:dyDescent="0.25">
      <c r="A256" s="54" t="s">
        <v>444</v>
      </c>
      <c r="B256" s="55">
        <v>23850</v>
      </c>
      <c r="C256" s="30">
        <v>20385</v>
      </c>
      <c r="D256" s="31">
        <v>20385</v>
      </c>
      <c r="E256" s="32">
        <f t="shared" si="14"/>
        <v>8255.93</v>
      </c>
      <c r="F256" s="185">
        <f t="shared" ref="F256:F319" si="18">+D256*(1-0.5)*(1-0.1)*(1-0.17)*(1-0.05)</f>
        <v>7233.1076249999996</v>
      </c>
      <c r="G256" s="38" t="s">
        <v>443</v>
      </c>
    </row>
    <row r="257" spans="1:10" ht="18.75" customHeight="1" x14ac:dyDescent="0.25">
      <c r="A257" s="54" t="s">
        <v>445</v>
      </c>
      <c r="B257" s="55">
        <v>31612</v>
      </c>
      <c r="C257" s="30">
        <v>27019</v>
      </c>
      <c r="D257" s="31">
        <v>27019</v>
      </c>
      <c r="E257" s="32">
        <f t="shared" si="14"/>
        <v>10942.7</v>
      </c>
      <c r="F257" s="185">
        <f t="shared" si="18"/>
        <v>9587.0166749999989</v>
      </c>
      <c r="G257" s="38" t="s">
        <v>443</v>
      </c>
    </row>
    <row r="258" spans="1:10" ht="18.75" customHeight="1" x14ac:dyDescent="0.25">
      <c r="A258" s="54" t="s">
        <v>446</v>
      </c>
      <c r="B258" s="55">
        <v>34029</v>
      </c>
      <c r="C258" s="30">
        <v>29085</v>
      </c>
      <c r="D258" s="31">
        <v>29085</v>
      </c>
      <c r="E258" s="32">
        <f t="shared" si="14"/>
        <v>11779.43</v>
      </c>
      <c r="F258" s="185">
        <f t="shared" si="18"/>
        <v>10320.085125</v>
      </c>
      <c r="G258" s="38" t="s">
        <v>447</v>
      </c>
    </row>
    <row r="259" spans="1:10" ht="18.75" customHeight="1" x14ac:dyDescent="0.25">
      <c r="A259" s="54" t="s">
        <v>448</v>
      </c>
      <c r="B259" s="55">
        <v>36453</v>
      </c>
      <c r="C259" s="30">
        <v>31156</v>
      </c>
      <c r="D259" s="31">
        <v>31156</v>
      </c>
      <c r="E259" s="32">
        <f t="shared" si="14"/>
        <v>12618.18</v>
      </c>
      <c r="F259" s="185">
        <f t="shared" si="18"/>
        <v>11054.927699999998</v>
      </c>
      <c r="G259" s="38" t="s">
        <v>449</v>
      </c>
    </row>
    <row r="260" spans="1:10" ht="18.75" customHeight="1" x14ac:dyDescent="0.25">
      <c r="A260" s="54" t="s">
        <v>450</v>
      </c>
      <c r="B260" s="55">
        <v>49998</v>
      </c>
      <c r="C260" s="30">
        <v>42733</v>
      </c>
      <c r="D260" s="31">
        <v>42733</v>
      </c>
      <c r="E260" s="32">
        <f t="shared" si="14"/>
        <v>17306.87</v>
      </c>
      <c r="F260" s="185">
        <f t="shared" si="18"/>
        <v>15162.736725000001</v>
      </c>
      <c r="G260" s="38" t="s">
        <v>451</v>
      </c>
    </row>
    <row r="261" spans="1:10" ht="18.75" customHeight="1" x14ac:dyDescent="0.25">
      <c r="A261" s="54" t="s">
        <v>452</v>
      </c>
      <c r="B261" s="55">
        <v>30419</v>
      </c>
      <c r="C261" s="30">
        <v>25999</v>
      </c>
      <c r="D261" s="31">
        <v>25999</v>
      </c>
      <c r="E261" s="32">
        <f t="shared" si="14"/>
        <v>10529.6</v>
      </c>
      <c r="F261" s="185">
        <f t="shared" si="18"/>
        <v>9225.0951750000004</v>
      </c>
      <c r="G261" s="38" t="s">
        <v>453</v>
      </c>
    </row>
    <row r="262" spans="1:10" s="66" customFormat="1" ht="18.75" customHeight="1" x14ac:dyDescent="0.25">
      <c r="A262" s="23" t="s">
        <v>454</v>
      </c>
      <c r="B262" s="42"/>
      <c r="C262" s="42"/>
      <c r="D262" s="43"/>
      <c r="E262" s="42"/>
      <c r="F262" s="185">
        <f t="shared" si="18"/>
        <v>0</v>
      </c>
      <c r="G262" s="49"/>
      <c r="I262" s="52"/>
    </row>
    <row r="263" spans="1:10" s="66" customFormat="1" ht="18.75" customHeight="1" x14ac:dyDescent="0.25">
      <c r="A263" s="54" t="s">
        <v>455</v>
      </c>
      <c r="B263" s="55">
        <v>27482</v>
      </c>
      <c r="C263" s="30">
        <v>23489</v>
      </c>
      <c r="D263" s="31">
        <v>23489</v>
      </c>
      <c r="E263" s="32">
        <f t="shared" si="14"/>
        <v>9513.0499999999993</v>
      </c>
      <c r="F263" s="185">
        <f t="shared" si="18"/>
        <v>8334.4844249999987</v>
      </c>
      <c r="G263" s="38" t="s">
        <v>456</v>
      </c>
      <c r="I263" s="52"/>
    </row>
    <row r="264" spans="1:10" ht="18.75" customHeight="1" x14ac:dyDescent="0.25">
      <c r="A264" s="54" t="s">
        <v>457</v>
      </c>
      <c r="B264" s="55">
        <v>36436</v>
      </c>
      <c r="C264" s="30">
        <v>31142</v>
      </c>
      <c r="D264" s="31">
        <v>31142</v>
      </c>
      <c r="E264" s="32">
        <f t="shared" si="14"/>
        <v>12612.51</v>
      </c>
      <c r="F264" s="185">
        <f t="shared" si="18"/>
        <v>11049.960149999997</v>
      </c>
      <c r="G264" s="38" t="s">
        <v>458</v>
      </c>
    </row>
    <row r="265" spans="1:10" s="66" customFormat="1" ht="18.75" customHeight="1" x14ac:dyDescent="0.25">
      <c r="A265" s="67" t="s">
        <v>459</v>
      </c>
      <c r="B265" s="68"/>
      <c r="C265" s="68"/>
      <c r="D265" s="69"/>
      <c r="E265" s="24"/>
      <c r="F265" s="185">
        <f t="shared" si="18"/>
        <v>0</v>
      </c>
      <c r="G265" s="27"/>
      <c r="I265" s="52"/>
    </row>
    <row r="266" spans="1:10" s="66" customFormat="1" ht="18.75" customHeight="1" x14ac:dyDescent="0.25">
      <c r="A266" s="70" t="s">
        <v>460</v>
      </c>
      <c r="B266" s="55">
        <v>12359</v>
      </c>
      <c r="C266" s="30">
        <v>10563</v>
      </c>
      <c r="D266" s="31">
        <v>10563</v>
      </c>
      <c r="E266" s="32">
        <f t="shared" ref="E266:E328" si="19">ROUND($D266*E$5,2)</f>
        <v>4278.0200000000004</v>
      </c>
      <c r="F266" s="185">
        <f t="shared" si="18"/>
        <v>3748.0164749999999</v>
      </c>
      <c r="G266" s="71" t="s">
        <v>461</v>
      </c>
      <c r="I266" s="52"/>
      <c r="J266" s="72"/>
    </row>
    <row r="267" spans="1:10" s="66" customFormat="1" ht="18.75" customHeight="1" x14ac:dyDescent="0.25">
      <c r="A267" s="70" t="s">
        <v>462</v>
      </c>
      <c r="B267" s="55">
        <v>16626</v>
      </c>
      <c r="C267" s="30">
        <v>14210</v>
      </c>
      <c r="D267" s="31">
        <v>14210</v>
      </c>
      <c r="E267" s="32">
        <f t="shared" si="19"/>
        <v>5755.05</v>
      </c>
      <c r="F267" s="185">
        <f t="shared" si="18"/>
        <v>5042.0632499999992</v>
      </c>
      <c r="G267" s="71" t="s">
        <v>463</v>
      </c>
      <c r="I267" s="52"/>
      <c r="J267" s="72"/>
    </row>
    <row r="268" spans="1:10" s="66" customFormat="1" ht="18.75" customHeight="1" x14ac:dyDescent="0.25">
      <c r="A268" s="70" t="s">
        <v>464</v>
      </c>
      <c r="B268" s="55">
        <v>18657</v>
      </c>
      <c r="C268" s="30">
        <v>15946</v>
      </c>
      <c r="D268" s="31">
        <v>15946</v>
      </c>
      <c r="E268" s="32">
        <f t="shared" si="19"/>
        <v>6458.13</v>
      </c>
      <c r="F268" s="185">
        <f t="shared" si="18"/>
        <v>5658.0394499999993</v>
      </c>
      <c r="G268" s="71" t="s">
        <v>463</v>
      </c>
      <c r="I268" s="52"/>
      <c r="J268" s="72"/>
    </row>
    <row r="269" spans="1:10" ht="18.75" customHeight="1" x14ac:dyDescent="0.25">
      <c r="A269" s="70" t="s">
        <v>465</v>
      </c>
      <c r="B269" s="55">
        <v>19216</v>
      </c>
      <c r="C269" s="30">
        <v>16424</v>
      </c>
      <c r="D269" s="31">
        <v>16424</v>
      </c>
      <c r="E269" s="32">
        <f t="shared" si="19"/>
        <v>6651.72</v>
      </c>
      <c r="F269" s="185">
        <f t="shared" si="18"/>
        <v>5827.6457999999993</v>
      </c>
      <c r="G269" s="71" t="s">
        <v>463</v>
      </c>
      <c r="J269" s="72"/>
    </row>
    <row r="270" spans="1:10" s="66" customFormat="1" ht="18.75" customHeight="1" x14ac:dyDescent="0.25">
      <c r="A270" s="70" t="s">
        <v>466</v>
      </c>
      <c r="B270" s="55">
        <v>16220</v>
      </c>
      <c r="C270" s="30">
        <v>13863</v>
      </c>
      <c r="D270" s="31">
        <v>13863</v>
      </c>
      <c r="E270" s="32">
        <f t="shared" si="19"/>
        <v>5614.52</v>
      </c>
      <c r="F270" s="185">
        <f t="shared" si="18"/>
        <v>4918.938975</v>
      </c>
      <c r="G270" s="71" t="s">
        <v>467</v>
      </c>
      <c r="I270" s="52"/>
      <c r="J270" s="72"/>
    </row>
    <row r="271" spans="1:10" s="66" customFormat="1" ht="18.75" customHeight="1" x14ac:dyDescent="0.25">
      <c r="A271" s="70" t="s">
        <v>468</v>
      </c>
      <c r="B271" s="55">
        <v>21046</v>
      </c>
      <c r="C271" s="30">
        <v>17988</v>
      </c>
      <c r="D271" s="31">
        <v>17988</v>
      </c>
      <c r="E271" s="32">
        <f t="shared" si="19"/>
        <v>7285.14</v>
      </c>
      <c r="F271" s="185">
        <f t="shared" si="18"/>
        <v>6382.5920999999998</v>
      </c>
      <c r="G271" s="71" t="s">
        <v>469</v>
      </c>
      <c r="I271" s="52"/>
      <c r="J271" s="72"/>
    </row>
    <row r="272" spans="1:10" s="66" customFormat="1" ht="18.75" customHeight="1" x14ac:dyDescent="0.25">
      <c r="A272" s="70" t="s">
        <v>470</v>
      </c>
      <c r="B272" s="55">
        <v>25417</v>
      </c>
      <c r="C272" s="30">
        <v>21724</v>
      </c>
      <c r="D272" s="31">
        <v>21724</v>
      </c>
      <c r="E272" s="32">
        <f t="shared" si="19"/>
        <v>8798.2199999999993</v>
      </c>
      <c r="F272" s="185">
        <f t="shared" si="18"/>
        <v>7708.2183000000005</v>
      </c>
      <c r="G272" s="71" t="s">
        <v>471</v>
      </c>
      <c r="I272" s="52"/>
      <c r="J272" s="72"/>
    </row>
    <row r="273" spans="1:15" ht="18.75" customHeight="1" x14ac:dyDescent="0.25">
      <c r="A273" s="70" t="s">
        <v>472</v>
      </c>
      <c r="B273" s="55">
        <v>23406</v>
      </c>
      <c r="C273" s="30">
        <v>18973</v>
      </c>
      <c r="D273" s="31">
        <v>20005</v>
      </c>
      <c r="E273" s="32">
        <f t="shared" si="19"/>
        <v>8102.03</v>
      </c>
      <c r="F273" s="185">
        <f t="shared" si="18"/>
        <v>7098.274124999999</v>
      </c>
      <c r="G273" s="71" t="s">
        <v>469</v>
      </c>
      <c r="J273" s="72"/>
      <c r="N273" s="5" t="e">
        <f>_xlfn.XLOOKUP(A273,'[1]TA VS TRUE (2)'!A:A,'[1]TA VS TRUE (2)'!W:W)</f>
        <v>#N/A</v>
      </c>
      <c r="O273" s="56" t="e">
        <f>N273-#REF!</f>
        <v>#N/A</v>
      </c>
    </row>
    <row r="274" spans="1:15" s="66" customFormat="1" ht="18.75" customHeight="1" x14ac:dyDescent="0.25">
      <c r="A274" s="73" t="s">
        <v>473</v>
      </c>
      <c r="B274" s="55">
        <v>26490</v>
      </c>
      <c r="C274" s="30">
        <v>22641</v>
      </c>
      <c r="D274" s="31">
        <v>22641</v>
      </c>
      <c r="E274" s="32">
        <f t="shared" si="19"/>
        <v>9169.61</v>
      </c>
      <c r="F274" s="185">
        <f t="shared" si="18"/>
        <v>8033.5928249999997</v>
      </c>
      <c r="G274" s="74" t="s">
        <v>471</v>
      </c>
      <c r="I274" s="52"/>
      <c r="J274" s="72"/>
    </row>
    <row r="275" spans="1:15" s="66" customFormat="1" ht="18.75" customHeight="1" x14ac:dyDescent="0.25">
      <c r="A275" s="70" t="s">
        <v>474</v>
      </c>
      <c r="B275" s="55">
        <v>27447</v>
      </c>
      <c r="C275" s="30">
        <v>23459</v>
      </c>
      <c r="D275" s="31">
        <v>23459</v>
      </c>
      <c r="E275" s="32">
        <f t="shared" si="19"/>
        <v>9500.9</v>
      </c>
      <c r="F275" s="185">
        <f t="shared" si="18"/>
        <v>8323.8396749999993</v>
      </c>
      <c r="G275" s="71" t="s">
        <v>469</v>
      </c>
      <c r="I275" s="52"/>
      <c r="J275" s="72"/>
    </row>
    <row r="276" spans="1:15" ht="18.75" customHeight="1" x14ac:dyDescent="0.25">
      <c r="A276" s="70" t="s">
        <v>475</v>
      </c>
      <c r="B276" s="55">
        <v>30371</v>
      </c>
      <c r="C276" s="30">
        <v>25958</v>
      </c>
      <c r="D276" s="31">
        <v>25958</v>
      </c>
      <c r="E276" s="32">
        <f t="shared" si="19"/>
        <v>10512.99</v>
      </c>
      <c r="F276" s="185">
        <f t="shared" si="18"/>
        <v>9210.5473499999989</v>
      </c>
      <c r="G276" s="71" t="s">
        <v>471</v>
      </c>
      <c r="J276" s="72"/>
    </row>
    <row r="277" spans="1:15" ht="18.75" customHeight="1" x14ac:dyDescent="0.25">
      <c r="A277" s="75" t="s">
        <v>476</v>
      </c>
      <c r="B277" s="76"/>
      <c r="C277" s="76"/>
      <c r="D277" s="77"/>
      <c r="E277" s="24"/>
      <c r="F277" s="185">
        <f t="shared" si="18"/>
        <v>0</v>
      </c>
      <c r="G277" s="27"/>
    </row>
    <row r="278" spans="1:15" ht="18.75" customHeight="1" x14ac:dyDescent="0.25">
      <c r="A278" s="70" t="s">
        <v>477</v>
      </c>
      <c r="B278" s="55">
        <v>15146</v>
      </c>
      <c r="C278" s="30">
        <v>12945</v>
      </c>
      <c r="D278" s="31">
        <v>12945</v>
      </c>
      <c r="E278" s="32">
        <f t="shared" si="19"/>
        <v>5242.7299999999996</v>
      </c>
      <c r="F278" s="185">
        <f t="shared" si="18"/>
        <v>4593.2096249999995</v>
      </c>
      <c r="G278" s="71" t="s">
        <v>478</v>
      </c>
      <c r="J278" s="72"/>
    </row>
    <row r="279" spans="1:15" ht="18.75" customHeight="1" x14ac:dyDescent="0.25">
      <c r="A279" s="70" t="s">
        <v>479</v>
      </c>
      <c r="B279" s="55">
        <v>18721</v>
      </c>
      <c r="C279" s="30">
        <v>16001</v>
      </c>
      <c r="D279" s="31">
        <v>16001</v>
      </c>
      <c r="E279" s="32">
        <f t="shared" si="19"/>
        <v>6480.41</v>
      </c>
      <c r="F279" s="185">
        <f t="shared" si="18"/>
        <v>5677.5548249999993</v>
      </c>
      <c r="G279" s="71" t="s">
        <v>480</v>
      </c>
      <c r="J279" s="72"/>
    </row>
    <row r="280" spans="1:15" ht="18.75" customHeight="1" x14ac:dyDescent="0.25">
      <c r="A280" s="70" t="s">
        <v>481</v>
      </c>
      <c r="B280" s="55">
        <v>20136</v>
      </c>
      <c r="C280" s="30">
        <v>17210</v>
      </c>
      <c r="D280" s="31">
        <v>17210</v>
      </c>
      <c r="E280" s="32">
        <f t="shared" si="19"/>
        <v>6970.05</v>
      </c>
      <c r="F280" s="185">
        <f t="shared" si="18"/>
        <v>6106.5382499999996</v>
      </c>
      <c r="G280" s="71" t="s">
        <v>480</v>
      </c>
      <c r="J280" s="72"/>
    </row>
    <row r="281" spans="1:15" ht="18.75" customHeight="1" x14ac:dyDescent="0.25">
      <c r="A281" s="70" t="s">
        <v>482</v>
      </c>
      <c r="B281" s="55">
        <v>23207</v>
      </c>
      <c r="C281" s="30">
        <v>19835</v>
      </c>
      <c r="D281" s="31">
        <v>19835</v>
      </c>
      <c r="E281" s="32">
        <f t="shared" si="19"/>
        <v>8033.18</v>
      </c>
      <c r="F281" s="185">
        <f t="shared" si="18"/>
        <v>7037.9538749999992</v>
      </c>
      <c r="G281" s="71" t="s">
        <v>480</v>
      </c>
      <c r="J281" s="72"/>
    </row>
    <row r="282" spans="1:15" ht="18.75" customHeight="1" x14ac:dyDescent="0.25">
      <c r="A282" s="70" t="s">
        <v>483</v>
      </c>
      <c r="B282" s="55">
        <v>19973</v>
      </c>
      <c r="C282" s="30">
        <v>17071</v>
      </c>
      <c r="D282" s="31">
        <v>17071</v>
      </c>
      <c r="E282" s="32">
        <f t="shared" si="19"/>
        <v>6913.76</v>
      </c>
      <c r="F282" s="185">
        <f t="shared" si="18"/>
        <v>6057.2175749999988</v>
      </c>
      <c r="G282" s="71" t="s">
        <v>484</v>
      </c>
      <c r="J282" s="72"/>
    </row>
    <row r="283" spans="1:15" ht="18.75" customHeight="1" x14ac:dyDescent="0.25">
      <c r="A283" s="70" t="s">
        <v>485</v>
      </c>
      <c r="B283" s="55">
        <v>23043</v>
      </c>
      <c r="C283" s="30">
        <v>19695</v>
      </c>
      <c r="D283" s="31">
        <v>19695</v>
      </c>
      <c r="E283" s="32">
        <f t="shared" si="19"/>
        <v>7976.48</v>
      </c>
      <c r="F283" s="185">
        <f t="shared" si="18"/>
        <v>6988.278374999999</v>
      </c>
      <c r="G283" s="71" t="s">
        <v>486</v>
      </c>
      <c r="J283" s="72"/>
    </row>
    <row r="284" spans="1:15" ht="18.75" customHeight="1" x14ac:dyDescent="0.25">
      <c r="A284" s="70" t="s">
        <v>487</v>
      </c>
      <c r="B284" s="55">
        <v>27203</v>
      </c>
      <c r="C284" s="30">
        <v>23250</v>
      </c>
      <c r="D284" s="31">
        <v>23250</v>
      </c>
      <c r="E284" s="32">
        <f t="shared" si="19"/>
        <v>9416.25</v>
      </c>
      <c r="F284" s="185">
        <f t="shared" si="18"/>
        <v>8249.6812499999996</v>
      </c>
      <c r="G284" s="71" t="s">
        <v>488</v>
      </c>
      <c r="J284" s="72"/>
    </row>
    <row r="285" spans="1:15" ht="18.75" customHeight="1" x14ac:dyDescent="0.25">
      <c r="A285" s="70" t="s">
        <v>489</v>
      </c>
      <c r="B285" s="55">
        <v>25089</v>
      </c>
      <c r="C285" s="30">
        <v>21444</v>
      </c>
      <c r="D285" s="31">
        <v>21444</v>
      </c>
      <c r="E285" s="32">
        <f t="shared" si="19"/>
        <v>8684.82</v>
      </c>
      <c r="F285" s="185">
        <f t="shared" si="18"/>
        <v>7608.8673000000008</v>
      </c>
      <c r="G285" s="71" t="s">
        <v>486</v>
      </c>
      <c r="J285" s="72"/>
    </row>
    <row r="286" spans="1:15" ht="18.75" customHeight="1" x14ac:dyDescent="0.25">
      <c r="A286" s="70" t="s">
        <v>490</v>
      </c>
      <c r="B286" s="55">
        <v>28912</v>
      </c>
      <c r="C286" s="30">
        <v>24711</v>
      </c>
      <c r="D286" s="31">
        <v>24711</v>
      </c>
      <c r="E286" s="32">
        <f t="shared" si="19"/>
        <v>10007.959999999999</v>
      </c>
      <c r="F286" s="185">
        <f t="shared" si="18"/>
        <v>8768.080575</v>
      </c>
      <c r="G286" s="71" t="s">
        <v>488</v>
      </c>
      <c r="J286" s="72"/>
    </row>
    <row r="287" spans="1:15" ht="18.75" customHeight="1" x14ac:dyDescent="0.25">
      <c r="A287" s="70" t="s">
        <v>491</v>
      </c>
      <c r="B287" s="55">
        <v>32957</v>
      </c>
      <c r="C287" s="30">
        <v>28168</v>
      </c>
      <c r="D287" s="31">
        <v>28168</v>
      </c>
      <c r="E287" s="32">
        <f t="shared" si="19"/>
        <v>11408.04</v>
      </c>
      <c r="F287" s="185">
        <f t="shared" si="18"/>
        <v>9994.7105999999985</v>
      </c>
      <c r="G287" s="71" t="s">
        <v>486</v>
      </c>
      <c r="J287" s="72"/>
    </row>
    <row r="288" spans="1:15" ht="18.75" customHeight="1" x14ac:dyDescent="0.25">
      <c r="A288" s="70" t="s">
        <v>492</v>
      </c>
      <c r="B288" s="55">
        <v>36272</v>
      </c>
      <c r="C288" s="30">
        <v>31002</v>
      </c>
      <c r="D288" s="31">
        <v>31002</v>
      </c>
      <c r="E288" s="32">
        <f t="shared" si="19"/>
        <v>12555.81</v>
      </c>
      <c r="F288" s="185">
        <f t="shared" si="18"/>
        <v>11000.28465</v>
      </c>
      <c r="G288" s="71" t="s">
        <v>488</v>
      </c>
      <c r="J288" s="72"/>
    </row>
    <row r="289" spans="1:15" ht="18.75" customHeight="1" x14ac:dyDescent="0.25">
      <c r="A289" s="70" t="s">
        <v>493</v>
      </c>
      <c r="B289" s="55">
        <v>26779</v>
      </c>
      <c r="C289" s="30">
        <v>22888</v>
      </c>
      <c r="D289" s="31">
        <v>22888</v>
      </c>
      <c r="E289" s="32">
        <f t="shared" si="19"/>
        <v>9269.64</v>
      </c>
      <c r="F289" s="185">
        <f t="shared" si="18"/>
        <v>8121.2345999999989</v>
      </c>
      <c r="G289" s="71" t="s">
        <v>494</v>
      </c>
      <c r="J289" s="72"/>
    </row>
    <row r="290" spans="1:15" ht="18.75" customHeight="1" x14ac:dyDescent="0.25">
      <c r="A290" s="70" t="s">
        <v>495</v>
      </c>
      <c r="B290" s="55">
        <v>29463</v>
      </c>
      <c r="C290" s="30">
        <v>25182</v>
      </c>
      <c r="D290" s="31">
        <v>25182</v>
      </c>
      <c r="E290" s="32">
        <f t="shared" si="19"/>
        <v>10198.709999999999</v>
      </c>
      <c r="F290" s="185">
        <f t="shared" si="18"/>
        <v>8935.2031499999994</v>
      </c>
      <c r="G290" s="71" t="s">
        <v>494</v>
      </c>
      <c r="J290" s="72"/>
    </row>
    <row r="291" spans="1:15" ht="18.75" customHeight="1" x14ac:dyDescent="0.25">
      <c r="A291" s="23" t="s">
        <v>496</v>
      </c>
      <c r="B291" s="37"/>
      <c r="C291" s="24"/>
      <c r="D291" s="26"/>
      <c r="E291" s="24"/>
      <c r="F291" s="185">
        <f t="shared" si="18"/>
        <v>0</v>
      </c>
      <c r="G291" s="27"/>
    </row>
    <row r="292" spans="1:15" ht="18.75" customHeight="1" x14ac:dyDescent="0.25">
      <c r="A292" s="54" t="s">
        <v>497</v>
      </c>
      <c r="B292" s="55">
        <v>14413</v>
      </c>
      <c r="C292" s="30">
        <v>11886</v>
      </c>
      <c r="D292" s="31">
        <v>10222</v>
      </c>
      <c r="E292" s="32">
        <f t="shared" si="19"/>
        <v>4139.91</v>
      </c>
      <c r="F292" s="185">
        <f t="shared" si="18"/>
        <v>3627.02115</v>
      </c>
      <c r="G292" s="33" t="s">
        <v>498</v>
      </c>
      <c r="I292" s="52">
        <f>IF(ISERROR(_xlfn.XLOOKUP(A292,'[1]TA VS TRUE'!$A:$A,'[1]TA VS TRUE'!$W:$W)),"",_xlfn.XLOOKUP(A292,'[1]TA VS TRUE'!$A:$A,'[1]TA VS TRUE'!$W:$W))</f>
        <v>10222</v>
      </c>
      <c r="J292" s="57">
        <f>_xlfn.XLOOKUP(A292,'[1]TA VS TRUE'!$A:$A,'[1]TA VS TRUE'!$AD:$AD)</f>
        <v>0.3981167099316828</v>
      </c>
      <c r="K292" s="57">
        <f>_xlfn.XLOOKUP(A292,'[1]TA VS TRUE'!$A:$A,'[1]TA VS TRUE'!$AB:$AB)</f>
        <v>-0.13999663469628132</v>
      </c>
      <c r="L292" s="57">
        <f>_xlfn.XLOOKUP(A292,'[1]TA VS TRUE'!$A:$A,'[1]TA VS TRUE'!$U:$U)</f>
        <v>0.48234002825022071</v>
      </c>
      <c r="N292" s="5">
        <f>_xlfn.XLOOKUP(A292,'[1]TA VS TRUE (2)'!A:A,'[1]TA VS TRUE (2)'!W:W)</f>
        <v>10222</v>
      </c>
      <c r="O292" s="56" t="e">
        <f>N292-#REF!</f>
        <v>#REF!</v>
      </c>
    </row>
    <row r="293" spans="1:15" ht="18.75" customHeight="1" x14ac:dyDescent="0.25">
      <c r="A293" s="54" t="s">
        <v>499</v>
      </c>
      <c r="B293" s="55">
        <v>19987</v>
      </c>
      <c r="C293" s="30">
        <v>18173</v>
      </c>
      <c r="D293" s="31">
        <v>14175</v>
      </c>
      <c r="E293" s="32">
        <f t="shared" si="19"/>
        <v>5740.88</v>
      </c>
      <c r="F293" s="185">
        <f t="shared" si="18"/>
        <v>5029.6443749999999</v>
      </c>
      <c r="G293" s="33" t="s">
        <v>500</v>
      </c>
      <c r="I293" s="52">
        <f>IF(ISERROR(_xlfn.XLOOKUP(A293,'[1]TA VS TRUE'!$A:$A,'[1]TA VS TRUE'!$W:$W)),"",_xlfn.XLOOKUP(A293,'[1]TA VS TRUE'!$A:$A,'[1]TA VS TRUE'!$W:$W))</f>
        <v>14175</v>
      </c>
      <c r="J293" s="57">
        <f>_xlfn.XLOOKUP(A293,'[1]TA VS TRUE'!$A:$A,'[1]TA VS TRUE'!$AD:$AD)</f>
        <v>0.39269035903183447</v>
      </c>
      <c r="K293" s="57">
        <f>_xlfn.XLOOKUP(A293,'[1]TA VS TRUE'!$A:$A,'[1]TA VS TRUE'!$AB:$AB)</f>
        <v>-0.21999669839872338</v>
      </c>
      <c r="L293" s="57">
        <f>_xlfn.XLOOKUP(A293,'[1]TA VS TRUE'!$A:$A,'[1]TA VS TRUE'!$U:$U)</f>
        <v>0.52629229142756562</v>
      </c>
      <c r="N293" s="5">
        <f>_xlfn.XLOOKUP(A293,'[1]TA VS TRUE (2)'!A:A,'[1]TA VS TRUE (2)'!W:W)</f>
        <v>14175</v>
      </c>
      <c r="O293" s="56" t="e">
        <f>N293-#REF!</f>
        <v>#REF!</v>
      </c>
    </row>
    <row r="294" spans="1:15" ht="18.75" customHeight="1" x14ac:dyDescent="0.25">
      <c r="A294" s="54" t="s">
        <v>501</v>
      </c>
      <c r="B294" s="55">
        <v>27650</v>
      </c>
      <c r="C294" s="30">
        <v>23626</v>
      </c>
      <c r="D294" s="31">
        <v>19610</v>
      </c>
      <c r="E294" s="32">
        <f t="shared" si="19"/>
        <v>7942.05</v>
      </c>
      <c r="F294" s="185">
        <f t="shared" si="18"/>
        <v>6958.1182499999995</v>
      </c>
      <c r="G294" s="33" t="s">
        <v>502</v>
      </c>
      <c r="I294" s="52">
        <f>IF(ISERROR(_xlfn.XLOOKUP(A294,'[1]TA VS TRUE'!$A:$A,'[1]TA VS TRUE'!$W:$W)),"",_xlfn.XLOOKUP(A294,'[1]TA VS TRUE'!$A:$A,'[1]TA VS TRUE'!$W:$W))</f>
        <v>19610</v>
      </c>
      <c r="J294" s="57">
        <f>_xlfn.XLOOKUP(A294,'[1]TA VS TRUE'!$A:$A,'[1]TA VS TRUE'!$AD:$AD)</f>
        <v>0.41037644044574184</v>
      </c>
      <c r="K294" s="57">
        <f>_xlfn.XLOOKUP(A294,'[1]TA VS TRUE'!$A:$A,'[1]TA VS TRUE'!$AB:$AB)</f>
        <v>-0.1699822229746889</v>
      </c>
      <c r="L294" s="57">
        <f>_xlfn.XLOOKUP(A294,'[1]TA VS TRUE'!$A:$A,'[1]TA VS TRUE'!$U:$U)</f>
        <v>0.51057485460306284</v>
      </c>
      <c r="N294" s="5">
        <f>_xlfn.XLOOKUP(A294,'[1]TA VS TRUE (2)'!A:A,'[1]TA VS TRUE (2)'!W:W)</f>
        <v>19610</v>
      </c>
      <c r="O294" s="56" t="e">
        <f>N294-#REF!</f>
        <v>#REF!</v>
      </c>
    </row>
    <row r="295" spans="1:15" ht="18.75" customHeight="1" x14ac:dyDescent="0.25">
      <c r="A295" s="54" t="s">
        <v>503</v>
      </c>
      <c r="B295" s="55">
        <v>18912</v>
      </c>
      <c r="C295" s="30">
        <v>17195</v>
      </c>
      <c r="D295" s="31">
        <v>13413</v>
      </c>
      <c r="E295" s="32">
        <f t="shared" si="19"/>
        <v>5432.27</v>
      </c>
      <c r="F295" s="185">
        <f t="shared" si="18"/>
        <v>4759.2677249999997</v>
      </c>
      <c r="G295" s="33" t="s">
        <v>504</v>
      </c>
      <c r="I295" s="52">
        <f>IF(ISERROR(_xlfn.XLOOKUP(A295,'[1]TA VS TRUE'!$A:$A,'[1]TA VS TRUE'!$W:$W)),"",_xlfn.XLOOKUP(A295,'[1]TA VS TRUE'!$A:$A,'[1]TA VS TRUE'!$W:$W))</f>
        <v>13413</v>
      </c>
      <c r="J295" s="57">
        <f>_xlfn.XLOOKUP(A295,'[1]TA VS TRUE'!$A:$A,'[1]TA VS TRUE'!$AD:$AD)</f>
        <v>0.3318748289462875</v>
      </c>
      <c r="K295" s="57">
        <f>_xlfn.XLOOKUP(A295,'[1]TA VS TRUE'!$A:$A,'[1]TA VS TRUE'!$AB:$AB)</f>
        <v>-0.21994765920325676</v>
      </c>
      <c r="L295" s="57">
        <f>_xlfn.XLOOKUP(A295,'[1]TA VS TRUE'!$A:$A,'[1]TA VS TRUE'!$U:$U)</f>
        <v>0.478845022186005</v>
      </c>
      <c r="N295" s="5">
        <f>_xlfn.XLOOKUP(A295,'[1]TA VS TRUE (2)'!A:A,'[1]TA VS TRUE (2)'!W:W)</f>
        <v>13413</v>
      </c>
      <c r="O295" s="56" t="e">
        <f>N295-#REF!</f>
        <v>#REF!</v>
      </c>
    </row>
    <row r="296" spans="1:15" ht="18.75" customHeight="1" x14ac:dyDescent="0.25">
      <c r="A296" s="54" t="s">
        <v>505</v>
      </c>
      <c r="B296" s="55">
        <v>24242</v>
      </c>
      <c r="C296" s="30">
        <v>21763</v>
      </c>
      <c r="D296" s="31">
        <v>17193</v>
      </c>
      <c r="E296" s="32">
        <f t="shared" si="19"/>
        <v>6963.17</v>
      </c>
      <c r="F296" s="185">
        <f t="shared" si="18"/>
        <v>6100.5062250000001</v>
      </c>
      <c r="G296" s="33" t="s">
        <v>506</v>
      </c>
      <c r="I296" s="52">
        <f>IF(ISERROR(_xlfn.XLOOKUP(A296,'[1]TA VS TRUE'!$A:$A,'[1]TA VS TRUE'!$W:$W)),"",_xlfn.XLOOKUP(A296,'[1]TA VS TRUE'!$A:$A,'[1]TA VS TRUE'!$W:$W))</f>
        <v>17193</v>
      </c>
      <c r="J296" s="57">
        <f>_xlfn.XLOOKUP(A296,'[1]TA VS TRUE'!$A:$A,'[1]TA VS TRUE'!$AD:$AD)</f>
        <v>0.29097081874656261</v>
      </c>
      <c r="K296" s="57">
        <f>_xlfn.XLOOKUP(A296,'[1]TA VS TRUE'!$A:$A,'[1]TA VS TRUE'!$AB:$AB)</f>
        <v>-0.20998943160409866</v>
      </c>
      <c r="L296" s="57">
        <f>_xlfn.XLOOKUP(A296,'[1]TA VS TRUE'!$A:$A,'[1]TA VS TRUE'!$U:$U)</f>
        <v>0.43982505016978046</v>
      </c>
      <c r="N296" s="5">
        <f>_xlfn.XLOOKUP(A296,'[1]TA VS TRUE (2)'!A:A,'[1]TA VS TRUE (2)'!W:W)</f>
        <v>17193</v>
      </c>
      <c r="O296" s="56" t="e">
        <f>N296-#REF!</f>
        <v>#REF!</v>
      </c>
    </row>
    <row r="297" spans="1:15" ht="18.75" customHeight="1" x14ac:dyDescent="0.25">
      <c r="A297" s="54" t="s">
        <v>507</v>
      </c>
      <c r="B297" s="55">
        <v>28631</v>
      </c>
      <c r="C297" s="30">
        <v>25382</v>
      </c>
      <c r="D297" s="31">
        <v>20306</v>
      </c>
      <c r="E297" s="32">
        <f t="shared" si="19"/>
        <v>8223.93</v>
      </c>
      <c r="F297" s="185">
        <f t="shared" si="18"/>
        <v>7205.0764499999996</v>
      </c>
      <c r="G297" s="33" t="s">
        <v>508</v>
      </c>
      <c r="I297" s="52">
        <f>IF(ISERROR(_xlfn.XLOOKUP(A297,'[1]TA VS TRUE'!$A:$A,'[1]TA VS TRUE'!$W:$W)),"",_xlfn.XLOOKUP(A297,'[1]TA VS TRUE'!$A:$A,'[1]TA VS TRUE'!$W:$W))</f>
        <v>20306</v>
      </c>
      <c r="J297" s="57">
        <f>_xlfn.XLOOKUP(A297,'[1]TA VS TRUE'!$A:$A,'[1]TA VS TRUE'!$AD:$AD)</f>
        <v>0.30852270837876883</v>
      </c>
      <c r="K297" s="57">
        <f>_xlfn.XLOOKUP(A297,'[1]TA VS TRUE'!$A:$A,'[1]TA VS TRUE'!$AB:$AB)</f>
        <v>-0.19998424080056731</v>
      </c>
      <c r="L297" s="57">
        <f>_xlfn.XLOOKUP(A297,'[1]TA VS TRUE'!$A:$A,'[1]TA VS TRUE'!$U:$U)</f>
        <v>0.44684553154299833</v>
      </c>
      <c r="N297" s="5">
        <f>_xlfn.XLOOKUP(A297,'[1]TA VS TRUE (2)'!A:A,'[1]TA VS TRUE (2)'!W:W)</f>
        <v>20306</v>
      </c>
      <c r="O297" s="56" t="e">
        <f>N297-#REF!</f>
        <v>#REF!</v>
      </c>
    </row>
    <row r="298" spans="1:15" ht="18.75" customHeight="1" x14ac:dyDescent="0.25">
      <c r="A298" s="54" t="s">
        <v>509</v>
      </c>
      <c r="B298" s="55">
        <v>36378</v>
      </c>
      <c r="C298" s="30">
        <v>31072</v>
      </c>
      <c r="D298" s="31">
        <v>25800</v>
      </c>
      <c r="E298" s="32">
        <f t="shared" si="19"/>
        <v>10449</v>
      </c>
      <c r="F298" s="185">
        <f t="shared" si="18"/>
        <v>9154.4849999999988</v>
      </c>
      <c r="G298" s="33" t="s">
        <v>510</v>
      </c>
      <c r="N298" s="5" t="e">
        <f>_xlfn.XLOOKUP(A298,'[1]TA VS TRUE (2)'!A:A,'[1]TA VS TRUE (2)'!W:W)</f>
        <v>#N/A</v>
      </c>
      <c r="O298" s="56" t="e">
        <f>N298-#REF!</f>
        <v>#N/A</v>
      </c>
    </row>
    <row r="299" spans="1:15" ht="18.75" customHeight="1" x14ac:dyDescent="0.25">
      <c r="A299" s="54" t="s">
        <v>511</v>
      </c>
      <c r="B299" s="55">
        <v>36525</v>
      </c>
      <c r="C299" s="30">
        <v>31590</v>
      </c>
      <c r="D299" s="31">
        <v>25904</v>
      </c>
      <c r="E299" s="32">
        <f t="shared" si="19"/>
        <v>10491.12</v>
      </c>
      <c r="F299" s="185">
        <f t="shared" si="18"/>
        <v>9191.3868000000002</v>
      </c>
      <c r="G299" s="33" t="s">
        <v>512</v>
      </c>
      <c r="I299" s="52">
        <f>IF(ISERROR(_xlfn.XLOOKUP(A299,'[1]TA VS TRUE'!$A:$A,'[1]TA VS TRUE'!$W:$W)),"",_xlfn.XLOOKUP(A299,'[1]TA VS TRUE'!$A:$A,'[1]TA VS TRUE'!$W:$W))</f>
        <v>25904</v>
      </c>
      <c r="J299" s="57">
        <f>_xlfn.XLOOKUP(A299,'[1]TA VS TRUE'!$A:$A,'[1]TA VS TRUE'!$AD:$AD)</f>
        <v>0.30415277032285148</v>
      </c>
      <c r="K299" s="57">
        <f>_xlfn.XLOOKUP(A299,'[1]TA VS TRUE'!$A:$A,'[1]TA VS TRUE'!$AB:$AB)</f>
        <v>-0.17999366888255774</v>
      </c>
      <c r="L299" s="57">
        <f>_xlfn.XLOOKUP(A299,'[1]TA VS TRUE'!$A:$A,'[1]TA VS TRUE'!$U:$U)</f>
        <v>0.42937023196419166</v>
      </c>
      <c r="N299" s="5">
        <f>_xlfn.XLOOKUP(A299,'[1]TA VS TRUE (2)'!A:A,'[1]TA VS TRUE (2)'!W:W)</f>
        <v>25904</v>
      </c>
      <c r="O299" s="56" t="e">
        <f>N299-#REF!</f>
        <v>#REF!</v>
      </c>
    </row>
    <row r="300" spans="1:15" ht="18.75" customHeight="1" x14ac:dyDescent="0.25">
      <c r="A300" s="54" t="s">
        <v>513</v>
      </c>
      <c r="B300" s="55">
        <v>40808</v>
      </c>
      <c r="C300" s="30">
        <v>35294</v>
      </c>
      <c r="D300" s="31">
        <v>28942</v>
      </c>
      <c r="E300" s="32">
        <f t="shared" si="19"/>
        <v>11721.51</v>
      </c>
      <c r="F300" s="185">
        <f t="shared" si="18"/>
        <v>10269.345149999999</v>
      </c>
      <c r="G300" s="38" t="s">
        <v>514</v>
      </c>
      <c r="I300" s="52">
        <f>IF(ISERROR(_xlfn.XLOOKUP(A300,'[1]TA VS TRUE'!$A:$A,'[1]TA VS TRUE'!$W:$W)),"",_xlfn.XLOOKUP(A300,'[1]TA VS TRUE'!$A:$A,'[1]TA VS TRUE'!$W:$W))</f>
        <v>28942</v>
      </c>
      <c r="J300" s="57">
        <f>_xlfn.XLOOKUP(A300,'[1]TA VS TRUE'!$A:$A,'[1]TA VS TRUE'!$AD:$AD)</f>
        <v>0.31324809312110802</v>
      </c>
      <c r="K300" s="57">
        <f>_xlfn.XLOOKUP(A300,'[1]TA VS TRUE'!$A:$A,'[1]TA VS TRUE'!$AB:$AB)</f>
        <v>-0.17997393324644417</v>
      </c>
      <c r="L300" s="57">
        <f>_xlfn.XLOOKUP(A300,'[1]TA VS TRUE'!$A:$A,'[1]TA VS TRUE'!$U:$U)</f>
        <v>0.43683862990455991</v>
      </c>
      <c r="N300" s="5">
        <f>_xlfn.XLOOKUP(A300,'[1]TA VS TRUE (2)'!A:A,'[1]TA VS TRUE (2)'!W:W)</f>
        <v>28942</v>
      </c>
      <c r="O300" s="56" t="e">
        <f>N300-#REF!</f>
        <v>#REF!</v>
      </c>
    </row>
    <row r="301" spans="1:15" ht="18.75" customHeight="1" x14ac:dyDescent="0.25">
      <c r="A301" s="23" t="s">
        <v>515</v>
      </c>
      <c r="B301" s="37"/>
      <c r="C301" s="24"/>
      <c r="D301" s="26"/>
      <c r="E301" s="24"/>
      <c r="F301" s="185">
        <f t="shared" si="18"/>
        <v>0</v>
      </c>
      <c r="G301" s="27"/>
    </row>
    <row r="302" spans="1:15" ht="18.75" customHeight="1" x14ac:dyDescent="0.25">
      <c r="A302" s="54" t="s">
        <v>516</v>
      </c>
      <c r="B302" s="55">
        <v>10072</v>
      </c>
      <c r="C302" s="30">
        <v>7143</v>
      </c>
      <c r="D302" s="31">
        <v>7143</v>
      </c>
      <c r="E302" s="32">
        <f t="shared" si="19"/>
        <v>2892.92</v>
      </c>
      <c r="F302" s="185">
        <f t="shared" si="18"/>
        <v>2534.514975</v>
      </c>
      <c r="G302" s="38" t="s">
        <v>376</v>
      </c>
    </row>
    <row r="303" spans="1:15" ht="18.75" customHeight="1" x14ac:dyDescent="0.25">
      <c r="A303" s="54" t="s">
        <v>517</v>
      </c>
      <c r="B303" s="55">
        <v>13807</v>
      </c>
      <c r="C303" s="30">
        <v>9792</v>
      </c>
      <c r="D303" s="31">
        <v>9792</v>
      </c>
      <c r="E303" s="32">
        <f t="shared" si="19"/>
        <v>3965.76</v>
      </c>
      <c r="F303" s="185">
        <f t="shared" si="18"/>
        <v>3474.4464000000003</v>
      </c>
      <c r="G303" s="38" t="s">
        <v>378</v>
      </c>
    </row>
    <row r="304" spans="1:15" ht="18.75" customHeight="1" x14ac:dyDescent="0.25">
      <c r="A304" s="54" t="s">
        <v>518</v>
      </c>
      <c r="B304" s="55">
        <v>15317</v>
      </c>
      <c r="C304" s="30">
        <v>10863</v>
      </c>
      <c r="D304" s="31">
        <v>10863</v>
      </c>
      <c r="E304" s="32">
        <f t="shared" si="19"/>
        <v>4399.5200000000004</v>
      </c>
      <c r="F304" s="185">
        <f t="shared" si="18"/>
        <v>3854.4639749999997</v>
      </c>
      <c r="G304" s="38" t="s">
        <v>378</v>
      </c>
    </row>
    <row r="305" spans="1:7" ht="18.75" customHeight="1" x14ac:dyDescent="0.25">
      <c r="A305" s="54" t="s">
        <v>519</v>
      </c>
      <c r="B305" s="55">
        <v>17226</v>
      </c>
      <c r="C305" s="30">
        <v>12217</v>
      </c>
      <c r="D305" s="31">
        <v>12217</v>
      </c>
      <c r="E305" s="32">
        <f t="shared" si="19"/>
        <v>4947.8900000000003</v>
      </c>
      <c r="F305" s="185">
        <f t="shared" si="18"/>
        <v>4334.8970250000002</v>
      </c>
      <c r="G305" s="38" t="s">
        <v>378</v>
      </c>
    </row>
    <row r="306" spans="1:7" ht="18.75" customHeight="1" x14ac:dyDescent="0.25">
      <c r="A306" s="54" t="s">
        <v>520</v>
      </c>
      <c r="B306" s="55">
        <v>20225</v>
      </c>
      <c r="C306" s="30">
        <v>14344</v>
      </c>
      <c r="D306" s="31">
        <v>14344</v>
      </c>
      <c r="E306" s="32">
        <f t="shared" si="19"/>
        <v>5809.32</v>
      </c>
      <c r="F306" s="185">
        <f t="shared" si="18"/>
        <v>5089.6097999999993</v>
      </c>
      <c r="G306" s="38" t="s">
        <v>521</v>
      </c>
    </row>
    <row r="307" spans="1:7" ht="18.75" customHeight="1" x14ac:dyDescent="0.25">
      <c r="A307" s="40" t="s">
        <v>522</v>
      </c>
      <c r="B307" s="55">
        <v>15932</v>
      </c>
      <c r="C307" s="30">
        <v>11299</v>
      </c>
      <c r="D307" s="31">
        <v>11299</v>
      </c>
      <c r="E307" s="32">
        <f t="shared" si="19"/>
        <v>4576.1000000000004</v>
      </c>
      <c r="F307" s="185">
        <f t="shared" si="18"/>
        <v>4009.1676749999992</v>
      </c>
      <c r="G307" s="33" t="s">
        <v>523</v>
      </c>
    </row>
    <row r="308" spans="1:7" ht="18.75" customHeight="1" x14ac:dyDescent="0.25">
      <c r="A308" s="40" t="s">
        <v>524</v>
      </c>
      <c r="B308" s="55">
        <v>18086</v>
      </c>
      <c r="C308" s="30">
        <v>12827</v>
      </c>
      <c r="D308" s="31">
        <v>12827</v>
      </c>
      <c r="E308" s="32">
        <f t="shared" si="19"/>
        <v>5194.9399999999996</v>
      </c>
      <c r="F308" s="185">
        <f t="shared" si="18"/>
        <v>4551.3402749999996</v>
      </c>
      <c r="G308" s="33" t="s">
        <v>525</v>
      </c>
    </row>
    <row r="309" spans="1:7" ht="18.75" customHeight="1" x14ac:dyDescent="0.25">
      <c r="A309" s="40" t="s">
        <v>526</v>
      </c>
      <c r="B309" s="55">
        <v>21463</v>
      </c>
      <c r="C309" s="30">
        <v>15222</v>
      </c>
      <c r="D309" s="31">
        <v>15222</v>
      </c>
      <c r="E309" s="32">
        <f t="shared" si="19"/>
        <v>6164.91</v>
      </c>
      <c r="F309" s="185">
        <f t="shared" si="18"/>
        <v>5401.1461500000005</v>
      </c>
      <c r="G309" s="33" t="s">
        <v>527</v>
      </c>
    </row>
    <row r="310" spans="1:7" ht="18.75" customHeight="1" x14ac:dyDescent="0.25">
      <c r="A310" s="54" t="s">
        <v>528</v>
      </c>
      <c r="B310" s="55">
        <v>14178</v>
      </c>
      <c r="C310" s="30">
        <v>10055</v>
      </c>
      <c r="D310" s="31">
        <v>10055</v>
      </c>
      <c r="E310" s="32">
        <f t="shared" si="19"/>
        <v>4072.28</v>
      </c>
      <c r="F310" s="185">
        <f t="shared" si="18"/>
        <v>3567.7653749999999</v>
      </c>
      <c r="G310" s="38" t="s">
        <v>388</v>
      </c>
    </row>
    <row r="311" spans="1:7" ht="18.75" customHeight="1" x14ac:dyDescent="0.25">
      <c r="A311" s="54" t="s">
        <v>529</v>
      </c>
      <c r="B311" s="55">
        <v>19448</v>
      </c>
      <c r="C311" s="30">
        <v>13793</v>
      </c>
      <c r="D311" s="31">
        <v>13793</v>
      </c>
      <c r="E311" s="32">
        <f t="shared" si="19"/>
        <v>5586.17</v>
      </c>
      <c r="F311" s="185">
        <f t="shared" si="18"/>
        <v>4894.1012250000003</v>
      </c>
      <c r="G311" s="38" t="s">
        <v>530</v>
      </c>
    </row>
    <row r="312" spans="1:7" ht="18.75" customHeight="1" x14ac:dyDescent="0.25">
      <c r="A312" s="54" t="s">
        <v>531</v>
      </c>
      <c r="B312" s="55">
        <v>23733</v>
      </c>
      <c r="C312" s="30">
        <v>16832</v>
      </c>
      <c r="D312" s="31">
        <v>16832</v>
      </c>
      <c r="E312" s="32">
        <f t="shared" si="19"/>
        <v>6816.96</v>
      </c>
      <c r="F312" s="185">
        <f t="shared" si="18"/>
        <v>5972.4143999999997</v>
      </c>
      <c r="G312" s="38" t="s">
        <v>392</v>
      </c>
    </row>
    <row r="313" spans="1:7" ht="18.75" customHeight="1" x14ac:dyDescent="0.25">
      <c r="A313" s="54" t="s">
        <v>532</v>
      </c>
      <c r="B313" s="55">
        <v>24702</v>
      </c>
      <c r="C313" s="30">
        <v>17519</v>
      </c>
      <c r="D313" s="31">
        <v>17519</v>
      </c>
      <c r="E313" s="32">
        <f t="shared" si="19"/>
        <v>7095.2</v>
      </c>
      <c r="F313" s="185">
        <f t="shared" si="18"/>
        <v>6216.1791749999993</v>
      </c>
      <c r="G313" s="38" t="s">
        <v>530</v>
      </c>
    </row>
    <row r="314" spans="1:7" ht="18.75" customHeight="1" x14ac:dyDescent="0.25">
      <c r="A314" s="54" t="s">
        <v>533</v>
      </c>
      <c r="B314" s="55">
        <v>24882</v>
      </c>
      <c r="C314" s="30">
        <v>17647</v>
      </c>
      <c r="D314" s="31">
        <v>17647</v>
      </c>
      <c r="E314" s="32">
        <f t="shared" si="19"/>
        <v>7147.04</v>
      </c>
      <c r="F314" s="185">
        <f t="shared" si="18"/>
        <v>6261.596775</v>
      </c>
      <c r="G314" s="38" t="s">
        <v>392</v>
      </c>
    </row>
    <row r="315" spans="1:7" ht="18.75" customHeight="1" x14ac:dyDescent="0.25">
      <c r="A315" s="78" t="s">
        <v>534</v>
      </c>
      <c r="B315" s="55">
        <v>32092</v>
      </c>
      <c r="C315" s="79">
        <v>22760</v>
      </c>
      <c r="D315" s="31">
        <v>22760</v>
      </c>
      <c r="E315" s="32">
        <f t="shared" si="19"/>
        <v>9217.7999999999993</v>
      </c>
      <c r="F315" s="185">
        <f t="shared" si="18"/>
        <v>8075.8169999999982</v>
      </c>
      <c r="G315" s="53" t="s">
        <v>398</v>
      </c>
    </row>
    <row r="316" spans="1:7" ht="18.75" customHeight="1" x14ac:dyDescent="0.25">
      <c r="A316" s="23" t="s">
        <v>535</v>
      </c>
      <c r="B316" s="37"/>
      <c r="C316" s="24"/>
      <c r="D316" s="26"/>
      <c r="E316" s="24"/>
      <c r="F316" s="185">
        <f t="shared" si="18"/>
        <v>0</v>
      </c>
      <c r="G316" s="27"/>
    </row>
    <row r="317" spans="1:7" ht="18.75" customHeight="1" x14ac:dyDescent="0.25">
      <c r="A317" s="54" t="s">
        <v>536</v>
      </c>
      <c r="B317" s="55">
        <v>11751</v>
      </c>
      <c r="C317" s="30">
        <v>8334</v>
      </c>
      <c r="D317" s="31">
        <v>8334</v>
      </c>
      <c r="E317" s="32">
        <f t="shared" si="19"/>
        <v>3375.27</v>
      </c>
      <c r="F317" s="185">
        <f t="shared" si="18"/>
        <v>2957.1115499999996</v>
      </c>
      <c r="G317" s="38" t="s">
        <v>537</v>
      </c>
    </row>
    <row r="318" spans="1:7" ht="18.75" customHeight="1" x14ac:dyDescent="0.25">
      <c r="A318" s="54" t="s">
        <v>538</v>
      </c>
      <c r="B318" s="55">
        <v>15117</v>
      </c>
      <c r="C318" s="30">
        <v>10721</v>
      </c>
      <c r="D318" s="31">
        <v>10721</v>
      </c>
      <c r="E318" s="32">
        <f t="shared" si="19"/>
        <v>4342.01</v>
      </c>
      <c r="F318" s="185">
        <f t="shared" si="18"/>
        <v>3804.0788249999996</v>
      </c>
      <c r="G318" s="38" t="s">
        <v>539</v>
      </c>
    </row>
    <row r="319" spans="1:7" ht="18.75" customHeight="1" x14ac:dyDescent="0.25">
      <c r="A319" s="54" t="s">
        <v>540</v>
      </c>
      <c r="B319" s="55">
        <v>17041</v>
      </c>
      <c r="C319" s="30">
        <v>12086</v>
      </c>
      <c r="D319" s="31">
        <v>12086</v>
      </c>
      <c r="E319" s="32">
        <f t="shared" si="19"/>
        <v>4894.83</v>
      </c>
      <c r="F319" s="185">
        <f t="shared" si="18"/>
        <v>4288.4149499999994</v>
      </c>
      <c r="G319" s="38" t="s">
        <v>539</v>
      </c>
    </row>
    <row r="320" spans="1:7" ht="18.75" customHeight="1" x14ac:dyDescent="0.25">
      <c r="A320" s="54" t="s">
        <v>541</v>
      </c>
      <c r="B320" s="55">
        <v>18754</v>
      </c>
      <c r="C320" s="30">
        <v>13301</v>
      </c>
      <c r="D320" s="31">
        <v>13301</v>
      </c>
      <c r="E320" s="32">
        <f t="shared" si="19"/>
        <v>5386.91</v>
      </c>
      <c r="F320" s="185">
        <f t="shared" ref="F320:F383" si="20">+D320*(1-0.5)*(1-0.1)*(1-0.17)*(1-0.05)</f>
        <v>4719.527325</v>
      </c>
      <c r="G320" s="38" t="s">
        <v>539</v>
      </c>
    </row>
    <row r="321" spans="1:7" ht="18.75" customHeight="1" x14ac:dyDescent="0.25">
      <c r="A321" s="80" t="s">
        <v>542</v>
      </c>
      <c r="B321" s="55">
        <v>22860</v>
      </c>
      <c r="C321" s="30">
        <v>16213</v>
      </c>
      <c r="D321" s="31">
        <v>16213</v>
      </c>
      <c r="E321" s="32">
        <f t="shared" si="19"/>
        <v>6566.27</v>
      </c>
      <c r="F321" s="185">
        <f t="shared" si="20"/>
        <v>5752.7777249999999</v>
      </c>
      <c r="G321" s="38" t="s">
        <v>543</v>
      </c>
    </row>
    <row r="322" spans="1:7" ht="18.75" customHeight="1" x14ac:dyDescent="0.25">
      <c r="A322" s="70" t="s">
        <v>544</v>
      </c>
      <c r="B322" s="55">
        <v>15275</v>
      </c>
      <c r="C322" s="81">
        <v>10833</v>
      </c>
      <c r="D322" s="31">
        <v>10833</v>
      </c>
      <c r="E322" s="82">
        <f t="shared" si="19"/>
        <v>4387.37</v>
      </c>
      <c r="F322" s="185">
        <f t="shared" si="20"/>
        <v>3843.8192249999997</v>
      </c>
      <c r="G322" s="71" t="s">
        <v>406</v>
      </c>
    </row>
    <row r="323" spans="1:7" ht="18.75" customHeight="1" x14ac:dyDescent="0.25">
      <c r="A323" s="70" t="s">
        <v>545</v>
      </c>
      <c r="B323" s="55">
        <v>22158</v>
      </c>
      <c r="C323" s="81">
        <v>15715</v>
      </c>
      <c r="D323" s="31">
        <v>15715</v>
      </c>
      <c r="E323" s="82">
        <f t="shared" si="19"/>
        <v>6364.58</v>
      </c>
      <c r="F323" s="185">
        <f t="shared" si="20"/>
        <v>5576.0748749999993</v>
      </c>
      <c r="G323" s="71" t="s">
        <v>546</v>
      </c>
    </row>
    <row r="324" spans="1:7" ht="18.75" customHeight="1" x14ac:dyDescent="0.25">
      <c r="A324" s="70" t="s">
        <v>547</v>
      </c>
      <c r="B324" s="55">
        <v>25264</v>
      </c>
      <c r="C324" s="81">
        <v>17918</v>
      </c>
      <c r="D324" s="31">
        <v>17918</v>
      </c>
      <c r="E324" s="82">
        <f t="shared" si="19"/>
        <v>7256.79</v>
      </c>
      <c r="F324" s="185">
        <f t="shared" si="20"/>
        <v>6357.7543499999992</v>
      </c>
      <c r="G324" s="71" t="s">
        <v>410</v>
      </c>
    </row>
    <row r="325" spans="1:7" ht="18.75" customHeight="1" x14ac:dyDescent="0.25">
      <c r="A325" s="70" t="s">
        <v>548</v>
      </c>
      <c r="B325" s="55">
        <v>25851</v>
      </c>
      <c r="C325" s="81">
        <v>18334</v>
      </c>
      <c r="D325" s="31">
        <v>18334</v>
      </c>
      <c r="E325" s="82">
        <f t="shared" si="19"/>
        <v>7425.27</v>
      </c>
      <c r="F325" s="185">
        <f t="shared" si="20"/>
        <v>6505.3615500000005</v>
      </c>
      <c r="G325" s="71" t="s">
        <v>546</v>
      </c>
    </row>
    <row r="326" spans="1:7" ht="18.75" customHeight="1" x14ac:dyDescent="0.25">
      <c r="A326" s="70" t="s">
        <v>549</v>
      </c>
      <c r="B326" s="55">
        <v>28106</v>
      </c>
      <c r="C326" s="81">
        <v>19933</v>
      </c>
      <c r="D326" s="31">
        <v>19933</v>
      </c>
      <c r="E326" s="82">
        <f t="shared" si="19"/>
        <v>8072.87</v>
      </c>
      <c r="F326" s="185">
        <f t="shared" si="20"/>
        <v>7072.7267249999995</v>
      </c>
      <c r="G326" s="71" t="s">
        <v>410</v>
      </c>
    </row>
    <row r="327" spans="1:7" ht="18.75" customHeight="1" x14ac:dyDescent="0.25">
      <c r="A327" s="54" t="s">
        <v>550</v>
      </c>
      <c r="B327" s="55">
        <v>33065</v>
      </c>
      <c r="C327" s="30">
        <v>23450</v>
      </c>
      <c r="D327" s="31">
        <v>23450</v>
      </c>
      <c r="E327" s="32">
        <f t="shared" si="19"/>
        <v>9497.25</v>
      </c>
      <c r="F327" s="185">
        <f t="shared" si="20"/>
        <v>8320.646249999998</v>
      </c>
      <c r="G327" s="83" t="s">
        <v>416</v>
      </c>
    </row>
    <row r="328" spans="1:7" ht="18.75" customHeight="1" x14ac:dyDescent="0.25">
      <c r="A328" s="40" t="s">
        <v>551</v>
      </c>
      <c r="B328" s="55">
        <v>17896</v>
      </c>
      <c r="C328" s="30">
        <v>12692</v>
      </c>
      <c r="D328" s="31">
        <v>12692</v>
      </c>
      <c r="E328" s="32">
        <f t="shared" si="19"/>
        <v>5140.26</v>
      </c>
      <c r="F328" s="185">
        <f t="shared" si="20"/>
        <v>4503.4389000000001</v>
      </c>
      <c r="G328" s="33" t="s">
        <v>552</v>
      </c>
    </row>
    <row r="329" spans="1:7" ht="18.75" customHeight="1" x14ac:dyDescent="0.25">
      <c r="A329" s="40" t="s">
        <v>553</v>
      </c>
      <c r="B329" s="55">
        <v>19881</v>
      </c>
      <c r="C329" s="30">
        <v>14100</v>
      </c>
      <c r="D329" s="31">
        <v>14100</v>
      </c>
      <c r="E329" s="32">
        <f t="shared" ref="E329:E392" si="21">ROUND($D329*E$5,2)</f>
        <v>5710.5</v>
      </c>
      <c r="F329" s="185">
        <f t="shared" si="20"/>
        <v>5003.0324999999993</v>
      </c>
      <c r="G329" s="33" t="s">
        <v>552</v>
      </c>
    </row>
    <row r="330" spans="1:7" ht="18.75" customHeight="1" x14ac:dyDescent="0.25">
      <c r="A330" s="40" t="s">
        <v>554</v>
      </c>
      <c r="B330" s="55">
        <v>22946</v>
      </c>
      <c r="C330" s="30">
        <v>16274</v>
      </c>
      <c r="D330" s="31">
        <v>16274</v>
      </c>
      <c r="E330" s="32">
        <f t="shared" si="21"/>
        <v>6590.97</v>
      </c>
      <c r="F330" s="185">
        <f t="shared" si="20"/>
        <v>5774.4220500000001</v>
      </c>
      <c r="G330" s="33" t="s">
        <v>555</v>
      </c>
    </row>
    <row r="331" spans="1:7" ht="18.75" customHeight="1" x14ac:dyDescent="0.25">
      <c r="A331" s="54" t="s">
        <v>556</v>
      </c>
      <c r="B331" s="55">
        <v>24710</v>
      </c>
      <c r="C331" s="30">
        <v>17525</v>
      </c>
      <c r="D331" s="31">
        <v>17525</v>
      </c>
      <c r="E331" s="32">
        <f t="shared" si="21"/>
        <v>7097.63</v>
      </c>
      <c r="F331" s="185">
        <f t="shared" si="20"/>
        <v>6218.3081249999996</v>
      </c>
      <c r="G331" s="38" t="s">
        <v>557</v>
      </c>
    </row>
    <row r="332" spans="1:7" ht="18.75" customHeight="1" x14ac:dyDescent="0.25">
      <c r="A332" s="54" t="s">
        <v>558</v>
      </c>
      <c r="B332" s="55">
        <v>27188</v>
      </c>
      <c r="C332" s="30">
        <v>19282</v>
      </c>
      <c r="D332" s="31">
        <v>19282</v>
      </c>
      <c r="E332" s="32">
        <f t="shared" si="21"/>
        <v>7809.21</v>
      </c>
      <c r="F332" s="185">
        <f t="shared" si="20"/>
        <v>6841.7356499999987</v>
      </c>
      <c r="G332" s="38" t="s">
        <v>557</v>
      </c>
    </row>
    <row r="333" spans="1:7" ht="18.75" customHeight="1" x14ac:dyDescent="0.25">
      <c r="A333" s="54" t="s">
        <v>559</v>
      </c>
      <c r="B333" s="55">
        <v>30734</v>
      </c>
      <c r="C333" s="30">
        <v>21797</v>
      </c>
      <c r="D333" s="31">
        <v>21797</v>
      </c>
      <c r="E333" s="32">
        <f t="shared" si="21"/>
        <v>8827.7900000000009</v>
      </c>
      <c r="F333" s="185">
        <f t="shared" si="20"/>
        <v>7734.1205249999994</v>
      </c>
      <c r="G333" s="38" t="s">
        <v>560</v>
      </c>
    </row>
    <row r="334" spans="1:7" ht="18.75" customHeight="1" x14ac:dyDescent="0.25">
      <c r="A334" s="40" t="s">
        <v>561</v>
      </c>
      <c r="B334" s="55">
        <v>17980</v>
      </c>
      <c r="C334" s="30">
        <v>12752</v>
      </c>
      <c r="D334" s="31">
        <v>12752</v>
      </c>
      <c r="E334" s="32">
        <f t="shared" si="21"/>
        <v>5164.5600000000004</v>
      </c>
      <c r="F334" s="185">
        <f t="shared" si="20"/>
        <v>4524.7284</v>
      </c>
      <c r="G334" s="33" t="s">
        <v>562</v>
      </c>
    </row>
    <row r="335" spans="1:7" ht="18.75" customHeight="1" x14ac:dyDescent="0.25">
      <c r="A335" s="40" t="s">
        <v>563</v>
      </c>
      <c r="B335" s="55">
        <v>20401</v>
      </c>
      <c r="C335" s="30">
        <v>14469</v>
      </c>
      <c r="D335" s="31">
        <v>14469</v>
      </c>
      <c r="E335" s="32">
        <f t="shared" si="21"/>
        <v>5859.95</v>
      </c>
      <c r="F335" s="185">
        <f t="shared" si="20"/>
        <v>5133.9629249999989</v>
      </c>
      <c r="G335" s="33" t="s">
        <v>562</v>
      </c>
    </row>
    <row r="336" spans="1:7" ht="18.75" customHeight="1" x14ac:dyDescent="0.25">
      <c r="A336" s="40" t="s">
        <v>564</v>
      </c>
      <c r="B336" s="55">
        <v>23196</v>
      </c>
      <c r="C336" s="30">
        <v>16451</v>
      </c>
      <c r="D336" s="31">
        <v>16451</v>
      </c>
      <c r="E336" s="32">
        <f t="shared" si="21"/>
        <v>6662.66</v>
      </c>
      <c r="F336" s="185">
        <f t="shared" si="20"/>
        <v>5837.2260749999996</v>
      </c>
      <c r="G336" s="33" t="s">
        <v>565</v>
      </c>
    </row>
    <row r="337" spans="1:7" ht="18.75" customHeight="1" x14ac:dyDescent="0.25">
      <c r="A337" s="54" t="s">
        <v>566</v>
      </c>
      <c r="B337" s="55">
        <v>12921</v>
      </c>
      <c r="C337" s="30">
        <v>9164</v>
      </c>
      <c r="D337" s="31">
        <v>9164</v>
      </c>
      <c r="E337" s="32">
        <f t="shared" si="21"/>
        <v>3711.42</v>
      </c>
      <c r="F337" s="185">
        <f t="shared" si="20"/>
        <v>3251.6162999999997</v>
      </c>
      <c r="G337" s="38" t="s">
        <v>567</v>
      </c>
    </row>
    <row r="338" spans="1:7" ht="18.75" customHeight="1" x14ac:dyDescent="0.25">
      <c r="A338" s="54" t="s">
        <v>568</v>
      </c>
      <c r="B338" s="55">
        <v>17899</v>
      </c>
      <c r="C338" s="30">
        <v>12694</v>
      </c>
      <c r="D338" s="31">
        <v>12694</v>
      </c>
      <c r="E338" s="32">
        <f t="shared" si="21"/>
        <v>5141.07</v>
      </c>
      <c r="F338" s="185">
        <f t="shared" si="20"/>
        <v>4504.1485499999999</v>
      </c>
      <c r="G338" s="38" t="s">
        <v>569</v>
      </c>
    </row>
    <row r="339" spans="1:7" ht="18.75" customHeight="1" x14ac:dyDescent="0.25">
      <c r="A339" s="54" t="s">
        <v>570</v>
      </c>
      <c r="B339" s="55">
        <v>20207</v>
      </c>
      <c r="C339" s="30">
        <v>14331</v>
      </c>
      <c r="D339" s="31">
        <v>14331</v>
      </c>
      <c r="E339" s="32">
        <f t="shared" si="21"/>
        <v>5804.06</v>
      </c>
      <c r="F339" s="185">
        <f t="shared" si="20"/>
        <v>5084.9970749999993</v>
      </c>
      <c r="G339" s="38" t="s">
        <v>569</v>
      </c>
    </row>
    <row r="340" spans="1:7" ht="18.75" customHeight="1" x14ac:dyDescent="0.25">
      <c r="A340" s="54" t="s">
        <v>571</v>
      </c>
      <c r="B340" s="55">
        <v>23092</v>
      </c>
      <c r="C340" s="30">
        <v>16377</v>
      </c>
      <c r="D340" s="31">
        <v>16377</v>
      </c>
      <c r="E340" s="32">
        <f t="shared" si="21"/>
        <v>6632.69</v>
      </c>
      <c r="F340" s="185">
        <f t="shared" si="20"/>
        <v>5810.9690250000003</v>
      </c>
      <c r="G340" s="38" t="s">
        <v>572</v>
      </c>
    </row>
    <row r="341" spans="1:7" ht="18.75" customHeight="1" x14ac:dyDescent="0.25">
      <c r="A341" s="54" t="s">
        <v>573</v>
      </c>
      <c r="B341" s="55">
        <v>19771</v>
      </c>
      <c r="C341" s="30">
        <v>14022</v>
      </c>
      <c r="D341" s="31">
        <v>14022</v>
      </c>
      <c r="E341" s="32">
        <f t="shared" si="21"/>
        <v>5678.91</v>
      </c>
      <c r="F341" s="185">
        <f t="shared" si="20"/>
        <v>4975.3561500000005</v>
      </c>
      <c r="G341" s="38" t="s">
        <v>574</v>
      </c>
    </row>
    <row r="342" spans="1:7" ht="18.75" customHeight="1" x14ac:dyDescent="0.25">
      <c r="A342" s="54" t="s">
        <v>575</v>
      </c>
      <c r="B342" s="55">
        <v>21377</v>
      </c>
      <c r="C342" s="30">
        <v>15161</v>
      </c>
      <c r="D342" s="31">
        <v>15161</v>
      </c>
      <c r="E342" s="32">
        <f t="shared" si="21"/>
        <v>6140.21</v>
      </c>
      <c r="F342" s="185">
        <f t="shared" si="20"/>
        <v>5379.5018249999994</v>
      </c>
      <c r="G342" s="38" t="s">
        <v>574</v>
      </c>
    </row>
    <row r="343" spans="1:7" ht="18.75" customHeight="1" x14ac:dyDescent="0.25">
      <c r="A343" s="54" t="s">
        <v>576</v>
      </c>
      <c r="B343" s="55">
        <v>24678</v>
      </c>
      <c r="C343" s="30">
        <v>17502</v>
      </c>
      <c r="D343" s="31">
        <v>17502</v>
      </c>
      <c r="E343" s="32">
        <f t="shared" si="21"/>
        <v>7088.31</v>
      </c>
      <c r="F343" s="185">
        <f t="shared" si="20"/>
        <v>6210.1471499999998</v>
      </c>
      <c r="G343" s="38" t="s">
        <v>577</v>
      </c>
    </row>
    <row r="344" spans="1:7" ht="18.75" customHeight="1" x14ac:dyDescent="0.25">
      <c r="A344" s="54" t="s">
        <v>578</v>
      </c>
      <c r="B344" s="55">
        <v>21019</v>
      </c>
      <c r="C344" s="30">
        <v>14907</v>
      </c>
      <c r="D344" s="31">
        <v>14907</v>
      </c>
      <c r="E344" s="32">
        <f t="shared" si="21"/>
        <v>6037.34</v>
      </c>
      <c r="F344" s="185">
        <f t="shared" si="20"/>
        <v>5289.3762749999996</v>
      </c>
      <c r="G344" s="38" t="s">
        <v>579</v>
      </c>
    </row>
    <row r="345" spans="1:7" ht="18.75" customHeight="1" x14ac:dyDescent="0.25">
      <c r="A345" s="54" t="s">
        <v>580</v>
      </c>
      <c r="B345" s="55">
        <v>21349</v>
      </c>
      <c r="C345" s="30">
        <v>15141</v>
      </c>
      <c r="D345" s="31">
        <v>15141</v>
      </c>
      <c r="E345" s="32">
        <f t="shared" si="21"/>
        <v>6132.11</v>
      </c>
      <c r="F345" s="185">
        <f t="shared" si="20"/>
        <v>5372.4053249999997</v>
      </c>
      <c r="G345" s="38" t="s">
        <v>581</v>
      </c>
    </row>
    <row r="346" spans="1:7" ht="18.75" customHeight="1" x14ac:dyDescent="0.25">
      <c r="A346" s="84" t="s">
        <v>582</v>
      </c>
      <c r="B346" s="85"/>
      <c r="C346" s="85"/>
      <c r="D346" s="86"/>
      <c r="E346" s="85"/>
      <c r="F346" s="185">
        <f t="shared" si="20"/>
        <v>0</v>
      </c>
      <c r="G346" s="87"/>
    </row>
    <row r="347" spans="1:7" ht="18.75" customHeight="1" x14ac:dyDescent="0.25">
      <c r="A347" s="28" t="s">
        <v>583</v>
      </c>
      <c r="B347" s="55">
        <v>13877</v>
      </c>
      <c r="C347" s="30">
        <v>9842</v>
      </c>
      <c r="D347" s="31">
        <v>9842</v>
      </c>
      <c r="E347" s="32">
        <f t="shared" si="21"/>
        <v>3986.01</v>
      </c>
      <c r="F347" s="185">
        <f t="shared" si="20"/>
        <v>3492.1876499999998</v>
      </c>
      <c r="G347" s="33" t="s">
        <v>584</v>
      </c>
    </row>
    <row r="348" spans="1:7" ht="18.75" customHeight="1" x14ac:dyDescent="0.25">
      <c r="A348" s="28" t="s">
        <v>585</v>
      </c>
      <c r="B348" s="55">
        <v>16830</v>
      </c>
      <c r="C348" s="30">
        <v>11936</v>
      </c>
      <c r="D348" s="31">
        <v>11936</v>
      </c>
      <c r="E348" s="32">
        <f t="shared" si="21"/>
        <v>4834.08</v>
      </c>
      <c r="F348" s="185">
        <f t="shared" si="20"/>
        <v>4235.1911999999993</v>
      </c>
      <c r="G348" s="33" t="s">
        <v>584</v>
      </c>
    </row>
    <row r="349" spans="1:7" ht="18.75" customHeight="1" x14ac:dyDescent="0.25">
      <c r="A349" s="28" t="s">
        <v>586</v>
      </c>
      <c r="B349" s="55">
        <v>19771</v>
      </c>
      <c r="C349" s="30">
        <v>14022</v>
      </c>
      <c r="D349" s="31">
        <v>14022</v>
      </c>
      <c r="E349" s="32">
        <f t="shared" si="21"/>
        <v>5678.91</v>
      </c>
      <c r="F349" s="185">
        <f t="shared" si="20"/>
        <v>4975.3561500000005</v>
      </c>
      <c r="G349" s="33" t="s">
        <v>587</v>
      </c>
    </row>
    <row r="350" spans="1:7" ht="18.75" customHeight="1" x14ac:dyDescent="0.25">
      <c r="A350" s="28" t="s">
        <v>588</v>
      </c>
      <c r="B350" s="55">
        <v>19935</v>
      </c>
      <c r="C350" s="30">
        <v>14138</v>
      </c>
      <c r="D350" s="31">
        <v>14138</v>
      </c>
      <c r="E350" s="32">
        <f t="shared" si="21"/>
        <v>5725.89</v>
      </c>
      <c r="F350" s="185">
        <f t="shared" si="20"/>
        <v>5016.5158499999998</v>
      </c>
      <c r="G350" s="33" t="s">
        <v>589</v>
      </c>
    </row>
    <row r="351" spans="1:7" ht="18.75" customHeight="1" x14ac:dyDescent="0.25">
      <c r="A351" s="28" t="s">
        <v>590</v>
      </c>
      <c r="B351" s="55">
        <v>20098</v>
      </c>
      <c r="C351" s="30">
        <v>14254</v>
      </c>
      <c r="D351" s="31">
        <v>14254</v>
      </c>
      <c r="E351" s="32">
        <f t="shared" si="21"/>
        <v>5772.87</v>
      </c>
      <c r="F351" s="185">
        <f t="shared" si="20"/>
        <v>5057.675549999999</v>
      </c>
      <c r="G351" s="33" t="s">
        <v>591</v>
      </c>
    </row>
    <row r="352" spans="1:7" ht="18.75" customHeight="1" x14ac:dyDescent="0.25">
      <c r="A352" s="40" t="s">
        <v>592</v>
      </c>
      <c r="B352" s="55">
        <v>14571</v>
      </c>
      <c r="C352" s="30">
        <v>10334</v>
      </c>
      <c r="D352" s="31">
        <v>10334</v>
      </c>
      <c r="E352" s="32">
        <f t="shared" si="21"/>
        <v>4185.2700000000004</v>
      </c>
      <c r="F352" s="185">
        <f t="shared" si="20"/>
        <v>3666.7615499999997</v>
      </c>
      <c r="G352" s="33" t="s">
        <v>593</v>
      </c>
    </row>
    <row r="353" spans="1:7" ht="18.75" customHeight="1" x14ac:dyDescent="0.25">
      <c r="A353" s="40" t="s">
        <v>594</v>
      </c>
      <c r="B353" s="55">
        <v>17669</v>
      </c>
      <c r="C353" s="30">
        <v>12531</v>
      </c>
      <c r="D353" s="31">
        <v>12531</v>
      </c>
      <c r="E353" s="32">
        <f t="shared" si="21"/>
        <v>5075.0600000000004</v>
      </c>
      <c r="F353" s="185">
        <f t="shared" si="20"/>
        <v>4446.3120749999998</v>
      </c>
      <c r="G353" s="33" t="s">
        <v>593</v>
      </c>
    </row>
    <row r="354" spans="1:7" ht="18.75" customHeight="1" x14ac:dyDescent="0.25">
      <c r="A354" s="40" t="s">
        <v>595</v>
      </c>
      <c r="B354" s="55">
        <v>20267</v>
      </c>
      <c r="C354" s="30">
        <v>14374</v>
      </c>
      <c r="D354" s="31">
        <v>14374</v>
      </c>
      <c r="E354" s="32">
        <f t="shared" si="21"/>
        <v>5821.47</v>
      </c>
      <c r="F354" s="185">
        <f t="shared" si="20"/>
        <v>5100.2545499999997</v>
      </c>
      <c r="G354" s="33" t="s">
        <v>596</v>
      </c>
    </row>
    <row r="355" spans="1:7" ht="18.75" customHeight="1" x14ac:dyDescent="0.25">
      <c r="A355" s="40" t="s">
        <v>597</v>
      </c>
      <c r="B355" s="55">
        <v>20551</v>
      </c>
      <c r="C355" s="30">
        <v>14575</v>
      </c>
      <c r="D355" s="31">
        <v>14575</v>
      </c>
      <c r="E355" s="32">
        <f t="shared" si="21"/>
        <v>5902.88</v>
      </c>
      <c r="F355" s="185">
        <f t="shared" si="20"/>
        <v>5171.5743749999992</v>
      </c>
      <c r="G355" s="33" t="s">
        <v>598</v>
      </c>
    </row>
    <row r="356" spans="1:7" ht="18.75" customHeight="1" x14ac:dyDescent="0.25">
      <c r="A356" s="40" t="s">
        <v>599</v>
      </c>
      <c r="B356" s="55">
        <v>20578</v>
      </c>
      <c r="C356" s="30">
        <v>14594</v>
      </c>
      <c r="D356" s="31">
        <v>14594</v>
      </c>
      <c r="E356" s="32">
        <f t="shared" si="21"/>
        <v>5910.57</v>
      </c>
      <c r="F356" s="185">
        <f t="shared" si="20"/>
        <v>5178.3160499999994</v>
      </c>
      <c r="G356" s="33" t="s">
        <v>600</v>
      </c>
    </row>
    <row r="357" spans="1:7" ht="18.75" customHeight="1" x14ac:dyDescent="0.25">
      <c r="A357" s="40" t="s">
        <v>601</v>
      </c>
      <c r="B357" s="55">
        <v>14847</v>
      </c>
      <c r="C357" s="30">
        <v>10530</v>
      </c>
      <c r="D357" s="31">
        <v>10530</v>
      </c>
      <c r="E357" s="32">
        <f t="shared" si="21"/>
        <v>4264.6499999999996</v>
      </c>
      <c r="F357" s="185">
        <f t="shared" si="20"/>
        <v>3736.3072499999998</v>
      </c>
      <c r="G357" s="33" t="s">
        <v>602</v>
      </c>
    </row>
    <row r="358" spans="1:7" ht="18.75" customHeight="1" x14ac:dyDescent="0.25">
      <c r="A358" s="40" t="s">
        <v>603</v>
      </c>
      <c r="B358" s="55">
        <v>17849</v>
      </c>
      <c r="C358" s="30">
        <v>12659</v>
      </c>
      <c r="D358" s="31">
        <v>12659</v>
      </c>
      <c r="E358" s="32">
        <f t="shared" si="21"/>
        <v>5126.8999999999996</v>
      </c>
      <c r="F358" s="185">
        <f t="shared" si="20"/>
        <v>4491.7296749999996</v>
      </c>
      <c r="G358" s="33" t="s">
        <v>604</v>
      </c>
    </row>
    <row r="359" spans="1:7" ht="18.75" customHeight="1" x14ac:dyDescent="0.25">
      <c r="A359" s="40" t="s">
        <v>605</v>
      </c>
      <c r="B359" s="55">
        <v>20551</v>
      </c>
      <c r="C359" s="30">
        <v>14575</v>
      </c>
      <c r="D359" s="31">
        <v>14575</v>
      </c>
      <c r="E359" s="32">
        <f t="shared" si="21"/>
        <v>5902.88</v>
      </c>
      <c r="F359" s="185">
        <f t="shared" si="20"/>
        <v>5171.5743749999992</v>
      </c>
      <c r="G359" s="33" t="s">
        <v>606</v>
      </c>
    </row>
    <row r="360" spans="1:7" ht="18.75" customHeight="1" x14ac:dyDescent="0.25">
      <c r="A360" s="40" t="s">
        <v>607</v>
      </c>
      <c r="B360" s="55">
        <v>20858</v>
      </c>
      <c r="C360" s="30">
        <v>14793</v>
      </c>
      <c r="D360" s="31">
        <v>14793</v>
      </c>
      <c r="E360" s="32">
        <f t="shared" si="21"/>
        <v>5991.17</v>
      </c>
      <c r="F360" s="185">
        <f t="shared" si="20"/>
        <v>5248.9262249999992</v>
      </c>
      <c r="G360" s="33" t="s">
        <v>608</v>
      </c>
    </row>
    <row r="361" spans="1:7" ht="18.75" customHeight="1" x14ac:dyDescent="0.25">
      <c r="A361" s="40" t="s">
        <v>609</v>
      </c>
      <c r="B361" s="55">
        <v>21005</v>
      </c>
      <c r="C361" s="30">
        <v>14897</v>
      </c>
      <c r="D361" s="31">
        <v>14897</v>
      </c>
      <c r="E361" s="32">
        <f t="shared" si="21"/>
        <v>6033.29</v>
      </c>
      <c r="F361" s="185">
        <f t="shared" si="20"/>
        <v>5285.8280250000007</v>
      </c>
      <c r="G361" s="33" t="s">
        <v>610</v>
      </c>
    </row>
    <row r="362" spans="1:7" ht="18.75" customHeight="1" x14ac:dyDescent="0.25">
      <c r="A362" s="40" t="s">
        <v>611</v>
      </c>
      <c r="B362" s="55">
        <v>14718</v>
      </c>
      <c r="C362" s="30">
        <v>10438</v>
      </c>
      <c r="D362" s="31">
        <v>10438</v>
      </c>
      <c r="E362" s="32">
        <f t="shared" si="21"/>
        <v>4227.3900000000003</v>
      </c>
      <c r="F362" s="185">
        <f t="shared" si="20"/>
        <v>3703.6633500000003</v>
      </c>
      <c r="G362" s="33" t="s">
        <v>612</v>
      </c>
    </row>
    <row r="363" spans="1:7" ht="18.75" customHeight="1" x14ac:dyDescent="0.25">
      <c r="A363" s="40" t="s">
        <v>613</v>
      </c>
      <c r="B363" s="55">
        <v>17815</v>
      </c>
      <c r="C363" s="30">
        <v>12635</v>
      </c>
      <c r="D363" s="31">
        <v>12635</v>
      </c>
      <c r="E363" s="32">
        <f t="shared" si="21"/>
        <v>5117.18</v>
      </c>
      <c r="F363" s="185">
        <f t="shared" si="20"/>
        <v>4483.2138749999995</v>
      </c>
      <c r="G363" s="33" t="s">
        <v>612</v>
      </c>
    </row>
    <row r="364" spans="1:7" ht="18.75" customHeight="1" x14ac:dyDescent="0.25">
      <c r="A364" s="40" t="s">
        <v>614</v>
      </c>
      <c r="B364" s="55">
        <v>20417</v>
      </c>
      <c r="C364" s="30">
        <v>14480</v>
      </c>
      <c r="D364" s="31">
        <v>14480</v>
      </c>
      <c r="E364" s="32">
        <f t="shared" si="21"/>
        <v>5864.4</v>
      </c>
      <c r="F364" s="185">
        <f t="shared" si="20"/>
        <v>5137.8659999999991</v>
      </c>
      <c r="G364" s="33" t="s">
        <v>615</v>
      </c>
    </row>
    <row r="365" spans="1:7" ht="18.75" customHeight="1" x14ac:dyDescent="0.25">
      <c r="A365" s="40" t="s">
        <v>616</v>
      </c>
      <c r="B365" s="55">
        <v>20655</v>
      </c>
      <c r="C365" s="30">
        <v>14649</v>
      </c>
      <c r="D365" s="31">
        <v>14649</v>
      </c>
      <c r="E365" s="32">
        <f t="shared" si="21"/>
        <v>5932.85</v>
      </c>
      <c r="F365" s="185">
        <f t="shared" si="20"/>
        <v>5197.8314249999994</v>
      </c>
      <c r="G365" s="33" t="s">
        <v>617</v>
      </c>
    </row>
    <row r="366" spans="1:7" ht="18.75" customHeight="1" x14ac:dyDescent="0.25">
      <c r="A366" s="40" t="s">
        <v>618</v>
      </c>
      <c r="B366" s="55">
        <v>20745</v>
      </c>
      <c r="C366" s="30">
        <v>14713</v>
      </c>
      <c r="D366" s="31">
        <v>14713</v>
      </c>
      <c r="E366" s="32">
        <f t="shared" si="21"/>
        <v>5958.77</v>
      </c>
      <c r="F366" s="185">
        <f t="shared" si="20"/>
        <v>5220.5402249999997</v>
      </c>
      <c r="G366" s="33" t="s">
        <v>619</v>
      </c>
    </row>
    <row r="367" spans="1:7" ht="18.75" customHeight="1" x14ac:dyDescent="0.25">
      <c r="A367" s="28" t="s">
        <v>620</v>
      </c>
      <c r="B367" s="55">
        <v>16704</v>
      </c>
      <c r="C367" s="30">
        <v>11847</v>
      </c>
      <c r="D367" s="31">
        <v>11847</v>
      </c>
      <c r="E367" s="32">
        <f t="shared" si="21"/>
        <v>4798.04</v>
      </c>
      <c r="F367" s="185">
        <f t="shared" si="20"/>
        <v>4203.6117750000003</v>
      </c>
      <c r="G367" s="33" t="s">
        <v>621</v>
      </c>
    </row>
    <row r="368" spans="1:7" ht="18.75" customHeight="1" x14ac:dyDescent="0.25">
      <c r="A368" s="28" t="s">
        <v>622</v>
      </c>
      <c r="B368" s="55">
        <v>18230</v>
      </c>
      <c r="C368" s="30">
        <v>12929</v>
      </c>
      <c r="D368" s="31">
        <v>12929</v>
      </c>
      <c r="E368" s="32">
        <f t="shared" si="21"/>
        <v>5236.25</v>
      </c>
      <c r="F368" s="185">
        <f t="shared" si="20"/>
        <v>4587.5324249999994</v>
      </c>
      <c r="G368" s="33" t="s">
        <v>621</v>
      </c>
    </row>
    <row r="369" spans="1:7" ht="18.75" customHeight="1" x14ac:dyDescent="0.25">
      <c r="A369" s="28" t="s">
        <v>623</v>
      </c>
      <c r="B369" s="55">
        <v>18801</v>
      </c>
      <c r="C369" s="30">
        <v>13334</v>
      </c>
      <c r="D369" s="31">
        <v>13334</v>
      </c>
      <c r="E369" s="32">
        <f t="shared" si="21"/>
        <v>5400.27</v>
      </c>
      <c r="F369" s="185">
        <f t="shared" si="20"/>
        <v>4731.2365499999996</v>
      </c>
      <c r="G369" s="33" t="s">
        <v>624</v>
      </c>
    </row>
    <row r="370" spans="1:7" ht="18.75" customHeight="1" x14ac:dyDescent="0.25">
      <c r="A370" s="28" t="s">
        <v>625</v>
      </c>
      <c r="B370" s="55">
        <v>23928</v>
      </c>
      <c r="C370" s="30">
        <v>16970</v>
      </c>
      <c r="D370" s="31">
        <v>16970</v>
      </c>
      <c r="E370" s="32">
        <f t="shared" si="21"/>
        <v>6872.85</v>
      </c>
      <c r="F370" s="185">
        <f t="shared" si="20"/>
        <v>6021.3802500000002</v>
      </c>
      <c r="G370" s="33" t="s">
        <v>626</v>
      </c>
    </row>
    <row r="371" spans="1:7" ht="18.75" customHeight="1" x14ac:dyDescent="0.25">
      <c r="A371" s="28" t="s">
        <v>627</v>
      </c>
      <c r="B371" s="55">
        <v>24867</v>
      </c>
      <c r="C371" s="30">
        <v>17636</v>
      </c>
      <c r="D371" s="31">
        <v>17636</v>
      </c>
      <c r="E371" s="32">
        <f t="shared" si="21"/>
        <v>7142.58</v>
      </c>
      <c r="F371" s="185">
        <f t="shared" si="20"/>
        <v>6257.6936999999989</v>
      </c>
      <c r="G371" s="33" t="s">
        <v>628</v>
      </c>
    </row>
    <row r="372" spans="1:7" ht="18.75" customHeight="1" x14ac:dyDescent="0.25">
      <c r="A372" s="28" t="s">
        <v>629</v>
      </c>
      <c r="B372" s="55">
        <v>17538</v>
      </c>
      <c r="C372" s="30">
        <v>12438</v>
      </c>
      <c r="D372" s="31">
        <v>12438</v>
      </c>
      <c r="E372" s="32">
        <f t="shared" si="21"/>
        <v>5037.3900000000003</v>
      </c>
      <c r="F372" s="185">
        <f t="shared" si="20"/>
        <v>4413.3133499999994</v>
      </c>
      <c r="G372" s="33" t="s">
        <v>630</v>
      </c>
    </row>
    <row r="373" spans="1:7" ht="18.75" customHeight="1" x14ac:dyDescent="0.25">
      <c r="A373" s="28" t="s">
        <v>631</v>
      </c>
      <c r="B373" s="55">
        <v>19142</v>
      </c>
      <c r="C373" s="30">
        <v>13576</v>
      </c>
      <c r="D373" s="31">
        <v>13576</v>
      </c>
      <c r="E373" s="32">
        <f t="shared" si="21"/>
        <v>5498.28</v>
      </c>
      <c r="F373" s="185">
        <f t="shared" si="20"/>
        <v>4817.1041999999998</v>
      </c>
      <c r="G373" s="33" t="s">
        <v>630</v>
      </c>
    </row>
    <row r="374" spans="1:7" ht="18.75" customHeight="1" x14ac:dyDescent="0.25">
      <c r="A374" s="40" t="s">
        <v>632</v>
      </c>
      <c r="B374" s="55">
        <v>24287</v>
      </c>
      <c r="C374" s="30">
        <v>17225</v>
      </c>
      <c r="D374" s="31">
        <v>17225</v>
      </c>
      <c r="E374" s="32">
        <f t="shared" si="21"/>
        <v>6976.13</v>
      </c>
      <c r="F374" s="185">
        <f t="shared" si="20"/>
        <v>6111.8606249999993</v>
      </c>
      <c r="G374" s="33" t="s">
        <v>633</v>
      </c>
    </row>
    <row r="375" spans="1:7" ht="18.75" customHeight="1" x14ac:dyDescent="0.25">
      <c r="A375" s="40" t="s">
        <v>634</v>
      </c>
      <c r="B375" s="55">
        <v>17872</v>
      </c>
      <c r="C375" s="30">
        <v>12675</v>
      </c>
      <c r="D375" s="31">
        <v>12675</v>
      </c>
      <c r="E375" s="32">
        <f t="shared" si="21"/>
        <v>5133.38</v>
      </c>
      <c r="F375" s="185">
        <f t="shared" si="20"/>
        <v>4497.4068749999997</v>
      </c>
      <c r="G375" s="33" t="s">
        <v>635</v>
      </c>
    </row>
    <row r="376" spans="1:7" ht="18.75" customHeight="1" x14ac:dyDescent="0.25">
      <c r="A376" s="40" t="s">
        <v>636</v>
      </c>
      <c r="B376" s="55">
        <v>19507</v>
      </c>
      <c r="C376" s="30">
        <v>13835</v>
      </c>
      <c r="D376" s="31">
        <v>13835</v>
      </c>
      <c r="E376" s="32">
        <f t="shared" si="21"/>
        <v>5603.18</v>
      </c>
      <c r="F376" s="185">
        <f t="shared" si="20"/>
        <v>4909.0038749999994</v>
      </c>
      <c r="G376" s="33" t="s">
        <v>635</v>
      </c>
    </row>
    <row r="377" spans="1:7" ht="18.75" customHeight="1" x14ac:dyDescent="0.25">
      <c r="A377" s="40" t="s">
        <v>637</v>
      </c>
      <c r="B377" s="55">
        <v>24541</v>
      </c>
      <c r="C377" s="30">
        <v>17405</v>
      </c>
      <c r="D377" s="31">
        <v>17405</v>
      </c>
      <c r="E377" s="32">
        <f t="shared" si="21"/>
        <v>7049.03</v>
      </c>
      <c r="F377" s="185">
        <f t="shared" si="20"/>
        <v>6175.7291249999998</v>
      </c>
      <c r="G377" s="33" t="s">
        <v>638</v>
      </c>
    </row>
    <row r="378" spans="1:7" ht="18.75" customHeight="1" x14ac:dyDescent="0.25">
      <c r="A378" s="40" t="s">
        <v>639</v>
      </c>
      <c r="B378" s="55">
        <v>17696</v>
      </c>
      <c r="C378" s="30">
        <v>12550</v>
      </c>
      <c r="D378" s="31">
        <v>12550</v>
      </c>
      <c r="E378" s="32">
        <f t="shared" si="21"/>
        <v>5082.75</v>
      </c>
      <c r="F378" s="185">
        <f t="shared" si="20"/>
        <v>4453.05375</v>
      </c>
      <c r="G378" s="33" t="s">
        <v>640</v>
      </c>
    </row>
    <row r="379" spans="1:7" ht="18.75" customHeight="1" x14ac:dyDescent="0.25">
      <c r="A379" s="40" t="s">
        <v>641</v>
      </c>
      <c r="B379" s="55">
        <v>19320</v>
      </c>
      <c r="C379" s="30">
        <v>13702</v>
      </c>
      <c r="D379" s="31">
        <v>13702</v>
      </c>
      <c r="E379" s="32">
        <f t="shared" si="21"/>
        <v>5549.31</v>
      </c>
      <c r="F379" s="185">
        <f t="shared" si="20"/>
        <v>4861.8121499999997</v>
      </c>
      <c r="G379" s="33" t="s">
        <v>640</v>
      </c>
    </row>
    <row r="380" spans="1:7" ht="18.75" customHeight="1" x14ac:dyDescent="0.25">
      <c r="A380" s="40" t="s">
        <v>642</v>
      </c>
      <c r="B380" s="55">
        <v>24482</v>
      </c>
      <c r="C380" s="30">
        <v>17363</v>
      </c>
      <c r="D380" s="31">
        <v>17363</v>
      </c>
      <c r="E380" s="32">
        <f t="shared" si="21"/>
        <v>7032.02</v>
      </c>
      <c r="F380" s="185">
        <f t="shared" si="20"/>
        <v>6160.8264749999998</v>
      </c>
      <c r="G380" s="33" t="s">
        <v>643</v>
      </c>
    </row>
    <row r="381" spans="1:7" ht="18.75" customHeight="1" x14ac:dyDescent="0.25">
      <c r="A381" s="23" t="s">
        <v>644</v>
      </c>
      <c r="B381" s="37"/>
      <c r="C381" s="88"/>
      <c r="D381" s="26"/>
      <c r="E381" s="24"/>
      <c r="F381" s="185">
        <f t="shared" si="20"/>
        <v>0</v>
      </c>
      <c r="G381" s="27"/>
    </row>
    <row r="382" spans="1:7" ht="18.75" customHeight="1" x14ac:dyDescent="0.25">
      <c r="A382" s="44" t="s">
        <v>645</v>
      </c>
      <c r="B382" s="55">
        <v>11077</v>
      </c>
      <c r="C382" s="81">
        <v>7856</v>
      </c>
      <c r="D382" s="89">
        <v>7856</v>
      </c>
      <c r="E382" s="32">
        <f t="shared" si="21"/>
        <v>3181.68</v>
      </c>
      <c r="F382" s="185">
        <f t="shared" si="20"/>
        <v>2787.5051999999996</v>
      </c>
      <c r="G382" s="35" t="s">
        <v>646</v>
      </c>
    </row>
    <row r="383" spans="1:7" ht="18.75" customHeight="1" x14ac:dyDescent="0.25">
      <c r="A383" s="44" t="s">
        <v>647</v>
      </c>
      <c r="B383" s="55">
        <v>15468</v>
      </c>
      <c r="C383" s="81">
        <v>10970</v>
      </c>
      <c r="D383" s="89">
        <v>10970</v>
      </c>
      <c r="E383" s="32">
        <f t="shared" si="21"/>
        <v>4442.8500000000004</v>
      </c>
      <c r="F383" s="185">
        <f t="shared" si="20"/>
        <v>3892.4302499999999</v>
      </c>
      <c r="G383" s="35" t="s">
        <v>463</v>
      </c>
    </row>
    <row r="384" spans="1:7" ht="18.75" customHeight="1" x14ac:dyDescent="0.25">
      <c r="A384" s="44" t="s">
        <v>648</v>
      </c>
      <c r="B384" s="55">
        <v>16850</v>
      </c>
      <c r="C384" s="81">
        <v>11950</v>
      </c>
      <c r="D384" s="89">
        <v>11950</v>
      </c>
      <c r="E384" s="32">
        <f t="shared" si="21"/>
        <v>4839.75</v>
      </c>
      <c r="F384" s="185">
        <f t="shared" ref="F384:F447" si="22">+D384*(1-0.5)*(1-0.1)*(1-0.17)*(1-0.05)</f>
        <v>4240.1587499999996</v>
      </c>
      <c r="G384" s="35" t="s">
        <v>463</v>
      </c>
    </row>
    <row r="385" spans="1:7" ht="18.75" customHeight="1" x14ac:dyDescent="0.25">
      <c r="A385" s="44" t="s">
        <v>649</v>
      </c>
      <c r="B385" s="55">
        <v>18965</v>
      </c>
      <c r="C385" s="81">
        <v>13450</v>
      </c>
      <c r="D385" s="89">
        <v>13450</v>
      </c>
      <c r="E385" s="32">
        <f t="shared" si="21"/>
        <v>5447.25</v>
      </c>
      <c r="F385" s="185">
        <f t="shared" si="22"/>
        <v>4772.3962499999998</v>
      </c>
      <c r="G385" s="35" t="s">
        <v>463</v>
      </c>
    </row>
    <row r="386" spans="1:7" ht="18.75" customHeight="1" x14ac:dyDescent="0.25">
      <c r="A386" s="44" t="s">
        <v>650</v>
      </c>
      <c r="B386" s="55">
        <v>22261</v>
      </c>
      <c r="C386" s="81">
        <v>15788</v>
      </c>
      <c r="D386" s="89">
        <v>15788</v>
      </c>
      <c r="E386" s="32">
        <f t="shared" si="21"/>
        <v>6394.14</v>
      </c>
      <c r="F386" s="185">
        <f t="shared" si="22"/>
        <v>5601.9771000000001</v>
      </c>
      <c r="G386" s="35" t="s">
        <v>651</v>
      </c>
    </row>
    <row r="387" spans="1:7" ht="18.75" customHeight="1" x14ac:dyDescent="0.25">
      <c r="A387" s="44" t="s">
        <v>652</v>
      </c>
      <c r="B387" s="55">
        <v>12938</v>
      </c>
      <c r="C387" s="81">
        <v>9176</v>
      </c>
      <c r="D387" s="89">
        <v>9176</v>
      </c>
      <c r="E387" s="32">
        <f t="shared" si="21"/>
        <v>3716.28</v>
      </c>
      <c r="F387" s="185">
        <f t="shared" si="22"/>
        <v>3255.8741999999997</v>
      </c>
      <c r="G387" s="35" t="s">
        <v>653</v>
      </c>
    </row>
    <row r="388" spans="1:7" ht="18.75" customHeight="1" x14ac:dyDescent="0.25">
      <c r="A388" s="44" t="s">
        <v>654</v>
      </c>
      <c r="B388" s="55">
        <v>16934</v>
      </c>
      <c r="C388" s="81">
        <v>12010</v>
      </c>
      <c r="D388" s="89">
        <v>12010</v>
      </c>
      <c r="E388" s="32">
        <f t="shared" si="21"/>
        <v>4864.05</v>
      </c>
      <c r="F388" s="185">
        <f t="shared" si="22"/>
        <v>4261.4482499999995</v>
      </c>
      <c r="G388" s="35" t="s">
        <v>655</v>
      </c>
    </row>
    <row r="389" spans="1:7" ht="18.75" customHeight="1" x14ac:dyDescent="0.25">
      <c r="A389" s="44" t="s">
        <v>656</v>
      </c>
      <c r="B389" s="55">
        <v>18766</v>
      </c>
      <c r="C389" s="81">
        <v>13309</v>
      </c>
      <c r="D389" s="89">
        <v>13309</v>
      </c>
      <c r="E389" s="32">
        <f t="shared" si="21"/>
        <v>5390.15</v>
      </c>
      <c r="F389" s="185">
        <f t="shared" si="22"/>
        <v>4722.3659250000001</v>
      </c>
      <c r="G389" s="35" t="s">
        <v>655</v>
      </c>
    </row>
    <row r="390" spans="1:7" ht="18.75" customHeight="1" x14ac:dyDescent="0.25">
      <c r="A390" s="44" t="s">
        <v>657</v>
      </c>
      <c r="B390" s="55">
        <v>20664</v>
      </c>
      <c r="C390" s="81">
        <v>14655</v>
      </c>
      <c r="D390" s="89">
        <v>14655</v>
      </c>
      <c r="E390" s="32">
        <f t="shared" si="21"/>
        <v>5935.28</v>
      </c>
      <c r="F390" s="185">
        <f t="shared" si="22"/>
        <v>5199.9603749999997</v>
      </c>
      <c r="G390" s="35" t="s">
        <v>655</v>
      </c>
    </row>
    <row r="391" spans="1:7" ht="18.75" customHeight="1" x14ac:dyDescent="0.25">
      <c r="A391" s="44" t="s">
        <v>658</v>
      </c>
      <c r="B391" s="55">
        <v>25161</v>
      </c>
      <c r="C391" s="81">
        <v>17845</v>
      </c>
      <c r="D391" s="89">
        <v>17845</v>
      </c>
      <c r="E391" s="32">
        <f t="shared" si="21"/>
        <v>7227.23</v>
      </c>
      <c r="F391" s="185">
        <f t="shared" si="22"/>
        <v>6331.8521249999994</v>
      </c>
      <c r="G391" s="35" t="s">
        <v>659</v>
      </c>
    </row>
    <row r="392" spans="1:7" ht="18.75" customHeight="1" x14ac:dyDescent="0.25">
      <c r="A392" s="44" t="s">
        <v>660</v>
      </c>
      <c r="B392" s="55">
        <v>15879</v>
      </c>
      <c r="C392" s="81">
        <v>11262</v>
      </c>
      <c r="D392" s="89">
        <v>11262</v>
      </c>
      <c r="E392" s="32">
        <f t="shared" si="21"/>
        <v>4561.1099999999997</v>
      </c>
      <c r="F392" s="185">
        <f t="shared" si="22"/>
        <v>3996.0391499999996</v>
      </c>
      <c r="G392" s="35" t="s">
        <v>467</v>
      </c>
    </row>
    <row r="393" spans="1:7" ht="18.75" customHeight="1" x14ac:dyDescent="0.25">
      <c r="A393" s="44" t="s">
        <v>661</v>
      </c>
      <c r="B393" s="55">
        <v>21782</v>
      </c>
      <c r="C393" s="81">
        <v>15448</v>
      </c>
      <c r="D393" s="89">
        <v>15448</v>
      </c>
      <c r="E393" s="32">
        <f t="shared" ref="E393:E454" si="23">ROUND($D393*E$5,2)</f>
        <v>6256.44</v>
      </c>
      <c r="F393" s="185">
        <f t="shared" si="22"/>
        <v>5481.3366000000005</v>
      </c>
      <c r="G393" s="35" t="s">
        <v>662</v>
      </c>
    </row>
    <row r="394" spans="1:7" ht="18.75" customHeight="1" x14ac:dyDescent="0.25">
      <c r="A394" s="44" t="s">
        <v>663</v>
      </c>
      <c r="B394" s="55">
        <v>26581</v>
      </c>
      <c r="C394" s="81">
        <v>18852</v>
      </c>
      <c r="D394" s="89">
        <v>18852</v>
      </c>
      <c r="E394" s="32">
        <f t="shared" si="23"/>
        <v>7635.06</v>
      </c>
      <c r="F394" s="185">
        <f t="shared" si="22"/>
        <v>6689.1608999999999</v>
      </c>
      <c r="G394" s="35" t="s">
        <v>471</v>
      </c>
    </row>
    <row r="395" spans="1:7" ht="18.75" customHeight="1" x14ac:dyDescent="0.25">
      <c r="A395" s="44" t="s">
        <v>664</v>
      </c>
      <c r="B395" s="55">
        <v>27666</v>
      </c>
      <c r="C395" s="81">
        <v>19621</v>
      </c>
      <c r="D395" s="89">
        <v>19621</v>
      </c>
      <c r="E395" s="32">
        <f t="shared" si="23"/>
        <v>7946.51</v>
      </c>
      <c r="F395" s="185">
        <f t="shared" si="22"/>
        <v>6962.0213249999997</v>
      </c>
      <c r="G395" s="35" t="s">
        <v>662</v>
      </c>
    </row>
    <row r="396" spans="1:7" ht="18.75" customHeight="1" x14ac:dyDescent="0.25">
      <c r="A396" s="44" t="s">
        <v>665</v>
      </c>
      <c r="B396" s="55">
        <v>27867</v>
      </c>
      <c r="C396" s="81">
        <v>19764</v>
      </c>
      <c r="D396" s="89">
        <v>19764</v>
      </c>
      <c r="E396" s="32">
        <f t="shared" si="23"/>
        <v>8004.42</v>
      </c>
      <c r="F396" s="185">
        <f t="shared" si="22"/>
        <v>7012.7613000000001</v>
      </c>
      <c r="G396" s="35" t="s">
        <v>471</v>
      </c>
    </row>
    <row r="397" spans="1:7" ht="18.75" customHeight="1" x14ac:dyDescent="0.25">
      <c r="A397" s="44" t="s">
        <v>666</v>
      </c>
      <c r="B397" s="55">
        <v>32134</v>
      </c>
      <c r="C397" s="81">
        <v>22790</v>
      </c>
      <c r="D397" s="89">
        <v>22790</v>
      </c>
      <c r="E397" s="32">
        <f t="shared" si="23"/>
        <v>9229.9500000000007</v>
      </c>
      <c r="F397" s="185">
        <f t="shared" si="22"/>
        <v>8086.4617499999986</v>
      </c>
      <c r="G397" s="35" t="s">
        <v>667</v>
      </c>
    </row>
    <row r="398" spans="1:7" ht="18.75" customHeight="1" x14ac:dyDescent="0.25">
      <c r="A398" s="44" t="s">
        <v>668</v>
      </c>
      <c r="B398" s="55">
        <v>35941</v>
      </c>
      <c r="C398" s="81">
        <v>25490</v>
      </c>
      <c r="D398" s="89">
        <v>25490</v>
      </c>
      <c r="E398" s="32">
        <f t="shared" si="23"/>
        <v>10323.450000000001</v>
      </c>
      <c r="F398" s="185">
        <f t="shared" si="22"/>
        <v>9044.4892499999987</v>
      </c>
      <c r="G398" s="35" t="s">
        <v>669</v>
      </c>
    </row>
    <row r="399" spans="1:7" ht="18.75" customHeight="1" x14ac:dyDescent="0.25">
      <c r="A399" s="44" t="s">
        <v>670</v>
      </c>
      <c r="B399" s="55">
        <v>17103</v>
      </c>
      <c r="C399" s="81">
        <v>12130</v>
      </c>
      <c r="D399" s="89">
        <v>12130</v>
      </c>
      <c r="E399" s="32">
        <f t="shared" si="23"/>
        <v>4912.6499999999996</v>
      </c>
      <c r="F399" s="185">
        <f t="shared" si="22"/>
        <v>4304.0272499999992</v>
      </c>
      <c r="G399" s="35" t="s">
        <v>467</v>
      </c>
    </row>
    <row r="400" spans="1:7" ht="18.75" customHeight="1" x14ac:dyDescent="0.25">
      <c r="A400" s="44" t="s">
        <v>671</v>
      </c>
      <c r="B400" s="55">
        <v>23964</v>
      </c>
      <c r="C400" s="81">
        <v>16996</v>
      </c>
      <c r="D400" s="89">
        <v>16996</v>
      </c>
      <c r="E400" s="32">
        <f t="shared" si="23"/>
        <v>6883.38</v>
      </c>
      <c r="F400" s="185">
        <f t="shared" si="22"/>
        <v>6030.6056999999992</v>
      </c>
      <c r="G400" s="35" t="s">
        <v>662</v>
      </c>
    </row>
    <row r="401" spans="1:15" ht="18.75" customHeight="1" x14ac:dyDescent="0.25">
      <c r="A401" s="44" t="s">
        <v>672</v>
      </c>
      <c r="B401" s="55">
        <v>28285</v>
      </c>
      <c r="C401" s="81">
        <v>20060</v>
      </c>
      <c r="D401" s="89">
        <v>20060</v>
      </c>
      <c r="E401" s="32">
        <f t="shared" si="23"/>
        <v>8124.3</v>
      </c>
      <c r="F401" s="185">
        <f t="shared" si="22"/>
        <v>7117.7894999999999</v>
      </c>
      <c r="G401" s="35" t="s">
        <v>471</v>
      </c>
    </row>
    <row r="402" spans="1:15" ht="18.75" customHeight="1" x14ac:dyDescent="0.25">
      <c r="A402" s="44" t="s">
        <v>673</v>
      </c>
      <c r="B402" s="55">
        <v>28947</v>
      </c>
      <c r="C402" s="81">
        <v>20530</v>
      </c>
      <c r="D402" s="89">
        <v>20530</v>
      </c>
      <c r="E402" s="32">
        <f t="shared" si="23"/>
        <v>8314.65</v>
      </c>
      <c r="F402" s="185">
        <f t="shared" si="22"/>
        <v>7284.5572499999998</v>
      </c>
      <c r="G402" s="35" t="s">
        <v>662</v>
      </c>
    </row>
    <row r="403" spans="1:15" ht="18.75" customHeight="1" x14ac:dyDescent="0.25">
      <c r="A403" s="44" t="s">
        <v>674</v>
      </c>
      <c r="B403" s="55">
        <v>31471</v>
      </c>
      <c r="C403" s="81">
        <v>22320</v>
      </c>
      <c r="D403" s="89">
        <v>22320</v>
      </c>
      <c r="E403" s="32">
        <f t="shared" si="23"/>
        <v>9039.6</v>
      </c>
      <c r="F403" s="185">
        <f t="shared" si="22"/>
        <v>7919.6940000000004</v>
      </c>
      <c r="G403" s="35" t="s">
        <v>471</v>
      </c>
    </row>
    <row r="404" spans="1:15" ht="18.75" customHeight="1" x14ac:dyDescent="0.25">
      <c r="A404" s="44" t="s">
        <v>675</v>
      </c>
      <c r="B404" s="55">
        <v>36998</v>
      </c>
      <c r="C404" s="81">
        <v>26240</v>
      </c>
      <c r="D404" s="89">
        <v>26240</v>
      </c>
      <c r="E404" s="32">
        <f t="shared" si="23"/>
        <v>10627.2</v>
      </c>
      <c r="F404" s="185">
        <f t="shared" si="22"/>
        <v>9310.6079999999984</v>
      </c>
      <c r="G404" s="35" t="s">
        <v>667</v>
      </c>
    </row>
    <row r="405" spans="1:15" ht="18.75" customHeight="1" x14ac:dyDescent="0.25">
      <c r="A405" s="44" t="s">
        <v>676</v>
      </c>
      <c r="B405" s="55">
        <v>37027</v>
      </c>
      <c r="C405" s="81">
        <v>26260</v>
      </c>
      <c r="D405" s="89">
        <v>26260</v>
      </c>
      <c r="E405" s="32">
        <f t="shared" si="23"/>
        <v>10635.3</v>
      </c>
      <c r="F405" s="185">
        <f t="shared" si="22"/>
        <v>9317.704499999998</v>
      </c>
      <c r="G405" s="35" t="s">
        <v>669</v>
      </c>
    </row>
    <row r="406" spans="1:15" ht="18.75" customHeight="1" x14ac:dyDescent="0.25">
      <c r="A406" s="44" t="s">
        <v>677</v>
      </c>
      <c r="B406" s="55">
        <v>26120</v>
      </c>
      <c r="C406" s="81">
        <v>18525</v>
      </c>
      <c r="D406" s="89">
        <v>18525</v>
      </c>
      <c r="E406" s="32">
        <f t="shared" si="23"/>
        <v>7502.63</v>
      </c>
      <c r="F406" s="185">
        <f t="shared" si="22"/>
        <v>6573.1331249999994</v>
      </c>
      <c r="G406" s="35" t="s">
        <v>655</v>
      </c>
    </row>
    <row r="407" spans="1:15" ht="18.75" customHeight="1" x14ac:dyDescent="0.25">
      <c r="A407" s="44" t="s">
        <v>678</v>
      </c>
      <c r="B407" s="55">
        <v>30442</v>
      </c>
      <c r="C407" s="81">
        <v>21590</v>
      </c>
      <c r="D407" s="89">
        <v>21590</v>
      </c>
      <c r="E407" s="32">
        <f t="shared" si="23"/>
        <v>8743.9500000000007</v>
      </c>
      <c r="F407" s="185">
        <f t="shared" si="22"/>
        <v>7660.6717499999995</v>
      </c>
      <c r="G407" s="35" t="s">
        <v>655</v>
      </c>
    </row>
    <row r="408" spans="1:15" ht="18.75" customHeight="1" x14ac:dyDescent="0.25">
      <c r="A408" s="44" t="s">
        <v>679</v>
      </c>
      <c r="B408" s="55">
        <v>34418</v>
      </c>
      <c r="C408" s="81">
        <v>24410</v>
      </c>
      <c r="D408" s="89">
        <v>24410</v>
      </c>
      <c r="E408" s="32">
        <f t="shared" si="23"/>
        <v>9886.0499999999993</v>
      </c>
      <c r="F408" s="185">
        <f t="shared" si="22"/>
        <v>8661.2782499999994</v>
      </c>
      <c r="G408" s="35" t="s">
        <v>659</v>
      </c>
    </row>
    <row r="409" spans="1:15" ht="18.75" customHeight="1" x14ac:dyDescent="0.25">
      <c r="A409" s="23" t="s">
        <v>680</v>
      </c>
      <c r="B409" s="37"/>
      <c r="C409" s="46"/>
      <c r="D409" s="26"/>
      <c r="E409" s="24"/>
      <c r="F409" s="185">
        <f t="shared" si="22"/>
        <v>0</v>
      </c>
      <c r="G409" s="90"/>
    </row>
    <row r="410" spans="1:15" ht="18.75" customHeight="1" x14ac:dyDescent="0.25">
      <c r="A410" s="54" t="s">
        <v>681</v>
      </c>
      <c r="B410" s="55">
        <v>8538</v>
      </c>
      <c r="C410" s="30">
        <v>6491</v>
      </c>
      <c r="D410" s="31">
        <v>6232</v>
      </c>
      <c r="E410" s="32">
        <f t="shared" si="23"/>
        <v>2523.96</v>
      </c>
      <c r="F410" s="185">
        <f t="shared" si="22"/>
        <v>2211.2694000000001</v>
      </c>
      <c r="G410" s="38" t="s">
        <v>376</v>
      </c>
      <c r="I410" s="52">
        <f>IF(ISERROR(_xlfn.XLOOKUP(A410,'[1]TA VS TRUE'!$A:$A,'[1]TA VS TRUE'!$W:$W)),"",_xlfn.XLOOKUP(A410,'[1]TA VS TRUE'!$A:$A,'[1]TA VS TRUE'!$W:$W))</f>
        <v>6232</v>
      </c>
      <c r="J410" s="57">
        <f>_xlfn.XLOOKUP(A410,'[1]TA VS TRUE'!$A:$A,'[1]TA VS TRUE'!$AD:$AD)</f>
        <v>0.4467915529326334</v>
      </c>
      <c r="K410" s="57">
        <f>_xlfn.XLOOKUP(A410,'[1]TA VS TRUE'!$A:$A,'[1]TA VS TRUE'!$AB:$AB)</f>
        <v>-3.9901401941149328E-2</v>
      </c>
      <c r="L410" s="57">
        <f>_xlfn.XLOOKUP(A410,'[1]TA VS TRUE'!$A:$A,'[1]TA VS TRUE'!$U:$U)</f>
        <v>0.46890527207833799</v>
      </c>
      <c r="N410" s="5">
        <f>_xlfn.XLOOKUP(A410,'[1]TA VS TRUE (2)'!A:A,'[1]TA VS TRUE (2)'!W:W)</f>
        <v>6232</v>
      </c>
      <c r="O410" s="56" t="e">
        <f>N410-#REF!</f>
        <v>#REF!</v>
      </c>
    </row>
    <row r="411" spans="1:15" ht="18.75" customHeight="1" x14ac:dyDescent="0.25">
      <c r="A411" s="54" t="s">
        <v>682</v>
      </c>
      <c r="B411" s="55">
        <v>12300</v>
      </c>
      <c r="C411" s="30">
        <v>8978</v>
      </c>
      <c r="D411" s="31">
        <v>8978</v>
      </c>
      <c r="E411" s="32">
        <f t="shared" si="23"/>
        <v>3636.09</v>
      </c>
      <c r="F411" s="185">
        <f t="shared" si="22"/>
        <v>3185.6188499999998</v>
      </c>
      <c r="G411" s="38" t="s">
        <v>683</v>
      </c>
    </row>
    <row r="412" spans="1:15" ht="18.75" customHeight="1" x14ac:dyDescent="0.25">
      <c r="A412" s="54" t="s">
        <v>684</v>
      </c>
      <c r="B412" s="55">
        <v>13101</v>
      </c>
      <c r="C412" s="30">
        <v>9961</v>
      </c>
      <c r="D412" s="31">
        <v>9563</v>
      </c>
      <c r="E412" s="32">
        <f t="shared" si="23"/>
        <v>3873.02</v>
      </c>
      <c r="F412" s="185">
        <f t="shared" si="22"/>
        <v>3393.1914750000001</v>
      </c>
      <c r="G412" s="38" t="s">
        <v>683</v>
      </c>
      <c r="I412" s="52">
        <f>IF(ISERROR(_xlfn.XLOOKUP(A412,'[1]TA VS TRUE'!$A:$A,'[1]TA VS TRUE'!$W:$W)),"",_xlfn.XLOOKUP(A412,'[1]TA VS TRUE'!$A:$A,'[1]TA VS TRUE'!$W:$W))</f>
        <v>9563</v>
      </c>
      <c r="J412" s="57">
        <f>_xlfn.XLOOKUP(A412,'[1]TA VS TRUE'!$A:$A,'[1]TA VS TRUE'!$AD:$AD)</f>
        <v>0.52205122207800136</v>
      </c>
      <c r="K412" s="57">
        <f>_xlfn.XLOOKUP(A412,'[1]TA VS TRUE'!$A:$A,'[1]TA VS TRUE'!$AB:$AB)</f>
        <v>-3.995582772813977E-2</v>
      </c>
      <c r="L412" s="57">
        <f>_xlfn.XLOOKUP(A412,'[1]TA VS TRUE'!$A:$A,'[1]TA VS TRUE'!$U:$U)</f>
        <v>0.54108881868022141</v>
      </c>
      <c r="N412" s="5">
        <f>_xlfn.XLOOKUP(A412,'[1]TA VS TRUE (2)'!A:A,'[1]TA VS TRUE (2)'!W:W)</f>
        <v>9563</v>
      </c>
      <c r="O412" s="56" t="e">
        <f>N412-#REF!</f>
        <v>#REF!</v>
      </c>
    </row>
    <row r="413" spans="1:15" ht="18.75" customHeight="1" x14ac:dyDescent="0.25">
      <c r="A413" s="91" t="s">
        <v>685</v>
      </c>
      <c r="B413" s="55">
        <v>14251</v>
      </c>
      <c r="C413" s="30">
        <v>11306</v>
      </c>
      <c r="D413" s="31">
        <v>10402</v>
      </c>
      <c r="E413" s="32">
        <f t="shared" si="23"/>
        <v>4212.8100000000004</v>
      </c>
      <c r="F413" s="185">
        <f t="shared" si="22"/>
        <v>3690.8896500000001</v>
      </c>
      <c r="G413" s="38" t="s">
        <v>378</v>
      </c>
      <c r="I413" s="52">
        <f>IF(ISERROR(_xlfn.XLOOKUP(A413,'[1]TA VS TRUE'!$A:$A,'[1]TA VS TRUE'!$W:$W)),"",_xlfn.XLOOKUP(A413,'[1]TA VS TRUE'!$A:$A,'[1]TA VS TRUE'!$W:$W))</f>
        <v>10402</v>
      </c>
      <c r="J413" s="57">
        <f>_xlfn.XLOOKUP(A413,'[1]TA VS TRUE'!$A:$A,'[1]TA VS TRUE'!$AD:$AD)</f>
        <v>0.48193699002503521</v>
      </c>
      <c r="K413" s="57">
        <f>_xlfn.XLOOKUP(A413,'[1]TA VS TRUE'!$A:$A,'[1]TA VS TRUE'!$AB:$AB)</f>
        <v>-7.9957544666548697E-2</v>
      </c>
      <c r="L413" s="57">
        <f>_xlfn.XLOOKUP(A413,'[1]TA VS TRUE'!$A:$A,'[1]TA VS TRUE'!$U:$U)</f>
        <v>0.52340566899595431</v>
      </c>
      <c r="N413" s="5">
        <f>_xlfn.XLOOKUP(A413,'[1]TA VS TRUE (2)'!A:A,'[1]TA VS TRUE (2)'!W:W)</f>
        <v>10402</v>
      </c>
      <c r="O413" s="56" t="e">
        <f>N413-#REF!</f>
        <v>#REF!</v>
      </c>
    </row>
    <row r="414" spans="1:15" ht="18.75" customHeight="1" x14ac:dyDescent="0.25">
      <c r="A414" s="91" t="s">
        <v>686</v>
      </c>
      <c r="B414" s="55">
        <v>16788</v>
      </c>
      <c r="C414" s="92">
        <v>13319</v>
      </c>
      <c r="D414" s="31">
        <v>12254</v>
      </c>
      <c r="E414" s="93">
        <f t="shared" si="23"/>
        <v>4962.87</v>
      </c>
      <c r="F414" s="185">
        <f t="shared" si="22"/>
        <v>4348.0255499999994</v>
      </c>
      <c r="G414" s="94" t="s">
        <v>687</v>
      </c>
      <c r="I414" s="52">
        <f>IF(ISERROR(_xlfn.XLOOKUP(A414,'[1]TA VS TRUE'!$A:$A,'[1]TA VS TRUE'!$W:$W)),"",_xlfn.XLOOKUP(A414,'[1]TA VS TRUE'!$A:$A,'[1]TA VS TRUE'!$W:$W))</f>
        <v>12254</v>
      </c>
      <c r="J414" s="57">
        <f>_xlfn.XLOOKUP(A414,'[1]TA VS TRUE'!$A:$A,'[1]TA VS TRUE'!$AD:$AD)</f>
        <v>0.38610565686653742</v>
      </c>
      <c r="K414" s="57">
        <f>_xlfn.XLOOKUP(A414,'[1]TA VS TRUE'!$A:$A,'[1]TA VS TRUE'!$AB:$AB)</f>
        <v>-7.9960958029882123E-2</v>
      </c>
      <c r="L414" s="57">
        <f>_xlfn.XLOOKUP(A414,'[1]TA VS TRUE'!$A:$A,'[1]TA VS TRUE'!$U:$U)</f>
        <v>0.43522792542705491</v>
      </c>
      <c r="N414" s="5">
        <f>_xlfn.XLOOKUP(A414,'[1]TA VS TRUE (2)'!A:A,'[1]TA VS TRUE (2)'!W:W)</f>
        <v>12254</v>
      </c>
      <c r="O414" s="56" t="e">
        <f>N414-#REF!</f>
        <v>#REF!</v>
      </c>
    </row>
    <row r="415" spans="1:15" ht="18.75" customHeight="1" x14ac:dyDescent="0.25">
      <c r="A415" s="54" t="s">
        <v>688</v>
      </c>
      <c r="B415" s="55">
        <v>10268</v>
      </c>
      <c r="C415" s="30">
        <v>7647</v>
      </c>
      <c r="D415" s="31">
        <v>7495</v>
      </c>
      <c r="E415" s="32">
        <f t="shared" si="23"/>
        <v>3035.48</v>
      </c>
      <c r="F415" s="185">
        <f t="shared" si="22"/>
        <v>2659.4133749999996</v>
      </c>
      <c r="G415" s="38" t="s">
        <v>537</v>
      </c>
      <c r="I415" s="52">
        <f>IF(ISERROR(_xlfn.XLOOKUP(A415,'[1]TA VS TRUE'!$A:$A,'[1]TA VS TRUE'!$W:$W)),"",_xlfn.XLOOKUP(A415,'[1]TA VS TRUE'!$A:$A,'[1]TA VS TRUE'!$W:$W))</f>
        <v>7495</v>
      </c>
      <c r="J415" s="57">
        <f>_xlfn.XLOOKUP(A415,'[1]TA VS TRUE'!$A:$A,'[1]TA VS TRUE'!$AD:$AD)</f>
        <v>0.51944936838839784</v>
      </c>
      <c r="K415" s="57">
        <f>_xlfn.XLOOKUP(A415,'[1]TA VS TRUE'!$A:$A,'[1]TA VS TRUE'!$AB:$AB)</f>
        <v>-1.9877075977507541E-2</v>
      </c>
      <c r="L415" s="57">
        <f>_xlfn.XLOOKUP(A415,'[1]TA VS TRUE'!$A:$A,'[1]TA VS TRUE'!$U:$U)</f>
        <v>0.52903600561899589</v>
      </c>
      <c r="N415" s="5">
        <f>_xlfn.XLOOKUP(A415,'[1]TA VS TRUE (2)'!A:A,'[1]TA VS TRUE (2)'!W:W)</f>
        <v>7495</v>
      </c>
      <c r="O415" s="56" t="e">
        <f>N415-#REF!</f>
        <v>#REF!</v>
      </c>
    </row>
    <row r="416" spans="1:15" ht="18.75" customHeight="1" x14ac:dyDescent="0.25">
      <c r="A416" s="54" t="s">
        <v>689</v>
      </c>
      <c r="B416" s="55">
        <v>13485</v>
      </c>
      <c r="C416" s="30">
        <v>9843</v>
      </c>
      <c r="D416" s="31">
        <v>9843</v>
      </c>
      <c r="E416" s="32">
        <f t="shared" si="23"/>
        <v>3986.42</v>
      </c>
      <c r="F416" s="185">
        <f t="shared" si="22"/>
        <v>3492.5424750000002</v>
      </c>
      <c r="G416" s="38" t="s">
        <v>539</v>
      </c>
    </row>
    <row r="417" spans="1:15" ht="18.75" customHeight="1" x14ac:dyDescent="0.25">
      <c r="A417" s="54" t="s">
        <v>690</v>
      </c>
      <c r="B417" s="55">
        <v>15181</v>
      </c>
      <c r="C417" s="30">
        <v>11081</v>
      </c>
      <c r="D417" s="31">
        <v>11081</v>
      </c>
      <c r="E417" s="32">
        <f t="shared" si="23"/>
        <v>4487.8100000000004</v>
      </c>
      <c r="F417" s="185">
        <f t="shared" si="22"/>
        <v>3931.8158249999997</v>
      </c>
      <c r="G417" s="38" t="s">
        <v>539</v>
      </c>
    </row>
    <row r="418" spans="1:15" ht="18.75" customHeight="1" x14ac:dyDescent="0.25">
      <c r="A418" s="54" t="s">
        <v>691</v>
      </c>
      <c r="B418" s="55">
        <v>16710</v>
      </c>
      <c r="C418" s="30">
        <v>12197</v>
      </c>
      <c r="D418" s="31">
        <v>12197</v>
      </c>
      <c r="E418" s="32">
        <f t="shared" si="23"/>
        <v>4939.79</v>
      </c>
      <c r="F418" s="185">
        <f t="shared" si="22"/>
        <v>4327.8005249999997</v>
      </c>
      <c r="G418" s="38" t="s">
        <v>539</v>
      </c>
    </row>
    <row r="419" spans="1:15" ht="18.75" customHeight="1" x14ac:dyDescent="0.25">
      <c r="A419" s="54" t="s">
        <v>692</v>
      </c>
      <c r="B419" s="55">
        <v>19284</v>
      </c>
      <c r="C419" s="30">
        <v>15135</v>
      </c>
      <c r="D419" s="31">
        <v>14076</v>
      </c>
      <c r="E419" s="32">
        <f t="shared" si="23"/>
        <v>5700.78</v>
      </c>
      <c r="F419" s="185">
        <f t="shared" si="22"/>
        <v>4994.5166999999992</v>
      </c>
      <c r="G419" s="38" t="s">
        <v>543</v>
      </c>
      <c r="I419" s="52">
        <f>IF(ISERROR(_xlfn.XLOOKUP(A419,'[1]TA VS TRUE'!$A:$A,'[1]TA VS TRUE'!$W:$W)),"",_xlfn.XLOOKUP(A419,'[1]TA VS TRUE'!$A:$A,'[1]TA VS TRUE'!$W:$W))</f>
        <v>14076</v>
      </c>
      <c r="J419" s="57">
        <f>_xlfn.XLOOKUP(A419,'[1]TA VS TRUE'!$A:$A,'[1]TA VS TRUE'!$AD:$AD)</f>
        <v>0.42181719724041455</v>
      </c>
      <c r="K419" s="57">
        <f>_xlfn.XLOOKUP(A419,'[1]TA VS TRUE'!$A:$A,'[1]TA VS TRUE'!$AB:$AB)</f>
        <v>-6.9970267591674906E-2</v>
      </c>
      <c r="L419" s="57">
        <f>_xlfn.XLOOKUP(A419,'[1]TA VS TRUE'!$A:$A,'[1]TA VS TRUE'!$U:$U)</f>
        <v>0.46219972684803512</v>
      </c>
      <c r="N419" s="5">
        <f>_xlfn.XLOOKUP(A419,'[1]TA VS TRUE (2)'!A:A,'[1]TA VS TRUE (2)'!W:W)</f>
        <v>14076</v>
      </c>
      <c r="O419" s="56" t="e">
        <f>N419-#REF!</f>
        <v>#REF!</v>
      </c>
    </row>
    <row r="420" spans="1:15" ht="18.75" customHeight="1" x14ac:dyDescent="0.25">
      <c r="A420" s="78" t="s">
        <v>693</v>
      </c>
      <c r="B420" s="55">
        <v>8646</v>
      </c>
      <c r="C420" s="81">
        <v>6311</v>
      </c>
      <c r="D420" s="31">
        <v>6311</v>
      </c>
      <c r="E420" s="82">
        <f t="shared" si="23"/>
        <v>2555.96</v>
      </c>
      <c r="F420" s="185">
        <f t="shared" si="22"/>
        <v>2239.3005749999998</v>
      </c>
      <c r="G420" s="71" t="s">
        <v>694</v>
      </c>
    </row>
    <row r="421" spans="1:15" ht="18.75" customHeight="1" x14ac:dyDescent="0.25">
      <c r="A421" s="23" t="s">
        <v>695</v>
      </c>
      <c r="B421" s="37"/>
      <c r="C421" s="24"/>
      <c r="D421" s="26"/>
      <c r="E421" s="24"/>
      <c r="F421" s="185">
        <f t="shared" si="22"/>
        <v>0</v>
      </c>
      <c r="G421" s="90"/>
    </row>
    <row r="422" spans="1:15" ht="18.75" customHeight="1" x14ac:dyDescent="0.25">
      <c r="A422" s="54" t="s">
        <v>696</v>
      </c>
      <c r="B422" s="55">
        <v>12300</v>
      </c>
      <c r="C422" s="30">
        <v>8978</v>
      </c>
      <c r="D422" s="31">
        <v>8978</v>
      </c>
      <c r="E422" s="32">
        <f t="shared" si="23"/>
        <v>3636.09</v>
      </c>
      <c r="F422" s="185">
        <f t="shared" si="22"/>
        <v>3185.6188499999998</v>
      </c>
      <c r="G422" s="38" t="s">
        <v>697</v>
      </c>
    </row>
    <row r="423" spans="1:15" ht="18.75" customHeight="1" x14ac:dyDescent="0.25">
      <c r="A423" s="54" t="s">
        <v>698</v>
      </c>
      <c r="B423" s="55">
        <v>13101</v>
      </c>
      <c r="C423" s="30">
        <v>9961</v>
      </c>
      <c r="D423" s="31">
        <v>9563</v>
      </c>
      <c r="E423" s="32">
        <f t="shared" si="23"/>
        <v>3873.02</v>
      </c>
      <c r="F423" s="185">
        <f t="shared" si="22"/>
        <v>3393.1914750000001</v>
      </c>
      <c r="G423" s="38" t="s">
        <v>699</v>
      </c>
      <c r="N423" s="5" t="e">
        <f>_xlfn.XLOOKUP(A423,'[1]TA VS TRUE (2)'!A:A,'[1]TA VS TRUE (2)'!W:W)</f>
        <v>#N/A</v>
      </c>
      <c r="O423" s="56" t="e">
        <f>N423-#REF!</f>
        <v>#N/A</v>
      </c>
    </row>
    <row r="424" spans="1:15" ht="18.75" customHeight="1" x14ac:dyDescent="0.25">
      <c r="A424" s="54" t="s">
        <v>700</v>
      </c>
      <c r="B424" s="55">
        <v>14251</v>
      </c>
      <c r="C424" s="30">
        <v>11203</v>
      </c>
      <c r="D424" s="31">
        <v>10402</v>
      </c>
      <c r="E424" s="32">
        <f t="shared" si="23"/>
        <v>4212.8100000000004</v>
      </c>
      <c r="F424" s="185">
        <f t="shared" si="22"/>
        <v>3690.8896500000001</v>
      </c>
      <c r="G424" s="38" t="s">
        <v>701</v>
      </c>
      <c r="N424" s="5" t="e">
        <f>_xlfn.XLOOKUP(A424,'[1]TA VS TRUE (2)'!A:A,'[1]TA VS TRUE (2)'!W:W)</f>
        <v>#N/A</v>
      </c>
      <c r="O424" s="56" t="e">
        <f>N424-#REF!</f>
        <v>#N/A</v>
      </c>
    </row>
    <row r="425" spans="1:15" ht="18.75" customHeight="1" x14ac:dyDescent="0.25">
      <c r="A425" s="54" t="s">
        <v>702</v>
      </c>
      <c r="B425" s="55">
        <v>16788</v>
      </c>
      <c r="C425" s="30">
        <v>11962</v>
      </c>
      <c r="D425" s="31">
        <v>12254</v>
      </c>
      <c r="E425" s="32">
        <f t="shared" si="23"/>
        <v>4962.87</v>
      </c>
      <c r="F425" s="185">
        <f t="shared" si="22"/>
        <v>4348.0255499999994</v>
      </c>
      <c r="G425" s="38" t="s">
        <v>703</v>
      </c>
      <c r="N425" s="5" t="e">
        <f>_xlfn.XLOOKUP(A425,'[1]TA VS TRUE (2)'!A:A,'[1]TA VS TRUE (2)'!W:W)</f>
        <v>#N/A</v>
      </c>
      <c r="O425" s="56" t="e">
        <f>N425-#REF!</f>
        <v>#N/A</v>
      </c>
    </row>
    <row r="426" spans="1:15" ht="18.75" customHeight="1" x14ac:dyDescent="0.25">
      <c r="A426" s="23" t="s">
        <v>704</v>
      </c>
      <c r="B426" s="37"/>
      <c r="C426" s="24"/>
      <c r="D426" s="26"/>
      <c r="E426" s="24"/>
      <c r="F426" s="185">
        <f t="shared" si="22"/>
        <v>0</v>
      </c>
      <c r="G426" s="90"/>
    </row>
    <row r="427" spans="1:15" ht="18.75" customHeight="1" x14ac:dyDescent="0.25">
      <c r="A427" s="54" t="s">
        <v>705</v>
      </c>
      <c r="B427" s="55">
        <v>10797</v>
      </c>
      <c r="C427" s="30">
        <v>7881</v>
      </c>
      <c r="D427" s="31">
        <v>7881</v>
      </c>
      <c r="E427" s="32">
        <f t="shared" si="23"/>
        <v>3191.81</v>
      </c>
      <c r="F427" s="185">
        <f t="shared" si="22"/>
        <v>2796.3758250000001</v>
      </c>
      <c r="G427" s="38" t="s">
        <v>706</v>
      </c>
    </row>
    <row r="428" spans="1:15" ht="18.75" customHeight="1" x14ac:dyDescent="0.25">
      <c r="A428" s="54" t="s">
        <v>707</v>
      </c>
      <c r="B428" s="55">
        <v>14363</v>
      </c>
      <c r="C428" s="30">
        <v>10484</v>
      </c>
      <c r="D428" s="31">
        <v>10484</v>
      </c>
      <c r="E428" s="32">
        <f t="shared" si="23"/>
        <v>4246.0200000000004</v>
      </c>
      <c r="F428" s="185">
        <f t="shared" si="22"/>
        <v>3719.9852999999998</v>
      </c>
      <c r="G428" s="38" t="s">
        <v>708</v>
      </c>
    </row>
    <row r="429" spans="1:15" ht="18.75" customHeight="1" x14ac:dyDescent="0.25">
      <c r="A429" s="54" t="s">
        <v>709</v>
      </c>
      <c r="B429" s="55">
        <v>16622</v>
      </c>
      <c r="C429" s="30">
        <v>12133</v>
      </c>
      <c r="D429" s="31">
        <v>12133</v>
      </c>
      <c r="E429" s="32">
        <f t="shared" si="23"/>
        <v>4913.87</v>
      </c>
      <c r="F429" s="185">
        <f t="shared" si="22"/>
        <v>4305.0917250000002</v>
      </c>
      <c r="G429" s="38" t="s">
        <v>708</v>
      </c>
    </row>
    <row r="430" spans="1:15" ht="18.75" customHeight="1" x14ac:dyDescent="0.25">
      <c r="A430" s="54" t="s">
        <v>710</v>
      </c>
      <c r="B430" s="55">
        <v>19499</v>
      </c>
      <c r="C430" s="30">
        <v>14233</v>
      </c>
      <c r="D430" s="31">
        <v>14233</v>
      </c>
      <c r="E430" s="32">
        <f t="shared" si="23"/>
        <v>5764.37</v>
      </c>
      <c r="F430" s="185">
        <f t="shared" si="22"/>
        <v>5050.2242249999999</v>
      </c>
      <c r="G430" s="38" t="s">
        <v>711</v>
      </c>
    </row>
    <row r="431" spans="1:15" ht="18.75" customHeight="1" x14ac:dyDescent="0.25">
      <c r="A431" s="23" t="s">
        <v>712</v>
      </c>
      <c r="B431" s="37"/>
      <c r="C431" s="24"/>
      <c r="D431" s="26"/>
      <c r="E431" s="24"/>
      <c r="F431" s="185">
        <f t="shared" si="22"/>
        <v>0</v>
      </c>
      <c r="G431" s="90"/>
    </row>
    <row r="432" spans="1:15" ht="18.75" customHeight="1" x14ac:dyDescent="0.25">
      <c r="A432" s="54" t="s">
        <v>713</v>
      </c>
      <c r="B432" s="55">
        <v>6982</v>
      </c>
      <c r="C432" s="30">
        <v>4952</v>
      </c>
      <c r="D432" s="31">
        <v>4952</v>
      </c>
      <c r="E432" s="32">
        <f t="shared" si="23"/>
        <v>2005.56</v>
      </c>
      <c r="F432" s="185">
        <f t="shared" si="22"/>
        <v>1757.0933999999997</v>
      </c>
      <c r="G432" s="38" t="s">
        <v>376</v>
      </c>
    </row>
    <row r="433" spans="1:7" ht="18.75" customHeight="1" x14ac:dyDescent="0.25">
      <c r="A433" s="54" t="s">
        <v>714</v>
      </c>
      <c r="B433" s="55">
        <v>9661</v>
      </c>
      <c r="C433" s="30">
        <v>6852</v>
      </c>
      <c r="D433" s="31">
        <v>6852</v>
      </c>
      <c r="E433" s="32">
        <f t="shared" si="23"/>
        <v>2775.06</v>
      </c>
      <c r="F433" s="185">
        <f t="shared" si="22"/>
        <v>2431.2608999999998</v>
      </c>
      <c r="G433" s="38" t="s">
        <v>378</v>
      </c>
    </row>
    <row r="434" spans="1:7" ht="18.75" customHeight="1" x14ac:dyDescent="0.25">
      <c r="A434" s="54" t="s">
        <v>715</v>
      </c>
      <c r="B434" s="55">
        <v>10716</v>
      </c>
      <c r="C434" s="30">
        <v>7600</v>
      </c>
      <c r="D434" s="31">
        <v>7600</v>
      </c>
      <c r="E434" s="32">
        <f t="shared" si="23"/>
        <v>3078</v>
      </c>
      <c r="F434" s="185">
        <f t="shared" si="22"/>
        <v>2696.6699999999996</v>
      </c>
      <c r="G434" s="38" t="s">
        <v>378</v>
      </c>
    </row>
    <row r="435" spans="1:7" ht="18.75" customHeight="1" x14ac:dyDescent="0.25">
      <c r="A435" s="54" t="s">
        <v>716</v>
      </c>
      <c r="B435" s="55">
        <v>13050</v>
      </c>
      <c r="C435" s="30">
        <v>9255</v>
      </c>
      <c r="D435" s="31">
        <v>9255</v>
      </c>
      <c r="E435" s="32">
        <f t="shared" si="23"/>
        <v>3748.28</v>
      </c>
      <c r="F435" s="185">
        <f t="shared" si="22"/>
        <v>3283.9053749999998</v>
      </c>
      <c r="G435" s="38" t="s">
        <v>378</v>
      </c>
    </row>
    <row r="436" spans="1:7" ht="18.75" customHeight="1" x14ac:dyDescent="0.25">
      <c r="A436" s="54" t="s">
        <v>717</v>
      </c>
      <c r="B436" s="55">
        <v>15070</v>
      </c>
      <c r="C436" s="30">
        <v>10688</v>
      </c>
      <c r="D436" s="31">
        <v>10688</v>
      </c>
      <c r="E436" s="32">
        <f t="shared" si="23"/>
        <v>4328.6400000000003</v>
      </c>
      <c r="F436" s="185">
        <f t="shared" si="22"/>
        <v>3792.3696</v>
      </c>
      <c r="G436" s="38" t="s">
        <v>521</v>
      </c>
    </row>
    <row r="437" spans="1:7" ht="18.75" customHeight="1" x14ac:dyDescent="0.25">
      <c r="A437" s="54" t="s">
        <v>718</v>
      </c>
      <c r="B437" s="55">
        <v>8229</v>
      </c>
      <c r="C437" s="30">
        <v>5836</v>
      </c>
      <c r="D437" s="31">
        <v>5836</v>
      </c>
      <c r="E437" s="32">
        <f t="shared" si="23"/>
        <v>2363.58</v>
      </c>
      <c r="F437" s="185">
        <f t="shared" si="22"/>
        <v>2070.7586999999999</v>
      </c>
      <c r="G437" s="38" t="s">
        <v>537</v>
      </c>
    </row>
    <row r="438" spans="1:7" ht="18.75" customHeight="1" x14ac:dyDescent="0.25">
      <c r="A438" s="54" t="s">
        <v>719</v>
      </c>
      <c r="B438" s="55">
        <v>10589</v>
      </c>
      <c r="C438" s="30">
        <v>7510</v>
      </c>
      <c r="D438" s="31">
        <v>7510</v>
      </c>
      <c r="E438" s="32">
        <f t="shared" si="23"/>
        <v>3041.55</v>
      </c>
      <c r="F438" s="185">
        <f t="shared" si="22"/>
        <v>2664.7357499999994</v>
      </c>
      <c r="G438" s="38" t="s">
        <v>539</v>
      </c>
    </row>
    <row r="439" spans="1:7" ht="18.75" customHeight="1" x14ac:dyDescent="0.25">
      <c r="A439" s="54" t="s">
        <v>720</v>
      </c>
      <c r="B439" s="55">
        <v>11927</v>
      </c>
      <c r="C439" s="30">
        <v>8459</v>
      </c>
      <c r="D439" s="31">
        <v>8459</v>
      </c>
      <c r="E439" s="32">
        <f t="shared" si="23"/>
        <v>3425.9</v>
      </c>
      <c r="F439" s="185">
        <f t="shared" si="22"/>
        <v>3001.4646749999997</v>
      </c>
      <c r="G439" s="38" t="s">
        <v>539</v>
      </c>
    </row>
    <row r="440" spans="1:7" ht="18.75" customHeight="1" x14ac:dyDescent="0.25">
      <c r="A440" s="54" t="s">
        <v>721</v>
      </c>
      <c r="B440" s="55">
        <v>13846</v>
      </c>
      <c r="C440" s="30">
        <v>9820</v>
      </c>
      <c r="D440" s="31">
        <v>9820</v>
      </c>
      <c r="E440" s="32">
        <f t="shared" si="23"/>
        <v>3977.1</v>
      </c>
      <c r="F440" s="185">
        <f t="shared" si="22"/>
        <v>3484.3815</v>
      </c>
      <c r="G440" s="38" t="s">
        <v>539</v>
      </c>
    </row>
    <row r="441" spans="1:7" ht="18.75" customHeight="1" x14ac:dyDescent="0.25">
      <c r="A441" s="54" t="s">
        <v>722</v>
      </c>
      <c r="B441" s="55">
        <v>17031</v>
      </c>
      <c r="C441" s="30">
        <v>12079</v>
      </c>
      <c r="D441" s="31">
        <v>12079</v>
      </c>
      <c r="E441" s="32">
        <f t="shared" si="23"/>
        <v>4892</v>
      </c>
      <c r="F441" s="185">
        <f t="shared" si="22"/>
        <v>4285.9311749999997</v>
      </c>
      <c r="G441" s="38" t="s">
        <v>543</v>
      </c>
    </row>
    <row r="442" spans="1:7" ht="18.75" customHeight="1" x14ac:dyDescent="0.25">
      <c r="A442" s="23" t="s">
        <v>723</v>
      </c>
      <c r="B442" s="37"/>
      <c r="C442" s="24"/>
      <c r="D442" s="26"/>
      <c r="E442" s="24"/>
      <c r="F442" s="185">
        <f t="shared" si="22"/>
        <v>0</v>
      </c>
      <c r="G442" s="90"/>
    </row>
    <row r="443" spans="1:7" ht="18.75" customHeight="1" x14ac:dyDescent="0.25">
      <c r="A443" s="40" t="s">
        <v>724</v>
      </c>
      <c r="B443" s="55">
        <v>4573</v>
      </c>
      <c r="C443" s="30">
        <v>3338</v>
      </c>
      <c r="D443" s="31">
        <v>3338</v>
      </c>
      <c r="E443" s="32">
        <f t="shared" si="23"/>
        <v>1351.89</v>
      </c>
      <c r="F443" s="185">
        <f t="shared" si="22"/>
        <v>1184.4058500000001</v>
      </c>
      <c r="G443" s="33" t="s">
        <v>725</v>
      </c>
    </row>
    <row r="444" spans="1:7" ht="18.75" customHeight="1" x14ac:dyDescent="0.25">
      <c r="A444" s="40" t="s">
        <v>726</v>
      </c>
      <c r="B444" s="55">
        <v>5079</v>
      </c>
      <c r="C444" s="30">
        <v>3707</v>
      </c>
      <c r="D444" s="31">
        <v>3707</v>
      </c>
      <c r="E444" s="32">
        <f t="shared" si="23"/>
        <v>1501.34</v>
      </c>
      <c r="F444" s="185">
        <f t="shared" si="22"/>
        <v>1315.3362749999999</v>
      </c>
      <c r="G444" s="33" t="s">
        <v>727</v>
      </c>
    </row>
    <row r="445" spans="1:7" ht="18.75" customHeight="1" x14ac:dyDescent="0.25">
      <c r="A445" s="40" t="s">
        <v>728</v>
      </c>
      <c r="B445" s="55">
        <v>5739</v>
      </c>
      <c r="C445" s="30">
        <v>4189</v>
      </c>
      <c r="D445" s="31">
        <v>4189</v>
      </c>
      <c r="E445" s="32">
        <f t="shared" si="23"/>
        <v>1696.55</v>
      </c>
      <c r="F445" s="185">
        <f t="shared" si="22"/>
        <v>1486.3619249999999</v>
      </c>
      <c r="G445" s="33" t="s">
        <v>729</v>
      </c>
    </row>
    <row r="446" spans="1:7" ht="18.75" customHeight="1" x14ac:dyDescent="0.25">
      <c r="A446" s="40" t="s">
        <v>730</v>
      </c>
      <c r="B446" s="55">
        <v>5225</v>
      </c>
      <c r="C446" s="81">
        <v>3814</v>
      </c>
      <c r="D446" s="31">
        <v>3814</v>
      </c>
      <c r="E446" s="82">
        <f t="shared" si="23"/>
        <v>1544.67</v>
      </c>
      <c r="F446" s="185">
        <f t="shared" si="22"/>
        <v>1353.3025499999999</v>
      </c>
      <c r="G446" s="95" t="s">
        <v>731</v>
      </c>
    </row>
    <row r="447" spans="1:7" ht="18.75" customHeight="1" x14ac:dyDescent="0.25">
      <c r="A447" s="40" t="s">
        <v>732</v>
      </c>
      <c r="B447" s="55">
        <v>5780</v>
      </c>
      <c r="C447" s="81">
        <v>4219</v>
      </c>
      <c r="D447" s="31">
        <v>4219</v>
      </c>
      <c r="E447" s="82">
        <f t="shared" si="23"/>
        <v>1708.7</v>
      </c>
      <c r="F447" s="185">
        <f t="shared" si="22"/>
        <v>1497.0066749999999</v>
      </c>
      <c r="G447" s="95" t="s">
        <v>733</v>
      </c>
    </row>
    <row r="448" spans="1:7" ht="18.75" customHeight="1" x14ac:dyDescent="0.25">
      <c r="A448" s="40" t="s">
        <v>734</v>
      </c>
      <c r="B448" s="55">
        <v>6484</v>
      </c>
      <c r="C448" s="81">
        <v>4733</v>
      </c>
      <c r="D448" s="31">
        <v>4733</v>
      </c>
      <c r="E448" s="82">
        <f t="shared" si="23"/>
        <v>1916.87</v>
      </c>
      <c r="F448" s="185">
        <f t="shared" ref="F448:F511" si="24">+D448*(1-0.5)*(1-0.1)*(1-0.17)*(1-0.05)</f>
        <v>1679.3867249999996</v>
      </c>
      <c r="G448" s="95" t="s">
        <v>735</v>
      </c>
    </row>
    <row r="449" spans="1:7" ht="18.75" customHeight="1" x14ac:dyDescent="0.25">
      <c r="A449" s="40" t="s">
        <v>736</v>
      </c>
      <c r="B449" s="55">
        <v>5739</v>
      </c>
      <c r="C449" s="30">
        <v>4189</v>
      </c>
      <c r="D449" s="31">
        <v>4189</v>
      </c>
      <c r="E449" s="32">
        <f t="shared" si="23"/>
        <v>1696.55</v>
      </c>
      <c r="F449" s="185">
        <f t="shared" si="24"/>
        <v>1486.3619249999999</v>
      </c>
      <c r="G449" s="33" t="s">
        <v>737</v>
      </c>
    </row>
    <row r="450" spans="1:7" ht="18.75" customHeight="1" x14ac:dyDescent="0.25">
      <c r="A450" s="40" t="s">
        <v>738</v>
      </c>
      <c r="B450" s="55">
        <v>6317</v>
      </c>
      <c r="C450" s="30">
        <v>4611</v>
      </c>
      <c r="D450" s="31">
        <v>4611</v>
      </c>
      <c r="E450" s="32">
        <f t="shared" si="23"/>
        <v>1867.46</v>
      </c>
      <c r="F450" s="185">
        <f t="shared" si="24"/>
        <v>1636.0980750000001</v>
      </c>
      <c r="G450" s="33" t="s">
        <v>739</v>
      </c>
    </row>
    <row r="451" spans="1:7" ht="18.75" customHeight="1" x14ac:dyDescent="0.25">
      <c r="A451" s="40" t="s">
        <v>740</v>
      </c>
      <c r="B451" s="55">
        <v>7072</v>
      </c>
      <c r="C451" s="30">
        <v>5162</v>
      </c>
      <c r="D451" s="31">
        <v>5162</v>
      </c>
      <c r="E451" s="32">
        <f t="shared" si="23"/>
        <v>2090.61</v>
      </c>
      <c r="F451" s="185">
        <f t="shared" si="24"/>
        <v>1831.6066499999999</v>
      </c>
      <c r="G451" s="33" t="s">
        <v>741</v>
      </c>
    </row>
    <row r="452" spans="1:7" ht="18.75" customHeight="1" x14ac:dyDescent="0.25">
      <c r="A452" s="40" t="s">
        <v>742</v>
      </c>
      <c r="B452" s="55">
        <v>7517</v>
      </c>
      <c r="C452" s="81">
        <v>5487</v>
      </c>
      <c r="D452" s="31">
        <v>5487</v>
      </c>
      <c r="E452" s="82">
        <f t="shared" si="23"/>
        <v>2222.2399999999998</v>
      </c>
      <c r="F452" s="185">
        <f t="shared" si="24"/>
        <v>1946.9247749999997</v>
      </c>
      <c r="G452" s="95" t="s">
        <v>743</v>
      </c>
    </row>
    <row r="453" spans="1:7" ht="18.75" customHeight="1" x14ac:dyDescent="0.25">
      <c r="A453" s="40" t="s">
        <v>744</v>
      </c>
      <c r="B453" s="55">
        <v>8153</v>
      </c>
      <c r="C453" s="81">
        <v>5951</v>
      </c>
      <c r="D453" s="31">
        <v>5951</v>
      </c>
      <c r="E453" s="82">
        <f t="shared" si="23"/>
        <v>2410.16</v>
      </c>
      <c r="F453" s="185">
        <f t="shared" si="24"/>
        <v>2111.5635749999997</v>
      </c>
      <c r="G453" s="95" t="s">
        <v>745</v>
      </c>
    </row>
    <row r="454" spans="1:7" ht="18.75" customHeight="1" x14ac:dyDescent="0.25">
      <c r="A454" s="40" t="s">
        <v>746</v>
      </c>
      <c r="B454" s="55">
        <v>8975</v>
      </c>
      <c r="C454" s="81">
        <v>6551</v>
      </c>
      <c r="D454" s="31">
        <v>6551</v>
      </c>
      <c r="E454" s="82">
        <f t="shared" si="23"/>
        <v>2653.16</v>
      </c>
      <c r="F454" s="185">
        <f t="shared" si="24"/>
        <v>2324.4585750000001</v>
      </c>
      <c r="G454" s="95" t="s">
        <v>747</v>
      </c>
    </row>
    <row r="455" spans="1:7" ht="18.75" customHeight="1" x14ac:dyDescent="0.25">
      <c r="A455" s="96" t="s">
        <v>748</v>
      </c>
      <c r="B455" s="97"/>
      <c r="C455" s="97"/>
      <c r="D455" s="98"/>
      <c r="E455" s="97"/>
      <c r="F455" s="185">
        <f t="shared" si="24"/>
        <v>0</v>
      </c>
      <c r="G455" s="99" t="s">
        <v>749</v>
      </c>
    </row>
    <row r="456" spans="1:7" ht="18.75" customHeight="1" x14ac:dyDescent="0.25">
      <c r="A456" s="96" t="s">
        <v>750</v>
      </c>
      <c r="B456" s="97"/>
      <c r="C456" s="97"/>
      <c r="D456" s="98"/>
      <c r="E456" s="97"/>
      <c r="F456" s="185">
        <f t="shared" si="24"/>
        <v>0</v>
      </c>
      <c r="G456" s="35"/>
    </row>
    <row r="457" spans="1:7" ht="18.75" customHeight="1" x14ac:dyDescent="0.25">
      <c r="A457" s="96" t="s">
        <v>751</v>
      </c>
      <c r="B457" s="97"/>
      <c r="C457" s="97"/>
      <c r="D457" s="98"/>
      <c r="E457" s="97"/>
      <c r="F457" s="185">
        <f t="shared" si="24"/>
        <v>0</v>
      </c>
      <c r="G457" s="35"/>
    </row>
    <row r="458" spans="1:7" ht="18.75" customHeight="1" x14ac:dyDescent="0.25">
      <c r="A458" s="18" t="s">
        <v>752</v>
      </c>
      <c r="B458" s="64"/>
      <c r="C458" s="19"/>
      <c r="D458" s="20"/>
      <c r="E458" s="19"/>
      <c r="F458" s="185">
        <f t="shared" si="24"/>
        <v>0</v>
      </c>
      <c r="G458" s="100"/>
    </row>
    <row r="459" spans="1:7" ht="18.75" customHeight="1" x14ac:dyDescent="0.25">
      <c r="A459" s="23" t="s">
        <v>753</v>
      </c>
      <c r="B459" s="37"/>
      <c r="C459" s="24"/>
      <c r="D459" s="26"/>
      <c r="E459" s="24"/>
      <c r="F459" s="185">
        <f t="shared" si="24"/>
        <v>0</v>
      </c>
      <c r="G459" s="90"/>
    </row>
    <row r="460" spans="1:7" ht="18.75" customHeight="1" x14ac:dyDescent="0.25">
      <c r="A460" s="54" t="s">
        <v>754</v>
      </c>
      <c r="B460" s="55">
        <v>10397</v>
      </c>
      <c r="C460" s="30">
        <v>8886</v>
      </c>
      <c r="D460" s="31">
        <v>8886</v>
      </c>
      <c r="E460" s="32">
        <f t="shared" ref="E460:E520" si="25">ROUND($D460*E$5,2)</f>
        <v>3598.83</v>
      </c>
      <c r="F460" s="185">
        <f t="shared" si="24"/>
        <v>3152.9749500000003</v>
      </c>
      <c r="G460" s="38" t="s">
        <v>755</v>
      </c>
    </row>
    <row r="461" spans="1:7" ht="18.75" customHeight="1" x14ac:dyDescent="0.25">
      <c r="A461" s="54" t="s">
        <v>756</v>
      </c>
      <c r="B461" s="55">
        <v>12829</v>
      </c>
      <c r="C461" s="30">
        <v>10965</v>
      </c>
      <c r="D461" s="31">
        <v>10965</v>
      </c>
      <c r="E461" s="32">
        <f t="shared" si="25"/>
        <v>4440.83</v>
      </c>
      <c r="F461" s="185">
        <f t="shared" si="24"/>
        <v>3890.6561249999995</v>
      </c>
      <c r="G461" s="38" t="s">
        <v>757</v>
      </c>
    </row>
    <row r="462" spans="1:7" ht="18.75" customHeight="1" x14ac:dyDescent="0.25">
      <c r="A462" s="54" t="s">
        <v>758</v>
      </c>
      <c r="B462" s="55">
        <v>14165</v>
      </c>
      <c r="C462" s="30">
        <v>12107</v>
      </c>
      <c r="D462" s="31">
        <v>12107</v>
      </c>
      <c r="E462" s="32">
        <f t="shared" si="25"/>
        <v>4903.34</v>
      </c>
      <c r="F462" s="185">
        <f t="shared" si="24"/>
        <v>4295.8662749999994</v>
      </c>
      <c r="G462" s="38" t="s">
        <v>757</v>
      </c>
    </row>
    <row r="463" spans="1:7" ht="18.75" customHeight="1" x14ac:dyDescent="0.25">
      <c r="A463" s="54" t="s">
        <v>759</v>
      </c>
      <c r="B463" s="55">
        <v>15886</v>
      </c>
      <c r="C463" s="30">
        <v>13578</v>
      </c>
      <c r="D463" s="31">
        <v>13578</v>
      </c>
      <c r="E463" s="32">
        <f t="shared" si="25"/>
        <v>5499.09</v>
      </c>
      <c r="F463" s="185">
        <f t="shared" si="24"/>
        <v>4817.8138499999995</v>
      </c>
      <c r="G463" s="38" t="s">
        <v>757</v>
      </c>
    </row>
    <row r="464" spans="1:7" ht="18.75" customHeight="1" x14ac:dyDescent="0.25">
      <c r="A464" s="54" t="s">
        <v>760</v>
      </c>
      <c r="B464" s="55">
        <v>12193</v>
      </c>
      <c r="C464" s="30">
        <v>10421</v>
      </c>
      <c r="D464" s="31">
        <v>10421</v>
      </c>
      <c r="E464" s="32">
        <f t="shared" si="25"/>
        <v>4220.51</v>
      </c>
      <c r="F464" s="185">
        <f t="shared" si="24"/>
        <v>3697.6313249999994</v>
      </c>
      <c r="G464" s="38" t="s">
        <v>761</v>
      </c>
    </row>
    <row r="465" spans="1:7" ht="18.75" customHeight="1" x14ac:dyDescent="0.25">
      <c r="A465" s="54" t="s">
        <v>762</v>
      </c>
      <c r="B465" s="55">
        <v>15396</v>
      </c>
      <c r="C465" s="30">
        <v>13159</v>
      </c>
      <c r="D465" s="31">
        <v>13159</v>
      </c>
      <c r="E465" s="32">
        <f t="shared" si="25"/>
        <v>5329.4</v>
      </c>
      <c r="F465" s="185">
        <f t="shared" si="24"/>
        <v>4669.142174999999</v>
      </c>
      <c r="G465" s="38" t="s">
        <v>763</v>
      </c>
    </row>
    <row r="466" spans="1:7" ht="18.75" customHeight="1" x14ac:dyDescent="0.25">
      <c r="A466" s="54" t="s">
        <v>764</v>
      </c>
      <c r="B466" s="55">
        <v>16802</v>
      </c>
      <c r="C466" s="30">
        <v>14361</v>
      </c>
      <c r="D466" s="31">
        <v>14361</v>
      </c>
      <c r="E466" s="32">
        <f t="shared" si="25"/>
        <v>5816.21</v>
      </c>
      <c r="F466" s="185">
        <f t="shared" si="24"/>
        <v>5095.6418249999997</v>
      </c>
      <c r="G466" s="38" t="s">
        <v>763</v>
      </c>
    </row>
    <row r="467" spans="1:7" ht="18.75" customHeight="1" x14ac:dyDescent="0.25">
      <c r="A467" s="54" t="s">
        <v>765</v>
      </c>
      <c r="B467" s="55">
        <v>17970</v>
      </c>
      <c r="C467" s="30">
        <v>15359</v>
      </c>
      <c r="D467" s="31">
        <v>15359</v>
      </c>
      <c r="E467" s="32">
        <f t="shared" si="25"/>
        <v>6220.4</v>
      </c>
      <c r="F467" s="185">
        <f t="shared" si="24"/>
        <v>5449.7571749999988</v>
      </c>
      <c r="G467" s="38" t="s">
        <v>763</v>
      </c>
    </row>
    <row r="468" spans="1:7" ht="18.75" customHeight="1" x14ac:dyDescent="0.25">
      <c r="A468" s="54" t="s">
        <v>766</v>
      </c>
      <c r="B468" s="55">
        <v>13317</v>
      </c>
      <c r="C468" s="30">
        <v>11382</v>
      </c>
      <c r="D468" s="31">
        <v>11382</v>
      </c>
      <c r="E468" s="32">
        <f t="shared" si="25"/>
        <v>4609.71</v>
      </c>
      <c r="F468" s="185">
        <f t="shared" si="24"/>
        <v>4038.6181500000002</v>
      </c>
      <c r="G468" s="38" t="s">
        <v>767</v>
      </c>
    </row>
    <row r="469" spans="1:7" ht="18.75" customHeight="1" x14ac:dyDescent="0.25">
      <c r="A469" s="54" t="s">
        <v>768</v>
      </c>
      <c r="B469" s="55">
        <v>16701</v>
      </c>
      <c r="C469" s="30">
        <v>14274</v>
      </c>
      <c r="D469" s="31">
        <v>14274</v>
      </c>
      <c r="E469" s="32">
        <f t="shared" si="25"/>
        <v>5780.97</v>
      </c>
      <c r="F469" s="185">
        <f t="shared" si="24"/>
        <v>5064.7720499999996</v>
      </c>
      <c r="G469" s="38" t="s">
        <v>769</v>
      </c>
    </row>
    <row r="470" spans="1:7" ht="18.75" customHeight="1" x14ac:dyDescent="0.25">
      <c r="A470" s="54" t="s">
        <v>770</v>
      </c>
      <c r="B470" s="55">
        <v>20867</v>
      </c>
      <c r="C470" s="30">
        <v>17835</v>
      </c>
      <c r="D470" s="31">
        <v>17835</v>
      </c>
      <c r="E470" s="32">
        <f t="shared" si="25"/>
        <v>7223.18</v>
      </c>
      <c r="F470" s="185">
        <f t="shared" si="24"/>
        <v>6328.3038749999996</v>
      </c>
      <c r="G470" s="38" t="s">
        <v>771</v>
      </c>
    </row>
    <row r="471" spans="1:7" ht="18.75" customHeight="1" x14ac:dyDescent="0.25">
      <c r="A471" s="54" t="s">
        <v>772</v>
      </c>
      <c r="B471" s="55">
        <v>19856</v>
      </c>
      <c r="C471" s="30">
        <v>16971</v>
      </c>
      <c r="D471" s="31">
        <v>16971</v>
      </c>
      <c r="E471" s="32">
        <f t="shared" si="25"/>
        <v>6873.26</v>
      </c>
      <c r="F471" s="185">
        <f t="shared" si="24"/>
        <v>6021.7350749999996</v>
      </c>
      <c r="G471" s="38" t="s">
        <v>769</v>
      </c>
    </row>
    <row r="472" spans="1:7" ht="18.75" customHeight="1" x14ac:dyDescent="0.25">
      <c r="A472" s="54" t="s">
        <v>773</v>
      </c>
      <c r="B472" s="55">
        <v>22290</v>
      </c>
      <c r="C472" s="30">
        <v>19051</v>
      </c>
      <c r="D472" s="31">
        <v>19051</v>
      </c>
      <c r="E472" s="32">
        <f t="shared" si="25"/>
        <v>7715.66</v>
      </c>
      <c r="F472" s="185">
        <f t="shared" si="24"/>
        <v>6759.7710749999997</v>
      </c>
      <c r="G472" s="38" t="s">
        <v>771</v>
      </c>
    </row>
    <row r="473" spans="1:7" ht="18.75" customHeight="1" x14ac:dyDescent="0.25">
      <c r="A473" s="54" t="s">
        <v>774</v>
      </c>
      <c r="B473" s="55">
        <v>22274</v>
      </c>
      <c r="C473" s="30">
        <v>19038</v>
      </c>
      <c r="D473" s="31">
        <v>19038</v>
      </c>
      <c r="E473" s="32">
        <f t="shared" si="25"/>
        <v>7710.39</v>
      </c>
      <c r="F473" s="185">
        <f t="shared" si="24"/>
        <v>6755.1583499999997</v>
      </c>
      <c r="G473" s="38" t="s">
        <v>769</v>
      </c>
    </row>
    <row r="474" spans="1:7" ht="18.75" customHeight="1" x14ac:dyDescent="0.25">
      <c r="A474" s="54" t="s">
        <v>775</v>
      </c>
      <c r="B474" s="55">
        <v>24742</v>
      </c>
      <c r="C474" s="30">
        <v>21147</v>
      </c>
      <c r="D474" s="31">
        <v>21147</v>
      </c>
      <c r="E474" s="32">
        <f t="shared" si="25"/>
        <v>8564.5400000000009</v>
      </c>
      <c r="F474" s="185">
        <f t="shared" si="24"/>
        <v>7503.4842749999989</v>
      </c>
      <c r="G474" s="38" t="s">
        <v>771</v>
      </c>
    </row>
    <row r="475" spans="1:7" ht="18.75" customHeight="1" x14ac:dyDescent="0.25">
      <c r="A475" s="54" t="s">
        <v>776</v>
      </c>
      <c r="B475" s="55">
        <v>11925</v>
      </c>
      <c r="C475" s="30">
        <v>10192</v>
      </c>
      <c r="D475" s="31">
        <v>10192</v>
      </c>
      <c r="E475" s="32">
        <f t="shared" si="25"/>
        <v>4127.76</v>
      </c>
      <c r="F475" s="185">
        <f t="shared" si="24"/>
        <v>3616.3764000000001</v>
      </c>
      <c r="G475" s="38" t="s">
        <v>777</v>
      </c>
    </row>
    <row r="476" spans="1:7" ht="18.75" customHeight="1" x14ac:dyDescent="0.25">
      <c r="A476" s="54" t="s">
        <v>778</v>
      </c>
      <c r="B476" s="55">
        <v>14349</v>
      </c>
      <c r="C476" s="30">
        <v>12264</v>
      </c>
      <c r="D476" s="31">
        <v>12264</v>
      </c>
      <c r="E476" s="32">
        <f t="shared" si="25"/>
        <v>4966.92</v>
      </c>
      <c r="F476" s="185">
        <f t="shared" si="24"/>
        <v>4351.5738000000001</v>
      </c>
      <c r="G476" s="38" t="s">
        <v>779</v>
      </c>
    </row>
    <row r="477" spans="1:7" ht="18.75" customHeight="1" x14ac:dyDescent="0.25">
      <c r="A477" s="54" t="s">
        <v>780</v>
      </c>
      <c r="B477" s="55">
        <v>17853</v>
      </c>
      <c r="C477" s="30">
        <v>15259</v>
      </c>
      <c r="D477" s="31">
        <v>15259</v>
      </c>
      <c r="E477" s="32">
        <f t="shared" si="25"/>
        <v>6179.9</v>
      </c>
      <c r="F477" s="185">
        <f t="shared" si="24"/>
        <v>5414.2746749999997</v>
      </c>
      <c r="G477" s="38" t="s">
        <v>779</v>
      </c>
    </row>
    <row r="478" spans="1:7" ht="18.75" customHeight="1" x14ac:dyDescent="0.25">
      <c r="A478" s="54" t="s">
        <v>781</v>
      </c>
      <c r="B478" s="55">
        <v>16141</v>
      </c>
      <c r="C478" s="30">
        <v>13796</v>
      </c>
      <c r="D478" s="31">
        <v>13796</v>
      </c>
      <c r="E478" s="32">
        <f t="shared" si="25"/>
        <v>5587.38</v>
      </c>
      <c r="F478" s="185">
        <f t="shared" si="24"/>
        <v>4895.1656999999996</v>
      </c>
      <c r="G478" s="38" t="s">
        <v>782</v>
      </c>
    </row>
    <row r="479" spans="1:7" ht="18.75" customHeight="1" x14ac:dyDescent="0.25">
      <c r="A479" s="54" t="s">
        <v>783</v>
      </c>
      <c r="B479" s="55">
        <v>19276</v>
      </c>
      <c r="C479" s="30">
        <v>16475</v>
      </c>
      <c r="D479" s="31">
        <v>16475</v>
      </c>
      <c r="E479" s="32">
        <f t="shared" si="25"/>
        <v>6672.38</v>
      </c>
      <c r="F479" s="185">
        <f t="shared" si="24"/>
        <v>5845.7418749999988</v>
      </c>
      <c r="G479" s="38" t="s">
        <v>784</v>
      </c>
    </row>
    <row r="480" spans="1:7" ht="18.75" customHeight="1" x14ac:dyDescent="0.25">
      <c r="A480" s="54" t="s">
        <v>785</v>
      </c>
      <c r="B480" s="55">
        <v>22528</v>
      </c>
      <c r="C480" s="30">
        <v>19255</v>
      </c>
      <c r="D480" s="31">
        <v>19255</v>
      </c>
      <c r="E480" s="32">
        <f t="shared" si="25"/>
        <v>7798.28</v>
      </c>
      <c r="F480" s="185">
        <f t="shared" si="24"/>
        <v>6832.1553749999994</v>
      </c>
      <c r="G480" s="38" t="s">
        <v>786</v>
      </c>
    </row>
    <row r="481" spans="1:7" ht="18.75" customHeight="1" x14ac:dyDescent="0.25">
      <c r="A481" s="54" t="s">
        <v>787</v>
      </c>
      <c r="B481" s="55">
        <v>21859</v>
      </c>
      <c r="C481" s="30">
        <v>18683</v>
      </c>
      <c r="D481" s="31">
        <v>18683</v>
      </c>
      <c r="E481" s="32">
        <f t="shared" si="25"/>
        <v>7566.62</v>
      </c>
      <c r="F481" s="185">
        <f t="shared" si="24"/>
        <v>6629.1954749999995</v>
      </c>
      <c r="G481" s="38" t="s">
        <v>784</v>
      </c>
    </row>
    <row r="482" spans="1:7" ht="18.75" customHeight="1" x14ac:dyDescent="0.25">
      <c r="A482" s="54" t="s">
        <v>788</v>
      </c>
      <c r="B482" s="55">
        <v>23650</v>
      </c>
      <c r="C482" s="30">
        <v>20214</v>
      </c>
      <c r="D482" s="31">
        <v>20214</v>
      </c>
      <c r="E482" s="32">
        <f t="shared" si="25"/>
        <v>8186.67</v>
      </c>
      <c r="F482" s="185">
        <f t="shared" si="24"/>
        <v>7172.4325500000004</v>
      </c>
      <c r="G482" s="38" t="s">
        <v>786</v>
      </c>
    </row>
    <row r="483" spans="1:7" ht="18.75" customHeight="1" x14ac:dyDescent="0.25">
      <c r="A483" s="67" t="s">
        <v>789</v>
      </c>
      <c r="B483" s="68"/>
      <c r="C483" s="68"/>
      <c r="D483" s="69"/>
      <c r="E483" s="24"/>
      <c r="F483" s="185">
        <f t="shared" si="24"/>
        <v>0</v>
      </c>
      <c r="G483" s="90"/>
    </row>
    <row r="484" spans="1:7" ht="18.75" customHeight="1" x14ac:dyDescent="0.25">
      <c r="A484" s="54" t="s">
        <v>790</v>
      </c>
      <c r="B484" s="55">
        <v>11642</v>
      </c>
      <c r="C484" s="79">
        <v>9950</v>
      </c>
      <c r="D484" s="31">
        <v>9950</v>
      </c>
      <c r="E484" s="32">
        <f t="shared" si="25"/>
        <v>4029.75</v>
      </c>
      <c r="F484" s="185">
        <f t="shared" si="24"/>
        <v>3530.5087499999995</v>
      </c>
      <c r="G484" s="38" t="s">
        <v>791</v>
      </c>
    </row>
    <row r="485" spans="1:7" ht="18.75" customHeight="1" x14ac:dyDescent="0.25">
      <c r="A485" s="54" t="s">
        <v>792</v>
      </c>
      <c r="B485" s="55">
        <v>14368</v>
      </c>
      <c r="C485" s="79">
        <v>12280</v>
      </c>
      <c r="D485" s="31">
        <v>12280</v>
      </c>
      <c r="E485" s="32">
        <f t="shared" si="25"/>
        <v>4973.3999999999996</v>
      </c>
      <c r="F485" s="185">
        <f t="shared" si="24"/>
        <v>4357.2509999999993</v>
      </c>
      <c r="G485" s="38" t="s">
        <v>793</v>
      </c>
    </row>
    <row r="486" spans="1:7" ht="18.75" customHeight="1" x14ac:dyDescent="0.25">
      <c r="A486" s="54" t="s">
        <v>794</v>
      </c>
      <c r="B486" s="55">
        <v>15854</v>
      </c>
      <c r="C486" s="79">
        <v>13550</v>
      </c>
      <c r="D486" s="31">
        <v>13550</v>
      </c>
      <c r="E486" s="32">
        <f t="shared" si="25"/>
        <v>5487.75</v>
      </c>
      <c r="F486" s="185">
        <f t="shared" si="24"/>
        <v>4807.8787499999999</v>
      </c>
      <c r="G486" s="38" t="s">
        <v>793</v>
      </c>
    </row>
    <row r="487" spans="1:7" ht="18.75" customHeight="1" x14ac:dyDescent="0.25">
      <c r="A487" s="54" t="s">
        <v>795</v>
      </c>
      <c r="B487" s="55">
        <v>17784</v>
      </c>
      <c r="C487" s="79">
        <v>15200</v>
      </c>
      <c r="D487" s="31">
        <v>15200</v>
      </c>
      <c r="E487" s="32">
        <f t="shared" si="25"/>
        <v>6156</v>
      </c>
      <c r="F487" s="185">
        <f t="shared" si="24"/>
        <v>5393.3399999999992</v>
      </c>
      <c r="G487" s="38" t="s">
        <v>793</v>
      </c>
    </row>
    <row r="488" spans="1:7" ht="18.75" customHeight="1" x14ac:dyDescent="0.25">
      <c r="A488" s="54" t="s">
        <v>796</v>
      </c>
      <c r="B488" s="55">
        <v>14906</v>
      </c>
      <c r="C488" s="79">
        <v>12740</v>
      </c>
      <c r="D488" s="31">
        <v>12740</v>
      </c>
      <c r="E488" s="32">
        <f t="shared" si="25"/>
        <v>5159.7</v>
      </c>
      <c r="F488" s="185">
        <f t="shared" si="24"/>
        <v>4520.4704999999994</v>
      </c>
      <c r="G488" s="53" t="s">
        <v>797</v>
      </c>
    </row>
    <row r="489" spans="1:7" ht="18.75" customHeight="1" x14ac:dyDescent="0.25">
      <c r="A489" s="54" t="s">
        <v>798</v>
      </c>
      <c r="B489" s="55">
        <v>23365</v>
      </c>
      <c r="C489" s="79">
        <v>19970</v>
      </c>
      <c r="D489" s="31">
        <v>19970</v>
      </c>
      <c r="E489" s="32">
        <f t="shared" si="25"/>
        <v>8087.85</v>
      </c>
      <c r="F489" s="185">
        <f t="shared" si="24"/>
        <v>7085.8552499999996</v>
      </c>
      <c r="G489" s="53" t="s">
        <v>799</v>
      </c>
    </row>
    <row r="490" spans="1:7" ht="18.75" customHeight="1" x14ac:dyDescent="0.25">
      <c r="A490" s="54" t="s">
        <v>800</v>
      </c>
      <c r="B490" s="55">
        <v>24956</v>
      </c>
      <c r="C490" s="79">
        <v>21330</v>
      </c>
      <c r="D490" s="31">
        <v>21330</v>
      </c>
      <c r="E490" s="32">
        <f t="shared" si="25"/>
        <v>8638.65</v>
      </c>
      <c r="F490" s="185">
        <f t="shared" si="24"/>
        <v>7568.4172499999986</v>
      </c>
      <c r="G490" s="53" t="s">
        <v>799</v>
      </c>
    </row>
    <row r="491" spans="1:7" ht="18.75" customHeight="1" x14ac:dyDescent="0.25">
      <c r="A491" s="54" t="s">
        <v>801</v>
      </c>
      <c r="B491" s="55">
        <v>13356</v>
      </c>
      <c r="C491" s="79">
        <v>11415</v>
      </c>
      <c r="D491" s="31">
        <v>11415</v>
      </c>
      <c r="E491" s="32">
        <f t="shared" si="25"/>
        <v>4623.08</v>
      </c>
      <c r="F491" s="185">
        <f t="shared" si="24"/>
        <v>4050.3273749999994</v>
      </c>
      <c r="G491" s="53" t="s">
        <v>802</v>
      </c>
    </row>
    <row r="492" spans="1:7" ht="18.75" customHeight="1" x14ac:dyDescent="0.25">
      <c r="A492" s="54" t="s">
        <v>803</v>
      </c>
      <c r="B492" s="55">
        <v>16064</v>
      </c>
      <c r="C492" s="79">
        <v>13730</v>
      </c>
      <c r="D492" s="31">
        <v>13730</v>
      </c>
      <c r="E492" s="32">
        <f t="shared" si="25"/>
        <v>5560.65</v>
      </c>
      <c r="F492" s="185">
        <f t="shared" si="24"/>
        <v>4871.7472499999994</v>
      </c>
      <c r="G492" s="53" t="s">
        <v>804</v>
      </c>
    </row>
    <row r="493" spans="1:7" ht="18.75" customHeight="1" x14ac:dyDescent="0.25">
      <c r="A493" s="54" t="s">
        <v>805</v>
      </c>
      <c r="B493" s="55">
        <v>18077</v>
      </c>
      <c r="C493" s="79">
        <v>15450</v>
      </c>
      <c r="D493" s="31">
        <v>15450</v>
      </c>
      <c r="E493" s="32">
        <f t="shared" si="25"/>
        <v>6257.25</v>
      </c>
      <c r="F493" s="185">
        <f t="shared" si="24"/>
        <v>5482.0462499999994</v>
      </c>
      <c r="G493" s="53" t="s">
        <v>806</v>
      </c>
    </row>
    <row r="494" spans="1:7" ht="18.75" customHeight="1" x14ac:dyDescent="0.25">
      <c r="A494" s="54" t="s">
        <v>807</v>
      </c>
      <c r="B494" s="55">
        <v>21589</v>
      </c>
      <c r="C494" s="79">
        <v>18452</v>
      </c>
      <c r="D494" s="31">
        <v>18452</v>
      </c>
      <c r="E494" s="32">
        <f t="shared" si="25"/>
        <v>7473.06</v>
      </c>
      <c r="F494" s="185">
        <f t="shared" si="24"/>
        <v>6547.2308999999987</v>
      </c>
      <c r="G494" s="53" t="s">
        <v>808</v>
      </c>
    </row>
    <row r="495" spans="1:7" ht="18.75" customHeight="1" x14ac:dyDescent="0.25">
      <c r="A495" s="54" t="s">
        <v>809</v>
      </c>
      <c r="B495" s="55">
        <v>25225</v>
      </c>
      <c r="C495" s="79">
        <v>21560</v>
      </c>
      <c r="D495" s="31">
        <v>21560</v>
      </c>
      <c r="E495" s="32">
        <f t="shared" si="25"/>
        <v>8731.7999999999993</v>
      </c>
      <c r="F495" s="185">
        <f t="shared" si="24"/>
        <v>7650.0269999999991</v>
      </c>
      <c r="G495" s="53" t="s">
        <v>810</v>
      </c>
    </row>
    <row r="496" spans="1:7" ht="18.75" customHeight="1" x14ac:dyDescent="0.25">
      <c r="A496" s="23" t="s">
        <v>811</v>
      </c>
      <c r="B496" s="37"/>
      <c r="C496" s="24"/>
      <c r="D496" s="26"/>
      <c r="E496" s="24"/>
      <c r="F496" s="185">
        <f t="shared" si="24"/>
        <v>0</v>
      </c>
      <c r="G496" s="90"/>
    </row>
    <row r="497" spans="1:7" ht="18.75" customHeight="1" x14ac:dyDescent="0.25">
      <c r="A497" s="54" t="s">
        <v>812</v>
      </c>
      <c r="B497" s="55">
        <v>8829</v>
      </c>
      <c r="C497" s="30">
        <v>6262</v>
      </c>
      <c r="D497" s="31">
        <v>6262</v>
      </c>
      <c r="E497" s="32">
        <f t="shared" si="25"/>
        <v>2536.11</v>
      </c>
      <c r="F497" s="185">
        <f t="shared" si="24"/>
        <v>2221.9141500000001</v>
      </c>
      <c r="G497" s="38" t="s">
        <v>755</v>
      </c>
    </row>
    <row r="498" spans="1:7" ht="18.75" customHeight="1" x14ac:dyDescent="0.25">
      <c r="A498" s="54" t="s">
        <v>813</v>
      </c>
      <c r="B498" s="55">
        <v>11679</v>
      </c>
      <c r="C498" s="30">
        <v>8283</v>
      </c>
      <c r="D498" s="31">
        <v>8283</v>
      </c>
      <c r="E498" s="32">
        <f t="shared" si="25"/>
        <v>3354.62</v>
      </c>
      <c r="F498" s="185">
        <f t="shared" si="24"/>
        <v>2939.0154749999997</v>
      </c>
      <c r="G498" s="38" t="s">
        <v>757</v>
      </c>
    </row>
    <row r="499" spans="1:7" ht="18.75" customHeight="1" x14ac:dyDescent="0.25">
      <c r="A499" s="54" t="s">
        <v>814</v>
      </c>
      <c r="B499" s="55">
        <v>13382</v>
      </c>
      <c r="C499" s="30">
        <v>9491</v>
      </c>
      <c r="D499" s="31">
        <v>9491</v>
      </c>
      <c r="E499" s="32">
        <f t="shared" si="25"/>
        <v>3843.86</v>
      </c>
      <c r="F499" s="185">
        <f t="shared" si="24"/>
        <v>3367.6440749999992</v>
      </c>
      <c r="G499" s="38" t="s">
        <v>757</v>
      </c>
    </row>
    <row r="500" spans="1:7" ht="18.75" customHeight="1" x14ac:dyDescent="0.25">
      <c r="A500" s="54" t="s">
        <v>815</v>
      </c>
      <c r="B500" s="55">
        <v>14781</v>
      </c>
      <c r="C500" s="30">
        <v>10483</v>
      </c>
      <c r="D500" s="31">
        <v>10483</v>
      </c>
      <c r="E500" s="32">
        <f t="shared" si="25"/>
        <v>4245.62</v>
      </c>
      <c r="F500" s="185">
        <f t="shared" si="24"/>
        <v>3719.6304749999999</v>
      </c>
      <c r="G500" s="38" t="s">
        <v>757</v>
      </c>
    </row>
    <row r="501" spans="1:7" ht="18.75" customHeight="1" x14ac:dyDescent="0.25">
      <c r="A501" s="54" t="s">
        <v>816</v>
      </c>
      <c r="B501" s="55">
        <v>15822</v>
      </c>
      <c r="C501" s="30">
        <v>11221</v>
      </c>
      <c r="D501" s="31">
        <v>11221</v>
      </c>
      <c r="E501" s="32">
        <f t="shared" si="25"/>
        <v>4544.51</v>
      </c>
      <c r="F501" s="185">
        <f t="shared" si="24"/>
        <v>3981.4913249999995</v>
      </c>
      <c r="G501" s="38" t="s">
        <v>817</v>
      </c>
    </row>
    <row r="502" spans="1:7" ht="18.75" customHeight="1" x14ac:dyDescent="0.25">
      <c r="A502" s="54" t="s">
        <v>818</v>
      </c>
      <c r="B502" s="55">
        <v>19230</v>
      </c>
      <c r="C502" s="30">
        <v>13638</v>
      </c>
      <c r="D502" s="31">
        <v>13638</v>
      </c>
      <c r="E502" s="32">
        <f t="shared" si="25"/>
        <v>5523.39</v>
      </c>
      <c r="F502" s="185">
        <f t="shared" si="24"/>
        <v>4839.1033499999994</v>
      </c>
      <c r="G502" s="38" t="s">
        <v>819</v>
      </c>
    </row>
    <row r="503" spans="1:7" ht="18.75" customHeight="1" x14ac:dyDescent="0.25">
      <c r="A503" s="54" t="s">
        <v>820</v>
      </c>
      <c r="B503" s="55">
        <v>13027</v>
      </c>
      <c r="C503" s="30">
        <v>9239</v>
      </c>
      <c r="D503" s="31">
        <v>9239</v>
      </c>
      <c r="E503" s="32">
        <f t="shared" si="25"/>
        <v>3741.8</v>
      </c>
      <c r="F503" s="185">
        <f t="shared" si="24"/>
        <v>3278.2281750000002</v>
      </c>
      <c r="G503" s="38" t="s">
        <v>767</v>
      </c>
    </row>
    <row r="504" spans="1:7" ht="18.75" customHeight="1" x14ac:dyDescent="0.25">
      <c r="A504" s="54" t="s">
        <v>821</v>
      </c>
      <c r="B504" s="55">
        <v>17428</v>
      </c>
      <c r="C504" s="30">
        <v>12360</v>
      </c>
      <c r="D504" s="31">
        <v>12360</v>
      </c>
      <c r="E504" s="32">
        <f t="shared" si="25"/>
        <v>5005.8</v>
      </c>
      <c r="F504" s="185">
        <f t="shared" si="24"/>
        <v>4385.6369999999997</v>
      </c>
      <c r="G504" s="38" t="s">
        <v>822</v>
      </c>
    </row>
    <row r="505" spans="1:7" ht="18.75" customHeight="1" x14ac:dyDescent="0.25">
      <c r="A505" s="54" t="s">
        <v>823</v>
      </c>
      <c r="B505" s="55">
        <v>21770</v>
      </c>
      <c r="C505" s="30">
        <v>15440</v>
      </c>
      <c r="D505" s="31">
        <v>15440</v>
      </c>
      <c r="E505" s="32">
        <f t="shared" si="25"/>
        <v>6253.2</v>
      </c>
      <c r="F505" s="185">
        <f t="shared" si="24"/>
        <v>5478.4979999999996</v>
      </c>
      <c r="G505" s="38" t="s">
        <v>771</v>
      </c>
    </row>
    <row r="506" spans="1:7" ht="18.75" customHeight="1" x14ac:dyDescent="0.25">
      <c r="A506" s="54" t="s">
        <v>824</v>
      </c>
      <c r="B506" s="55">
        <v>18917</v>
      </c>
      <c r="C506" s="30">
        <v>13416</v>
      </c>
      <c r="D506" s="31">
        <v>13416</v>
      </c>
      <c r="E506" s="32">
        <f t="shared" si="25"/>
        <v>5433.48</v>
      </c>
      <c r="F506" s="185">
        <f t="shared" si="24"/>
        <v>4760.3321999999989</v>
      </c>
      <c r="G506" s="38" t="s">
        <v>822</v>
      </c>
    </row>
    <row r="507" spans="1:7" ht="18.75" customHeight="1" x14ac:dyDescent="0.25">
      <c r="A507" s="54" t="s">
        <v>825</v>
      </c>
      <c r="B507" s="55">
        <v>23259</v>
      </c>
      <c r="C507" s="30">
        <v>16496</v>
      </c>
      <c r="D507" s="31">
        <v>16496</v>
      </c>
      <c r="E507" s="32">
        <f t="shared" si="25"/>
        <v>6680.88</v>
      </c>
      <c r="F507" s="185">
        <f t="shared" si="24"/>
        <v>5853.1931999999988</v>
      </c>
      <c r="G507" s="38" t="s">
        <v>771</v>
      </c>
    </row>
    <row r="508" spans="1:7" ht="18.75" customHeight="1" x14ac:dyDescent="0.25">
      <c r="A508" s="54" t="s">
        <v>826</v>
      </c>
      <c r="B508" s="55">
        <v>29187</v>
      </c>
      <c r="C508" s="30">
        <v>20700</v>
      </c>
      <c r="D508" s="31">
        <v>20700</v>
      </c>
      <c r="E508" s="32">
        <f t="shared" si="25"/>
        <v>8383.5</v>
      </c>
      <c r="F508" s="185">
        <f t="shared" si="24"/>
        <v>7344.8774999999996</v>
      </c>
      <c r="G508" s="38" t="s">
        <v>827</v>
      </c>
    </row>
    <row r="509" spans="1:7" ht="18.75" customHeight="1" x14ac:dyDescent="0.25">
      <c r="A509" s="54" t="s">
        <v>828</v>
      </c>
      <c r="B509" s="55">
        <v>10451</v>
      </c>
      <c r="C509" s="30">
        <v>7412</v>
      </c>
      <c r="D509" s="31">
        <v>7412</v>
      </c>
      <c r="E509" s="32">
        <f t="shared" si="25"/>
        <v>3001.86</v>
      </c>
      <c r="F509" s="185">
        <f t="shared" si="24"/>
        <v>2629.9629</v>
      </c>
      <c r="G509" s="38" t="s">
        <v>777</v>
      </c>
    </row>
    <row r="510" spans="1:7" ht="18.75" customHeight="1" x14ac:dyDescent="0.25">
      <c r="A510" s="54" t="s">
        <v>829</v>
      </c>
      <c r="B510" s="55">
        <v>14030</v>
      </c>
      <c r="C510" s="30">
        <v>9950</v>
      </c>
      <c r="D510" s="31">
        <v>9950</v>
      </c>
      <c r="E510" s="32">
        <f t="shared" si="25"/>
        <v>4029.75</v>
      </c>
      <c r="F510" s="185">
        <f t="shared" si="24"/>
        <v>3530.5087499999995</v>
      </c>
      <c r="G510" s="38" t="s">
        <v>830</v>
      </c>
    </row>
    <row r="511" spans="1:7" ht="18.75" customHeight="1" x14ac:dyDescent="0.25">
      <c r="A511" s="54" t="s">
        <v>831</v>
      </c>
      <c r="B511" s="55">
        <v>14971</v>
      </c>
      <c r="C511" s="30">
        <v>10618</v>
      </c>
      <c r="D511" s="31">
        <v>10618</v>
      </c>
      <c r="E511" s="32">
        <f t="shared" si="25"/>
        <v>4300.29</v>
      </c>
      <c r="F511" s="185">
        <f t="shared" si="24"/>
        <v>3767.5318500000003</v>
      </c>
      <c r="G511" s="38" t="s">
        <v>830</v>
      </c>
    </row>
    <row r="512" spans="1:7" ht="18.75" customHeight="1" x14ac:dyDescent="0.25">
      <c r="A512" s="54" t="s">
        <v>832</v>
      </c>
      <c r="B512" s="55">
        <v>18628</v>
      </c>
      <c r="C512" s="30">
        <v>13211</v>
      </c>
      <c r="D512" s="31">
        <v>13211</v>
      </c>
      <c r="E512" s="32">
        <f t="shared" si="25"/>
        <v>5350.46</v>
      </c>
      <c r="F512" s="185">
        <f t="shared" ref="F512:F575" si="26">+D512*(1-0.5)*(1-0.1)*(1-0.17)*(1-0.05)</f>
        <v>4687.5930749999989</v>
      </c>
      <c r="G512" s="38" t="s">
        <v>830</v>
      </c>
    </row>
    <row r="513" spans="1:7" ht="18.75" customHeight="1" x14ac:dyDescent="0.25">
      <c r="A513" s="54" t="s">
        <v>833</v>
      </c>
      <c r="B513" s="55">
        <v>14736</v>
      </c>
      <c r="C513" s="30">
        <v>10451</v>
      </c>
      <c r="D513" s="31">
        <v>10451</v>
      </c>
      <c r="E513" s="32">
        <f t="shared" si="25"/>
        <v>4232.66</v>
      </c>
      <c r="F513" s="185">
        <f t="shared" si="26"/>
        <v>3708.2760749999993</v>
      </c>
      <c r="G513" s="38" t="s">
        <v>834</v>
      </c>
    </row>
    <row r="514" spans="1:7" ht="18.75" customHeight="1" x14ac:dyDescent="0.25">
      <c r="A514" s="54" t="s">
        <v>835</v>
      </c>
      <c r="B514" s="55">
        <v>20112</v>
      </c>
      <c r="C514" s="30">
        <v>14264</v>
      </c>
      <c r="D514" s="31">
        <v>14264</v>
      </c>
      <c r="E514" s="32">
        <f t="shared" si="25"/>
        <v>5776.92</v>
      </c>
      <c r="F514" s="185">
        <f t="shared" si="26"/>
        <v>5061.2237999999998</v>
      </c>
      <c r="G514" s="38" t="s">
        <v>836</v>
      </c>
    </row>
    <row r="515" spans="1:7" ht="18.75" customHeight="1" x14ac:dyDescent="0.25">
      <c r="A515" s="54" t="s">
        <v>837</v>
      </c>
      <c r="B515" s="55">
        <v>23508</v>
      </c>
      <c r="C515" s="30">
        <v>16672</v>
      </c>
      <c r="D515" s="31">
        <v>16672</v>
      </c>
      <c r="E515" s="32">
        <f t="shared" si="25"/>
        <v>6752.16</v>
      </c>
      <c r="F515" s="185">
        <f t="shared" si="26"/>
        <v>5915.6423999999997</v>
      </c>
      <c r="G515" s="38" t="s">
        <v>838</v>
      </c>
    </row>
    <row r="516" spans="1:7" ht="18.75" customHeight="1" x14ac:dyDescent="0.25">
      <c r="A516" s="67" t="s">
        <v>839</v>
      </c>
      <c r="B516" s="68"/>
      <c r="C516" s="68"/>
      <c r="D516" s="69"/>
      <c r="E516" s="24"/>
      <c r="F516" s="185">
        <f t="shared" si="26"/>
        <v>0</v>
      </c>
      <c r="G516" s="90"/>
    </row>
    <row r="517" spans="1:7" ht="18.75" customHeight="1" x14ac:dyDescent="0.25">
      <c r="A517" s="101" t="s">
        <v>840</v>
      </c>
      <c r="B517" s="55">
        <v>9884</v>
      </c>
      <c r="C517" s="79">
        <v>7010</v>
      </c>
      <c r="D517" s="31">
        <v>7010</v>
      </c>
      <c r="E517" s="32">
        <f t="shared" si="25"/>
        <v>2839.05</v>
      </c>
      <c r="F517" s="185">
        <f t="shared" si="26"/>
        <v>2487.3232499999995</v>
      </c>
      <c r="G517" s="53" t="s">
        <v>791</v>
      </c>
    </row>
    <row r="518" spans="1:7" ht="18.75" customHeight="1" x14ac:dyDescent="0.25">
      <c r="A518" s="101" t="s">
        <v>841</v>
      </c>
      <c r="B518" s="55">
        <v>14742</v>
      </c>
      <c r="C518" s="79">
        <v>10455</v>
      </c>
      <c r="D518" s="31">
        <v>10455</v>
      </c>
      <c r="E518" s="32">
        <f t="shared" si="25"/>
        <v>4234.28</v>
      </c>
      <c r="F518" s="185">
        <f t="shared" si="26"/>
        <v>3709.6953749999993</v>
      </c>
      <c r="G518" s="53" t="s">
        <v>842</v>
      </c>
    </row>
    <row r="519" spans="1:7" ht="18.75" customHeight="1" x14ac:dyDescent="0.25">
      <c r="A519" s="101" t="s">
        <v>843</v>
      </c>
      <c r="B519" s="55">
        <v>16553</v>
      </c>
      <c r="C519" s="79">
        <v>11740</v>
      </c>
      <c r="D519" s="31">
        <v>11740</v>
      </c>
      <c r="E519" s="32">
        <f t="shared" si="25"/>
        <v>4754.7</v>
      </c>
      <c r="F519" s="185">
        <f t="shared" si="26"/>
        <v>4165.6454999999996</v>
      </c>
      <c r="G519" s="53" t="s">
        <v>842</v>
      </c>
    </row>
    <row r="520" spans="1:7" ht="18.75" customHeight="1" x14ac:dyDescent="0.25">
      <c r="A520" s="101" t="s">
        <v>844</v>
      </c>
      <c r="B520" s="55">
        <v>17710</v>
      </c>
      <c r="C520" s="79">
        <v>12560</v>
      </c>
      <c r="D520" s="31">
        <v>12560</v>
      </c>
      <c r="E520" s="32">
        <f t="shared" si="25"/>
        <v>5086.8</v>
      </c>
      <c r="F520" s="185">
        <f t="shared" si="26"/>
        <v>4456.6019999999999</v>
      </c>
      <c r="G520" s="53" t="s">
        <v>845</v>
      </c>
    </row>
    <row r="521" spans="1:7" ht="18.75" customHeight="1" x14ac:dyDescent="0.25">
      <c r="A521" s="101" t="s">
        <v>846</v>
      </c>
      <c r="B521" s="55">
        <v>14579</v>
      </c>
      <c r="C521" s="79">
        <v>10340</v>
      </c>
      <c r="D521" s="31">
        <v>10340</v>
      </c>
      <c r="E521" s="32">
        <f t="shared" ref="E521:E584" si="27">ROUND($D521*E$5,2)</f>
        <v>4187.7</v>
      </c>
      <c r="F521" s="185">
        <f t="shared" si="26"/>
        <v>3668.8904999999995</v>
      </c>
      <c r="G521" s="53" t="s">
        <v>847</v>
      </c>
    </row>
    <row r="522" spans="1:7" ht="18.75" customHeight="1" x14ac:dyDescent="0.25">
      <c r="A522" s="101" t="s">
        <v>848</v>
      </c>
      <c r="B522" s="55">
        <v>19514</v>
      </c>
      <c r="C522" s="79">
        <v>13840</v>
      </c>
      <c r="D522" s="31">
        <v>13840</v>
      </c>
      <c r="E522" s="32">
        <f t="shared" si="27"/>
        <v>5605.2</v>
      </c>
      <c r="F522" s="185">
        <f t="shared" si="26"/>
        <v>4910.7779999999993</v>
      </c>
      <c r="G522" s="53" t="s">
        <v>849</v>
      </c>
    </row>
    <row r="523" spans="1:7" ht="18.75" customHeight="1" x14ac:dyDescent="0.25">
      <c r="A523" s="101" t="s">
        <v>850</v>
      </c>
      <c r="B523" s="55">
        <v>24379</v>
      </c>
      <c r="C523" s="79">
        <v>17290</v>
      </c>
      <c r="D523" s="31">
        <v>17290</v>
      </c>
      <c r="E523" s="32">
        <f t="shared" si="27"/>
        <v>7002.45</v>
      </c>
      <c r="F523" s="185">
        <f t="shared" si="26"/>
        <v>6134.9242499999991</v>
      </c>
      <c r="G523" s="53" t="s">
        <v>851</v>
      </c>
    </row>
    <row r="524" spans="1:7" ht="18.75" customHeight="1" x14ac:dyDescent="0.25">
      <c r="A524" s="101" t="s">
        <v>852</v>
      </c>
      <c r="B524" s="55">
        <v>21178</v>
      </c>
      <c r="C524" s="79">
        <v>15020</v>
      </c>
      <c r="D524" s="31">
        <v>15020</v>
      </c>
      <c r="E524" s="32">
        <f t="shared" si="27"/>
        <v>6083.1</v>
      </c>
      <c r="F524" s="185">
        <f t="shared" si="26"/>
        <v>5329.4714999999987</v>
      </c>
      <c r="G524" s="53" t="s">
        <v>849</v>
      </c>
    </row>
    <row r="525" spans="1:7" ht="18.75" customHeight="1" x14ac:dyDescent="0.25">
      <c r="A525" s="101" t="s">
        <v>853</v>
      </c>
      <c r="B525" s="55">
        <v>26043</v>
      </c>
      <c r="C525" s="79">
        <v>18470</v>
      </c>
      <c r="D525" s="31">
        <v>18470</v>
      </c>
      <c r="E525" s="32">
        <f t="shared" si="27"/>
        <v>7480.35</v>
      </c>
      <c r="F525" s="185">
        <f t="shared" si="26"/>
        <v>6553.6177499999994</v>
      </c>
      <c r="G525" s="53" t="s">
        <v>851</v>
      </c>
    </row>
    <row r="526" spans="1:7" ht="18.75" customHeight="1" x14ac:dyDescent="0.25">
      <c r="A526" s="101" t="s">
        <v>854</v>
      </c>
      <c r="B526" s="55">
        <v>26691</v>
      </c>
      <c r="C526" s="79">
        <v>18930</v>
      </c>
      <c r="D526" s="31">
        <v>18930</v>
      </c>
      <c r="E526" s="32">
        <f t="shared" si="27"/>
        <v>7666.65</v>
      </c>
      <c r="F526" s="185">
        <f t="shared" si="26"/>
        <v>6716.8372499999996</v>
      </c>
      <c r="G526" s="53" t="s">
        <v>855</v>
      </c>
    </row>
    <row r="527" spans="1:7" ht="18.75" customHeight="1" x14ac:dyDescent="0.25">
      <c r="A527" s="101" t="s">
        <v>856</v>
      </c>
      <c r="B527" s="55">
        <v>32684</v>
      </c>
      <c r="C527" s="79">
        <v>23180</v>
      </c>
      <c r="D527" s="31">
        <v>23180</v>
      </c>
      <c r="E527" s="32">
        <f t="shared" si="27"/>
        <v>9387.9</v>
      </c>
      <c r="F527" s="185">
        <f t="shared" si="26"/>
        <v>8224.843499999999</v>
      </c>
      <c r="G527" s="53" t="s">
        <v>857</v>
      </c>
    </row>
    <row r="528" spans="1:7" ht="18.75" customHeight="1" x14ac:dyDescent="0.25">
      <c r="A528" s="101" t="s">
        <v>858</v>
      </c>
      <c r="B528" s="55">
        <v>11703</v>
      </c>
      <c r="C528" s="79">
        <v>8300</v>
      </c>
      <c r="D528" s="31">
        <v>8300</v>
      </c>
      <c r="E528" s="32">
        <f t="shared" si="27"/>
        <v>3361.5</v>
      </c>
      <c r="F528" s="185">
        <f t="shared" si="26"/>
        <v>2945.0474999999997</v>
      </c>
      <c r="G528" s="53" t="s">
        <v>802</v>
      </c>
    </row>
    <row r="529" spans="1:15" ht="18.75" customHeight="1" x14ac:dyDescent="0.25">
      <c r="A529" s="101" t="s">
        <v>859</v>
      </c>
      <c r="B529" s="55">
        <v>16489</v>
      </c>
      <c r="C529" s="79">
        <v>11694</v>
      </c>
      <c r="D529" s="31">
        <v>11694</v>
      </c>
      <c r="E529" s="32">
        <f t="shared" si="27"/>
        <v>4736.07</v>
      </c>
      <c r="F529" s="185">
        <f t="shared" si="26"/>
        <v>4149.3235500000001</v>
      </c>
      <c r="G529" s="53" t="s">
        <v>860</v>
      </c>
    </row>
    <row r="530" spans="1:15" ht="18.75" customHeight="1" x14ac:dyDescent="0.25">
      <c r="A530" s="101" t="s">
        <v>861</v>
      </c>
      <c r="B530" s="55">
        <v>16497</v>
      </c>
      <c r="C530" s="79">
        <v>11700</v>
      </c>
      <c r="D530" s="31">
        <v>11700</v>
      </c>
      <c r="E530" s="32">
        <f t="shared" si="27"/>
        <v>4738.5</v>
      </c>
      <c r="F530" s="185">
        <f t="shared" si="26"/>
        <v>4151.4524999999994</v>
      </c>
      <c r="G530" s="53" t="s">
        <v>797</v>
      </c>
    </row>
    <row r="531" spans="1:15" ht="18.75" customHeight="1" x14ac:dyDescent="0.25">
      <c r="A531" s="101" t="s">
        <v>862</v>
      </c>
      <c r="B531" s="55">
        <v>22518</v>
      </c>
      <c r="C531" s="79">
        <v>15970</v>
      </c>
      <c r="D531" s="31">
        <v>15970</v>
      </c>
      <c r="E531" s="32">
        <f t="shared" si="27"/>
        <v>6467.85</v>
      </c>
      <c r="F531" s="185">
        <f t="shared" si="26"/>
        <v>5666.5552499999994</v>
      </c>
      <c r="G531" s="53" t="s">
        <v>863</v>
      </c>
    </row>
    <row r="532" spans="1:15" ht="18.75" customHeight="1" x14ac:dyDescent="0.25">
      <c r="A532" s="101" t="s">
        <v>864</v>
      </c>
      <c r="B532" s="55">
        <v>26325</v>
      </c>
      <c r="C532" s="79">
        <v>18670</v>
      </c>
      <c r="D532" s="31">
        <v>18670</v>
      </c>
      <c r="E532" s="32">
        <f t="shared" si="27"/>
        <v>7561.35</v>
      </c>
      <c r="F532" s="185">
        <f t="shared" si="26"/>
        <v>6624.5827499999996</v>
      </c>
      <c r="G532" s="53" t="s">
        <v>799</v>
      </c>
    </row>
    <row r="533" spans="1:15" ht="18.75" customHeight="1" x14ac:dyDescent="0.25">
      <c r="A533" s="23" t="s">
        <v>865</v>
      </c>
      <c r="B533" s="37"/>
      <c r="C533" s="24"/>
      <c r="D533" s="26"/>
      <c r="E533" s="24"/>
      <c r="F533" s="185">
        <f t="shared" si="26"/>
        <v>0</v>
      </c>
      <c r="G533" s="90"/>
    </row>
    <row r="534" spans="1:15" ht="18.75" customHeight="1" x14ac:dyDescent="0.25">
      <c r="A534" s="54" t="s">
        <v>866</v>
      </c>
      <c r="B534" s="55">
        <v>7536</v>
      </c>
      <c r="C534" s="30">
        <v>5790</v>
      </c>
      <c r="D534" s="31">
        <v>5501</v>
      </c>
      <c r="E534" s="32">
        <f t="shared" si="27"/>
        <v>2227.91</v>
      </c>
      <c r="F534" s="185">
        <f t="shared" si="26"/>
        <v>1951.892325</v>
      </c>
      <c r="G534" s="38" t="s">
        <v>755</v>
      </c>
      <c r="I534" s="52">
        <f>IF(ISERROR(_xlfn.XLOOKUP(A534,'[1]TA VS TRUE'!$A:$A,'[1]TA VS TRUE'!$W:$W)),"",_xlfn.XLOOKUP(A534,'[1]TA VS TRUE'!$A:$A,'[1]TA VS TRUE'!$W:$W))</f>
        <v>5501</v>
      </c>
      <c r="J534" s="57">
        <f>_xlfn.XLOOKUP(A534,'[1]TA VS TRUE'!$A:$A,'[1]TA VS TRUE'!$AD:$AD)</f>
        <v>0.45377344656354979</v>
      </c>
      <c r="K534" s="57">
        <f>_xlfn.XLOOKUP(A534,'[1]TA VS TRUE'!$A:$A,'[1]TA VS TRUE'!$AB:$AB)</f>
        <v>-4.9913644214162334E-2</v>
      </c>
      <c r="L534" s="57">
        <f>_xlfn.XLOOKUP(A534,'[1]TA VS TRUE'!$A:$A,'[1]TA VS TRUE'!$U:$U)</f>
        <v>0.48092051631773391</v>
      </c>
      <c r="N534" s="5">
        <f>_xlfn.XLOOKUP(A534,'[1]TA VS TRUE (2)'!A:A,'[1]TA VS TRUE (2)'!W:W)</f>
        <v>5501</v>
      </c>
      <c r="O534" s="56" t="e">
        <f>N534-#REF!</f>
        <v>#REF!</v>
      </c>
    </row>
    <row r="535" spans="1:15" ht="18.75" customHeight="1" x14ac:dyDescent="0.25">
      <c r="A535" s="54" t="s">
        <v>867</v>
      </c>
      <c r="B535" s="55">
        <v>10308</v>
      </c>
      <c r="C535" s="30">
        <v>7524</v>
      </c>
      <c r="D535" s="31">
        <v>7524</v>
      </c>
      <c r="E535" s="32">
        <f t="shared" si="27"/>
        <v>3047.22</v>
      </c>
      <c r="F535" s="185">
        <f t="shared" si="26"/>
        <v>2669.7032999999997</v>
      </c>
      <c r="G535" s="38" t="s">
        <v>757</v>
      </c>
    </row>
    <row r="536" spans="1:15" ht="18.75" customHeight="1" x14ac:dyDescent="0.25">
      <c r="A536" s="54" t="s">
        <v>868</v>
      </c>
      <c r="B536" s="55">
        <v>11345</v>
      </c>
      <c r="C536" s="30">
        <v>8625</v>
      </c>
      <c r="D536" s="31">
        <v>8281</v>
      </c>
      <c r="E536" s="32">
        <f t="shared" si="27"/>
        <v>3353.81</v>
      </c>
      <c r="F536" s="185">
        <f t="shared" si="26"/>
        <v>2938.3058249999999</v>
      </c>
      <c r="G536" s="38" t="s">
        <v>757</v>
      </c>
      <c r="I536" s="52">
        <f>IF(ISERROR(_xlfn.XLOOKUP(A536,'[1]TA VS TRUE'!$A:$A,'[1]TA VS TRUE'!$W:$W)),"",_xlfn.XLOOKUP(A536,'[1]TA VS TRUE'!$A:$A,'[1]TA VS TRUE'!$W:$W))</f>
        <v>8281</v>
      </c>
      <c r="J536" s="57">
        <f>_xlfn.XLOOKUP(A536,'[1]TA VS TRUE'!$A:$A,'[1]TA VS TRUE'!$AD:$AD)</f>
        <v>0.52212787250760773</v>
      </c>
      <c r="K536" s="57">
        <f>_xlfn.XLOOKUP(A536,'[1]TA VS TRUE'!$A:$A,'[1]TA VS TRUE'!$AB:$AB)</f>
        <v>-3.9884057971014464E-2</v>
      </c>
      <c r="L536" s="57">
        <f>_xlfn.XLOOKUP(A536,'[1]TA VS TRUE'!$A:$A,'[1]TA VS TRUE'!$U:$U)</f>
        <v>0.54117784654731449</v>
      </c>
      <c r="N536" s="5">
        <f>_xlfn.XLOOKUP(A536,'[1]TA VS TRUE (2)'!A:A,'[1]TA VS TRUE (2)'!W:W)</f>
        <v>8281</v>
      </c>
      <c r="O536" s="56" t="e">
        <f>N536-#REF!</f>
        <v>#REF!</v>
      </c>
    </row>
    <row r="537" spans="1:15" ht="18.75" customHeight="1" x14ac:dyDescent="0.25">
      <c r="A537" s="54" t="s">
        <v>869</v>
      </c>
      <c r="B537" s="55">
        <v>12526</v>
      </c>
      <c r="C537" s="30">
        <v>9523</v>
      </c>
      <c r="D537" s="31">
        <v>9143</v>
      </c>
      <c r="E537" s="32">
        <f t="shared" si="27"/>
        <v>3702.92</v>
      </c>
      <c r="F537" s="185">
        <f t="shared" si="26"/>
        <v>3244.1649749999997</v>
      </c>
      <c r="G537" s="38" t="s">
        <v>757</v>
      </c>
      <c r="I537" s="52">
        <f>IF(ISERROR(_xlfn.XLOOKUP(A537,'[1]TA VS TRUE'!$A:$A,'[1]TA VS TRUE'!$W:$W)),"",_xlfn.XLOOKUP(A537,'[1]TA VS TRUE'!$A:$A,'[1]TA VS TRUE'!$W:$W))</f>
        <v>9143</v>
      </c>
      <c r="J537" s="57">
        <f>_xlfn.XLOOKUP(A537,'[1]TA VS TRUE'!$A:$A,'[1]TA VS TRUE'!$AD:$AD)</f>
        <v>0.48577121617627417</v>
      </c>
      <c r="K537" s="57">
        <f>_xlfn.XLOOKUP(A537,'[1]TA VS TRUE'!$A:$A,'[1]TA VS TRUE'!$AB:$AB)</f>
        <v>-3.9903391788302045E-2</v>
      </c>
      <c r="L537" s="57">
        <f>_xlfn.XLOOKUP(A537,'[1]TA VS TRUE'!$A:$A,'[1]TA VS TRUE'!$U:$U)</f>
        <v>0.50629415851528381</v>
      </c>
      <c r="N537" s="5">
        <f>_xlfn.XLOOKUP(A537,'[1]TA VS TRUE (2)'!A:A,'[1]TA VS TRUE (2)'!W:W)</f>
        <v>9143</v>
      </c>
      <c r="O537" s="56" t="e">
        <f>N537-#REF!</f>
        <v>#REF!</v>
      </c>
    </row>
    <row r="538" spans="1:15" ht="18.75" customHeight="1" x14ac:dyDescent="0.25">
      <c r="A538" s="54" t="s">
        <v>870</v>
      </c>
      <c r="B538" s="55">
        <v>13963</v>
      </c>
      <c r="C538" s="30">
        <v>10192</v>
      </c>
      <c r="D538" s="31">
        <v>10192</v>
      </c>
      <c r="E538" s="32">
        <f t="shared" si="27"/>
        <v>4127.76</v>
      </c>
      <c r="F538" s="185">
        <f t="shared" si="26"/>
        <v>3616.3764000000001</v>
      </c>
      <c r="G538" s="38" t="s">
        <v>817</v>
      </c>
    </row>
    <row r="539" spans="1:15" ht="18.75" customHeight="1" x14ac:dyDescent="0.25">
      <c r="A539" s="54" t="s">
        <v>871</v>
      </c>
      <c r="B539" s="55">
        <v>8154</v>
      </c>
      <c r="C539" s="30">
        <v>6200</v>
      </c>
      <c r="D539" s="31">
        <v>5952</v>
      </c>
      <c r="E539" s="32">
        <f t="shared" si="27"/>
        <v>2410.56</v>
      </c>
      <c r="F539" s="185">
        <f t="shared" si="26"/>
        <v>2111.9184</v>
      </c>
      <c r="G539" s="38" t="s">
        <v>872</v>
      </c>
      <c r="I539" s="52">
        <f>IF(ISERROR(_xlfn.XLOOKUP(A539,'[1]TA VS TRUE'!$A:$A,'[1]TA VS TRUE'!$W:$W)),"",_xlfn.XLOOKUP(A539,'[1]TA VS TRUE'!$A:$A,'[1]TA VS TRUE'!$W:$W))</f>
        <v>5952</v>
      </c>
      <c r="J539" s="57">
        <f>_xlfn.XLOOKUP(A539,'[1]TA VS TRUE'!$A:$A,'[1]TA VS TRUE'!$AD:$AD)</f>
        <v>0.44727681339948833</v>
      </c>
      <c r="K539" s="57">
        <f>_xlfn.XLOOKUP(A539,'[1]TA VS TRUE'!$A:$A,'[1]TA VS TRUE'!$AB:$AB)</f>
        <v>-4.0000000000000036E-2</v>
      </c>
      <c r="L539" s="57">
        <f>_xlfn.XLOOKUP(A539,'[1]TA VS TRUE'!$A:$A,'[1]TA VS TRUE'!$U:$U)</f>
        <v>0.46941910443614054</v>
      </c>
      <c r="N539" s="5">
        <f>_xlfn.XLOOKUP(A539,'[1]TA VS TRUE (2)'!A:A,'[1]TA VS TRUE (2)'!W:W)</f>
        <v>5952</v>
      </c>
      <c r="O539" s="56" t="e">
        <f>N539-#REF!</f>
        <v>#REF!</v>
      </c>
    </row>
    <row r="540" spans="1:15" ht="18.75" customHeight="1" x14ac:dyDescent="0.25">
      <c r="A540" s="54" t="s">
        <v>873</v>
      </c>
      <c r="B540" s="55">
        <v>11008</v>
      </c>
      <c r="C540" s="30">
        <v>8035</v>
      </c>
      <c r="D540" s="31">
        <v>8035</v>
      </c>
      <c r="E540" s="32">
        <f t="shared" si="27"/>
        <v>3254.18</v>
      </c>
      <c r="F540" s="185">
        <f t="shared" si="26"/>
        <v>2851.0188749999998</v>
      </c>
      <c r="G540" s="38" t="s">
        <v>872</v>
      </c>
    </row>
    <row r="541" spans="1:15" ht="18.75" customHeight="1" x14ac:dyDescent="0.25">
      <c r="A541" s="54" t="s">
        <v>874</v>
      </c>
      <c r="B541" s="55">
        <v>8947</v>
      </c>
      <c r="C541" s="30">
        <v>6732</v>
      </c>
      <c r="D541" s="31">
        <v>6531</v>
      </c>
      <c r="E541" s="32">
        <f t="shared" si="27"/>
        <v>2645.06</v>
      </c>
      <c r="F541" s="185">
        <f t="shared" si="26"/>
        <v>2317.362075</v>
      </c>
      <c r="G541" s="38" t="s">
        <v>777</v>
      </c>
      <c r="I541" s="52">
        <f>IF(ISERROR(_xlfn.XLOOKUP(A541,'[1]TA VS TRUE'!$A:$A,'[1]TA VS TRUE'!$W:$W)),"",_xlfn.XLOOKUP(A541,'[1]TA VS TRUE'!$A:$A,'[1]TA VS TRUE'!$W:$W))</f>
        <v>6531</v>
      </c>
      <c r="J541" s="57">
        <f>_xlfn.XLOOKUP(A541,'[1]TA VS TRUE'!$A:$A,'[1]TA VS TRUE'!$AD:$AD)</f>
        <v>0.52861102298951579</v>
      </c>
      <c r="K541" s="57">
        <f>_xlfn.XLOOKUP(A541,'[1]TA VS TRUE'!$A:$A,'[1]TA VS TRUE'!$AB:$AB)</f>
        <v>-2.9857397504456373E-2</v>
      </c>
      <c r="L541" s="57">
        <f>_xlfn.XLOOKUP(A541,'[1]TA VS TRUE'!$A:$A,'[1]TA VS TRUE'!$U:$U)</f>
        <v>0.54273190161475338</v>
      </c>
      <c r="N541" s="5">
        <f>_xlfn.XLOOKUP(A541,'[1]TA VS TRUE (2)'!A:A,'[1]TA VS TRUE (2)'!W:W)</f>
        <v>6531</v>
      </c>
      <c r="O541" s="56" t="e">
        <f>N541-#REF!</f>
        <v>#REF!</v>
      </c>
    </row>
    <row r="542" spans="1:15" ht="18.75" customHeight="1" x14ac:dyDescent="0.25">
      <c r="A542" s="54" t="s">
        <v>875</v>
      </c>
      <c r="B542" s="55">
        <v>11411</v>
      </c>
      <c r="C542" s="30">
        <v>8329</v>
      </c>
      <c r="D542" s="31">
        <v>8329</v>
      </c>
      <c r="E542" s="32">
        <f t="shared" si="27"/>
        <v>3373.25</v>
      </c>
      <c r="F542" s="185">
        <f t="shared" si="26"/>
        <v>2955.3374249999997</v>
      </c>
      <c r="G542" s="38" t="s">
        <v>830</v>
      </c>
    </row>
    <row r="543" spans="1:15" ht="18.75" customHeight="1" x14ac:dyDescent="0.25">
      <c r="A543" s="54" t="s">
        <v>876</v>
      </c>
      <c r="B543" s="55">
        <v>13212</v>
      </c>
      <c r="C543" s="30">
        <v>9644</v>
      </c>
      <c r="D543" s="31">
        <v>9644</v>
      </c>
      <c r="E543" s="32">
        <f t="shared" si="27"/>
        <v>3905.82</v>
      </c>
      <c r="F543" s="185">
        <f t="shared" si="26"/>
        <v>3421.9322999999999</v>
      </c>
      <c r="G543" s="38" t="s">
        <v>830</v>
      </c>
    </row>
    <row r="544" spans="1:15" ht="18.75" customHeight="1" x14ac:dyDescent="0.25">
      <c r="A544" s="54" t="s">
        <v>877</v>
      </c>
      <c r="B544" s="55">
        <v>16532</v>
      </c>
      <c r="C544" s="30">
        <v>12067</v>
      </c>
      <c r="D544" s="31">
        <v>12067</v>
      </c>
      <c r="E544" s="32">
        <f t="shared" si="27"/>
        <v>4887.1400000000003</v>
      </c>
      <c r="F544" s="185">
        <f t="shared" si="26"/>
        <v>4281.6732750000001</v>
      </c>
      <c r="G544" s="94" t="s">
        <v>830</v>
      </c>
    </row>
    <row r="545" spans="1:15" ht="18.75" customHeight="1" x14ac:dyDescent="0.25">
      <c r="A545" s="54" t="s">
        <v>878</v>
      </c>
      <c r="B545" s="55">
        <v>7035</v>
      </c>
      <c r="C545" s="30">
        <v>5135</v>
      </c>
      <c r="D545" s="31">
        <v>5135</v>
      </c>
      <c r="E545" s="32">
        <f t="shared" si="27"/>
        <v>2079.6799999999998</v>
      </c>
      <c r="F545" s="185">
        <f t="shared" si="26"/>
        <v>1822.0263749999999</v>
      </c>
      <c r="G545" s="94" t="s">
        <v>879</v>
      </c>
    </row>
    <row r="546" spans="1:15" ht="18.75" customHeight="1" x14ac:dyDescent="0.25">
      <c r="A546" s="54" t="s">
        <v>880</v>
      </c>
      <c r="B546" s="55">
        <v>7373</v>
      </c>
      <c r="C546" s="30">
        <v>5382</v>
      </c>
      <c r="D546" s="31">
        <v>5382</v>
      </c>
      <c r="E546" s="32">
        <f t="shared" si="27"/>
        <v>2179.71</v>
      </c>
      <c r="F546" s="185">
        <f t="shared" si="26"/>
        <v>1909.6681499999997</v>
      </c>
      <c r="G546" s="94" t="s">
        <v>879</v>
      </c>
    </row>
    <row r="547" spans="1:15" ht="18.75" customHeight="1" x14ac:dyDescent="0.25">
      <c r="A547" s="54" t="s">
        <v>881</v>
      </c>
      <c r="B547" s="55">
        <v>7791</v>
      </c>
      <c r="C547" s="30">
        <v>5687</v>
      </c>
      <c r="D547" s="31">
        <v>5687</v>
      </c>
      <c r="E547" s="32">
        <f t="shared" si="27"/>
        <v>2303.2399999999998</v>
      </c>
      <c r="F547" s="185">
        <f t="shared" si="26"/>
        <v>2017.8897750000001</v>
      </c>
      <c r="G547" s="94" t="s">
        <v>879</v>
      </c>
    </row>
    <row r="548" spans="1:15" ht="18.75" customHeight="1" x14ac:dyDescent="0.25">
      <c r="A548" s="54" t="s">
        <v>882</v>
      </c>
      <c r="B548" s="55">
        <v>10308</v>
      </c>
      <c r="C548" s="30">
        <v>7524</v>
      </c>
      <c r="D548" s="31">
        <v>7524</v>
      </c>
      <c r="E548" s="32">
        <f t="shared" si="27"/>
        <v>3047.22</v>
      </c>
      <c r="F548" s="185">
        <f t="shared" si="26"/>
        <v>2669.7032999999997</v>
      </c>
      <c r="G548" s="94" t="s">
        <v>883</v>
      </c>
    </row>
    <row r="549" spans="1:15" ht="18.75" customHeight="1" x14ac:dyDescent="0.25">
      <c r="A549" s="54" t="s">
        <v>884</v>
      </c>
      <c r="B549" s="55">
        <v>8087</v>
      </c>
      <c r="C549" s="30">
        <v>5903</v>
      </c>
      <c r="D549" s="31">
        <v>5903</v>
      </c>
      <c r="E549" s="32">
        <f t="shared" si="27"/>
        <v>2390.7199999999998</v>
      </c>
      <c r="F549" s="185">
        <f t="shared" si="26"/>
        <v>2094.5319749999994</v>
      </c>
      <c r="G549" s="102" t="s">
        <v>885</v>
      </c>
    </row>
    <row r="550" spans="1:15" ht="18.75" customHeight="1" x14ac:dyDescent="0.25">
      <c r="A550" s="103" t="s">
        <v>886</v>
      </c>
      <c r="B550" s="104"/>
      <c r="C550" s="46"/>
      <c r="D550" s="105"/>
      <c r="E550" s="46"/>
      <c r="F550" s="185">
        <f t="shared" si="26"/>
        <v>0</v>
      </c>
      <c r="G550" s="106"/>
    </row>
    <row r="551" spans="1:15" ht="18.75" customHeight="1" x14ac:dyDescent="0.25">
      <c r="A551" s="54" t="s">
        <v>887</v>
      </c>
      <c r="B551" s="55">
        <v>10308</v>
      </c>
      <c r="C551" s="30">
        <v>7524</v>
      </c>
      <c r="D551" s="31">
        <v>7524</v>
      </c>
      <c r="E551" s="32">
        <f t="shared" si="27"/>
        <v>3047.22</v>
      </c>
      <c r="F551" s="185">
        <f t="shared" si="26"/>
        <v>2669.7032999999997</v>
      </c>
      <c r="G551" s="38" t="s">
        <v>888</v>
      </c>
    </row>
    <row r="552" spans="1:15" ht="18.75" customHeight="1" x14ac:dyDescent="0.25">
      <c r="A552" s="54" t="s">
        <v>889</v>
      </c>
      <c r="B552" s="55">
        <v>11345</v>
      </c>
      <c r="C552" s="30">
        <v>8625</v>
      </c>
      <c r="D552" s="31">
        <v>8281</v>
      </c>
      <c r="E552" s="32">
        <f t="shared" si="27"/>
        <v>3353.81</v>
      </c>
      <c r="F552" s="185">
        <f t="shared" si="26"/>
        <v>2938.3058249999999</v>
      </c>
      <c r="G552" s="38" t="s">
        <v>890</v>
      </c>
      <c r="N552" s="5" t="e">
        <f>_xlfn.XLOOKUP(A552,'[1]TA VS TRUE (2)'!A:A,'[1]TA VS TRUE (2)'!W:W)</f>
        <v>#N/A</v>
      </c>
      <c r="O552" s="56" t="e">
        <f>N552-#REF!</f>
        <v>#N/A</v>
      </c>
    </row>
    <row r="553" spans="1:15" ht="18.75" customHeight="1" x14ac:dyDescent="0.25">
      <c r="A553" s="54" t="s">
        <v>891</v>
      </c>
      <c r="B553" s="55">
        <v>12526</v>
      </c>
      <c r="C553" s="30">
        <v>9523</v>
      </c>
      <c r="D553" s="31">
        <v>9143</v>
      </c>
      <c r="E553" s="32">
        <f t="shared" si="27"/>
        <v>3702.92</v>
      </c>
      <c r="F553" s="185">
        <f t="shared" si="26"/>
        <v>3244.1649749999997</v>
      </c>
      <c r="G553" s="38" t="s">
        <v>890</v>
      </c>
      <c r="N553" s="5" t="e">
        <f>_xlfn.XLOOKUP(A553,'[1]TA VS TRUE (2)'!A:A,'[1]TA VS TRUE (2)'!W:W)</f>
        <v>#N/A</v>
      </c>
      <c r="O553" s="56" t="e">
        <f>N553-#REF!</f>
        <v>#N/A</v>
      </c>
    </row>
    <row r="554" spans="1:15" ht="18.75" customHeight="1" x14ac:dyDescent="0.25">
      <c r="A554" s="54" t="s">
        <v>892</v>
      </c>
      <c r="B554" s="55">
        <v>13963</v>
      </c>
      <c r="C554" s="30">
        <v>10285</v>
      </c>
      <c r="D554" s="31">
        <v>10192</v>
      </c>
      <c r="E554" s="32">
        <f t="shared" si="27"/>
        <v>4127.76</v>
      </c>
      <c r="F554" s="185">
        <f t="shared" si="26"/>
        <v>3616.3764000000001</v>
      </c>
      <c r="G554" s="38" t="s">
        <v>893</v>
      </c>
      <c r="N554" s="5" t="e">
        <f>_xlfn.XLOOKUP(A554,'[1]TA VS TRUE (2)'!A:A,'[1]TA VS TRUE (2)'!W:W)</f>
        <v>#N/A</v>
      </c>
      <c r="O554" s="56" t="e">
        <f>N554-#REF!</f>
        <v>#N/A</v>
      </c>
    </row>
    <row r="555" spans="1:15" ht="18.75" customHeight="1" x14ac:dyDescent="0.25">
      <c r="A555" s="54" t="s">
        <v>894</v>
      </c>
      <c r="B555" s="55">
        <v>14181</v>
      </c>
      <c r="C555" s="30">
        <v>10351</v>
      </c>
      <c r="D555" s="31">
        <v>10351</v>
      </c>
      <c r="E555" s="32">
        <f t="shared" si="27"/>
        <v>4192.16</v>
      </c>
      <c r="F555" s="185">
        <f t="shared" si="26"/>
        <v>3672.7935749999992</v>
      </c>
      <c r="G555" s="38" t="s">
        <v>895</v>
      </c>
    </row>
    <row r="556" spans="1:15" ht="18.75" customHeight="1" x14ac:dyDescent="0.25">
      <c r="A556" s="54" t="s">
        <v>896</v>
      </c>
      <c r="B556" s="55">
        <v>15476</v>
      </c>
      <c r="C556" s="30">
        <v>11296</v>
      </c>
      <c r="D556" s="31">
        <v>11296</v>
      </c>
      <c r="E556" s="32">
        <f t="shared" si="27"/>
        <v>4574.88</v>
      </c>
      <c r="F556" s="185">
        <f t="shared" si="26"/>
        <v>4008.1031999999996</v>
      </c>
      <c r="G556" s="38" t="s">
        <v>897</v>
      </c>
    </row>
    <row r="557" spans="1:15" ht="18.75" customHeight="1" x14ac:dyDescent="0.25">
      <c r="A557" s="54" t="s">
        <v>898</v>
      </c>
      <c r="B557" s="55">
        <v>16756</v>
      </c>
      <c r="C557" s="30">
        <v>12231</v>
      </c>
      <c r="D557" s="31">
        <v>12231</v>
      </c>
      <c r="E557" s="32">
        <f t="shared" si="27"/>
        <v>4953.5600000000004</v>
      </c>
      <c r="F557" s="185">
        <f t="shared" si="26"/>
        <v>4339.8645749999996</v>
      </c>
      <c r="G557" s="38" t="s">
        <v>899</v>
      </c>
    </row>
    <row r="558" spans="1:15" ht="18.75" customHeight="1" x14ac:dyDescent="0.25">
      <c r="A558" s="54" t="s">
        <v>900</v>
      </c>
      <c r="B558" s="55">
        <v>11411</v>
      </c>
      <c r="C558" s="30">
        <v>8234</v>
      </c>
      <c r="D558" s="31">
        <v>8329</v>
      </c>
      <c r="E558" s="32">
        <f t="shared" si="27"/>
        <v>3373.25</v>
      </c>
      <c r="F558" s="185">
        <f t="shared" si="26"/>
        <v>2955.3374249999997</v>
      </c>
      <c r="G558" s="38" t="s">
        <v>901</v>
      </c>
      <c r="N558" s="5" t="e">
        <f>_xlfn.XLOOKUP(A558,'[1]TA VS TRUE (2)'!A:A,'[1]TA VS TRUE (2)'!W:W)</f>
        <v>#N/A</v>
      </c>
      <c r="O558" s="56" t="e">
        <f>N558-#REF!</f>
        <v>#N/A</v>
      </c>
    </row>
    <row r="559" spans="1:15" ht="18.75" customHeight="1" x14ac:dyDescent="0.25">
      <c r="A559" s="54" t="s">
        <v>902</v>
      </c>
      <c r="B559" s="55">
        <v>13212</v>
      </c>
      <c r="C559" s="30">
        <v>9772</v>
      </c>
      <c r="D559" s="31">
        <v>9644</v>
      </c>
      <c r="E559" s="32">
        <f t="shared" si="27"/>
        <v>3905.82</v>
      </c>
      <c r="F559" s="185">
        <f t="shared" si="26"/>
        <v>3421.9322999999999</v>
      </c>
      <c r="G559" s="38" t="s">
        <v>903</v>
      </c>
      <c r="N559" s="5" t="e">
        <f>_xlfn.XLOOKUP(A559,'[1]TA VS TRUE (2)'!A:A,'[1]TA VS TRUE (2)'!W:W)</f>
        <v>#N/A</v>
      </c>
      <c r="O559" s="56" t="e">
        <f>N559-#REF!</f>
        <v>#N/A</v>
      </c>
    </row>
    <row r="560" spans="1:15" ht="18.75" customHeight="1" x14ac:dyDescent="0.25">
      <c r="A560" s="54" t="s">
        <v>904</v>
      </c>
      <c r="B560" s="55">
        <v>16532</v>
      </c>
      <c r="C560" s="30">
        <v>12067</v>
      </c>
      <c r="D560" s="31">
        <v>12067</v>
      </c>
      <c r="E560" s="32">
        <f t="shared" si="27"/>
        <v>4887.1400000000003</v>
      </c>
      <c r="F560" s="185">
        <f t="shared" si="26"/>
        <v>4281.6732750000001</v>
      </c>
      <c r="G560" s="38" t="s">
        <v>903</v>
      </c>
    </row>
    <row r="561" spans="1:7" ht="18.75" customHeight="1" x14ac:dyDescent="0.25">
      <c r="A561" s="23" t="s">
        <v>905</v>
      </c>
      <c r="B561" s="37"/>
      <c r="C561" s="24"/>
      <c r="D561" s="26"/>
      <c r="E561" s="24"/>
      <c r="F561" s="185">
        <f t="shared" si="26"/>
        <v>0</v>
      </c>
      <c r="G561" s="90"/>
    </row>
    <row r="562" spans="1:7" ht="18.75" customHeight="1" x14ac:dyDescent="0.25">
      <c r="A562" s="54" t="s">
        <v>906</v>
      </c>
      <c r="B562" s="55">
        <v>10308</v>
      </c>
      <c r="C562" s="30">
        <v>7524</v>
      </c>
      <c r="D562" s="31">
        <v>7524</v>
      </c>
      <c r="E562" s="32">
        <f t="shared" si="27"/>
        <v>3047.22</v>
      </c>
      <c r="F562" s="185">
        <f t="shared" si="26"/>
        <v>2669.7032999999997</v>
      </c>
      <c r="G562" s="38" t="s">
        <v>907</v>
      </c>
    </row>
    <row r="563" spans="1:7" ht="18.75" customHeight="1" x14ac:dyDescent="0.25">
      <c r="A563" s="54" t="s">
        <v>908</v>
      </c>
      <c r="B563" s="55">
        <v>11816</v>
      </c>
      <c r="C563" s="30">
        <v>8625</v>
      </c>
      <c r="D563" s="31">
        <v>8625</v>
      </c>
      <c r="E563" s="32">
        <f t="shared" si="27"/>
        <v>3493.13</v>
      </c>
      <c r="F563" s="185">
        <f t="shared" si="26"/>
        <v>3060.3656249999999</v>
      </c>
      <c r="G563" s="38" t="s">
        <v>909</v>
      </c>
    </row>
    <row r="564" spans="1:7" ht="18.75" customHeight="1" x14ac:dyDescent="0.25">
      <c r="A564" s="54" t="s">
        <v>910</v>
      </c>
      <c r="B564" s="55">
        <v>13047</v>
      </c>
      <c r="C564" s="30">
        <v>9523</v>
      </c>
      <c r="D564" s="31">
        <v>9523</v>
      </c>
      <c r="E564" s="32">
        <f t="shared" si="27"/>
        <v>3856.82</v>
      </c>
      <c r="F564" s="185">
        <f t="shared" si="26"/>
        <v>3378.9984749999999</v>
      </c>
      <c r="G564" s="38" t="s">
        <v>909</v>
      </c>
    </row>
    <row r="565" spans="1:7" ht="18.75" customHeight="1" x14ac:dyDescent="0.25">
      <c r="A565" s="54" t="s">
        <v>911</v>
      </c>
      <c r="B565" s="55">
        <v>14090</v>
      </c>
      <c r="C565" s="30">
        <v>10285</v>
      </c>
      <c r="D565" s="31">
        <v>10285</v>
      </c>
      <c r="E565" s="32">
        <f t="shared" si="27"/>
        <v>4165.43</v>
      </c>
      <c r="F565" s="185">
        <f t="shared" si="26"/>
        <v>3649.3751249999996</v>
      </c>
      <c r="G565" s="38" t="s">
        <v>912</v>
      </c>
    </row>
    <row r="566" spans="1:7" ht="18.75" customHeight="1" x14ac:dyDescent="0.25">
      <c r="A566" s="54" t="s">
        <v>913</v>
      </c>
      <c r="B566" s="55">
        <v>11281</v>
      </c>
      <c r="C566" s="30">
        <v>8234</v>
      </c>
      <c r="D566" s="31">
        <v>8234</v>
      </c>
      <c r="E566" s="32">
        <f t="shared" si="27"/>
        <v>3334.77</v>
      </c>
      <c r="F566" s="185">
        <f t="shared" si="26"/>
        <v>2921.6290499999996</v>
      </c>
      <c r="G566" s="38" t="s">
        <v>914</v>
      </c>
    </row>
    <row r="567" spans="1:7" ht="18.75" customHeight="1" x14ac:dyDescent="0.25">
      <c r="A567" s="54" t="s">
        <v>915</v>
      </c>
      <c r="B567" s="55">
        <v>13388</v>
      </c>
      <c r="C567" s="30">
        <v>9772</v>
      </c>
      <c r="D567" s="31">
        <v>9772</v>
      </c>
      <c r="E567" s="32">
        <f t="shared" si="27"/>
        <v>3957.66</v>
      </c>
      <c r="F567" s="185">
        <f t="shared" si="26"/>
        <v>3467.3498999999997</v>
      </c>
      <c r="G567" s="38" t="s">
        <v>916</v>
      </c>
    </row>
    <row r="568" spans="1:7" ht="18.75" customHeight="1" x14ac:dyDescent="0.25">
      <c r="A568" s="54" t="s">
        <v>917</v>
      </c>
      <c r="B568" s="55">
        <v>16532</v>
      </c>
      <c r="C568" s="30">
        <v>12067</v>
      </c>
      <c r="D568" s="31">
        <v>12067</v>
      </c>
      <c r="E568" s="32">
        <f t="shared" si="27"/>
        <v>4887.1400000000003</v>
      </c>
      <c r="F568" s="185">
        <f t="shared" si="26"/>
        <v>4281.6732750000001</v>
      </c>
      <c r="G568" s="38" t="s">
        <v>916</v>
      </c>
    </row>
    <row r="569" spans="1:7" ht="18.75" customHeight="1" x14ac:dyDescent="0.25">
      <c r="A569" s="23" t="s">
        <v>918</v>
      </c>
      <c r="B569" s="37"/>
      <c r="C569" s="24"/>
      <c r="D569" s="26"/>
      <c r="E569" s="24"/>
      <c r="F569" s="185">
        <f t="shared" si="26"/>
        <v>0</v>
      </c>
      <c r="G569" s="90"/>
    </row>
    <row r="570" spans="1:7" ht="18.75" customHeight="1" x14ac:dyDescent="0.25">
      <c r="A570" s="54" t="s">
        <v>919</v>
      </c>
      <c r="B570" s="55">
        <v>15560</v>
      </c>
      <c r="C570" s="30">
        <v>11358</v>
      </c>
      <c r="D570" s="31">
        <v>11358</v>
      </c>
      <c r="E570" s="32">
        <f t="shared" si="27"/>
        <v>4599.99</v>
      </c>
      <c r="F570" s="185">
        <f t="shared" si="26"/>
        <v>4030.1023499999997</v>
      </c>
      <c r="G570" s="38" t="s">
        <v>920</v>
      </c>
    </row>
    <row r="571" spans="1:7" ht="18.75" customHeight="1" x14ac:dyDescent="0.25">
      <c r="A571" s="54" t="s">
        <v>921</v>
      </c>
      <c r="B571" s="55">
        <v>17494</v>
      </c>
      <c r="C571" s="30">
        <v>12769</v>
      </c>
      <c r="D571" s="31">
        <v>12769</v>
      </c>
      <c r="E571" s="32">
        <f t="shared" si="27"/>
        <v>5171.45</v>
      </c>
      <c r="F571" s="185">
        <f t="shared" si="26"/>
        <v>4530.7604249999995</v>
      </c>
      <c r="G571" s="38" t="s">
        <v>920</v>
      </c>
    </row>
    <row r="572" spans="1:7" ht="18.75" customHeight="1" x14ac:dyDescent="0.25">
      <c r="A572" s="54" t="s">
        <v>922</v>
      </c>
      <c r="B572" s="55">
        <v>18347</v>
      </c>
      <c r="C572" s="30">
        <v>13392</v>
      </c>
      <c r="D572" s="31">
        <v>13392</v>
      </c>
      <c r="E572" s="32">
        <f t="shared" si="27"/>
        <v>5423.76</v>
      </c>
      <c r="F572" s="185">
        <f t="shared" si="26"/>
        <v>4751.8163999999997</v>
      </c>
      <c r="G572" s="38" t="s">
        <v>923</v>
      </c>
    </row>
    <row r="573" spans="1:7" ht="18.75" customHeight="1" x14ac:dyDescent="0.25">
      <c r="A573" s="23" t="s">
        <v>924</v>
      </c>
      <c r="B573" s="107"/>
      <c r="C573" s="88"/>
      <c r="D573" s="108"/>
      <c r="E573" s="88"/>
      <c r="F573" s="185">
        <f t="shared" si="26"/>
        <v>0</v>
      </c>
      <c r="G573" s="109"/>
    </row>
    <row r="574" spans="1:7" ht="18.75" customHeight="1" x14ac:dyDescent="0.25">
      <c r="A574" s="54" t="s">
        <v>925</v>
      </c>
      <c r="B574" s="55">
        <v>15352</v>
      </c>
      <c r="C574" s="30">
        <v>11206</v>
      </c>
      <c r="D574" s="31">
        <v>11206</v>
      </c>
      <c r="E574" s="32">
        <f t="shared" si="27"/>
        <v>4538.43</v>
      </c>
      <c r="F574" s="185">
        <f t="shared" si="26"/>
        <v>3976.1689499999998</v>
      </c>
      <c r="G574" s="38" t="s">
        <v>926</v>
      </c>
    </row>
    <row r="575" spans="1:7" ht="18.75" customHeight="1" x14ac:dyDescent="0.25">
      <c r="A575" s="54" t="s">
        <v>927</v>
      </c>
      <c r="B575" s="55">
        <v>21525</v>
      </c>
      <c r="C575" s="30">
        <v>15712</v>
      </c>
      <c r="D575" s="31">
        <v>15712</v>
      </c>
      <c r="E575" s="32">
        <f t="shared" si="27"/>
        <v>6363.36</v>
      </c>
      <c r="F575" s="185">
        <f t="shared" si="26"/>
        <v>5575.0103999999992</v>
      </c>
      <c r="G575" s="38" t="s">
        <v>928</v>
      </c>
    </row>
    <row r="576" spans="1:7" ht="18.75" customHeight="1" x14ac:dyDescent="0.25">
      <c r="A576" s="54" t="s">
        <v>929</v>
      </c>
      <c r="B576" s="55">
        <v>29847</v>
      </c>
      <c r="C576" s="30">
        <v>21786</v>
      </c>
      <c r="D576" s="31">
        <v>21786</v>
      </c>
      <c r="E576" s="32">
        <f t="shared" si="27"/>
        <v>8823.33</v>
      </c>
      <c r="F576" s="185">
        <f t="shared" ref="F576:F639" si="28">+D576*(1-0.5)*(1-0.1)*(1-0.17)*(1-0.05)</f>
        <v>7730.2174499999992</v>
      </c>
      <c r="G576" s="38" t="s">
        <v>930</v>
      </c>
    </row>
    <row r="577" spans="1:7" ht="18.75" customHeight="1" x14ac:dyDescent="0.25">
      <c r="A577" s="54" t="s">
        <v>931</v>
      </c>
      <c r="B577" s="55">
        <v>15774</v>
      </c>
      <c r="C577" s="30">
        <v>11514</v>
      </c>
      <c r="D577" s="31">
        <v>11514</v>
      </c>
      <c r="E577" s="32">
        <f t="shared" si="27"/>
        <v>4663.17</v>
      </c>
      <c r="F577" s="185">
        <f t="shared" si="28"/>
        <v>4085.45505</v>
      </c>
      <c r="G577" s="38" t="s">
        <v>932</v>
      </c>
    </row>
    <row r="578" spans="1:7" ht="18.75" customHeight="1" x14ac:dyDescent="0.25">
      <c r="A578" s="54" t="s">
        <v>933</v>
      </c>
      <c r="B578" s="55">
        <v>21653</v>
      </c>
      <c r="C578" s="30">
        <v>15805</v>
      </c>
      <c r="D578" s="31">
        <v>15805</v>
      </c>
      <c r="E578" s="32">
        <f t="shared" si="27"/>
        <v>6401.03</v>
      </c>
      <c r="F578" s="185">
        <f t="shared" si="28"/>
        <v>5608.0091249999996</v>
      </c>
      <c r="G578" s="38" t="s">
        <v>934</v>
      </c>
    </row>
    <row r="579" spans="1:7" ht="18.75" customHeight="1" x14ac:dyDescent="0.25">
      <c r="A579" s="54" t="s">
        <v>935</v>
      </c>
      <c r="B579" s="55">
        <v>31446</v>
      </c>
      <c r="C579" s="30">
        <v>22953</v>
      </c>
      <c r="D579" s="31">
        <v>22953</v>
      </c>
      <c r="E579" s="32">
        <f t="shared" si="27"/>
        <v>9295.9699999999993</v>
      </c>
      <c r="F579" s="185">
        <f t="shared" si="28"/>
        <v>8144.2982249999995</v>
      </c>
      <c r="G579" s="38" t="s">
        <v>936</v>
      </c>
    </row>
    <row r="580" spans="1:7" ht="18.75" customHeight="1" x14ac:dyDescent="0.25">
      <c r="A580" s="103" t="s">
        <v>937</v>
      </c>
      <c r="B580" s="104"/>
      <c r="C580" s="46"/>
      <c r="D580" s="105"/>
      <c r="E580" s="46"/>
      <c r="F580" s="185">
        <f t="shared" si="28"/>
        <v>0</v>
      </c>
      <c r="G580" s="106"/>
    </row>
    <row r="581" spans="1:7" ht="18.75" customHeight="1" x14ac:dyDescent="0.25">
      <c r="A581" s="54" t="s">
        <v>938</v>
      </c>
      <c r="B581" s="55">
        <v>6286</v>
      </c>
      <c r="C581" s="30">
        <v>4458</v>
      </c>
      <c r="D581" s="31">
        <v>4458</v>
      </c>
      <c r="E581" s="32">
        <f t="shared" si="27"/>
        <v>1805.49</v>
      </c>
      <c r="F581" s="185">
        <f t="shared" si="28"/>
        <v>1581.8098500000001</v>
      </c>
      <c r="G581" s="38" t="s">
        <v>755</v>
      </c>
    </row>
    <row r="582" spans="1:7" ht="18.75" customHeight="1" x14ac:dyDescent="0.25">
      <c r="A582" s="54" t="s">
        <v>939</v>
      </c>
      <c r="B582" s="55">
        <v>8096</v>
      </c>
      <c r="C582" s="30">
        <v>5742</v>
      </c>
      <c r="D582" s="31">
        <v>5742</v>
      </c>
      <c r="E582" s="32">
        <f t="shared" si="27"/>
        <v>2325.5100000000002</v>
      </c>
      <c r="F582" s="185">
        <f t="shared" si="28"/>
        <v>2037.40515</v>
      </c>
      <c r="G582" s="38" t="s">
        <v>757</v>
      </c>
    </row>
    <row r="583" spans="1:7" ht="18.75" customHeight="1" x14ac:dyDescent="0.25">
      <c r="A583" s="54" t="s">
        <v>940</v>
      </c>
      <c r="B583" s="55">
        <v>9281</v>
      </c>
      <c r="C583" s="30">
        <v>6582</v>
      </c>
      <c r="D583" s="31">
        <v>6582</v>
      </c>
      <c r="E583" s="32">
        <f t="shared" si="27"/>
        <v>2665.71</v>
      </c>
      <c r="F583" s="185">
        <f t="shared" si="28"/>
        <v>2335.4581499999999</v>
      </c>
      <c r="G583" s="38" t="s">
        <v>757</v>
      </c>
    </row>
    <row r="584" spans="1:7" ht="18.75" customHeight="1" x14ac:dyDescent="0.25">
      <c r="A584" s="54" t="s">
        <v>941</v>
      </c>
      <c r="B584" s="55">
        <v>12026</v>
      </c>
      <c r="C584" s="30">
        <v>8529</v>
      </c>
      <c r="D584" s="31">
        <v>8529</v>
      </c>
      <c r="E584" s="32">
        <f t="shared" si="27"/>
        <v>3454.25</v>
      </c>
      <c r="F584" s="185">
        <f t="shared" si="28"/>
        <v>3026.3024249999999</v>
      </c>
      <c r="G584" s="38" t="s">
        <v>757</v>
      </c>
    </row>
    <row r="585" spans="1:7" ht="18.75" customHeight="1" x14ac:dyDescent="0.25">
      <c r="A585" s="54" t="s">
        <v>942</v>
      </c>
      <c r="B585" s="55">
        <v>13635</v>
      </c>
      <c r="C585" s="30">
        <v>9670</v>
      </c>
      <c r="D585" s="31">
        <v>9670</v>
      </c>
      <c r="E585" s="32">
        <f t="shared" ref="E585:E648" si="29">ROUND($D585*E$5,2)</f>
        <v>3916.35</v>
      </c>
      <c r="F585" s="185">
        <f t="shared" si="28"/>
        <v>3431.1577499999999</v>
      </c>
      <c r="G585" s="38" t="s">
        <v>817</v>
      </c>
    </row>
    <row r="586" spans="1:7" ht="18.75" customHeight="1" x14ac:dyDescent="0.25">
      <c r="A586" s="54" t="s">
        <v>943</v>
      </c>
      <c r="B586" s="55">
        <v>7246</v>
      </c>
      <c r="C586" s="30">
        <v>5139</v>
      </c>
      <c r="D586" s="31">
        <v>5139</v>
      </c>
      <c r="E586" s="32">
        <f t="shared" si="29"/>
        <v>2081.3000000000002</v>
      </c>
      <c r="F586" s="185">
        <f t="shared" si="28"/>
        <v>1823.4456749999999</v>
      </c>
      <c r="G586" s="38" t="s">
        <v>777</v>
      </c>
    </row>
    <row r="587" spans="1:7" ht="18.75" customHeight="1" x14ac:dyDescent="0.25">
      <c r="A587" s="54" t="s">
        <v>944</v>
      </c>
      <c r="B587" s="55">
        <v>8962</v>
      </c>
      <c r="C587" s="30">
        <v>6356</v>
      </c>
      <c r="D587" s="31">
        <v>6356</v>
      </c>
      <c r="E587" s="32">
        <f t="shared" si="29"/>
        <v>2574.1799999999998</v>
      </c>
      <c r="F587" s="185">
        <f t="shared" si="28"/>
        <v>2255.2676999999999</v>
      </c>
      <c r="G587" s="38" t="s">
        <v>830</v>
      </c>
    </row>
    <row r="588" spans="1:7" ht="18.75" customHeight="1" x14ac:dyDescent="0.25">
      <c r="A588" s="54" t="s">
        <v>945</v>
      </c>
      <c r="B588" s="55">
        <v>10378</v>
      </c>
      <c r="C588" s="30">
        <v>7360</v>
      </c>
      <c r="D588" s="31">
        <v>7360</v>
      </c>
      <c r="E588" s="32">
        <f t="shared" si="29"/>
        <v>2980.8</v>
      </c>
      <c r="F588" s="185">
        <f t="shared" si="28"/>
        <v>2611.5119999999997</v>
      </c>
      <c r="G588" s="38" t="s">
        <v>830</v>
      </c>
    </row>
    <row r="589" spans="1:7" ht="18.75" customHeight="1" x14ac:dyDescent="0.25">
      <c r="A589" s="54" t="s">
        <v>946</v>
      </c>
      <c r="B589" s="55">
        <v>12982</v>
      </c>
      <c r="C589" s="30">
        <v>9207</v>
      </c>
      <c r="D589" s="31">
        <v>9207</v>
      </c>
      <c r="E589" s="32">
        <f t="shared" si="29"/>
        <v>3728.84</v>
      </c>
      <c r="F589" s="185">
        <f t="shared" si="28"/>
        <v>3266.873775</v>
      </c>
      <c r="G589" s="38" t="s">
        <v>830</v>
      </c>
    </row>
    <row r="590" spans="1:7" ht="18.75" customHeight="1" x14ac:dyDescent="0.25">
      <c r="A590" s="18" t="s">
        <v>947</v>
      </c>
      <c r="B590" s="64"/>
      <c r="C590" s="19"/>
      <c r="D590" s="20"/>
      <c r="E590" s="19"/>
      <c r="F590" s="185">
        <f t="shared" si="28"/>
        <v>0</v>
      </c>
      <c r="G590" s="100"/>
    </row>
    <row r="591" spans="1:7" ht="18.75" customHeight="1" x14ac:dyDescent="0.25">
      <c r="A591" s="110" t="s">
        <v>948</v>
      </c>
      <c r="B591" s="111"/>
      <c r="C591" s="111"/>
      <c r="D591" s="112"/>
      <c r="E591" s="111"/>
      <c r="F591" s="185">
        <f t="shared" si="28"/>
        <v>0</v>
      </c>
      <c r="G591" s="113"/>
    </row>
    <row r="592" spans="1:7" ht="18.75" customHeight="1" x14ac:dyDescent="0.25">
      <c r="A592" s="114" t="s">
        <v>949</v>
      </c>
      <c r="B592" s="115">
        <v>14196</v>
      </c>
      <c r="C592" s="116">
        <v>10068</v>
      </c>
      <c r="D592" s="31">
        <v>10068</v>
      </c>
      <c r="E592" s="117">
        <f t="shared" si="29"/>
        <v>4077.54</v>
      </c>
      <c r="F592" s="185">
        <f t="shared" si="28"/>
        <v>3572.3780999999999</v>
      </c>
      <c r="G592" s="118" t="s">
        <v>950</v>
      </c>
    </row>
    <row r="593" spans="1:7" ht="18.75" customHeight="1" x14ac:dyDescent="0.25">
      <c r="A593" s="119" t="s">
        <v>951</v>
      </c>
      <c r="B593" s="115">
        <v>18073</v>
      </c>
      <c r="C593" s="116">
        <v>12818</v>
      </c>
      <c r="D593" s="31">
        <v>12818</v>
      </c>
      <c r="E593" s="117">
        <f t="shared" si="29"/>
        <v>5191.29</v>
      </c>
      <c r="F593" s="185">
        <f t="shared" si="28"/>
        <v>4548.1468500000001</v>
      </c>
      <c r="G593" s="118" t="s">
        <v>952</v>
      </c>
    </row>
    <row r="594" spans="1:7" ht="18.75" customHeight="1" x14ac:dyDescent="0.25">
      <c r="A594" s="114" t="s">
        <v>953</v>
      </c>
      <c r="B594" s="115">
        <v>22034</v>
      </c>
      <c r="C594" s="116">
        <v>15627</v>
      </c>
      <c r="D594" s="31">
        <v>15627</v>
      </c>
      <c r="E594" s="117">
        <f t="shared" si="29"/>
        <v>6328.94</v>
      </c>
      <c r="F594" s="185">
        <f t="shared" si="28"/>
        <v>5544.8502749999998</v>
      </c>
      <c r="G594" s="118" t="s">
        <v>952</v>
      </c>
    </row>
    <row r="595" spans="1:7" ht="18.75" customHeight="1" x14ac:dyDescent="0.25">
      <c r="A595" s="114" t="s">
        <v>954</v>
      </c>
      <c r="B595" s="115">
        <v>25339</v>
      </c>
      <c r="C595" s="116">
        <v>17971</v>
      </c>
      <c r="D595" s="31">
        <v>17971</v>
      </c>
      <c r="E595" s="117">
        <f t="shared" si="29"/>
        <v>7278.26</v>
      </c>
      <c r="F595" s="185">
        <f t="shared" si="28"/>
        <v>6376.5600749999994</v>
      </c>
      <c r="G595" s="118" t="s">
        <v>952</v>
      </c>
    </row>
    <row r="596" spans="1:7" ht="18.75" customHeight="1" x14ac:dyDescent="0.25">
      <c r="A596" s="114" t="s">
        <v>955</v>
      </c>
      <c r="B596" s="115">
        <v>16892</v>
      </c>
      <c r="C596" s="116">
        <v>11980</v>
      </c>
      <c r="D596" s="31">
        <v>11980</v>
      </c>
      <c r="E596" s="117">
        <f t="shared" si="29"/>
        <v>4851.8999999999996</v>
      </c>
      <c r="F596" s="185">
        <f t="shared" si="28"/>
        <v>4250.8035</v>
      </c>
      <c r="G596" s="118" t="s">
        <v>956</v>
      </c>
    </row>
    <row r="597" spans="1:7" ht="18.75" customHeight="1" x14ac:dyDescent="0.25">
      <c r="A597" s="114" t="s">
        <v>957</v>
      </c>
      <c r="B597" s="115">
        <v>21871</v>
      </c>
      <c r="C597" s="116">
        <v>15511</v>
      </c>
      <c r="D597" s="31">
        <v>15511</v>
      </c>
      <c r="E597" s="117">
        <f t="shared" si="29"/>
        <v>6281.96</v>
      </c>
      <c r="F597" s="185">
        <f t="shared" si="28"/>
        <v>5503.6905749999987</v>
      </c>
      <c r="G597" s="118" t="s">
        <v>958</v>
      </c>
    </row>
    <row r="598" spans="1:7" ht="18.75" customHeight="1" x14ac:dyDescent="0.25">
      <c r="A598" s="119" t="s">
        <v>959</v>
      </c>
      <c r="B598" s="115">
        <v>26624</v>
      </c>
      <c r="C598" s="120">
        <v>18882</v>
      </c>
      <c r="D598" s="31">
        <v>18882</v>
      </c>
      <c r="E598" s="121">
        <f t="shared" si="29"/>
        <v>7647.21</v>
      </c>
      <c r="F598" s="185">
        <f t="shared" si="28"/>
        <v>6699.8056499999993</v>
      </c>
      <c r="G598" s="118" t="s">
        <v>958</v>
      </c>
    </row>
    <row r="599" spans="1:7" ht="18.75" customHeight="1" x14ac:dyDescent="0.25">
      <c r="A599" s="119" t="s">
        <v>960</v>
      </c>
      <c r="B599" s="115">
        <v>32729</v>
      </c>
      <c r="C599" s="120">
        <v>23212</v>
      </c>
      <c r="D599" s="31">
        <v>23212</v>
      </c>
      <c r="E599" s="121">
        <f t="shared" si="29"/>
        <v>9400.86</v>
      </c>
      <c r="F599" s="185">
        <f t="shared" si="28"/>
        <v>8236.1978999999992</v>
      </c>
      <c r="G599" s="118" t="s">
        <v>958</v>
      </c>
    </row>
    <row r="600" spans="1:7" ht="18.75" customHeight="1" x14ac:dyDescent="0.25">
      <c r="A600" s="114" t="s">
        <v>961</v>
      </c>
      <c r="B600" s="115">
        <v>18986</v>
      </c>
      <c r="C600" s="116">
        <v>13465</v>
      </c>
      <c r="D600" s="31">
        <v>13465</v>
      </c>
      <c r="E600" s="117">
        <f t="shared" si="29"/>
        <v>5453.33</v>
      </c>
      <c r="F600" s="185">
        <f t="shared" si="28"/>
        <v>4777.7186249999995</v>
      </c>
      <c r="G600" s="118" t="s">
        <v>962</v>
      </c>
    </row>
    <row r="601" spans="1:7" ht="18.75" customHeight="1" x14ac:dyDescent="0.25">
      <c r="A601" s="114" t="s">
        <v>963</v>
      </c>
      <c r="B601" s="115">
        <v>23013</v>
      </c>
      <c r="C601" s="116">
        <v>16321</v>
      </c>
      <c r="D601" s="31">
        <v>16321</v>
      </c>
      <c r="E601" s="117">
        <f t="shared" si="29"/>
        <v>6610.01</v>
      </c>
      <c r="F601" s="185">
        <f t="shared" si="28"/>
        <v>5791.0988249999991</v>
      </c>
      <c r="G601" s="118" t="s">
        <v>964</v>
      </c>
    </row>
    <row r="602" spans="1:7" ht="18.75" customHeight="1" x14ac:dyDescent="0.25">
      <c r="A602" s="114" t="s">
        <v>965</v>
      </c>
      <c r="B602" s="115">
        <v>28564</v>
      </c>
      <c r="C602" s="116">
        <v>20258</v>
      </c>
      <c r="D602" s="31">
        <v>20258</v>
      </c>
      <c r="E602" s="117">
        <f t="shared" si="29"/>
        <v>8204.49</v>
      </c>
      <c r="F602" s="185">
        <f t="shared" si="28"/>
        <v>7188.0448500000002</v>
      </c>
      <c r="G602" s="118" t="s">
        <v>966</v>
      </c>
    </row>
    <row r="603" spans="1:7" ht="18.75" customHeight="1" x14ac:dyDescent="0.25">
      <c r="A603" s="114" t="s">
        <v>967</v>
      </c>
      <c r="B603" s="115">
        <v>25118</v>
      </c>
      <c r="C603" s="116">
        <v>17814</v>
      </c>
      <c r="D603" s="31">
        <v>17814</v>
      </c>
      <c r="E603" s="117">
        <f t="shared" si="29"/>
        <v>7214.67</v>
      </c>
      <c r="F603" s="185">
        <f t="shared" si="28"/>
        <v>6320.8525499999996</v>
      </c>
      <c r="G603" s="118" t="s">
        <v>964</v>
      </c>
    </row>
    <row r="604" spans="1:7" ht="18.75" customHeight="1" x14ac:dyDescent="0.25">
      <c r="A604" s="114" t="s">
        <v>968</v>
      </c>
      <c r="B604" s="115">
        <v>29012</v>
      </c>
      <c r="C604" s="116">
        <v>20576</v>
      </c>
      <c r="D604" s="31">
        <v>20576</v>
      </c>
      <c r="E604" s="117">
        <f t="shared" si="29"/>
        <v>8333.2800000000007</v>
      </c>
      <c r="F604" s="185">
        <f t="shared" si="28"/>
        <v>7300.8792000000003</v>
      </c>
      <c r="G604" s="118" t="s">
        <v>966</v>
      </c>
    </row>
    <row r="605" spans="1:7" ht="18.75" customHeight="1" x14ac:dyDescent="0.25">
      <c r="A605" s="114" t="s">
        <v>969</v>
      </c>
      <c r="B605" s="115">
        <v>28885</v>
      </c>
      <c r="C605" s="116">
        <v>20486</v>
      </c>
      <c r="D605" s="31">
        <v>20486</v>
      </c>
      <c r="E605" s="117">
        <f t="shared" si="29"/>
        <v>8296.83</v>
      </c>
      <c r="F605" s="185">
        <f t="shared" si="28"/>
        <v>7268.9449500000001</v>
      </c>
      <c r="G605" s="118" t="s">
        <v>964</v>
      </c>
    </row>
    <row r="606" spans="1:7" ht="18.75" customHeight="1" x14ac:dyDescent="0.25">
      <c r="A606" s="114" t="s">
        <v>970</v>
      </c>
      <c r="B606" s="115">
        <v>33362</v>
      </c>
      <c r="C606" s="116">
        <v>23661</v>
      </c>
      <c r="D606" s="31">
        <v>23661</v>
      </c>
      <c r="E606" s="117">
        <f t="shared" si="29"/>
        <v>9582.7099999999991</v>
      </c>
      <c r="F606" s="185">
        <f t="shared" si="28"/>
        <v>8395.5143250000001</v>
      </c>
      <c r="G606" s="118" t="s">
        <v>966</v>
      </c>
    </row>
    <row r="607" spans="1:7" ht="18.75" customHeight="1" x14ac:dyDescent="0.25">
      <c r="A607" s="114" t="s">
        <v>971</v>
      </c>
      <c r="B607" s="115">
        <v>15851</v>
      </c>
      <c r="C607" s="116">
        <v>11242</v>
      </c>
      <c r="D607" s="31">
        <v>11242</v>
      </c>
      <c r="E607" s="117">
        <f t="shared" si="29"/>
        <v>4553.01</v>
      </c>
      <c r="F607" s="185">
        <f t="shared" si="28"/>
        <v>3988.9426500000004</v>
      </c>
      <c r="G607" s="118" t="s">
        <v>972</v>
      </c>
    </row>
    <row r="608" spans="1:7" ht="18.75" customHeight="1" x14ac:dyDescent="0.25">
      <c r="A608" s="114" t="s">
        <v>973</v>
      </c>
      <c r="B608" s="115">
        <v>19083</v>
      </c>
      <c r="C608" s="116">
        <v>13534</v>
      </c>
      <c r="D608" s="31">
        <v>13534</v>
      </c>
      <c r="E608" s="117">
        <f t="shared" si="29"/>
        <v>5481.27</v>
      </c>
      <c r="F608" s="185">
        <f t="shared" si="28"/>
        <v>4802.2015499999998</v>
      </c>
      <c r="G608" s="118" t="s">
        <v>974</v>
      </c>
    </row>
    <row r="609" spans="1:7" ht="18.75" customHeight="1" x14ac:dyDescent="0.25">
      <c r="A609" s="114" t="s">
        <v>975</v>
      </c>
      <c r="B609" s="115">
        <v>25177</v>
      </c>
      <c r="C609" s="116">
        <v>17856</v>
      </c>
      <c r="D609" s="31">
        <v>17856</v>
      </c>
      <c r="E609" s="117">
        <f t="shared" si="29"/>
        <v>7231.68</v>
      </c>
      <c r="F609" s="185">
        <f t="shared" si="28"/>
        <v>6335.7551999999996</v>
      </c>
      <c r="G609" s="118" t="s">
        <v>976</v>
      </c>
    </row>
    <row r="610" spans="1:7" ht="18.75" customHeight="1" x14ac:dyDescent="0.25">
      <c r="A610" s="114" t="s">
        <v>977</v>
      </c>
      <c r="B610" s="115">
        <v>20039</v>
      </c>
      <c r="C610" s="116">
        <v>14212</v>
      </c>
      <c r="D610" s="31">
        <v>14212</v>
      </c>
      <c r="E610" s="117">
        <f t="shared" si="29"/>
        <v>5755.86</v>
      </c>
      <c r="F610" s="185">
        <f t="shared" si="28"/>
        <v>5042.7728999999999</v>
      </c>
      <c r="G610" s="118" t="s">
        <v>978</v>
      </c>
    </row>
    <row r="611" spans="1:7" ht="18.75" customHeight="1" x14ac:dyDescent="0.25">
      <c r="A611" s="114" t="s">
        <v>979</v>
      </c>
      <c r="B611" s="115">
        <v>25446</v>
      </c>
      <c r="C611" s="116">
        <v>18047</v>
      </c>
      <c r="D611" s="31">
        <v>18047</v>
      </c>
      <c r="E611" s="117">
        <f t="shared" si="29"/>
        <v>7309.04</v>
      </c>
      <c r="F611" s="185">
        <f t="shared" si="28"/>
        <v>6403.5267750000003</v>
      </c>
      <c r="G611" s="118" t="s">
        <v>980</v>
      </c>
    </row>
    <row r="612" spans="1:7" ht="18.75" customHeight="1" x14ac:dyDescent="0.25">
      <c r="A612" s="114" t="s">
        <v>981</v>
      </c>
      <c r="B612" s="115">
        <v>30206</v>
      </c>
      <c r="C612" s="116">
        <v>21423</v>
      </c>
      <c r="D612" s="31">
        <v>21423</v>
      </c>
      <c r="E612" s="117">
        <f t="shared" si="29"/>
        <v>8676.32</v>
      </c>
      <c r="F612" s="185">
        <f t="shared" si="28"/>
        <v>7601.4159749999999</v>
      </c>
      <c r="G612" s="118" t="s">
        <v>982</v>
      </c>
    </row>
    <row r="613" spans="1:7" ht="18.75" customHeight="1" x14ac:dyDescent="0.25">
      <c r="A613" s="114" t="s">
        <v>983</v>
      </c>
      <c r="B613" s="115">
        <v>29759</v>
      </c>
      <c r="C613" s="116">
        <v>21106</v>
      </c>
      <c r="D613" s="31">
        <v>21106</v>
      </c>
      <c r="E613" s="117">
        <f t="shared" si="29"/>
        <v>8547.93</v>
      </c>
      <c r="F613" s="185">
        <f t="shared" si="28"/>
        <v>7488.9364500000001</v>
      </c>
      <c r="G613" s="118" t="s">
        <v>980</v>
      </c>
    </row>
    <row r="614" spans="1:7" ht="18.75" customHeight="1" x14ac:dyDescent="0.25">
      <c r="A614" s="114" t="s">
        <v>984</v>
      </c>
      <c r="B614" s="115">
        <v>34372</v>
      </c>
      <c r="C614" s="116">
        <v>24377</v>
      </c>
      <c r="D614" s="31">
        <v>24377</v>
      </c>
      <c r="E614" s="117">
        <f t="shared" si="29"/>
        <v>9872.69</v>
      </c>
      <c r="F614" s="185">
        <f t="shared" si="28"/>
        <v>8649.5690249999989</v>
      </c>
      <c r="G614" s="118" t="s">
        <v>982</v>
      </c>
    </row>
    <row r="615" spans="1:7" ht="18.75" customHeight="1" x14ac:dyDescent="0.25">
      <c r="A615" s="110" t="s">
        <v>985</v>
      </c>
      <c r="B615" s="111"/>
      <c r="C615" s="111"/>
      <c r="D615" s="112"/>
      <c r="E615" s="111"/>
      <c r="F615" s="185">
        <f t="shared" si="28"/>
        <v>0</v>
      </c>
      <c r="G615" s="113"/>
    </row>
    <row r="616" spans="1:7" ht="18.75" customHeight="1" x14ac:dyDescent="0.25">
      <c r="A616" s="114" t="s">
        <v>986</v>
      </c>
      <c r="B616" s="115">
        <v>15891</v>
      </c>
      <c r="C616" s="116">
        <v>11270</v>
      </c>
      <c r="D616" s="31">
        <v>11270</v>
      </c>
      <c r="E616" s="117">
        <f t="shared" si="29"/>
        <v>4564.3500000000004</v>
      </c>
      <c r="F616" s="185">
        <f t="shared" si="28"/>
        <v>3998.8777499999992</v>
      </c>
      <c r="G616" s="118" t="s">
        <v>987</v>
      </c>
    </row>
    <row r="617" spans="1:7" ht="18.75" customHeight="1" x14ac:dyDescent="0.25">
      <c r="A617" s="114" t="s">
        <v>988</v>
      </c>
      <c r="B617" s="115">
        <v>21263</v>
      </c>
      <c r="C617" s="116">
        <v>15080</v>
      </c>
      <c r="D617" s="31">
        <v>15080</v>
      </c>
      <c r="E617" s="117">
        <f t="shared" si="29"/>
        <v>6107.4</v>
      </c>
      <c r="F617" s="185">
        <f t="shared" si="28"/>
        <v>5350.7609999999995</v>
      </c>
      <c r="G617" s="118" t="s">
        <v>989</v>
      </c>
    </row>
    <row r="618" spans="1:7" ht="18.75" customHeight="1" x14ac:dyDescent="0.25">
      <c r="A618" s="114" t="s">
        <v>990</v>
      </c>
      <c r="B618" s="115">
        <v>20248</v>
      </c>
      <c r="C618" s="116">
        <v>14360</v>
      </c>
      <c r="D618" s="31">
        <v>14360</v>
      </c>
      <c r="E618" s="117">
        <f t="shared" si="29"/>
        <v>5815.8</v>
      </c>
      <c r="F618" s="185">
        <f t="shared" si="28"/>
        <v>5095.2869999999994</v>
      </c>
      <c r="G618" s="118" t="s">
        <v>991</v>
      </c>
    </row>
    <row r="619" spans="1:7" ht="18.75" customHeight="1" x14ac:dyDescent="0.25">
      <c r="A619" s="114" t="s">
        <v>992</v>
      </c>
      <c r="B619" s="115">
        <v>25775</v>
      </c>
      <c r="C619" s="116">
        <v>18280</v>
      </c>
      <c r="D619" s="31">
        <v>18280</v>
      </c>
      <c r="E619" s="117">
        <f t="shared" si="29"/>
        <v>7403.4</v>
      </c>
      <c r="F619" s="185">
        <f t="shared" si="28"/>
        <v>6486.201</v>
      </c>
      <c r="G619" s="118" t="s">
        <v>993</v>
      </c>
    </row>
    <row r="620" spans="1:7" ht="18.75" customHeight="1" x14ac:dyDescent="0.25">
      <c r="A620" s="114" t="s">
        <v>994</v>
      </c>
      <c r="B620" s="115">
        <v>31993</v>
      </c>
      <c r="C620" s="116">
        <v>22690</v>
      </c>
      <c r="D620" s="31">
        <v>22690</v>
      </c>
      <c r="E620" s="117">
        <f t="shared" si="29"/>
        <v>9189.4500000000007</v>
      </c>
      <c r="F620" s="185">
        <f t="shared" si="28"/>
        <v>8050.9792499999994</v>
      </c>
      <c r="G620" s="118" t="s">
        <v>995</v>
      </c>
    </row>
    <row r="621" spans="1:7" ht="18.75" customHeight="1" x14ac:dyDescent="0.25">
      <c r="A621" s="114" t="s">
        <v>996</v>
      </c>
      <c r="B621" s="115">
        <v>24675</v>
      </c>
      <c r="C621" s="116">
        <v>17500</v>
      </c>
      <c r="D621" s="31">
        <v>17500</v>
      </c>
      <c r="E621" s="117">
        <f t="shared" si="29"/>
        <v>7087.5</v>
      </c>
      <c r="F621" s="185">
        <f t="shared" si="28"/>
        <v>6209.4375</v>
      </c>
      <c r="G621" s="118" t="s">
        <v>991</v>
      </c>
    </row>
    <row r="622" spans="1:7" ht="18.75" customHeight="1" x14ac:dyDescent="0.25">
      <c r="A622" s="114" t="s">
        <v>997</v>
      </c>
      <c r="B622" s="115">
        <v>28130</v>
      </c>
      <c r="C622" s="116">
        <v>19950</v>
      </c>
      <c r="D622" s="31">
        <v>19950</v>
      </c>
      <c r="E622" s="117">
        <f t="shared" si="29"/>
        <v>8079.75</v>
      </c>
      <c r="F622" s="185">
        <f t="shared" si="28"/>
        <v>7078.7587499999991</v>
      </c>
      <c r="G622" s="118" t="s">
        <v>993</v>
      </c>
    </row>
    <row r="623" spans="1:7" ht="18.75" customHeight="1" x14ac:dyDescent="0.25">
      <c r="A623" s="114" t="s">
        <v>998</v>
      </c>
      <c r="B623" s="115">
        <v>32501</v>
      </c>
      <c r="C623" s="116">
        <v>23050</v>
      </c>
      <c r="D623" s="31">
        <v>23050</v>
      </c>
      <c r="E623" s="117">
        <f t="shared" si="29"/>
        <v>9335.25</v>
      </c>
      <c r="F623" s="185">
        <f t="shared" si="28"/>
        <v>8178.7162499999986</v>
      </c>
      <c r="G623" s="118" t="s">
        <v>995</v>
      </c>
    </row>
    <row r="624" spans="1:7" ht="18.75" customHeight="1" x14ac:dyDescent="0.25">
      <c r="A624" s="114" t="s">
        <v>999</v>
      </c>
      <c r="B624" s="115">
        <v>28383</v>
      </c>
      <c r="C624" s="116">
        <v>20130</v>
      </c>
      <c r="D624" s="31">
        <v>20130</v>
      </c>
      <c r="E624" s="117">
        <f t="shared" si="29"/>
        <v>8152.65</v>
      </c>
      <c r="F624" s="185">
        <f t="shared" si="28"/>
        <v>7142.6272499999986</v>
      </c>
      <c r="G624" s="118" t="s">
        <v>991</v>
      </c>
    </row>
    <row r="625" spans="1:15" ht="18.75" customHeight="1" x14ac:dyDescent="0.25">
      <c r="A625" s="114" t="s">
        <v>1000</v>
      </c>
      <c r="B625" s="115">
        <v>32345</v>
      </c>
      <c r="C625" s="116">
        <v>22940</v>
      </c>
      <c r="D625" s="31">
        <v>22940</v>
      </c>
      <c r="E625" s="117">
        <f t="shared" si="29"/>
        <v>9290.7000000000007</v>
      </c>
      <c r="F625" s="185">
        <f t="shared" si="28"/>
        <v>8139.6854999999996</v>
      </c>
      <c r="G625" s="118" t="s">
        <v>993</v>
      </c>
    </row>
    <row r="626" spans="1:15" ht="18.75" customHeight="1" x14ac:dyDescent="0.25">
      <c r="A626" s="114" t="s">
        <v>1001</v>
      </c>
      <c r="B626" s="115">
        <v>17752</v>
      </c>
      <c r="C626" s="116">
        <v>12590</v>
      </c>
      <c r="D626" s="31">
        <v>12590</v>
      </c>
      <c r="E626" s="117">
        <f t="shared" si="29"/>
        <v>5098.95</v>
      </c>
      <c r="F626" s="185">
        <f t="shared" si="28"/>
        <v>4467.2467499999993</v>
      </c>
      <c r="G626" s="118" t="s">
        <v>1002</v>
      </c>
    </row>
    <row r="627" spans="1:15" ht="18.75" customHeight="1" x14ac:dyDescent="0.25">
      <c r="A627" s="114" t="s">
        <v>1003</v>
      </c>
      <c r="B627" s="115">
        <v>22447</v>
      </c>
      <c r="C627" s="116">
        <v>15920</v>
      </c>
      <c r="D627" s="31">
        <v>15920</v>
      </c>
      <c r="E627" s="117">
        <f t="shared" si="29"/>
        <v>6447.6</v>
      </c>
      <c r="F627" s="185">
        <f t="shared" si="28"/>
        <v>5648.8139999999994</v>
      </c>
      <c r="G627" s="118" t="s">
        <v>1004</v>
      </c>
    </row>
    <row r="628" spans="1:15" ht="18.75" customHeight="1" x14ac:dyDescent="0.25">
      <c r="A628" s="114" t="s">
        <v>1005</v>
      </c>
      <c r="B628" s="115">
        <v>21376</v>
      </c>
      <c r="C628" s="116">
        <v>15160</v>
      </c>
      <c r="D628" s="31">
        <v>15160</v>
      </c>
      <c r="E628" s="117">
        <f t="shared" si="29"/>
        <v>6139.8</v>
      </c>
      <c r="F628" s="185">
        <f t="shared" si="28"/>
        <v>5379.146999999999</v>
      </c>
      <c r="G628" s="118" t="s">
        <v>1006</v>
      </c>
    </row>
    <row r="629" spans="1:15" ht="18.75" customHeight="1" x14ac:dyDescent="0.25">
      <c r="A629" s="114" t="s">
        <v>1007</v>
      </c>
      <c r="B629" s="115">
        <v>28496</v>
      </c>
      <c r="C629" s="116">
        <v>20210</v>
      </c>
      <c r="D629" s="31">
        <v>20210</v>
      </c>
      <c r="E629" s="117">
        <f t="shared" si="29"/>
        <v>8185.05</v>
      </c>
      <c r="F629" s="185">
        <f t="shared" si="28"/>
        <v>7171.0132499999991</v>
      </c>
      <c r="G629" s="118" t="s">
        <v>1008</v>
      </c>
    </row>
    <row r="630" spans="1:15" ht="18.75" customHeight="1" x14ac:dyDescent="0.25">
      <c r="A630" s="114" t="s">
        <v>1009</v>
      </c>
      <c r="B630" s="115">
        <v>33826</v>
      </c>
      <c r="C630" s="116">
        <v>23990</v>
      </c>
      <c r="D630" s="31">
        <v>23990</v>
      </c>
      <c r="E630" s="117">
        <f t="shared" si="29"/>
        <v>9715.9500000000007</v>
      </c>
      <c r="F630" s="185">
        <f t="shared" si="28"/>
        <v>8512.2517499999994</v>
      </c>
      <c r="G630" s="118" t="s">
        <v>1010</v>
      </c>
    </row>
    <row r="631" spans="1:15" ht="18.75" customHeight="1" x14ac:dyDescent="0.25">
      <c r="A631" s="114" t="s">
        <v>1011</v>
      </c>
      <c r="B631" s="115">
        <v>33332</v>
      </c>
      <c r="C631" s="116">
        <v>23640</v>
      </c>
      <c r="D631" s="31">
        <v>23640</v>
      </c>
      <c r="E631" s="117">
        <f t="shared" si="29"/>
        <v>9574.2000000000007</v>
      </c>
      <c r="F631" s="185">
        <f t="shared" si="28"/>
        <v>8388.0629999999983</v>
      </c>
      <c r="G631" s="118" t="s">
        <v>1008</v>
      </c>
    </row>
    <row r="632" spans="1:15" ht="18.75" customHeight="1" x14ac:dyDescent="0.25">
      <c r="A632" s="103" t="s">
        <v>1012</v>
      </c>
      <c r="B632" s="104"/>
      <c r="C632" s="46"/>
      <c r="D632" s="105"/>
      <c r="E632" s="46"/>
      <c r="F632" s="185">
        <f t="shared" si="28"/>
        <v>0</v>
      </c>
      <c r="G632" s="106"/>
    </row>
    <row r="633" spans="1:15" ht="18.75" customHeight="1" x14ac:dyDescent="0.25">
      <c r="A633" s="54" t="s">
        <v>1013</v>
      </c>
      <c r="B633" s="55">
        <v>8244</v>
      </c>
      <c r="C633" s="30">
        <v>6449</v>
      </c>
      <c r="D633" s="31">
        <v>5847</v>
      </c>
      <c r="E633" s="32">
        <f t="shared" si="29"/>
        <v>2368.04</v>
      </c>
      <c r="F633" s="185">
        <f t="shared" si="28"/>
        <v>2074.661775</v>
      </c>
      <c r="G633" s="38" t="s">
        <v>950</v>
      </c>
      <c r="I633" s="52">
        <f>IF(ISERROR(_xlfn.XLOOKUP(A633,'[1]TA VS TRUE'!$A:$A,'[1]TA VS TRUE'!$W:$W)),"",_xlfn.XLOOKUP(A633,'[1]TA VS TRUE'!$A:$A,'[1]TA VS TRUE'!$W:$W))</f>
        <v>5676</v>
      </c>
      <c r="J633" s="57">
        <f>_xlfn.XLOOKUP(A633,'[1]TA VS TRUE'!$A:$A,'[1]TA VS TRUE'!$AD:$AD)</f>
        <v>0.3551595887900526</v>
      </c>
      <c r="K633" s="57">
        <f>_xlfn.XLOOKUP(A633,'[1]TA VS TRUE'!$A:$A,'[1]TA VS TRUE'!$AB:$AB)</f>
        <v>-0.11986354473561789</v>
      </c>
      <c r="L633" s="57">
        <f>_xlfn.XLOOKUP(A633,'[1]TA VS TRUE'!$A:$A,'[1]TA VS TRUE'!$U:$U)</f>
        <v>0.43253186312977798</v>
      </c>
      <c r="N633" s="5">
        <f>_xlfn.XLOOKUP(A633,'[1]TA VS TRUE (2)'!A:A,'[1]TA VS TRUE (2)'!W:W)</f>
        <v>5847</v>
      </c>
      <c r="O633" s="56" t="e">
        <f>N633-#REF!</f>
        <v>#REF!</v>
      </c>
    </row>
    <row r="634" spans="1:15" ht="18.75" customHeight="1" x14ac:dyDescent="0.25">
      <c r="A634" s="54" t="s">
        <v>1014</v>
      </c>
      <c r="B634" s="55">
        <v>12034</v>
      </c>
      <c r="C634" s="30">
        <v>8535</v>
      </c>
      <c r="D634" s="31">
        <v>8535</v>
      </c>
      <c r="E634" s="32">
        <f t="shared" si="29"/>
        <v>3456.68</v>
      </c>
      <c r="F634" s="185">
        <f t="shared" si="28"/>
        <v>3028.4313749999997</v>
      </c>
      <c r="G634" s="38" t="s">
        <v>952</v>
      </c>
      <c r="I634" s="52">
        <f>IF(ISERROR(_xlfn.XLOOKUP(A634,'[1]TA VS TRUE'!$A:$A,'[1]TA VS TRUE'!$W:$W)),"",_xlfn.XLOOKUP(A634,'[1]TA VS TRUE'!$A:$A,'[1]TA VS TRUE'!$W:$W))</f>
        <v>8450</v>
      </c>
      <c r="J634" s="57">
        <f>_xlfn.XLOOKUP(A634,'[1]TA VS TRUE'!$A:$A,'[1]TA VS TRUE'!$AD:$AD)</f>
        <v>0.47077850780358743</v>
      </c>
      <c r="K634" s="57">
        <f>_xlfn.XLOOKUP(A634,'[1]TA VS TRUE'!$A:$A,'[1]TA VS TRUE'!$AB:$AB)</f>
        <v>-9.9589923842999806E-3</v>
      </c>
      <c r="L634" s="57">
        <f>_xlfn.XLOOKUP(A634,'[1]TA VS TRUE'!$A:$A,'[1]TA VS TRUE'!$U:$U)</f>
        <v>0.47594668643831806</v>
      </c>
    </row>
    <row r="635" spans="1:15" ht="18.75" customHeight="1" x14ac:dyDescent="0.25">
      <c r="A635" s="54" t="s">
        <v>1015</v>
      </c>
      <c r="B635" s="55">
        <v>12350</v>
      </c>
      <c r="C635" s="30">
        <v>9773</v>
      </c>
      <c r="D635" s="31">
        <v>8759</v>
      </c>
      <c r="E635" s="32">
        <f t="shared" si="29"/>
        <v>3547.4</v>
      </c>
      <c r="F635" s="185">
        <f t="shared" si="28"/>
        <v>3107.9121749999999</v>
      </c>
      <c r="G635" s="38" t="s">
        <v>952</v>
      </c>
      <c r="I635" s="52">
        <f>IF(ISERROR(_xlfn.XLOOKUP(A635,'[1]TA VS TRUE'!$A:$A,'[1]TA VS TRUE'!$W:$W)),"",_xlfn.XLOOKUP(A635,'[1]TA VS TRUE'!$A:$A,'[1]TA VS TRUE'!$W:$W))</f>
        <v>8503</v>
      </c>
      <c r="J635" s="57">
        <f>_xlfn.XLOOKUP(A635,'[1]TA VS TRUE'!$A:$A,'[1]TA VS TRUE'!$AD:$AD)</f>
        <v>0.38939794971498665</v>
      </c>
      <c r="K635" s="57">
        <f>_xlfn.XLOOKUP(A635,'[1]TA VS TRUE'!$A:$A,'[1]TA VS TRUE'!$AB:$AB)</f>
        <v>-0.12994986186432012</v>
      </c>
      <c r="L635" s="57">
        <f>_xlfn.XLOOKUP(A635,'[1]TA VS TRUE'!$A:$A,'[1]TA VS TRUE'!$U:$U)</f>
        <v>0.46872274797409796</v>
      </c>
      <c r="N635" s="5">
        <f>_xlfn.XLOOKUP(A635,'[1]TA VS TRUE (2)'!A:A,'[1]TA VS TRUE (2)'!W:W)</f>
        <v>8759</v>
      </c>
      <c r="O635" s="56" t="e">
        <f>N635-#REF!</f>
        <v>#REF!</v>
      </c>
    </row>
    <row r="636" spans="1:15" ht="18.75" customHeight="1" x14ac:dyDescent="0.25">
      <c r="A636" s="54" t="s">
        <v>1016</v>
      </c>
      <c r="B636" s="55">
        <v>13738</v>
      </c>
      <c r="C636" s="30">
        <v>11193</v>
      </c>
      <c r="D636" s="31">
        <v>9743</v>
      </c>
      <c r="E636" s="32">
        <f t="shared" si="29"/>
        <v>3945.92</v>
      </c>
      <c r="F636" s="185">
        <f t="shared" si="28"/>
        <v>3457.0599750000001</v>
      </c>
      <c r="G636" s="38" t="s">
        <v>952</v>
      </c>
      <c r="I636" s="52">
        <f>IF(ISERROR(_xlfn.XLOOKUP(A636,'[1]TA VS TRUE'!$A:$A,'[1]TA VS TRUE'!$W:$W)),"",_xlfn.XLOOKUP(A636,'[1]TA VS TRUE'!$A:$A,'[1]TA VS TRUE'!$W:$W))</f>
        <v>9459</v>
      </c>
      <c r="J636" s="57">
        <f>_xlfn.XLOOKUP(A636,'[1]TA VS TRUE'!$A:$A,'[1]TA VS TRUE'!$AD:$AD)</f>
        <v>0.35761541874129876</v>
      </c>
      <c r="K636" s="57">
        <f>_xlfn.XLOOKUP(A636,'[1]TA VS TRUE'!$A:$A,'[1]TA VS TRUE'!$AB:$AB)</f>
        <v>-0.15491825247922808</v>
      </c>
      <c r="L636" s="57">
        <f>_xlfn.XLOOKUP(A636,'[1]TA VS TRUE'!$A:$A,'[1]TA VS TRUE'!$U:$U)</f>
        <v>0.45721989078751868</v>
      </c>
      <c r="N636" s="5">
        <f>_xlfn.XLOOKUP(A636,'[1]TA VS TRUE (2)'!A:A,'[1]TA VS TRUE (2)'!W:W)</f>
        <v>9743</v>
      </c>
      <c r="O636" s="56" t="e">
        <f>N636-#REF!</f>
        <v>#REF!</v>
      </c>
    </row>
    <row r="637" spans="1:15" ht="18.75" customHeight="1" x14ac:dyDescent="0.25">
      <c r="A637" s="54" t="s">
        <v>1017</v>
      </c>
      <c r="B637" s="55">
        <v>15707</v>
      </c>
      <c r="C637" s="30">
        <v>13108</v>
      </c>
      <c r="D637" s="31">
        <v>11140</v>
      </c>
      <c r="E637" s="32">
        <f t="shared" si="29"/>
        <v>4511.7</v>
      </c>
      <c r="F637" s="185">
        <f t="shared" si="28"/>
        <v>3952.7504999999996</v>
      </c>
      <c r="G637" s="38" t="s">
        <v>1018</v>
      </c>
      <c r="I637" s="52">
        <f>IF(ISERROR(_xlfn.XLOOKUP(A637,'[1]TA VS TRUE'!$A:$A,'[1]TA VS TRUE'!$W:$W)),"",_xlfn.XLOOKUP(A637,'[1]TA VS TRUE'!$A:$A,'[1]TA VS TRUE'!$W:$W))</f>
        <v>10815</v>
      </c>
      <c r="J637" s="57">
        <f>_xlfn.XLOOKUP(A637,'[1]TA VS TRUE'!$A:$A,'[1]TA VS TRUE'!$AD:$AD)</f>
        <v>0.29984506138893929</v>
      </c>
      <c r="K637" s="57">
        <f>_xlfn.XLOOKUP(A637,'[1]TA VS TRUE'!$A:$A,'[1]TA VS TRUE'!$AB:$AB)</f>
        <v>-0.17493133963991458</v>
      </c>
      <c r="L637" s="57">
        <f>_xlfn.XLOOKUP(A637,'[1]TA VS TRUE'!$A:$A,'[1]TA VS TRUE'!$U:$U)</f>
        <v>0.42231230456852797</v>
      </c>
      <c r="N637" s="5">
        <f>_xlfn.XLOOKUP(A637,'[1]TA VS TRUE (2)'!A:A,'[1]TA VS TRUE (2)'!W:W)</f>
        <v>11140</v>
      </c>
      <c r="O637" s="56" t="e">
        <f>N637-#REF!</f>
        <v>#REF!</v>
      </c>
    </row>
    <row r="638" spans="1:15" ht="18.75" customHeight="1" x14ac:dyDescent="0.25">
      <c r="A638" s="54" t="s">
        <v>1019</v>
      </c>
      <c r="B638" s="55">
        <v>13306</v>
      </c>
      <c r="C638" s="30">
        <v>9437</v>
      </c>
      <c r="D638" s="31">
        <v>9437</v>
      </c>
      <c r="E638" s="32">
        <f t="shared" si="29"/>
        <v>3821.99</v>
      </c>
      <c r="F638" s="185">
        <f t="shared" si="28"/>
        <v>3348.4835250000001</v>
      </c>
      <c r="G638" s="38" t="s">
        <v>962</v>
      </c>
    </row>
    <row r="639" spans="1:15" ht="18.75" customHeight="1" x14ac:dyDescent="0.25">
      <c r="A639" s="54" t="s">
        <v>1020</v>
      </c>
      <c r="B639" s="55">
        <v>17835</v>
      </c>
      <c r="C639" s="30">
        <v>12649</v>
      </c>
      <c r="D639" s="31">
        <v>12649</v>
      </c>
      <c r="E639" s="32">
        <f t="shared" si="29"/>
        <v>5122.8500000000004</v>
      </c>
      <c r="F639" s="185">
        <f t="shared" si="28"/>
        <v>4488.1814249999998</v>
      </c>
      <c r="G639" s="38" t="s">
        <v>964</v>
      </c>
    </row>
    <row r="640" spans="1:15" ht="18.75" customHeight="1" x14ac:dyDescent="0.25">
      <c r="A640" s="54" t="s">
        <v>1021</v>
      </c>
      <c r="B640" s="55">
        <v>22141</v>
      </c>
      <c r="C640" s="30">
        <v>15703</v>
      </c>
      <c r="D640" s="31">
        <v>15703</v>
      </c>
      <c r="E640" s="32">
        <f t="shared" si="29"/>
        <v>6359.72</v>
      </c>
      <c r="F640" s="185">
        <f t="shared" ref="F640:F703" si="30">+D640*(1-0.5)*(1-0.1)*(1-0.17)*(1-0.05)</f>
        <v>5571.8169749999997</v>
      </c>
      <c r="G640" s="38" t="s">
        <v>966</v>
      </c>
    </row>
    <row r="641" spans="1:15" ht="18.75" customHeight="1" x14ac:dyDescent="0.25">
      <c r="A641" s="54" t="s">
        <v>1022</v>
      </c>
      <c r="B641" s="55">
        <v>19537</v>
      </c>
      <c r="C641" s="30">
        <v>13856</v>
      </c>
      <c r="D641" s="31">
        <v>13856</v>
      </c>
      <c r="E641" s="32">
        <f t="shared" si="29"/>
        <v>5611.68</v>
      </c>
      <c r="F641" s="185">
        <f t="shared" si="30"/>
        <v>4916.4551999999994</v>
      </c>
      <c r="G641" s="38" t="s">
        <v>964</v>
      </c>
      <c r="I641" s="52">
        <f>IF(ISERROR(_xlfn.XLOOKUP(A641,'[1]TA VS TRUE'!$A:$A,'[1]TA VS TRUE'!$W:$W)),"",_xlfn.XLOOKUP(A641,'[1]TA VS TRUE'!$A:$A,'[1]TA VS TRUE'!$W:$W))</f>
        <v>13718</v>
      </c>
      <c r="J641" s="57">
        <f>_xlfn.XLOOKUP(A641,'[1]TA VS TRUE'!$A:$A,'[1]TA VS TRUE'!$AD:$AD)</f>
        <v>0.46194008072348069</v>
      </c>
      <c r="K641" s="57">
        <f>_xlfn.XLOOKUP(A641,'[1]TA VS TRUE'!$A:$A,'[1]TA VS TRUE'!$AB:$AB)</f>
        <v>-9.9595842956120562E-3</v>
      </c>
      <c r="L641" s="57">
        <f>_xlfn.XLOOKUP(A641,'[1]TA VS TRUE'!$A:$A,'[1]TA VS TRUE'!$U:$U)</f>
        <v>0.46730932567312644</v>
      </c>
    </row>
    <row r="642" spans="1:15" ht="18.75" customHeight="1" x14ac:dyDescent="0.25">
      <c r="A642" s="54" t="s">
        <v>1023</v>
      </c>
      <c r="B642" s="55">
        <v>23881</v>
      </c>
      <c r="C642" s="30">
        <v>16937</v>
      </c>
      <c r="D642" s="31">
        <v>16937</v>
      </c>
      <c r="E642" s="32">
        <f t="shared" si="29"/>
        <v>6859.49</v>
      </c>
      <c r="F642" s="185">
        <f t="shared" si="30"/>
        <v>6009.6710249999996</v>
      </c>
      <c r="G642" s="38" t="s">
        <v>966</v>
      </c>
      <c r="I642" s="52">
        <f>IF(ISERROR(_xlfn.XLOOKUP(A642,'[1]TA VS TRUE'!$A:$A,'[1]TA VS TRUE'!$W:$W)),"",_xlfn.XLOOKUP(A642,'[1]TA VS TRUE'!$A:$A,'[1]TA VS TRUE'!$W:$W))</f>
        <v>16768</v>
      </c>
      <c r="J642" s="57">
        <f>_xlfn.XLOOKUP(A642,'[1]TA VS TRUE'!$A:$A,'[1]TA VS TRUE'!$AD:$AD)</f>
        <v>0.47668000638435215</v>
      </c>
      <c r="K642" s="57">
        <f>_xlfn.XLOOKUP(A642,'[1]TA VS TRUE'!$A:$A,'[1]TA VS TRUE'!$AB:$AB)</f>
        <v>-9.9781543366593839E-3</v>
      </c>
      <c r="L642" s="57">
        <f>_xlfn.XLOOKUP(A642,'[1]TA VS TRUE'!$A:$A,'[1]TA VS TRUE'!$U:$U)</f>
        <v>0.48192476998351508</v>
      </c>
    </row>
    <row r="643" spans="1:15" ht="18.75" customHeight="1" x14ac:dyDescent="0.25">
      <c r="A643" s="54" t="s">
        <v>1024</v>
      </c>
      <c r="B643" s="55">
        <v>32585</v>
      </c>
      <c r="C643" s="30">
        <v>23110</v>
      </c>
      <c r="D643" s="31">
        <v>23110</v>
      </c>
      <c r="E643" s="32">
        <f t="shared" si="29"/>
        <v>9359.5499999999993</v>
      </c>
      <c r="F643" s="185">
        <f t="shared" si="30"/>
        <v>8200.0057499999984</v>
      </c>
      <c r="G643" s="38" t="s">
        <v>1025</v>
      </c>
    </row>
    <row r="644" spans="1:15" ht="18.75" customHeight="1" x14ac:dyDescent="0.25">
      <c r="A644" s="54" t="s">
        <v>1026</v>
      </c>
      <c r="B644" s="55">
        <v>9647</v>
      </c>
      <c r="C644" s="30">
        <v>7634</v>
      </c>
      <c r="D644" s="31">
        <v>6842</v>
      </c>
      <c r="E644" s="32">
        <f t="shared" si="29"/>
        <v>2771.01</v>
      </c>
      <c r="F644" s="185">
        <f t="shared" si="30"/>
        <v>2427.7126499999999</v>
      </c>
      <c r="G644" s="38" t="s">
        <v>1027</v>
      </c>
      <c r="I644" s="52">
        <f>IF(ISERROR(_xlfn.XLOOKUP(A644,'[1]TA VS TRUE'!$A:$A,'[1]TA VS TRUE'!$W:$W)),"",_xlfn.XLOOKUP(A644,'[1]TA VS TRUE'!$A:$A,'[1]TA VS TRUE'!$W:$W))</f>
        <v>6642</v>
      </c>
      <c r="J644" s="57">
        <f>_xlfn.XLOOKUP(A644,'[1]TA VS TRUE'!$A:$A,'[1]TA VS TRUE'!$AD:$AD)</f>
        <v>0.43172789157812053</v>
      </c>
      <c r="K644" s="57">
        <f>_xlfn.XLOOKUP(A644,'[1]TA VS TRUE'!$A:$A,'[1]TA VS TRUE'!$AB:$AB)</f>
        <v>-0.12994498297091961</v>
      </c>
      <c r="L644" s="57">
        <f>_xlfn.XLOOKUP(A644,'[1]TA VS TRUE'!$A:$A,'[1]TA VS TRUE'!$U:$U)</f>
        <v>0.5056424388422035</v>
      </c>
      <c r="N644" s="5">
        <f>_xlfn.XLOOKUP(A644,'[1]TA VS TRUE (2)'!A:A,'[1]TA VS TRUE (2)'!W:W)</f>
        <v>6842</v>
      </c>
      <c r="O644" s="56" t="e">
        <f>N644-#REF!</f>
        <v>#REF!</v>
      </c>
    </row>
    <row r="645" spans="1:15" ht="18.75" customHeight="1" x14ac:dyDescent="0.25">
      <c r="A645" s="54" t="s">
        <v>1028</v>
      </c>
      <c r="B645" s="55">
        <v>14300</v>
      </c>
      <c r="C645" s="30">
        <v>10939</v>
      </c>
      <c r="D645" s="31">
        <v>10142</v>
      </c>
      <c r="E645" s="32">
        <f t="shared" si="29"/>
        <v>4107.51</v>
      </c>
      <c r="F645" s="185">
        <f t="shared" si="30"/>
        <v>3598.6351500000001</v>
      </c>
      <c r="G645" s="38" t="s">
        <v>976</v>
      </c>
      <c r="I645" s="52">
        <f>IF(ISERROR(_xlfn.XLOOKUP(A645,'[1]TA VS TRUE'!$A:$A,'[1]TA VS TRUE'!$W:$W)),"",_xlfn.XLOOKUP(A645,'[1]TA VS TRUE'!$A:$A,'[1]TA VS TRUE'!$W:$W))</f>
        <v>9846</v>
      </c>
      <c r="J645" s="57">
        <f>_xlfn.XLOOKUP(A645,'[1]TA VS TRUE'!$A:$A,'[1]TA VS TRUE'!$AD:$AD)</f>
        <v>0.42678514980804672</v>
      </c>
      <c r="K645" s="57">
        <f>_xlfn.XLOOKUP(A645,'[1]TA VS TRUE'!$A:$A,'[1]TA VS TRUE'!$AB:$AB)</f>
        <v>-9.9917725569064864E-2</v>
      </c>
      <c r="L645" s="57">
        <f>_xlfn.XLOOKUP(A645,'[1]TA VS TRUE'!$A:$A,'[1]TA VS TRUE'!$U:$U)</f>
        <v>0.48396380788560089</v>
      </c>
      <c r="N645" s="5">
        <f>_xlfn.XLOOKUP(A645,'[1]TA VS TRUE (2)'!A:A,'[1]TA VS TRUE (2)'!W:W)</f>
        <v>10142</v>
      </c>
      <c r="O645" s="56" t="e">
        <f>N645-#REF!</f>
        <v>#REF!</v>
      </c>
    </row>
    <row r="646" spans="1:15" ht="18.75" customHeight="1" x14ac:dyDescent="0.25">
      <c r="A646" s="54" t="s">
        <v>1029</v>
      </c>
      <c r="B646" s="55">
        <v>19120</v>
      </c>
      <c r="C646" s="30">
        <v>13560</v>
      </c>
      <c r="D646" s="31">
        <v>13560</v>
      </c>
      <c r="E646" s="32">
        <f t="shared" si="29"/>
        <v>5491.8</v>
      </c>
      <c r="F646" s="185">
        <f t="shared" si="30"/>
        <v>4811.4269999999997</v>
      </c>
      <c r="G646" s="38" t="s">
        <v>976</v>
      </c>
    </row>
    <row r="647" spans="1:15" ht="18.75" customHeight="1" x14ac:dyDescent="0.25">
      <c r="A647" s="54" t="s">
        <v>1030</v>
      </c>
      <c r="B647" s="55">
        <v>14891</v>
      </c>
      <c r="C647" s="30">
        <v>10561</v>
      </c>
      <c r="D647" s="31">
        <v>10561</v>
      </c>
      <c r="E647" s="32">
        <f t="shared" si="29"/>
        <v>4277.21</v>
      </c>
      <c r="F647" s="185">
        <f t="shared" si="30"/>
        <v>3747.3068249999992</v>
      </c>
      <c r="G647" s="38" t="s">
        <v>1031</v>
      </c>
    </row>
    <row r="648" spans="1:15" ht="18.75" customHeight="1" x14ac:dyDescent="0.25">
      <c r="A648" s="54" t="s">
        <v>1032</v>
      </c>
      <c r="B648" s="55">
        <v>20030</v>
      </c>
      <c r="C648" s="30">
        <v>14206</v>
      </c>
      <c r="D648" s="31">
        <v>14206</v>
      </c>
      <c r="E648" s="32">
        <f t="shared" si="29"/>
        <v>5753.43</v>
      </c>
      <c r="F648" s="185">
        <f t="shared" si="30"/>
        <v>5040.6439499999997</v>
      </c>
      <c r="G648" s="38" t="s">
        <v>1033</v>
      </c>
    </row>
    <row r="649" spans="1:15" ht="18.75" customHeight="1" x14ac:dyDescent="0.25">
      <c r="A649" s="54" t="s">
        <v>1034</v>
      </c>
      <c r="B649" s="55">
        <v>24817</v>
      </c>
      <c r="C649" s="30">
        <v>17601</v>
      </c>
      <c r="D649" s="31">
        <v>17601</v>
      </c>
      <c r="E649" s="32">
        <f t="shared" ref="E649:E712" si="31">ROUND($D649*E$5,2)</f>
        <v>7128.41</v>
      </c>
      <c r="F649" s="185">
        <f t="shared" si="30"/>
        <v>6245.2748249999986</v>
      </c>
      <c r="G649" s="38" t="s">
        <v>1035</v>
      </c>
    </row>
    <row r="650" spans="1:15" ht="18.75" customHeight="1" x14ac:dyDescent="0.25">
      <c r="A650" s="103" t="s">
        <v>1036</v>
      </c>
      <c r="B650" s="104"/>
      <c r="C650" s="46"/>
      <c r="D650" s="105"/>
      <c r="E650" s="46"/>
      <c r="F650" s="185">
        <f t="shared" si="30"/>
        <v>0</v>
      </c>
      <c r="G650" s="106"/>
    </row>
    <row r="651" spans="1:15" ht="18.75" customHeight="1" x14ac:dyDescent="0.25">
      <c r="A651" s="78" t="s">
        <v>1037</v>
      </c>
      <c r="B651" s="55">
        <v>10180</v>
      </c>
      <c r="C651" s="30">
        <v>7220</v>
      </c>
      <c r="D651" s="31">
        <v>7220</v>
      </c>
      <c r="E651" s="32">
        <f t="shared" si="31"/>
        <v>2924.1</v>
      </c>
      <c r="F651" s="185">
        <f t="shared" si="30"/>
        <v>2561.8364999999999</v>
      </c>
      <c r="G651" s="53" t="s">
        <v>987</v>
      </c>
    </row>
    <row r="652" spans="1:15" ht="18.75" customHeight="1" x14ac:dyDescent="0.25">
      <c r="A652" s="78" t="s">
        <v>1038</v>
      </c>
      <c r="B652" s="55">
        <v>15425</v>
      </c>
      <c r="C652" s="30">
        <v>10940</v>
      </c>
      <c r="D652" s="31">
        <v>10940</v>
      </c>
      <c r="E652" s="32">
        <f t="shared" si="31"/>
        <v>4430.7</v>
      </c>
      <c r="F652" s="185">
        <f t="shared" si="30"/>
        <v>3881.7854999999995</v>
      </c>
      <c r="G652" s="53" t="s">
        <v>1039</v>
      </c>
    </row>
    <row r="653" spans="1:15" ht="18.75" customHeight="1" x14ac:dyDescent="0.25">
      <c r="A653" s="78" t="s">
        <v>1040</v>
      </c>
      <c r="B653" s="55">
        <v>18812</v>
      </c>
      <c r="C653" s="30">
        <v>13342</v>
      </c>
      <c r="D653" s="31">
        <v>13342</v>
      </c>
      <c r="E653" s="32">
        <f t="shared" si="31"/>
        <v>5403.51</v>
      </c>
      <c r="F653" s="185">
        <f t="shared" si="30"/>
        <v>4734.0751499999997</v>
      </c>
      <c r="G653" s="53" t="s">
        <v>1039</v>
      </c>
    </row>
    <row r="654" spans="1:15" ht="18.75" customHeight="1" x14ac:dyDescent="0.25">
      <c r="A654" s="78" t="s">
        <v>1041</v>
      </c>
      <c r="B654" s="55">
        <v>20699</v>
      </c>
      <c r="C654" s="30">
        <v>14680</v>
      </c>
      <c r="D654" s="31">
        <v>14680</v>
      </c>
      <c r="E654" s="32">
        <f t="shared" si="31"/>
        <v>5945.4</v>
      </c>
      <c r="F654" s="185">
        <f t="shared" si="30"/>
        <v>5208.8309999999992</v>
      </c>
      <c r="G654" s="53" t="s">
        <v>1042</v>
      </c>
    </row>
    <row r="655" spans="1:15" ht="18.75" customHeight="1" x14ac:dyDescent="0.25">
      <c r="A655" s="78" t="s">
        <v>1043</v>
      </c>
      <c r="B655" s="55">
        <v>14890</v>
      </c>
      <c r="C655" s="30">
        <v>10560</v>
      </c>
      <c r="D655" s="31">
        <v>10560</v>
      </c>
      <c r="E655" s="32">
        <f t="shared" si="31"/>
        <v>4276.8</v>
      </c>
      <c r="F655" s="185">
        <f t="shared" si="30"/>
        <v>3746.9519999999998</v>
      </c>
      <c r="G655" s="53" t="s">
        <v>1044</v>
      </c>
    </row>
    <row r="656" spans="1:15" ht="18.75" customHeight="1" x14ac:dyDescent="0.25">
      <c r="A656" s="78" t="s">
        <v>1045</v>
      </c>
      <c r="B656" s="55">
        <v>19966</v>
      </c>
      <c r="C656" s="30">
        <v>14160</v>
      </c>
      <c r="D656" s="31">
        <v>14160</v>
      </c>
      <c r="E656" s="32">
        <f t="shared" si="31"/>
        <v>5734.8</v>
      </c>
      <c r="F656" s="185">
        <f t="shared" si="30"/>
        <v>5024.3219999999992</v>
      </c>
      <c r="G656" s="53" t="s">
        <v>1046</v>
      </c>
    </row>
    <row r="657" spans="1:7" ht="18.75" customHeight="1" x14ac:dyDescent="0.25">
      <c r="A657" s="78" t="s">
        <v>1047</v>
      </c>
      <c r="B657" s="55">
        <v>24788</v>
      </c>
      <c r="C657" s="30">
        <v>17580</v>
      </c>
      <c r="D657" s="31">
        <v>17580</v>
      </c>
      <c r="E657" s="32">
        <f t="shared" si="31"/>
        <v>7119.9</v>
      </c>
      <c r="F657" s="185">
        <f t="shared" si="30"/>
        <v>6237.8234999999995</v>
      </c>
      <c r="G657" s="53" t="s">
        <v>1048</v>
      </c>
    </row>
    <row r="658" spans="1:7" ht="18.75" customHeight="1" x14ac:dyDescent="0.25">
      <c r="A658" s="78" t="s">
        <v>1049</v>
      </c>
      <c r="B658" s="55">
        <v>21869</v>
      </c>
      <c r="C658" s="30">
        <v>15510</v>
      </c>
      <c r="D658" s="31">
        <v>15510</v>
      </c>
      <c r="E658" s="32">
        <f t="shared" si="31"/>
        <v>6281.55</v>
      </c>
      <c r="F658" s="185">
        <f t="shared" si="30"/>
        <v>5503.3357499999993</v>
      </c>
      <c r="G658" s="53" t="s">
        <v>1046</v>
      </c>
    </row>
    <row r="659" spans="1:7" ht="18.75" customHeight="1" x14ac:dyDescent="0.25">
      <c r="A659" s="78" t="s">
        <v>1050</v>
      </c>
      <c r="B659" s="55">
        <v>26746</v>
      </c>
      <c r="C659" s="30">
        <v>18969</v>
      </c>
      <c r="D659" s="31">
        <v>18969</v>
      </c>
      <c r="E659" s="32">
        <f t="shared" si="31"/>
        <v>7682.45</v>
      </c>
      <c r="F659" s="185">
        <f t="shared" si="30"/>
        <v>6730.6754250000004</v>
      </c>
      <c r="G659" s="53" t="s">
        <v>1048</v>
      </c>
    </row>
    <row r="660" spans="1:7" ht="18.75" customHeight="1" x14ac:dyDescent="0.25">
      <c r="A660" s="78" t="s">
        <v>1051</v>
      </c>
      <c r="B660" s="55">
        <v>29934</v>
      </c>
      <c r="C660" s="30">
        <v>21230</v>
      </c>
      <c r="D660" s="31">
        <v>21230</v>
      </c>
      <c r="E660" s="32">
        <f t="shared" si="31"/>
        <v>8598.15</v>
      </c>
      <c r="F660" s="185">
        <f t="shared" si="30"/>
        <v>7532.9347499999994</v>
      </c>
      <c r="G660" s="53" t="s">
        <v>1052</v>
      </c>
    </row>
    <row r="661" spans="1:7" ht="18.75" customHeight="1" x14ac:dyDescent="0.25">
      <c r="A661" s="78" t="s">
        <v>1053</v>
      </c>
      <c r="B661" s="55">
        <v>36491</v>
      </c>
      <c r="C661" s="30">
        <v>25880</v>
      </c>
      <c r="D661" s="31">
        <v>25880</v>
      </c>
      <c r="E661" s="32">
        <f t="shared" si="31"/>
        <v>10481.4</v>
      </c>
      <c r="F661" s="185">
        <f t="shared" si="30"/>
        <v>9182.8709999999992</v>
      </c>
      <c r="G661" s="53" t="s">
        <v>1054</v>
      </c>
    </row>
    <row r="662" spans="1:7" ht="18.75" customHeight="1" x14ac:dyDescent="0.25">
      <c r="A662" s="78" t="s">
        <v>1055</v>
      </c>
      <c r="B662" s="55">
        <v>12056</v>
      </c>
      <c r="C662" s="30">
        <v>8550</v>
      </c>
      <c r="D662" s="31">
        <v>8550</v>
      </c>
      <c r="E662" s="32">
        <f t="shared" si="31"/>
        <v>3462.75</v>
      </c>
      <c r="F662" s="185">
        <f t="shared" si="30"/>
        <v>3033.7537499999994</v>
      </c>
      <c r="G662" s="53" t="s">
        <v>1056</v>
      </c>
    </row>
    <row r="663" spans="1:7" ht="18.75" customHeight="1" x14ac:dyDescent="0.25">
      <c r="A663" s="78" t="s">
        <v>1057</v>
      </c>
      <c r="B663" s="55">
        <v>17274</v>
      </c>
      <c r="C663" s="30">
        <v>12251</v>
      </c>
      <c r="D663" s="31">
        <v>12251</v>
      </c>
      <c r="E663" s="32">
        <f t="shared" si="31"/>
        <v>4961.66</v>
      </c>
      <c r="F663" s="185">
        <f t="shared" si="30"/>
        <v>4346.9610749999993</v>
      </c>
      <c r="G663" s="53" t="s">
        <v>1058</v>
      </c>
    </row>
    <row r="664" spans="1:7" ht="18.75" customHeight="1" x14ac:dyDescent="0.25">
      <c r="A664" s="78" t="s">
        <v>1059</v>
      </c>
      <c r="B664" s="55">
        <v>16677</v>
      </c>
      <c r="C664" s="30">
        <v>11828</v>
      </c>
      <c r="D664" s="31">
        <v>11828</v>
      </c>
      <c r="E664" s="32">
        <f t="shared" si="31"/>
        <v>4790.34</v>
      </c>
      <c r="F664" s="185">
        <f t="shared" si="30"/>
        <v>4196.8700999999992</v>
      </c>
      <c r="G664" s="53" t="s">
        <v>1060</v>
      </c>
    </row>
    <row r="665" spans="1:7" ht="18.75" customHeight="1" x14ac:dyDescent="0.25">
      <c r="A665" s="78" t="s">
        <v>1061</v>
      </c>
      <c r="B665" s="55">
        <v>22433</v>
      </c>
      <c r="C665" s="30">
        <v>15910</v>
      </c>
      <c r="D665" s="31">
        <v>15910</v>
      </c>
      <c r="E665" s="32">
        <f t="shared" si="31"/>
        <v>6443.55</v>
      </c>
      <c r="F665" s="185">
        <f t="shared" si="30"/>
        <v>5645.2657499999987</v>
      </c>
      <c r="G665" s="53" t="s">
        <v>1062</v>
      </c>
    </row>
    <row r="666" spans="1:7" ht="18.75" customHeight="1" x14ac:dyDescent="0.25">
      <c r="A666" s="78" t="s">
        <v>1063</v>
      </c>
      <c r="B666" s="55">
        <v>27791</v>
      </c>
      <c r="C666" s="30">
        <v>19710</v>
      </c>
      <c r="D666" s="31">
        <v>19710</v>
      </c>
      <c r="E666" s="32">
        <f t="shared" si="31"/>
        <v>7982.55</v>
      </c>
      <c r="F666" s="185">
        <f t="shared" si="30"/>
        <v>6993.6007499999996</v>
      </c>
      <c r="G666" s="53" t="s">
        <v>1064</v>
      </c>
    </row>
    <row r="667" spans="1:7" ht="18.75" customHeight="1" x14ac:dyDescent="0.25">
      <c r="A667" s="41" t="s">
        <v>1065</v>
      </c>
      <c r="B667" s="42"/>
      <c r="C667" s="42"/>
      <c r="D667" s="43"/>
      <c r="E667" s="42"/>
      <c r="F667" s="185">
        <f t="shared" si="30"/>
        <v>0</v>
      </c>
      <c r="G667" s="90"/>
    </row>
    <row r="668" spans="1:7" ht="18.75" customHeight="1" x14ac:dyDescent="0.25">
      <c r="A668" s="54" t="s">
        <v>1066</v>
      </c>
      <c r="B668" s="55">
        <v>7245</v>
      </c>
      <c r="C668" s="30">
        <v>5288</v>
      </c>
      <c r="D668" s="31">
        <v>5288</v>
      </c>
      <c r="E668" s="32">
        <f t="shared" si="31"/>
        <v>2141.64</v>
      </c>
      <c r="F668" s="185">
        <f t="shared" si="30"/>
        <v>1876.3145999999997</v>
      </c>
      <c r="G668" s="53" t="s">
        <v>1067</v>
      </c>
    </row>
    <row r="669" spans="1:7" ht="18.75" customHeight="1" x14ac:dyDescent="0.25">
      <c r="A669" s="54" t="s">
        <v>1068</v>
      </c>
      <c r="B669" s="55">
        <v>7594</v>
      </c>
      <c r="C669" s="30">
        <v>5543</v>
      </c>
      <c r="D669" s="31">
        <v>5543</v>
      </c>
      <c r="E669" s="32">
        <f t="shared" si="31"/>
        <v>2244.92</v>
      </c>
      <c r="F669" s="185">
        <f t="shared" si="30"/>
        <v>1966.794975</v>
      </c>
      <c r="G669" s="53" t="s">
        <v>1067</v>
      </c>
    </row>
    <row r="670" spans="1:7" ht="18.75" customHeight="1" x14ac:dyDescent="0.25">
      <c r="A670" s="54" t="s">
        <v>1069</v>
      </c>
      <c r="B670" s="55">
        <v>8027</v>
      </c>
      <c r="C670" s="30">
        <v>5859</v>
      </c>
      <c r="D670" s="31">
        <v>5859</v>
      </c>
      <c r="E670" s="32">
        <f t="shared" si="31"/>
        <v>2372.9</v>
      </c>
      <c r="F670" s="185">
        <f t="shared" si="30"/>
        <v>2078.9196749999996</v>
      </c>
      <c r="G670" s="53" t="s">
        <v>1067</v>
      </c>
    </row>
    <row r="671" spans="1:7" ht="18.75" customHeight="1" x14ac:dyDescent="0.25">
      <c r="A671" s="54" t="s">
        <v>1070</v>
      </c>
      <c r="B671" s="55">
        <v>10620</v>
      </c>
      <c r="C671" s="30">
        <v>7752</v>
      </c>
      <c r="D671" s="31">
        <v>7752</v>
      </c>
      <c r="E671" s="32">
        <f t="shared" si="31"/>
        <v>3139.56</v>
      </c>
      <c r="F671" s="185">
        <f t="shared" si="30"/>
        <v>2750.6033999999995</v>
      </c>
      <c r="G671" s="53" t="s">
        <v>1071</v>
      </c>
    </row>
    <row r="672" spans="1:7" ht="18.75" customHeight="1" x14ac:dyDescent="0.25">
      <c r="A672" s="18" t="s">
        <v>1072</v>
      </c>
      <c r="B672" s="64"/>
      <c r="C672" s="19"/>
      <c r="D672" s="20"/>
      <c r="E672" s="19"/>
      <c r="F672" s="185">
        <f t="shared" si="30"/>
        <v>0</v>
      </c>
      <c r="G672" s="100"/>
    </row>
    <row r="673" spans="1:15" ht="18.75" customHeight="1" x14ac:dyDescent="0.25">
      <c r="A673" s="23" t="s">
        <v>1073</v>
      </c>
      <c r="B673" s="37"/>
      <c r="C673" s="24"/>
      <c r="D673" s="26"/>
      <c r="E673" s="24"/>
      <c r="F673" s="185">
        <f t="shared" si="30"/>
        <v>0</v>
      </c>
      <c r="G673" s="90"/>
    </row>
    <row r="674" spans="1:15" ht="18.75" customHeight="1" x14ac:dyDescent="0.25">
      <c r="A674" s="40" t="s">
        <v>1074</v>
      </c>
      <c r="B674" s="55">
        <v>20128</v>
      </c>
      <c r="C674" s="30">
        <v>16102</v>
      </c>
      <c r="D674" s="31">
        <v>16102</v>
      </c>
      <c r="E674" s="32">
        <f t="shared" si="31"/>
        <v>6521.31</v>
      </c>
      <c r="F674" s="185">
        <f t="shared" si="30"/>
        <v>5713.3921499999997</v>
      </c>
      <c r="G674" s="33" t="s">
        <v>1075</v>
      </c>
    </row>
    <row r="675" spans="1:15" ht="18.75" customHeight="1" x14ac:dyDescent="0.25">
      <c r="A675" s="40" t="s">
        <v>1076</v>
      </c>
      <c r="B675" s="55">
        <v>20888</v>
      </c>
      <c r="C675" s="30">
        <v>16710</v>
      </c>
      <c r="D675" s="31">
        <v>16710</v>
      </c>
      <c r="E675" s="32">
        <f t="shared" si="31"/>
        <v>6767.55</v>
      </c>
      <c r="F675" s="185">
        <f t="shared" si="30"/>
        <v>5929.1257499999992</v>
      </c>
      <c r="G675" s="33" t="s">
        <v>1077</v>
      </c>
    </row>
    <row r="676" spans="1:15" ht="18.75" customHeight="1" x14ac:dyDescent="0.25">
      <c r="A676" s="40" t="s">
        <v>1078</v>
      </c>
      <c r="B676" s="55">
        <v>22561</v>
      </c>
      <c r="C676" s="30">
        <v>18049</v>
      </c>
      <c r="D676" s="31">
        <v>18049</v>
      </c>
      <c r="E676" s="32">
        <f t="shared" si="31"/>
        <v>7309.85</v>
      </c>
      <c r="F676" s="185">
        <f t="shared" si="30"/>
        <v>6404.2364249999991</v>
      </c>
      <c r="G676" s="33" t="s">
        <v>1079</v>
      </c>
    </row>
    <row r="677" spans="1:15" ht="18.75" customHeight="1" x14ac:dyDescent="0.25">
      <c r="A677" s="40" t="s">
        <v>1080</v>
      </c>
      <c r="B677" s="55">
        <v>27291</v>
      </c>
      <c r="C677" s="30">
        <v>21833</v>
      </c>
      <c r="D677" s="31">
        <v>21833</v>
      </c>
      <c r="E677" s="32">
        <f t="shared" si="31"/>
        <v>8842.3700000000008</v>
      </c>
      <c r="F677" s="185">
        <f t="shared" si="30"/>
        <v>7746.894225</v>
      </c>
      <c r="G677" s="33" t="s">
        <v>1081</v>
      </c>
    </row>
    <row r="678" spans="1:15" ht="18.75" customHeight="1" x14ac:dyDescent="0.25">
      <c r="A678" s="40" t="s">
        <v>1082</v>
      </c>
      <c r="B678" s="55">
        <v>28381</v>
      </c>
      <c r="C678" s="30">
        <v>22705</v>
      </c>
      <c r="D678" s="31">
        <v>22705</v>
      </c>
      <c r="E678" s="32">
        <f t="shared" si="31"/>
        <v>9195.5300000000007</v>
      </c>
      <c r="F678" s="185">
        <f t="shared" si="30"/>
        <v>8056.3016249999991</v>
      </c>
      <c r="G678" s="33" t="s">
        <v>1083</v>
      </c>
    </row>
    <row r="679" spans="1:15" ht="18.75" customHeight="1" x14ac:dyDescent="0.25">
      <c r="A679" s="40" t="s">
        <v>1084</v>
      </c>
      <c r="B679" s="55">
        <v>37536</v>
      </c>
      <c r="C679" s="30">
        <v>30029</v>
      </c>
      <c r="D679" s="31">
        <v>30029</v>
      </c>
      <c r="E679" s="32">
        <f t="shared" si="31"/>
        <v>12161.75</v>
      </c>
      <c r="F679" s="185">
        <f t="shared" si="30"/>
        <v>10655.039924999999</v>
      </c>
      <c r="G679" s="33" t="s">
        <v>1085</v>
      </c>
    </row>
    <row r="680" spans="1:15" ht="18.75" customHeight="1" x14ac:dyDescent="0.25">
      <c r="A680" s="40" t="s">
        <v>1086</v>
      </c>
      <c r="B680" s="55">
        <v>22034</v>
      </c>
      <c r="C680" s="30">
        <v>17627</v>
      </c>
      <c r="D680" s="31">
        <v>17627</v>
      </c>
      <c r="E680" s="32">
        <f t="shared" si="31"/>
        <v>7138.94</v>
      </c>
      <c r="F680" s="185">
        <f t="shared" si="30"/>
        <v>6254.5002750000003</v>
      </c>
      <c r="G680" s="33" t="s">
        <v>1087</v>
      </c>
    </row>
    <row r="681" spans="1:15" ht="18.75" customHeight="1" x14ac:dyDescent="0.25">
      <c r="A681" s="40" t="s">
        <v>1088</v>
      </c>
      <c r="B681" s="55">
        <v>22561</v>
      </c>
      <c r="C681" s="30">
        <v>18049</v>
      </c>
      <c r="D681" s="31">
        <v>18049</v>
      </c>
      <c r="E681" s="32">
        <f t="shared" si="31"/>
        <v>7309.85</v>
      </c>
      <c r="F681" s="185">
        <f t="shared" si="30"/>
        <v>6404.2364249999991</v>
      </c>
      <c r="G681" s="33" t="s">
        <v>1089</v>
      </c>
    </row>
    <row r="682" spans="1:15" ht="18.75" customHeight="1" x14ac:dyDescent="0.25">
      <c r="A682" s="40" t="s">
        <v>1090</v>
      </c>
      <c r="B682" s="55">
        <v>24813</v>
      </c>
      <c r="C682" s="30">
        <v>19850</v>
      </c>
      <c r="D682" s="31">
        <v>19850</v>
      </c>
      <c r="E682" s="32">
        <f t="shared" si="31"/>
        <v>8039.25</v>
      </c>
      <c r="F682" s="185">
        <f t="shared" si="30"/>
        <v>7043.276249999999</v>
      </c>
      <c r="G682" s="33" t="s">
        <v>1091</v>
      </c>
    </row>
    <row r="683" spans="1:15" ht="18.75" customHeight="1" x14ac:dyDescent="0.25">
      <c r="A683" s="40" t="s">
        <v>1092</v>
      </c>
      <c r="B683" s="55">
        <v>30021</v>
      </c>
      <c r="C683" s="30">
        <v>24017</v>
      </c>
      <c r="D683" s="31">
        <v>24017</v>
      </c>
      <c r="E683" s="32">
        <f t="shared" si="31"/>
        <v>9726.89</v>
      </c>
      <c r="F683" s="185">
        <f t="shared" si="30"/>
        <v>8521.8320249999979</v>
      </c>
      <c r="G683" s="33" t="s">
        <v>1093</v>
      </c>
    </row>
    <row r="684" spans="1:15" ht="18.75" customHeight="1" x14ac:dyDescent="0.25">
      <c r="A684" s="40" t="s">
        <v>1094</v>
      </c>
      <c r="B684" s="55">
        <v>31210</v>
      </c>
      <c r="C684" s="30">
        <v>24968</v>
      </c>
      <c r="D684" s="31">
        <v>24968</v>
      </c>
      <c r="E684" s="32">
        <f t="shared" si="31"/>
        <v>10112.040000000001</v>
      </c>
      <c r="F684" s="185">
        <f t="shared" si="30"/>
        <v>8859.2705999999998</v>
      </c>
      <c r="G684" s="33" t="s">
        <v>1095</v>
      </c>
    </row>
    <row r="685" spans="1:15" ht="18.75" customHeight="1" x14ac:dyDescent="0.25">
      <c r="A685" s="40" t="s">
        <v>1096</v>
      </c>
      <c r="B685" s="55">
        <v>37684</v>
      </c>
      <c r="C685" s="30">
        <v>30147</v>
      </c>
      <c r="D685" s="31">
        <v>30147</v>
      </c>
      <c r="E685" s="32">
        <f t="shared" si="31"/>
        <v>12209.54</v>
      </c>
      <c r="F685" s="185">
        <f t="shared" si="30"/>
        <v>10696.909274999998</v>
      </c>
      <c r="G685" s="33" t="s">
        <v>1097</v>
      </c>
    </row>
    <row r="686" spans="1:15" ht="18.75" customHeight="1" x14ac:dyDescent="0.25">
      <c r="A686" s="23" t="s">
        <v>1098</v>
      </c>
      <c r="B686" s="37"/>
      <c r="C686" s="24"/>
      <c r="D686" s="26"/>
      <c r="E686" s="24"/>
      <c r="F686" s="185">
        <f t="shared" si="30"/>
        <v>0</v>
      </c>
      <c r="G686" s="90"/>
    </row>
    <row r="687" spans="1:15" ht="18.75" customHeight="1" x14ac:dyDescent="0.25">
      <c r="A687" s="54" t="s">
        <v>1099</v>
      </c>
      <c r="B687" s="55">
        <v>16687</v>
      </c>
      <c r="C687" s="30">
        <v>14793</v>
      </c>
      <c r="D687" s="31">
        <v>11835</v>
      </c>
      <c r="E687" s="32">
        <f t="shared" si="31"/>
        <v>4793.18</v>
      </c>
      <c r="F687" s="185">
        <f t="shared" si="30"/>
        <v>4199.3538749999989</v>
      </c>
      <c r="G687" s="38" t="s">
        <v>1100</v>
      </c>
      <c r="I687" s="52">
        <f>IF(ISERROR(_xlfn.XLOOKUP(A687,'[1]TA VS TRUE'!$A:$A,'[1]TA VS TRUE'!$W:$W)),"",_xlfn.XLOOKUP(A687,'[1]TA VS TRUE'!$A:$A,'[1]TA VS TRUE'!$W:$W))</f>
        <v>11835</v>
      </c>
      <c r="J687" s="57">
        <f>_xlfn.XLOOKUP(A687,'[1]TA VS TRUE'!$A:$A,'[1]TA VS TRUE'!$AD:$AD)</f>
        <v>0.47485035999461866</v>
      </c>
      <c r="K687" s="57">
        <f>_xlfn.XLOOKUP(A687,'[1]TA VS TRUE'!$A:$A,'[1]TA VS TRUE'!$AB:$AB)</f>
        <v>-0.19995944027580614</v>
      </c>
      <c r="L687" s="57">
        <f>_xlfn.XLOOKUP(A687,'[1]TA VS TRUE'!$A:$A,'[1]TA VS TRUE'!$U:$U)</f>
        <v>0.57982896059773803</v>
      </c>
      <c r="N687" s="5">
        <f>_xlfn.XLOOKUP(A687,'[1]TA VS TRUE (2)'!A:A,'[1]TA VS TRUE (2)'!W:W)</f>
        <v>11835</v>
      </c>
      <c r="O687" s="56" t="e">
        <f>N687-#REF!</f>
        <v>#REF!</v>
      </c>
    </row>
    <row r="688" spans="1:15" ht="18.75" customHeight="1" x14ac:dyDescent="0.25">
      <c r="A688" s="54" t="s">
        <v>1101</v>
      </c>
      <c r="B688" s="55">
        <v>18862</v>
      </c>
      <c r="C688" s="30">
        <v>16116</v>
      </c>
      <c r="D688" s="31">
        <v>13377</v>
      </c>
      <c r="E688" s="32">
        <f t="shared" si="31"/>
        <v>5417.69</v>
      </c>
      <c r="F688" s="185">
        <f t="shared" si="30"/>
        <v>4746.494025</v>
      </c>
      <c r="G688" s="38" t="s">
        <v>1102</v>
      </c>
      <c r="I688" s="52">
        <f>IF(ISERROR(_xlfn.XLOOKUP(A688,'[1]TA VS TRUE'!$A:$A,'[1]TA VS TRUE'!$W:$W)),"",_xlfn.XLOOKUP(A688,'[1]TA VS TRUE'!$A:$A,'[1]TA VS TRUE'!$W:$W))</f>
        <v>13377</v>
      </c>
      <c r="J688" s="57">
        <f>_xlfn.XLOOKUP(A688,'[1]TA VS TRUE'!$A:$A,'[1]TA VS TRUE'!$AD:$AD)</f>
        <v>0.46726927522535577</v>
      </c>
      <c r="K688" s="57">
        <f>_xlfn.XLOOKUP(A688,'[1]TA VS TRUE'!$A:$A,'[1]TA VS TRUE'!$AB:$AB)</f>
        <v>-0.16995532390171253</v>
      </c>
      <c r="L688" s="57">
        <f>_xlfn.XLOOKUP(A688,'[1]TA VS TRUE'!$A:$A,'[1]TA VS TRUE'!$U:$U)</f>
        <v>0.55776469454545441</v>
      </c>
      <c r="N688" s="5">
        <f>_xlfn.XLOOKUP(A688,'[1]TA VS TRUE (2)'!A:A,'[1]TA VS TRUE (2)'!W:W)</f>
        <v>13377</v>
      </c>
      <c r="O688" s="56" t="e">
        <f>N688-#REF!</f>
        <v>#REF!</v>
      </c>
    </row>
    <row r="689" spans="1:15" ht="18.75" customHeight="1" x14ac:dyDescent="0.25">
      <c r="A689" s="54" t="s">
        <v>1103</v>
      </c>
      <c r="B689" s="55">
        <v>19684</v>
      </c>
      <c r="C689" s="30">
        <v>16618</v>
      </c>
      <c r="D689" s="31">
        <v>13960</v>
      </c>
      <c r="E689" s="32">
        <f t="shared" si="31"/>
        <v>5653.8</v>
      </c>
      <c r="F689" s="185">
        <f t="shared" si="30"/>
        <v>4953.3569999999991</v>
      </c>
      <c r="G689" s="38" t="s">
        <v>1104</v>
      </c>
      <c r="I689" s="52">
        <f>IF(ISERROR(_xlfn.XLOOKUP(A689,'[1]TA VS TRUE'!$A:$A,'[1]TA VS TRUE'!$W:$W)),"",_xlfn.XLOOKUP(A689,'[1]TA VS TRUE'!$A:$A,'[1]TA VS TRUE'!$W:$W))</f>
        <v>13960</v>
      </c>
      <c r="J689" s="57">
        <f>_xlfn.XLOOKUP(A689,'[1]TA VS TRUE'!$A:$A,'[1]TA VS TRUE'!$AD:$AD)</f>
        <v>0.46644914290040784</v>
      </c>
      <c r="K689" s="57">
        <f>_xlfn.XLOOKUP(A689,'[1]TA VS TRUE'!$A:$A,'[1]TA VS TRUE'!$AB:$AB)</f>
        <v>-0.15994704537248772</v>
      </c>
      <c r="L689" s="57">
        <f>_xlfn.XLOOKUP(A689,'[1]TA VS TRUE'!$A:$A,'[1]TA VS TRUE'!$U:$U)</f>
        <v>0.5517767229610564</v>
      </c>
      <c r="N689" s="5">
        <f>_xlfn.XLOOKUP(A689,'[1]TA VS TRUE (2)'!A:A,'[1]TA VS TRUE (2)'!W:W)</f>
        <v>13960</v>
      </c>
      <c r="O689" s="56" t="e">
        <f>N689-#REF!</f>
        <v>#REF!</v>
      </c>
    </row>
    <row r="690" spans="1:15" ht="18.75" customHeight="1" x14ac:dyDescent="0.25">
      <c r="A690" s="54" t="s">
        <v>1105</v>
      </c>
      <c r="B690" s="55">
        <v>24145</v>
      </c>
      <c r="C690" s="30">
        <v>20145</v>
      </c>
      <c r="D690" s="31">
        <v>17124</v>
      </c>
      <c r="E690" s="32">
        <f t="shared" si="31"/>
        <v>6935.22</v>
      </c>
      <c r="F690" s="185">
        <f t="shared" si="30"/>
        <v>6076.0232999999989</v>
      </c>
      <c r="G690" s="38" t="s">
        <v>1106</v>
      </c>
      <c r="I690" s="52">
        <f>IF(ISERROR(_xlfn.XLOOKUP(A690,'[1]TA VS TRUE'!$A:$A,'[1]TA VS TRUE'!$W:$W)),"",_xlfn.XLOOKUP(A690,'[1]TA VS TRUE'!$A:$A,'[1]TA VS TRUE'!$W:$W))</f>
        <v>17124</v>
      </c>
      <c r="J690" s="57">
        <f>_xlfn.XLOOKUP(A690,'[1]TA VS TRUE'!$A:$A,'[1]TA VS TRUE'!$AD:$AD)</f>
        <v>0.40319955332615598</v>
      </c>
      <c r="K690" s="57">
        <f>_xlfn.XLOOKUP(A690,'[1]TA VS TRUE'!$A:$A,'[1]TA VS TRUE'!$AB:$AB)</f>
        <v>-0.14996276991809387</v>
      </c>
      <c r="L690" s="57">
        <f>_xlfn.XLOOKUP(A690,'[1]TA VS TRUE'!$A:$A,'[1]TA VS TRUE'!$U:$U)</f>
        <v>0.49267195575811462</v>
      </c>
      <c r="N690" s="5">
        <f>_xlfn.XLOOKUP(A690,'[1]TA VS TRUE (2)'!A:A,'[1]TA VS TRUE (2)'!W:W)</f>
        <v>17124</v>
      </c>
      <c r="O690" s="56" t="e">
        <f>N690-#REF!</f>
        <v>#REF!</v>
      </c>
    </row>
    <row r="691" spans="1:15" ht="18.75" customHeight="1" x14ac:dyDescent="0.25">
      <c r="A691" s="54" t="s">
        <v>1107</v>
      </c>
      <c r="B691" s="55">
        <v>26260</v>
      </c>
      <c r="C691" s="30">
        <v>21910</v>
      </c>
      <c r="D691" s="31">
        <v>18624</v>
      </c>
      <c r="E691" s="32">
        <f t="shared" si="31"/>
        <v>7542.72</v>
      </c>
      <c r="F691" s="185">
        <f t="shared" si="30"/>
        <v>6608.2608</v>
      </c>
      <c r="G691" s="38" t="s">
        <v>1108</v>
      </c>
      <c r="I691" s="52">
        <f>IF(ISERROR(_xlfn.XLOOKUP(A691,'[1]TA VS TRUE'!$A:$A,'[1]TA VS TRUE'!$W:$W)),"",_xlfn.XLOOKUP(A691,'[1]TA VS TRUE'!$A:$A,'[1]TA VS TRUE'!$W:$W))</f>
        <v>18624</v>
      </c>
      <c r="J691" s="57">
        <f>_xlfn.XLOOKUP(A691,'[1]TA VS TRUE'!$A:$A,'[1]TA VS TRUE'!$AD:$AD)</f>
        <v>0.39483788993439928</v>
      </c>
      <c r="K691" s="57">
        <f>_xlfn.XLOOKUP(A691,'[1]TA VS TRUE'!$A:$A,'[1]TA VS TRUE'!$AB:$AB)</f>
        <v>-0.14997717937015065</v>
      </c>
      <c r="L691" s="57">
        <f>_xlfn.XLOOKUP(A691,'[1]TA VS TRUE'!$A:$A,'[1]TA VS TRUE'!$U:$U)</f>
        <v>0.48563058297443684</v>
      </c>
      <c r="N691" s="5">
        <f>_xlfn.XLOOKUP(A691,'[1]TA VS TRUE (2)'!A:A,'[1]TA VS TRUE (2)'!W:W)</f>
        <v>18624</v>
      </c>
      <c r="O691" s="56" t="e">
        <f>N691-#REF!</f>
        <v>#REF!</v>
      </c>
    </row>
    <row r="692" spans="1:15" ht="18.75" customHeight="1" x14ac:dyDescent="0.25">
      <c r="A692" s="122" t="s">
        <v>1109</v>
      </c>
      <c r="B692" s="55">
        <v>29118</v>
      </c>
      <c r="C692" s="92">
        <v>25183</v>
      </c>
      <c r="D692" s="31">
        <v>20651</v>
      </c>
      <c r="E692" s="93">
        <f t="shared" si="31"/>
        <v>8363.66</v>
      </c>
      <c r="F692" s="185">
        <f t="shared" si="30"/>
        <v>7327.4910749999999</v>
      </c>
      <c r="G692" s="94" t="s">
        <v>1110</v>
      </c>
      <c r="I692" s="52">
        <f>IF(ISERROR(_xlfn.XLOOKUP(A692,'[1]TA VS TRUE'!$A:$A,'[1]TA VS TRUE'!$W:$W)),"",_xlfn.XLOOKUP(A692,'[1]TA VS TRUE'!$A:$A,'[1]TA VS TRUE'!$W:$W))</f>
        <v>20651</v>
      </c>
      <c r="J692" s="57">
        <f>_xlfn.XLOOKUP(A692,'[1]TA VS TRUE'!$A:$A,'[1]TA VS TRUE'!$AD:$AD)</f>
        <v>0.39074867319560525</v>
      </c>
      <c r="K692" s="57">
        <f>_xlfn.XLOOKUP(A692,'[1]TA VS TRUE'!$A:$A,'[1]TA VS TRUE'!$AB:$AB)</f>
        <v>-0.17996267323194215</v>
      </c>
      <c r="L692" s="57">
        <f>_xlfn.XLOOKUP(A692,'[1]TA VS TRUE'!$A:$A,'[1]TA VS TRUE'!$U:$U)</f>
        <v>0.50041389630118893</v>
      </c>
      <c r="N692" s="5">
        <f>_xlfn.XLOOKUP(A692,'[1]TA VS TRUE (2)'!A:A,'[1]TA VS TRUE (2)'!W:W)</f>
        <v>20651</v>
      </c>
      <c r="O692" s="56" t="e">
        <f>N692-#REF!</f>
        <v>#REF!</v>
      </c>
    </row>
    <row r="693" spans="1:15" ht="18.75" customHeight="1" x14ac:dyDescent="0.25">
      <c r="A693" s="123" t="s">
        <v>1111</v>
      </c>
      <c r="B693" s="55">
        <v>19486</v>
      </c>
      <c r="C693" s="124">
        <v>15822</v>
      </c>
      <c r="D693" s="31">
        <v>13820</v>
      </c>
      <c r="E693" s="125">
        <f t="shared" si="31"/>
        <v>5597.1</v>
      </c>
      <c r="F693" s="185">
        <f t="shared" si="30"/>
        <v>4903.6814999999997</v>
      </c>
      <c r="G693" s="126" t="s">
        <v>1112</v>
      </c>
      <c r="N693" s="5" t="e">
        <f>_xlfn.XLOOKUP(A693,'[1]TA VS TRUE (2)'!A:A,'[1]TA VS TRUE (2)'!W:W)</f>
        <v>#N/A</v>
      </c>
      <c r="O693" s="56" t="e">
        <f>N693-#REF!</f>
        <v>#N/A</v>
      </c>
    </row>
    <row r="694" spans="1:15" ht="18.75" customHeight="1" x14ac:dyDescent="0.25">
      <c r="A694" s="123" t="s">
        <v>1113</v>
      </c>
      <c r="B694" s="55">
        <v>20064</v>
      </c>
      <c r="C694" s="124">
        <v>17146</v>
      </c>
      <c r="D694" s="31">
        <v>14230</v>
      </c>
      <c r="E694" s="125">
        <f t="shared" si="31"/>
        <v>5763.15</v>
      </c>
      <c r="F694" s="185">
        <f t="shared" si="30"/>
        <v>5049.1597499999998</v>
      </c>
      <c r="G694" s="126" t="s">
        <v>1114</v>
      </c>
      <c r="N694" s="5" t="e">
        <f>_xlfn.XLOOKUP(A694,'[1]TA VS TRUE (2)'!A:A,'[1]TA VS TRUE (2)'!W:W)</f>
        <v>#N/A</v>
      </c>
      <c r="O694" s="56" t="e">
        <f>N694-#REF!</f>
        <v>#N/A</v>
      </c>
    </row>
    <row r="695" spans="1:15" ht="18.75" customHeight="1" x14ac:dyDescent="0.25">
      <c r="A695" s="123" t="s">
        <v>1115</v>
      </c>
      <c r="B695" s="55">
        <v>20654</v>
      </c>
      <c r="C695" s="124">
        <v>17648</v>
      </c>
      <c r="D695" s="31">
        <v>14648</v>
      </c>
      <c r="E695" s="125">
        <f t="shared" si="31"/>
        <v>5932.44</v>
      </c>
      <c r="F695" s="185">
        <f t="shared" si="30"/>
        <v>5197.4766</v>
      </c>
      <c r="G695" s="126" t="s">
        <v>1116</v>
      </c>
      <c r="I695" s="52">
        <f>IF(ISERROR(_xlfn.XLOOKUP(A695,'[1]TA VS TRUE'!$A:$A,'[1]TA VS TRUE'!$W:$W)),"",_xlfn.XLOOKUP(A695,'[1]TA VS TRUE'!$A:$A,'[1]TA VS TRUE'!$W:$W))</f>
        <v>14648</v>
      </c>
      <c r="J695" s="57">
        <f>_xlfn.XLOOKUP(A695,'[1]TA VS TRUE'!$A:$A,'[1]TA VS TRUE'!$AD:$AD)</f>
        <v>0.5008031787974363</v>
      </c>
      <c r="K695" s="57">
        <f>_xlfn.XLOOKUP(A695,'[1]TA VS TRUE'!$A:$A,'[1]TA VS TRUE'!$AB:$AB)</f>
        <v>-0.16999093381686314</v>
      </c>
      <c r="L695" s="57">
        <f>_xlfn.XLOOKUP(A695,'[1]TA VS TRUE'!$A:$A,'[1]TA VS TRUE'!$U:$U)</f>
        <v>0.58568237062968453</v>
      </c>
      <c r="N695" s="5">
        <f>_xlfn.XLOOKUP(A695,'[1]TA VS TRUE (2)'!A:A,'[1]TA VS TRUE (2)'!W:W)</f>
        <v>14648</v>
      </c>
      <c r="O695" s="56" t="e">
        <f>N695-#REF!</f>
        <v>#REF!</v>
      </c>
    </row>
    <row r="696" spans="1:15" ht="18.75" customHeight="1" x14ac:dyDescent="0.25">
      <c r="A696" s="123" t="s">
        <v>1117</v>
      </c>
      <c r="B696" s="55">
        <v>25377</v>
      </c>
      <c r="C696" s="124">
        <v>21174</v>
      </c>
      <c r="D696" s="31">
        <v>17998</v>
      </c>
      <c r="E696" s="125">
        <f t="shared" si="31"/>
        <v>7289.19</v>
      </c>
      <c r="F696" s="185">
        <f t="shared" si="30"/>
        <v>6386.1403499999997</v>
      </c>
      <c r="G696" s="126" t="s">
        <v>1118</v>
      </c>
      <c r="I696" s="52">
        <f>IF(ISERROR(_xlfn.XLOOKUP(A696,'[1]TA VS TRUE'!$A:$A,'[1]TA VS TRUE'!$W:$W)),"",_xlfn.XLOOKUP(A696,'[1]TA VS TRUE'!$A:$A,'[1]TA VS TRUE'!$W:$W))</f>
        <v>17998</v>
      </c>
      <c r="J696" s="57">
        <f>_xlfn.XLOOKUP(A696,'[1]TA VS TRUE'!$A:$A,'[1]TA VS TRUE'!$AD:$AD)</f>
        <v>0.42703776747812672</v>
      </c>
      <c r="K696" s="57">
        <f>_xlfn.XLOOKUP(A696,'[1]TA VS TRUE'!$A:$A,'[1]TA VS TRUE'!$AB:$AB)</f>
        <v>-0.14999527722678752</v>
      </c>
      <c r="L696" s="57">
        <f>_xlfn.XLOOKUP(A696,'[1]TA VS TRUE'!$A:$A,'[1]TA VS TRUE'!$U:$U)</f>
        <v>0.51300949444075172</v>
      </c>
      <c r="N696" s="5">
        <f>_xlfn.XLOOKUP(A696,'[1]TA VS TRUE (2)'!A:A,'[1]TA VS TRUE (2)'!W:W)</f>
        <v>17998</v>
      </c>
      <c r="O696" s="56" t="e">
        <f>N696-#REF!</f>
        <v>#REF!</v>
      </c>
    </row>
    <row r="697" spans="1:15" ht="18.75" customHeight="1" x14ac:dyDescent="0.25">
      <c r="A697" s="127" t="s">
        <v>1119</v>
      </c>
      <c r="B697" s="55">
        <v>27494</v>
      </c>
      <c r="C697" s="128">
        <v>22939</v>
      </c>
      <c r="D697" s="31">
        <v>19499</v>
      </c>
      <c r="E697" s="129">
        <f t="shared" si="31"/>
        <v>7897.1</v>
      </c>
      <c r="F697" s="185">
        <f t="shared" si="30"/>
        <v>6918.7326750000002</v>
      </c>
      <c r="G697" s="130" t="s">
        <v>1120</v>
      </c>
      <c r="I697" s="52">
        <f>IF(ISERROR(_xlfn.XLOOKUP(A697,'[1]TA VS TRUE'!$A:$A,'[1]TA VS TRUE'!$W:$W)),"",_xlfn.XLOOKUP(A697,'[1]TA VS TRUE'!$A:$A,'[1]TA VS TRUE'!$W:$W))</f>
        <v>19499</v>
      </c>
      <c r="J697" s="57">
        <f>_xlfn.XLOOKUP(A697,'[1]TA VS TRUE'!$A:$A,'[1]TA VS TRUE'!$AD:$AD)</f>
        <v>0.41641296015649354</v>
      </c>
      <c r="K697" s="57">
        <f>_xlfn.XLOOKUP(A697,'[1]TA VS TRUE'!$A:$A,'[1]TA VS TRUE'!$AB:$AB)</f>
        <v>-0.14996294520249354</v>
      </c>
      <c r="L697" s="57">
        <f>_xlfn.XLOOKUP(A697,'[1]TA VS TRUE'!$A:$A,'[1]TA VS TRUE'!$U:$U)</f>
        <v>0.50391925991521158</v>
      </c>
      <c r="N697" s="5">
        <f>_xlfn.XLOOKUP(A697,'[1]TA VS TRUE (2)'!A:A,'[1]TA VS TRUE (2)'!W:W)</f>
        <v>19499</v>
      </c>
      <c r="O697" s="56" t="e">
        <f>N697-#REF!</f>
        <v>#REF!</v>
      </c>
    </row>
    <row r="698" spans="1:15" ht="18.75" customHeight="1" x14ac:dyDescent="0.25">
      <c r="A698" s="18" t="s">
        <v>1121</v>
      </c>
      <c r="B698" s="64"/>
      <c r="C698" s="19"/>
      <c r="D698" s="20"/>
      <c r="E698" s="19"/>
      <c r="F698" s="185">
        <f t="shared" si="30"/>
        <v>0</v>
      </c>
      <c r="G698" s="100"/>
    </row>
    <row r="699" spans="1:15" ht="18.75" customHeight="1" x14ac:dyDescent="0.25">
      <c r="A699" s="23" t="s">
        <v>1122</v>
      </c>
      <c r="B699" s="37"/>
      <c r="C699" s="24"/>
      <c r="D699" s="26"/>
      <c r="E699" s="25"/>
      <c r="F699" s="185">
        <f t="shared" si="30"/>
        <v>0</v>
      </c>
      <c r="G699" s="90"/>
    </row>
    <row r="700" spans="1:15" ht="18.75" customHeight="1" x14ac:dyDescent="0.25">
      <c r="A700" s="54" t="s">
        <v>1123</v>
      </c>
      <c r="B700" s="55">
        <v>7653</v>
      </c>
      <c r="C700" s="30">
        <v>6273</v>
      </c>
      <c r="D700" s="31">
        <v>6273</v>
      </c>
      <c r="E700" s="32">
        <f t="shared" si="31"/>
        <v>2540.5700000000002</v>
      </c>
      <c r="F700" s="185">
        <f t="shared" si="30"/>
        <v>2225.8172249999998</v>
      </c>
      <c r="G700" s="38" t="s">
        <v>1124</v>
      </c>
    </row>
    <row r="701" spans="1:15" ht="18.75" customHeight="1" x14ac:dyDescent="0.25">
      <c r="A701" s="54" t="s">
        <v>1125</v>
      </c>
      <c r="B701" s="55">
        <v>7785</v>
      </c>
      <c r="C701" s="30">
        <v>6381</v>
      </c>
      <c r="D701" s="31">
        <v>6381</v>
      </c>
      <c r="E701" s="32">
        <f t="shared" si="31"/>
        <v>2584.31</v>
      </c>
      <c r="F701" s="185">
        <f t="shared" si="30"/>
        <v>2264.1383249999999</v>
      </c>
      <c r="G701" s="38" t="s">
        <v>1124</v>
      </c>
    </row>
    <row r="702" spans="1:15" ht="18.75" customHeight="1" x14ac:dyDescent="0.25">
      <c r="A702" s="54" t="s">
        <v>1126</v>
      </c>
      <c r="B702" s="55">
        <v>9051</v>
      </c>
      <c r="C702" s="30">
        <v>7419</v>
      </c>
      <c r="D702" s="31">
        <v>7419</v>
      </c>
      <c r="E702" s="32">
        <f t="shared" si="31"/>
        <v>3004.7</v>
      </c>
      <c r="F702" s="185">
        <f t="shared" si="30"/>
        <v>2632.4466750000001</v>
      </c>
      <c r="G702" s="38" t="s">
        <v>1127</v>
      </c>
    </row>
    <row r="703" spans="1:15" ht="18.75" customHeight="1" x14ac:dyDescent="0.25">
      <c r="A703" s="54" t="s">
        <v>1128</v>
      </c>
      <c r="B703" s="55">
        <v>9240</v>
      </c>
      <c r="C703" s="30">
        <v>7574</v>
      </c>
      <c r="D703" s="31">
        <v>7574</v>
      </c>
      <c r="E703" s="32">
        <f t="shared" si="31"/>
        <v>3067.47</v>
      </c>
      <c r="F703" s="185">
        <f t="shared" si="30"/>
        <v>2687.4445500000002</v>
      </c>
      <c r="G703" s="38" t="s">
        <v>1127</v>
      </c>
    </row>
    <row r="704" spans="1:15" ht="18.75" customHeight="1" x14ac:dyDescent="0.25">
      <c r="A704" s="54" t="s">
        <v>1129</v>
      </c>
      <c r="B704" s="55">
        <v>10196</v>
      </c>
      <c r="C704" s="30">
        <v>8357</v>
      </c>
      <c r="D704" s="31">
        <v>8357</v>
      </c>
      <c r="E704" s="32">
        <f t="shared" si="31"/>
        <v>3384.59</v>
      </c>
      <c r="F704" s="185">
        <f t="shared" ref="F704:F767" si="32">+D704*(1-0.5)*(1-0.1)*(1-0.17)*(1-0.05)</f>
        <v>2965.2725249999999</v>
      </c>
      <c r="G704" s="38" t="s">
        <v>1127</v>
      </c>
    </row>
    <row r="705" spans="1:7" ht="18.75" customHeight="1" x14ac:dyDescent="0.25">
      <c r="A705" s="54" t="s">
        <v>1130</v>
      </c>
      <c r="B705" s="55">
        <v>11156</v>
      </c>
      <c r="C705" s="30">
        <v>9144</v>
      </c>
      <c r="D705" s="31">
        <v>9144</v>
      </c>
      <c r="E705" s="32">
        <f t="shared" si="31"/>
        <v>3703.32</v>
      </c>
      <c r="F705" s="185">
        <f t="shared" si="32"/>
        <v>3244.5198</v>
      </c>
      <c r="G705" s="38" t="s">
        <v>1127</v>
      </c>
    </row>
    <row r="706" spans="1:7" ht="18.75" customHeight="1" x14ac:dyDescent="0.25">
      <c r="A706" s="54" t="s">
        <v>1131</v>
      </c>
      <c r="B706" s="55">
        <v>11644</v>
      </c>
      <c r="C706" s="30">
        <v>9544</v>
      </c>
      <c r="D706" s="31">
        <v>9544</v>
      </c>
      <c r="E706" s="32">
        <f t="shared" si="31"/>
        <v>3865.32</v>
      </c>
      <c r="F706" s="185">
        <f t="shared" si="32"/>
        <v>3386.4497999999999</v>
      </c>
      <c r="G706" s="38" t="s">
        <v>1127</v>
      </c>
    </row>
    <row r="707" spans="1:7" ht="18.75" customHeight="1" x14ac:dyDescent="0.25">
      <c r="A707" s="54" t="s">
        <v>1132</v>
      </c>
      <c r="B707" s="55">
        <v>17056</v>
      </c>
      <c r="C707" s="30">
        <v>13980</v>
      </c>
      <c r="D707" s="31">
        <v>13980</v>
      </c>
      <c r="E707" s="32">
        <f t="shared" si="31"/>
        <v>5661.9</v>
      </c>
      <c r="F707" s="185">
        <f t="shared" si="32"/>
        <v>4960.4534999999996</v>
      </c>
      <c r="G707" s="38" t="s">
        <v>1133</v>
      </c>
    </row>
    <row r="708" spans="1:7" ht="18.75" customHeight="1" x14ac:dyDescent="0.25">
      <c r="A708" s="54" t="s">
        <v>1134</v>
      </c>
      <c r="B708" s="55">
        <v>19386</v>
      </c>
      <c r="C708" s="30">
        <v>15890</v>
      </c>
      <c r="D708" s="31">
        <v>15890</v>
      </c>
      <c r="E708" s="32">
        <f t="shared" si="31"/>
        <v>6435.45</v>
      </c>
      <c r="F708" s="185">
        <f t="shared" si="32"/>
        <v>5638.1692499999999</v>
      </c>
      <c r="G708" s="38" t="s">
        <v>1133</v>
      </c>
    </row>
    <row r="709" spans="1:7" ht="18.75" customHeight="1" x14ac:dyDescent="0.25">
      <c r="A709" s="54" t="s">
        <v>1135</v>
      </c>
      <c r="B709" s="55">
        <v>26239</v>
      </c>
      <c r="C709" s="30">
        <v>21507</v>
      </c>
      <c r="D709" s="31">
        <v>21507</v>
      </c>
      <c r="E709" s="32">
        <f t="shared" si="31"/>
        <v>8710.34</v>
      </c>
      <c r="F709" s="185">
        <f t="shared" si="32"/>
        <v>7631.221274999999</v>
      </c>
      <c r="G709" s="38" t="s">
        <v>1136</v>
      </c>
    </row>
    <row r="710" spans="1:7" ht="18.75" customHeight="1" x14ac:dyDescent="0.25">
      <c r="A710" s="54" t="s">
        <v>1137</v>
      </c>
      <c r="B710" s="55">
        <v>11298</v>
      </c>
      <c r="C710" s="120">
        <v>9261</v>
      </c>
      <c r="D710" s="31">
        <v>9261</v>
      </c>
      <c r="E710" s="121">
        <f t="shared" si="31"/>
        <v>3750.71</v>
      </c>
      <c r="F710" s="185">
        <f t="shared" si="32"/>
        <v>3286.0343249999996</v>
      </c>
      <c r="G710" s="33" t="s">
        <v>1138</v>
      </c>
    </row>
    <row r="711" spans="1:7" ht="18.75" customHeight="1" x14ac:dyDescent="0.25">
      <c r="A711" s="54" t="s">
        <v>1139</v>
      </c>
      <c r="B711" s="55">
        <v>12462</v>
      </c>
      <c r="C711" s="30">
        <v>10215</v>
      </c>
      <c r="D711" s="31">
        <v>10215</v>
      </c>
      <c r="E711" s="32">
        <f t="shared" si="31"/>
        <v>4137.08</v>
      </c>
      <c r="F711" s="185">
        <f t="shared" si="32"/>
        <v>3624.5373749999994</v>
      </c>
      <c r="G711" s="38" t="s">
        <v>1138</v>
      </c>
    </row>
    <row r="712" spans="1:7" ht="18.75" customHeight="1" x14ac:dyDescent="0.25">
      <c r="A712" s="54" t="s">
        <v>1140</v>
      </c>
      <c r="B712" s="55">
        <v>18252</v>
      </c>
      <c r="C712" s="30">
        <v>14961</v>
      </c>
      <c r="D712" s="31">
        <v>14961</v>
      </c>
      <c r="E712" s="32">
        <f t="shared" si="31"/>
        <v>6059.21</v>
      </c>
      <c r="F712" s="185">
        <f t="shared" si="32"/>
        <v>5308.5368249999992</v>
      </c>
      <c r="G712" s="38" t="s">
        <v>1141</v>
      </c>
    </row>
    <row r="713" spans="1:7" ht="18.75" customHeight="1" x14ac:dyDescent="0.25">
      <c r="A713" s="54" t="s">
        <v>1142</v>
      </c>
      <c r="B713" s="55">
        <v>20746</v>
      </c>
      <c r="C713" s="30">
        <v>17005</v>
      </c>
      <c r="D713" s="31">
        <v>17005</v>
      </c>
      <c r="E713" s="32">
        <f t="shared" ref="E713:E776" si="33">ROUND($D713*E$5,2)</f>
        <v>6887.03</v>
      </c>
      <c r="F713" s="185">
        <f t="shared" si="32"/>
        <v>6033.7991249999995</v>
      </c>
      <c r="G713" s="38" t="s">
        <v>1141</v>
      </c>
    </row>
    <row r="714" spans="1:7" ht="18.75" customHeight="1" x14ac:dyDescent="0.25">
      <c r="A714" s="54" t="s">
        <v>1143</v>
      </c>
      <c r="B714" s="55">
        <v>28077</v>
      </c>
      <c r="C714" s="30">
        <v>23014</v>
      </c>
      <c r="D714" s="31">
        <v>23014</v>
      </c>
      <c r="E714" s="32">
        <f t="shared" si="33"/>
        <v>9320.67</v>
      </c>
      <c r="F714" s="185">
        <f t="shared" si="32"/>
        <v>8165.9425500000007</v>
      </c>
      <c r="G714" s="38" t="s">
        <v>1144</v>
      </c>
    </row>
    <row r="715" spans="1:7" ht="18.75" customHeight="1" x14ac:dyDescent="0.25">
      <c r="A715" s="23" t="s">
        <v>1145</v>
      </c>
      <c r="B715" s="37"/>
      <c r="C715" s="24"/>
      <c r="D715" s="26"/>
      <c r="E715" s="24"/>
      <c r="F715" s="185">
        <f t="shared" si="32"/>
        <v>0</v>
      </c>
      <c r="G715" s="90"/>
    </row>
    <row r="716" spans="1:7" ht="18.75" customHeight="1" x14ac:dyDescent="0.25">
      <c r="A716" s="54" t="s">
        <v>1146</v>
      </c>
      <c r="B716" s="55">
        <v>12767</v>
      </c>
      <c r="C716" s="30">
        <v>10465</v>
      </c>
      <c r="D716" s="31">
        <v>10465</v>
      </c>
      <c r="E716" s="32">
        <f t="shared" si="33"/>
        <v>4238.33</v>
      </c>
      <c r="F716" s="185">
        <f t="shared" si="32"/>
        <v>3713.2436249999996</v>
      </c>
      <c r="G716" s="38" t="s">
        <v>1124</v>
      </c>
    </row>
    <row r="717" spans="1:7" ht="18.75" customHeight="1" x14ac:dyDescent="0.25">
      <c r="A717" s="54" t="s">
        <v>1147</v>
      </c>
      <c r="B717" s="55">
        <v>15338</v>
      </c>
      <c r="C717" s="30">
        <v>12572</v>
      </c>
      <c r="D717" s="31">
        <v>12572</v>
      </c>
      <c r="E717" s="32">
        <f t="shared" si="33"/>
        <v>5091.66</v>
      </c>
      <c r="F717" s="185">
        <f t="shared" si="32"/>
        <v>4460.8598999999995</v>
      </c>
      <c r="G717" s="38" t="s">
        <v>1127</v>
      </c>
    </row>
    <row r="718" spans="1:7" ht="18.75" customHeight="1" x14ac:dyDescent="0.25">
      <c r="A718" s="54" t="s">
        <v>1148</v>
      </c>
      <c r="B718" s="55">
        <v>20397</v>
      </c>
      <c r="C718" s="30">
        <v>16719</v>
      </c>
      <c r="D718" s="31">
        <v>16719</v>
      </c>
      <c r="E718" s="32">
        <f t="shared" si="33"/>
        <v>6771.2</v>
      </c>
      <c r="F718" s="185">
        <f t="shared" si="32"/>
        <v>5932.3191749999996</v>
      </c>
      <c r="G718" s="38" t="s">
        <v>1127</v>
      </c>
    </row>
    <row r="719" spans="1:7" ht="18.75" customHeight="1" x14ac:dyDescent="0.25">
      <c r="A719" s="54" t="s">
        <v>1149</v>
      </c>
      <c r="B719" s="55">
        <v>23291</v>
      </c>
      <c r="C719" s="30">
        <v>19091</v>
      </c>
      <c r="D719" s="31">
        <v>19091</v>
      </c>
      <c r="E719" s="32">
        <f t="shared" si="33"/>
        <v>7731.86</v>
      </c>
      <c r="F719" s="185">
        <f t="shared" si="32"/>
        <v>6773.9640749999999</v>
      </c>
      <c r="G719" s="38" t="s">
        <v>1127</v>
      </c>
    </row>
    <row r="720" spans="1:7" ht="18.75" customHeight="1" x14ac:dyDescent="0.25">
      <c r="A720" s="54" t="s">
        <v>1150</v>
      </c>
      <c r="B720" s="55">
        <v>30449</v>
      </c>
      <c r="C720" s="30">
        <v>24958</v>
      </c>
      <c r="D720" s="31">
        <v>24958</v>
      </c>
      <c r="E720" s="32">
        <f t="shared" si="33"/>
        <v>10107.99</v>
      </c>
      <c r="F720" s="185">
        <f t="shared" si="32"/>
        <v>8855.72235</v>
      </c>
      <c r="G720" s="38" t="s">
        <v>1133</v>
      </c>
    </row>
    <row r="721" spans="1:7" ht="18.75" customHeight="1" x14ac:dyDescent="0.25">
      <c r="A721" s="54" t="s">
        <v>1151</v>
      </c>
      <c r="B721" s="55">
        <v>32947</v>
      </c>
      <c r="C721" s="30">
        <v>27006</v>
      </c>
      <c r="D721" s="31">
        <v>27006</v>
      </c>
      <c r="E721" s="32">
        <f t="shared" si="33"/>
        <v>10937.43</v>
      </c>
      <c r="F721" s="185">
        <f t="shared" si="32"/>
        <v>9582.4039499999999</v>
      </c>
      <c r="G721" s="38" t="s">
        <v>1133</v>
      </c>
    </row>
    <row r="722" spans="1:7" ht="18.75" customHeight="1" x14ac:dyDescent="0.25">
      <c r="A722" s="54" t="s">
        <v>1152</v>
      </c>
      <c r="B722" s="55">
        <v>47798</v>
      </c>
      <c r="C722" s="30">
        <v>39179</v>
      </c>
      <c r="D722" s="31">
        <v>39179</v>
      </c>
      <c r="E722" s="32">
        <f t="shared" si="33"/>
        <v>15867.5</v>
      </c>
      <c r="F722" s="185">
        <f t="shared" si="32"/>
        <v>13901.688674999998</v>
      </c>
      <c r="G722" s="38" t="s">
        <v>1136</v>
      </c>
    </row>
    <row r="723" spans="1:7" ht="18.75" customHeight="1" x14ac:dyDescent="0.25">
      <c r="A723" s="54" t="s">
        <v>1153</v>
      </c>
      <c r="B723" s="55">
        <v>24922</v>
      </c>
      <c r="C723" s="30">
        <v>20428</v>
      </c>
      <c r="D723" s="31">
        <v>20428</v>
      </c>
      <c r="E723" s="32">
        <f t="shared" si="33"/>
        <v>8273.34</v>
      </c>
      <c r="F723" s="185">
        <f t="shared" si="32"/>
        <v>7248.3651</v>
      </c>
      <c r="G723" s="38" t="s">
        <v>1138</v>
      </c>
    </row>
    <row r="724" spans="1:7" ht="18.75" customHeight="1" x14ac:dyDescent="0.25">
      <c r="A724" s="54" t="s">
        <v>1154</v>
      </c>
      <c r="B724" s="55">
        <v>32579</v>
      </c>
      <c r="C724" s="30">
        <v>26704</v>
      </c>
      <c r="D724" s="31">
        <v>26704</v>
      </c>
      <c r="E724" s="32">
        <f t="shared" si="33"/>
        <v>10815.12</v>
      </c>
      <c r="F724" s="185">
        <f t="shared" si="32"/>
        <v>9475.2468000000008</v>
      </c>
      <c r="G724" s="38" t="s">
        <v>1141</v>
      </c>
    </row>
    <row r="725" spans="1:7" ht="18.75" customHeight="1" x14ac:dyDescent="0.25">
      <c r="A725" s="54" t="s">
        <v>1155</v>
      </c>
      <c r="B725" s="55">
        <v>35252</v>
      </c>
      <c r="C725" s="30">
        <v>28895</v>
      </c>
      <c r="D725" s="31">
        <v>28895</v>
      </c>
      <c r="E725" s="32">
        <f t="shared" si="33"/>
        <v>11702.48</v>
      </c>
      <c r="F725" s="185">
        <f t="shared" si="32"/>
        <v>10252.668374999999</v>
      </c>
      <c r="G725" s="38" t="s">
        <v>1141</v>
      </c>
    </row>
    <row r="726" spans="1:7" ht="18.75" customHeight="1" x14ac:dyDescent="0.25">
      <c r="A726" s="54" t="s">
        <v>1156</v>
      </c>
      <c r="B726" s="55">
        <v>51146</v>
      </c>
      <c r="C726" s="30">
        <v>41923</v>
      </c>
      <c r="D726" s="31">
        <v>41923</v>
      </c>
      <c r="E726" s="32">
        <f t="shared" si="33"/>
        <v>16978.82</v>
      </c>
      <c r="F726" s="185">
        <f t="shared" si="32"/>
        <v>14875.328475</v>
      </c>
      <c r="G726" s="38" t="s">
        <v>1144</v>
      </c>
    </row>
    <row r="727" spans="1:7" ht="18.75" customHeight="1" x14ac:dyDescent="0.25">
      <c r="A727" s="131" t="s">
        <v>1157</v>
      </c>
      <c r="B727" s="132"/>
      <c r="C727" s="133"/>
      <c r="D727" s="134"/>
      <c r="E727" s="135"/>
      <c r="F727" s="185">
        <f t="shared" si="32"/>
        <v>0</v>
      </c>
      <c r="G727" s="35" t="s">
        <v>1158</v>
      </c>
    </row>
    <row r="728" spans="1:7" ht="18.75" customHeight="1" x14ac:dyDescent="0.25">
      <c r="A728" s="23" t="s">
        <v>1159</v>
      </c>
      <c r="B728" s="37"/>
      <c r="C728" s="24"/>
      <c r="D728" s="26"/>
      <c r="E728" s="24"/>
      <c r="F728" s="185">
        <f t="shared" si="32"/>
        <v>0</v>
      </c>
      <c r="G728" s="90"/>
    </row>
    <row r="729" spans="1:7" ht="18.75" customHeight="1" x14ac:dyDescent="0.25">
      <c r="A729" s="54" t="s">
        <v>1160</v>
      </c>
      <c r="B729" s="55">
        <v>30104</v>
      </c>
      <c r="C729" s="30">
        <v>24675</v>
      </c>
      <c r="D729" s="31">
        <v>24675</v>
      </c>
      <c r="E729" s="32">
        <f t="shared" si="33"/>
        <v>9993.3799999999992</v>
      </c>
      <c r="F729" s="185">
        <f t="shared" si="32"/>
        <v>8755.3068749999984</v>
      </c>
      <c r="G729" s="33" t="s">
        <v>1138</v>
      </c>
    </row>
    <row r="730" spans="1:7" ht="18.75" customHeight="1" x14ac:dyDescent="0.25">
      <c r="A730" s="54" t="s">
        <v>1161</v>
      </c>
      <c r="B730" s="55">
        <v>41223</v>
      </c>
      <c r="C730" s="30">
        <v>33789</v>
      </c>
      <c r="D730" s="31">
        <v>33789</v>
      </c>
      <c r="E730" s="32">
        <f t="shared" si="33"/>
        <v>13684.55</v>
      </c>
      <c r="F730" s="185">
        <f t="shared" si="32"/>
        <v>11989.181925000001</v>
      </c>
      <c r="G730" s="33" t="s">
        <v>1141</v>
      </c>
    </row>
    <row r="731" spans="1:7" ht="18.75" customHeight="1" x14ac:dyDescent="0.25">
      <c r="A731" s="54" t="s">
        <v>1162</v>
      </c>
      <c r="B731" s="55">
        <v>55897</v>
      </c>
      <c r="C731" s="30">
        <v>45817</v>
      </c>
      <c r="D731" s="31">
        <v>45817</v>
      </c>
      <c r="E731" s="32">
        <f t="shared" si="33"/>
        <v>18555.89</v>
      </c>
      <c r="F731" s="185">
        <f t="shared" si="32"/>
        <v>16257.017024999999</v>
      </c>
      <c r="G731" s="33" t="s">
        <v>1141</v>
      </c>
    </row>
    <row r="732" spans="1:7" ht="18.75" customHeight="1" x14ac:dyDescent="0.25">
      <c r="A732" s="23" t="s">
        <v>1163</v>
      </c>
      <c r="B732" s="37"/>
      <c r="C732" s="24"/>
      <c r="D732" s="26"/>
      <c r="E732" s="24"/>
      <c r="F732" s="185">
        <f t="shared" si="32"/>
        <v>0</v>
      </c>
      <c r="G732" s="90"/>
    </row>
    <row r="733" spans="1:7" ht="18.75" customHeight="1" x14ac:dyDescent="0.25">
      <c r="A733" s="54" t="s">
        <v>1164</v>
      </c>
      <c r="B733" s="55">
        <v>33827</v>
      </c>
      <c r="C733" s="30">
        <v>27727</v>
      </c>
      <c r="D733" s="31">
        <v>27727</v>
      </c>
      <c r="E733" s="32">
        <f t="shared" si="33"/>
        <v>11229.44</v>
      </c>
      <c r="F733" s="185">
        <f t="shared" si="32"/>
        <v>9838.2327749999986</v>
      </c>
      <c r="G733" s="33" t="s">
        <v>1127</v>
      </c>
    </row>
    <row r="734" spans="1:7" ht="18.75" customHeight="1" x14ac:dyDescent="0.25">
      <c r="A734" s="54" t="s">
        <v>1165</v>
      </c>
      <c r="B734" s="55">
        <v>47789</v>
      </c>
      <c r="C734" s="30">
        <v>39171</v>
      </c>
      <c r="D734" s="31">
        <v>39171</v>
      </c>
      <c r="E734" s="32">
        <f t="shared" si="33"/>
        <v>15864.26</v>
      </c>
      <c r="F734" s="185">
        <f t="shared" si="32"/>
        <v>13898.850075</v>
      </c>
      <c r="G734" s="33" t="s">
        <v>1133</v>
      </c>
    </row>
    <row r="735" spans="1:7" ht="18.75" customHeight="1" x14ac:dyDescent="0.25">
      <c r="A735" s="54" t="s">
        <v>1166</v>
      </c>
      <c r="B735" s="55">
        <v>63167</v>
      </c>
      <c r="C735" s="30">
        <v>51776</v>
      </c>
      <c r="D735" s="31">
        <v>51776</v>
      </c>
      <c r="E735" s="32">
        <f t="shared" si="33"/>
        <v>20969.28</v>
      </c>
      <c r="F735" s="185">
        <f t="shared" si="32"/>
        <v>18371.4192</v>
      </c>
      <c r="G735" s="33" t="s">
        <v>1136</v>
      </c>
    </row>
    <row r="736" spans="1:7" ht="18.75" customHeight="1" x14ac:dyDescent="0.25">
      <c r="A736" s="23" t="s">
        <v>1167</v>
      </c>
      <c r="B736" s="37"/>
      <c r="C736" s="24"/>
      <c r="D736" s="26"/>
      <c r="E736" s="24"/>
      <c r="F736" s="185">
        <f t="shared" si="32"/>
        <v>0</v>
      </c>
      <c r="G736" s="90"/>
    </row>
    <row r="737" spans="1:15" ht="18.75" customHeight="1" x14ac:dyDescent="0.25">
      <c r="A737" s="54" t="s">
        <v>1168</v>
      </c>
      <c r="B737" s="55">
        <v>3581</v>
      </c>
      <c r="C737" s="30">
        <v>2935</v>
      </c>
      <c r="D737" s="31">
        <v>2935</v>
      </c>
      <c r="E737" s="32">
        <f t="shared" si="33"/>
        <v>1188.68</v>
      </c>
      <c r="F737" s="185">
        <f t="shared" si="32"/>
        <v>1041.4113749999999</v>
      </c>
      <c r="G737" s="38" t="s">
        <v>1169</v>
      </c>
    </row>
    <row r="738" spans="1:15" ht="18.75" customHeight="1" x14ac:dyDescent="0.25">
      <c r="A738" s="54" t="s">
        <v>1170</v>
      </c>
      <c r="B738" s="55">
        <v>6810</v>
      </c>
      <c r="C738" s="30">
        <v>5582</v>
      </c>
      <c r="D738" s="31">
        <v>5582</v>
      </c>
      <c r="E738" s="32">
        <f t="shared" si="33"/>
        <v>2260.71</v>
      </c>
      <c r="F738" s="185">
        <f t="shared" si="32"/>
        <v>1980.6331499999999</v>
      </c>
      <c r="G738" s="38" t="s">
        <v>1171</v>
      </c>
    </row>
    <row r="739" spans="1:15" ht="18.75" customHeight="1" x14ac:dyDescent="0.25">
      <c r="A739" s="54" t="s">
        <v>1172</v>
      </c>
      <c r="B739" s="55">
        <v>7165</v>
      </c>
      <c r="C739" s="30">
        <v>6054</v>
      </c>
      <c r="D739" s="31">
        <v>5873</v>
      </c>
      <c r="E739" s="32">
        <f t="shared" si="33"/>
        <v>2378.5700000000002</v>
      </c>
      <c r="F739" s="185">
        <f t="shared" si="32"/>
        <v>2083.8872249999995</v>
      </c>
      <c r="G739" s="38" t="s">
        <v>1171</v>
      </c>
      <c r="I739" s="52">
        <f>IF(ISERROR(_xlfn.XLOOKUP(A739,'[1]TA VS TRUE'!$A:$A,'[1]TA VS TRUE'!$W:$W)),"",_xlfn.XLOOKUP(A739,'[1]TA VS TRUE'!$A:$A,'[1]TA VS TRUE'!$W:$W))</f>
        <v>5873</v>
      </c>
      <c r="J739" s="57">
        <f>_xlfn.XLOOKUP(A739,'[1]TA VS TRUE'!$A:$A,'[1]TA VS TRUE'!$AD:$AD)</f>
        <v>0.44914979320361004</v>
      </c>
      <c r="K739" s="57">
        <f>_xlfn.XLOOKUP(A739,'[1]TA VS TRUE'!$A:$A,'[1]TA VS TRUE'!$AB:$AB)</f>
        <v>-2.9897588371324724E-2</v>
      </c>
      <c r="L739" s="57">
        <f>_xlfn.XLOOKUP(A739,'[1]TA VS TRUE'!$A:$A,'[1]TA VS TRUE'!$U:$U)</f>
        <v>0.46569309279609283</v>
      </c>
      <c r="N739" s="5">
        <f>_xlfn.XLOOKUP(A739,'[1]TA VS TRUE (2)'!A:A,'[1]TA VS TRUE (2)'!W:W)</f>
        <v>5873</v>
      </c>
      <c r="O739" s="56" t="e">
        <f>N739-#REF!</f>
        <v>#REF!</v>
      </c>
    </row>
    <row r="740" spans="1:15" ht="18.75" customHeight="1" x14ac:dyDescent="0.25">
      <c r="A740" s="136" t="s">
        <v>1173</v>
      </c>
      <c r="B740" s="55">
        <v>8603</v>
      </c>
      <c r="C740" s="30">
        <v>7052</v>
      </c>
      <c r="D740" s="31">
        <v>7052</v>
      </c>
      <c r="E740" s="32">
        <f t="shared" si="33"/>
        <v>2856.06</v>
      </c>
      <c r="F740" s="185">
        <f t="shared" si="32"/>
        <v>2502.2258999999999</v>
      </c>
      <c r="G740" s="38" t="s">
        <v>1171</v>
      </c>
    </row>
    <row r="741" spans="1:15" ht="18.75" customHeight="1" x14ac:dyDescent="0.25">
      <c r="A741" s="136" t="s">
        <v>1174</v>
      </c>
      <c r="B741" s="55">
        <v>8603</v>
      </c>
      <c r="C741" s="30">
        <v>7052</v>
      </c>
      <c r="D741" s="31">
        <v>7052</v>
      </c>
      <c r="E741" s="32">
        <f t="shared" si="33"/>
        <v>2856.06</v>
      </c>
      <c r="F741" s="185">
        <f t="shared" si="32"/>
        <v>2502.2258999999999</v>
      </c>
      <c r="G741" s="38" t="s">
        <v>1175</v>
      </c>
    </row>
    <row r="742" spans="1:15" ht="18.75" customHeight="1" x14ac:dyDescent="0.25">
      <c r="A742" s="136" t="s">
        <v>1176</v>
      </c>
      <c r="B742" s="55">
        <v>13724</v>
      </c>
      <c r="C742" s="30">
        <v>14061</v>
      </c>
      <c r="D742" s="31">
        <v>11249</v>
      </c>
      <c r="E742" s="32">
        <f t="shared" si="33"/>
        <v>4555.8500000000004</v>
      </c>
      <c r="F742" s="185">
        <f t="shared" si="32"/>
        <v>3991.4264250000001</v>
      </c>
      <c r="G742" s="38" t="s">
        <v>1177</v>
      </c>
      <c r="I742" s="52">
        <f>IF(ISERROR(_xlfn.XLOOKUP(A742,'[1]TA VS TRUE'!$A:$A,'[1]TA VS TRUE'!$W:$W)),"",_xlfn.XLOOKUP(A742,'[1]TA VS TRUE'!$A:$A,'[1]TA VS TRUE'!$W:$W))</f>
        <v>11249</v>
      </c>
      <c r="J742" s="57">
        <f>_xlfn.XLOOKUP(A742,'[1]TA VS TRUE'!$A:$A,'[1]TA VS TRUE'!$AD:$AD)</f>
        <v>0.35720292239308515</v>
      </c>
      <c r="K742" s="57">
        <f>_xlfn.XLOOKUP(A742,'[1]TA VS TRUE'!$A:$A,'[1]TA VS TRUE'!$AB:$AB)</f>
        <v>-0.1999857762605789</v>
      </c>
      <c r="L742" s="57">
        <f>_xlfn.XLOOKUP(A742,'[1]TA VS TRUE'!$A:$A,'[1]TA VS TRUE'!$U:$U)</f>
        <v>0.48571804580217182</v>
      </c>
      <c r="N742" s="5">
        <f>_xlfn.XLOOKUP(A742,'[1]TA VS TRUE (2)'!A:A,'[1]TA VS TRUE (2)'!W:W)</f>
        <v>11249</v>
      </c>
      <c r="O742" s="56" t="e">
        <f>N742-#REF!</f>
        <v>#REF!</v>
      </c>
    </row>
    <row r="743" spans="1:15" ht="18.75" customHeight="1" x14ac:dyDescent="0.25">
      <c r="A743" s="136" t="s">
        <v>1178</v>
      </c>
      <c r="B743" s="55">
        <v>13724</v>
      </c>
      <c r="C743" s="30">
        <v>14061</v>
      </c>
      <c r="D743" s="31">
        <v>11249</v>
      </c>
      <c r="E743" s="32">
        <f t="shared" si="33"/>
        <v>4555.8500000000004</v>
      </c>
      <c r="F743" s="185">
        <f t="shared" si="32"/>
        <v>3991.4264250000001</v>
      </c>
      <c r="G743" s="38" t="s">
        <v>1179</v>
      </c>
      <c r="N743" s="5" t="e">
        <f>_xlfn.XLOOKUP(A743,'[1]TA VS TRUE (2)'!A:A,'[1]TA VS TRUE (2)'!W:W)</f>
        <v>#N/A</v>
      </c>
      <c r="O743" s="56" t="e">
        <f>N743-#REF!</f>
        <v>#N/A</v>
      </c>
    </row>
    <row r="744" spans="1:15" ht="18.75" customHeight="1" x14ac:dyDescent="0.25">
      <c r="A744" s="136" t="s">
        <v>1180</v>
      </c>
      <c r="B744" s="55">
        <v>18129</v>
      </c>
      <c r="C744" s="30">
        <v>20638</v>
      </c>
      <c r="D744" s="31">
        <v>14860</v>
      </c>
      <c r="E744" s="32">
        <f t="shared" si="33"/>
        <v>6018.3</v>
      </c>
      <c r="F744" s="185">
        <f t="shared" si="32"/>
        <v>5272.6994999999997</v>
      </c>
      <c r="G744" s="38" t="s">
        <v>1181</v>
      </c>
      <c r="I744" s="52">
        <f>IF(ISERROR(_xlfn.XLOOKUP(A744,'[1]TA VS TRUE'!$A:$A,'[1]TA VS TRUE'!$W:$W)),"",_xlfn.XLOOKUP(A744,'[1]TA VS TRUE'!$A:$A,'[1]TA VS TRUE'!$W:$W))</f>
        <v>14860</v>
      </c>
      <c r="J744" s="57">
        <f>_xlfn.XLOOKUP(A744,'[1]TA VS TRUE'!$A:$A,'[1]TA VS TRUE'!$AD:$AD)</f>
        <v>0.32094925384998152</v>
      </c>
      <c r="K744" s="57">
        <f>_xlfn.XLOOKUP(A744,'[1]TA VS TRUE'!$A:$A,'[1]TA VS TRUE'!$AB:$AB)</f>
        <v>-0.27996898924314373</v>
      </c>
      <c r="L744" s="57">
        <f>_xlfn.XLOOKUP(A744,'[1]TA VS TRUE'!$A:$A,'[1]TA VS TRUE'!$U:$U)</f>
        <v>0.51108269314465504</v>
      </c>
      <c r="N744" s="5">
        <f>_xlfn.XLOOKUP(A744,'[1]TA VS TRUE (2)'!A:A,'[1]TA VS TRUE (2)'!W:W)</f>
        <v>14860</v>
      </c>
      <c r="O744" s="56" t="e">
        <f>N744-#REF!</f>
        <v>#REF!</v>
      </c>
    </row>
    <row r="745" spans="1:15" ht="18.75" customHeight="1" x14ac:dyDescent="0.25">
      <c r="A745" s="136" t="s">
        <v>1182</v>
      </c>
      <c r="B745" s="55">
        <v>18129</v>
      </c>
      <c r="C745" s="30">
        <v>20638</v>
      </c>
      <c r="D745" s="31">
        <v>14860</v>
      </c>
      <c r="E745" s="32">
        <f t="shared" si="33"/>
        <v>6018.3</v>
      </c>
      <c r="F745" s="185">
        <f t="shared" si="32"/>
        <v>5272.6994999999997</v>
      </c>
      <c r="G745" s="38" t="s">
        <v>1183</v>
      </c>
      <c r="N745" s="5" t="e">
        <f>_xlfn.XLOOKUP(A745,'[1]TA VS TRUE (2)'!A:A,'[1]TA VS TRUE (2)'!W:W)</f>
        <v>#N/A</v>
      </c>
      <c r="O745" s="56" t="e">
        <f>N745-#REF!</f>
        <v>#N/A</v>
      </c>
    </row>
    <row r="746" spans="1:15" ht="18.75" customHeight="1" x14ac:dyDescent="0.25">
      <c r="A746" s="136" t="s">
        <v>1184</v>
      </c>
      <c r="B746" s="55">
        <v>11573</v>
      </c>
      <c r="C746" s="30">
        <v>11710</v>
      </c>
      <c r="D746" s="31">
        <v>9486</v>
      </c>
      <c r="E746" s="32">
        <f t="shared" si="33"/>
        <v>3841.83</v>
      </c>
      <c r="F746" s="185">
        <f t="shared" si="32"/>
        <v>3365.8699499999998</v>
      </c>
      <c r="G746" s="38" t="s">
        <v>1185</v>
      </c>
      <c r="I746" s="52">
        <f>IF(ISERROR(_xlfn.XLOOKUP(A746,'[1]TA VS TRUE'!$A:$A,'[1]TA VS TRUE'!$W:$W)),"",_xlfn.XLOOKUP(A746,'[1]TA VS TRUE'!$A:$A,'[1]TA VS TRUE'!$W:$W))</f>
        <v>9486</v>
      </c>
      <c r="J746" s="57">
        <f>_xlfn.XLOOKUP(A746,'[1]TA VS TRUE'!$A:$A,'[1]TA VS TRUE'!$AD:$AD)</f>
        <v>0.33873290095401931</v>
      </c>
      <c r="K746" s="57">
        <f>_xlfn.XLOOKUP(A746,'[1]TA VS TRUE'!$A:$A,'[1]TA VS TRUE'!$AB:$AB)</f>
        <v>-0.18992314261315113</v>
      </c>
      <c r="L746" s="57">
        <f>_xlfn.XLOOKUP(A746,'[1]TA VS TRUE'!$A:$A,'[1]TA VS TRUE'!$U:$U)</f>
        <v>0.46434392973823047</v>
      </c>
      <c r="N746" s="5">
        <f>_xlfn.XLOOKUP(A746,'[1]TA VS TRUE (2)'!A:A,'[1]TA VS TRUE (2)'!W:W)</f>
        <v>9486</v>
      </c>
      <c r="O746" s="56" t="e">
        <f>N746-#REF!</f>
        <v>#REF!</v>
      </c>
    </row>
    <row r="747" spans="1:15" ht="18.75" customHeight="1" x14ac:dyDescent="0.25">
      <c r="A747" s="136" t="s">
        <v>1186</v>
      </c>
      <c r="B747" s="55">
        <v>14768</v>
      </c>
      <c r="C747" s="30">
        <v>13302</v>
      </c>
      <c r="D747" s="31">
        <v>12105</v>
      </c>
      <c r="E747" s="32">
        <f t="shared" si="33"/>
        <v>4902.53</v>
      </c>
      <c r="F747" s="185">
        <f t="shared" si="32"/>
        <v>4295.1566249999996</v>
      </c>
      <c r="G747" s="38" t="s">
        <v>1185</v>
      </c>
      <c r="I747" s="52">
        <f>IF(ISERROR(_xlfn.XLOOKUP(A747,'[1]TA VS TRUE'!$A:$A,'[1]TA VS TRUE'!$W:$W)),"",_xlfn.XLOOKUP(A747,'[1]TA VS TRUE'!$A:$A,'[1]TA VS TRUE'!$W:$W))</f>
        <v>12105</v>
      </c>
      <c r="J747" s="57">
        <f>_xlfn.XLOOKUP(A747,'[1]TA VS TRUE'!$A:$A,'[1]TA VS TRUE'!$AD:$AD)</f>
        <v>0.42664858867092215</v>
      </c>
      <c r="K747" s="57">
        <f>_xlfn.XLOOKUP(A747,'[1]TA VS TRUE'!$A:$A,'[1]TA VS TRUE'!$AB:$AB)</f>
        <v>-8.9986468200270675E-2</v>
      </c>
      <c r="L747" s="57">
        <f>_xlfn.XLOOKUP(A747,'[1]TA VS TRUE'!$A:$A,'[1]TA VS TRUE'!$U:$U)</f>
        <v>0.47828888980251971</v>
      </c>
      <c r="N747" s="5">
        <f>_xlfn.XLOOKUP(A747,'[1]TA VS TRUE (2)'!A:A,'[1]TA VS TRUE (2)'!W:W)</f>
        <v>12105</v>
      </c>
      <c r="O747" s="56" t="e">
        <f>N747-#REF!</f>
        <v>#REF!</v>
      </c>
    </row>
    <row r="748" spans="1:15" ht="18.75" customHeight="1" x14ac:dyDescent="0.25">
      <c r="A748" s="136" t="s">
        <v>1187</v>
      </c>
      <c r="B748" s="55">
        <v>14768</v>
      </c>
      <c r="C748" s="30">
        <v>13302</v>
      </c>
      <c r="D748" s="31">
        <v>12105</v>
      </c>
      <c r="E748" s="32">
        <f t="shared" si="33"/>
        <v>4902.53</v>
      </c>
      <c r="F748" s="185">
        <f t="shared" si="32"/>
        <v>4295.1566249999996</v>
      </c>
      <c r="G748" s="38" t="s">
        <v>1188</v>
      </c>
      <c r="N748" s="5" t="e">
        <f>_xlfn.XLOOKUP(A748,'[1]TA VS TRUE (2)'!A:A,'[1]TA VS TRUE (2)'!W:W)</f>
        <v>#N/A</v>
      </c>
      <c r="O748" s="56" t="e">
        <f>N748-#REF!</f>
        <v>#N/A</v>
      </c>
    </row>
    <row r="749" spans="1:15" ht="18.75" customHeight="1" x14ac:dyDescent="0.25">
      <c r="A749" s="136" t="s">
        <v>1189</v>
      </c>
      <c r="B749" s="55">
        <v>17539</v>
      </c>
      <c r="C749" s="30">
        <v>19167</v>
      </c>
      <c r="D749" s="31">
        <v>14376</v>
      </c>
      <c r="E749" s="32">
        <f t="shared" si="33"/>
        <v>5822.28</v>
      </c>
      <c r="F749" s="185">
        <f t="shared" si="32"/>
        <v>5100.9641999999994</v>
      </c>
      <c r="G749" s="38" t="s">
        <v>1190</v>
      </c>
      <c r="I749" s="52">
        <f>IF(ISERROR(_xlfn.XLOOKUP(A749,'[1]TA VS TRUE'!$A:$A,'[1]TA VS TRUE'!$W:$W)),"",_xlfn.XLOOKUP(A749,'[1]TA VS TRUE'!$A:$A,'[1]TA VS TRUE'!$W:$W))</f>
        <v>14376</v>
      </c>
      <c r="J749" s="57">
        <f>_xlfn.XLOOKUP(A749,'[1]TA VS TRUE'!$A:$A,'[1]TA VS TRUE'!$AD:$AD)</f>
        <v>0.32447763556544851</v>
      </c>
      <c r="K749" s="57">
        <f>_xlfn.XLOOKUP(A749,'[1]TA VS TRUE'!$A:$A,'[1]TA VS TRUE'!$AB:$AB)</f>
        <v>-0.24996087024573488</v>
      </c>
      <c r="L749" s="57">
        <f>_xlfn.XLOOKUP(A749,'[1]TA VS TRUE'!$A:$A,'[1]TA VS TRUE'!$U:$U)</f>
        <v>0.49332469971794313</v>
      </c>
      <c r="N749" s="5">
        <f>_xlfn.XLOOKUP(A749,'[1]TA VS TRUE (2)'!A:A,'[1]TA VS TRUE (2)'!W:W)</f>
        <v>14376</v>
      </c>
      <c r="O749" s="56" t="e">
        <f>N749-#REF!</f>
        <v>#REF!</v>
      </c>
    </row>
    <row r="750" spans="1:15" ht="18.75" customHeight="1" x14ac:dyDescent="0.25">
      <c r="A750" s="136" t="s">
        <v>1191</v>
      </c>
      <c r="B750" s="55">
        <v>17539</v>
      </c>
      <c r="C750" s="30">
        <v>19167</v>
      </c>
      <c r="D750" s="31">
        <v>14376</v>
      </c>
      <c r="E750" s="32">
        <f t="shared" si="33"/>
        <v>5822.28</v>
      </c>
      <c r="F750" s="185">
        <f t="shared" si="32"/>
        <v>5100.9641999999994</v>
      </c>
      <c r="G750" s="38" t="s">
        <v>1192</v>
      </c>
      <c r="N750" s="5" t="e">
        <f>_xlfn.XLOOKUP(A750,'[1]TA VS TRUE (2)'!A:A,'[1]TA VS TRUE (2)'!W:W)</f>
        <v>#N/A</v>
      </c>
      <c r="O750" s="56" t="e">
        <f>N750-#REF!</f>
        <v>#N/A</v>
      </c>
    </row>
    <row r="751" spans="1:15" ht="18.75" customHeight="1" x14ac:dyDescent="0.25">
      <c r="A751" s="23" t="s">
        <v>1193</v>
      </c>
      <c r="B751" s="37"/>
      <c r="C751" s="24"/>
      <c r="D751" s="26"/>
      <c r="E751" s="24"/>
      <c r="F751" s="185">
        <f t="shared" si="32"/>
        <v>0</v>
      </c>
      <c r="G751" s="90"/>
    </row>
    <row r="752" spans="1:15" ht="18.75" customHeight="1" x14ac:dyDescent="0.25">
      <c r="A752" s="136" t="s">
        <v>1194</v>
      </c>
      <c r="B752" s="55">
        <v>14818</v>
      </c>
      <c r="C752" s="30">
        <v>16194</v>
      </c>
      <c r="D752" s="31">
        <v>12146</v>
      </c>
      <c r="E752" s="32">
        <f t="shared" si="33"/>
        <v>4919.13</v>
      </c>
      <c r="F752" s="185">
        <f t="shared" si="32"/>
        <v>4309.7044500000002</v>
      </c>
      <c r="G752" s="38" t="s">
        <v>1195</v>
      </c>
      <c r="I752" s="52">
        <f>IF(ISERROR(_xlfn.XLOOKUP(A752,'[1]TA VS TRUE'!$A:$A,'[1]TA VS TRUE'!$W:$W)),"",_xlfn.XLOOKUP(A752,'[1]TA VS TRUE'!$A:$A,'[1]TA VS TRUE'!$W:$W))</f>
        <v>12146</v>
      </c>
      <c r="J752" s="57">
        <f>_xlfn.XLOOKUP(A752,'[1]TA VS TRUE'!$A:$A,'[1]TA VS TRUE'!$AD:$AD)</f>
        <v>0.36536459617553541</v>
      </c>
      <c r="K752" s="57">
        <f>_xlfn.XLOOKUP(A752,'[1]TA VS TRUE'!$A:$A,'[1]TA VS TRUE'!$AB:$AB)</f>
        <v>-0.24996912436704954</v>
      </c>
      <c r="L752" s="57">
        <f>_xlfn.XLOOKUP(A752,'[1]TA VS TRUE'!$A:$A,'[1]TA VS TRUE'!$U:$U)</f>
        <v>0.52398540201041888</v>
      </c>
      <c r="N752" s="5">
        <f>_xlfn.XLOOKUP(A752,'[1]TA VS TRUE (2)'!A:A,'[1]TA VS TRUE (2)'!W:W)</f>
        <v>12146</v>
      </c>
      <c r="O752" s="56" t="e">
        <f>N752-#REF!</f>
        <v>#REF!</v>
      </c>
    </row>
    <row r="753" spans="1:15" ht="18.75" customHeight="1" x14ac:dyDescent="0.25">
      <c r="A753" s="136" t="s">
        <v>1196</v>
      </c>
      <c r="B753" s="55">
        <v>14818</v>
      </c>
      <c r="C753" s="30">
        <v>16194</v>
      </c>
      <c r="D753" s="31">
        <v>12146</v>
      </c>
      <c r="E753" s="32">
        <f t="shared" si="33"/>
        <v>4919.13</v>
      </c>
      <c r="F753" s="185">
        <f t="shared" si="32"/>
        <v>4309.7044500000002</v>
      </c>
      <c r="G753" s="38" t="s">
        <v>1175</v>
      </c>
      <c r="J753" s="72"/>
      <c r="N753" s="5" t="e">
        <f>_xlfn.XLOOKUP(A753,'[1]TA VS TRUE (2)'!A:A,'[1]TA VS TRUE (2)'!W:W)</f>
        <v>#N/A</v>
      </c>
      <c r="O753" s="56" t="e">
        <f>N753-#REF!</f>
        <v>#N/A</v>
      </c>
    </row>
    <row r="754" spans="1:15" ht="18.75" customHeight="1" x14ac:dyDescent="0.25">
      <c r="A754" s="136" t="s">
        <v>1197</v>
      </c>
      <c r="B754" s="55">
        <v>23540</v>
      </c>
      <c r="C754" s="30">
        <v>22436</v>
      </c>
      <c r="D754" s="31">
        <v>19295</v>
      </c>
      <c r="E754" s="32">
        <f t="shared" si="33"/>
        <v>7814.48</v>
      </c>
      <c r="F754" s="185">
        <f t="shared" si="32"/>
        <v>6846.3483749999996</v>
      </c>
      <c r="G754" s="38" t="s">
        <v>1177</v>
      </c>
      <c r="I754" s="52">
        <f>IF(ISERROR(_xlfn.XLOOKUP(A754,'[1]TA VS TRUE'!$A:$A,'[1]TA VS TRUE'!$W:$W)),"",_xlfn.XLOOKUP(A754,'[1]TA VS TRUE'!$A:$A,'[1]TA VS TRUE'!$W:$W))</f>
        <v>19295</v>
      </c>
      <c r="J754" s="57">
        <f>_xlfn.XLOOKUP(A754,'[1]TA VS TRUE'!$A:$A,'[1]TA VS TRUE'!$AD:$AD)</f>
        <v>0.37657783672984113</v>
      </c>
      <c r="K754" s="57">
        <f>_xlfn.XLOOKUP(A754,'[1]TA VS TRUE'!$A:$A,'[1]TA VS TRUE'!$AB:$AB)</f>
        <v>-0.13999821715100735</v>
      </c>
      <c r="L754" s="57">
        <f>_xlfn.XLOOKUP(A754,'[1]TA VS TRUE'!$A:$A,'[1]TA VS TRUE'!$U:$U)</f>
        <v>0.4638402382003538</v>
      </c>
      <c r="N754" s="5">
        <f>_xlfn.XLOOKUP(A754,'[1]TA VS TRUE (2)'!A:A,'[1]TA VS TRUE (2)'!W:W)</f>
        <v>19295</v>
      </c>
      <c r="O754" s="56" t="e">
        <f>N754-#REF!</f>
        <v>#REF!</v>
      </c>
    </row>
    <row r="755" spans="1:15" ht="18.75" customHeight="1" x14ac:dyDescent="0.25">
      <c r="A755" s="136" t="s">
        <v>1198</v>
      </c>
      <c r="B755" s="55">
        <v>23540</v>
      </c>
      <c r="C755" s="30">
        <v>22436</v>
      </c>
      <c r="D755" s="31">
        <v>19295</v>
      </c>
      <c r="E755" s="32">
        <f t="shared" si="33"/>
        <v>7814.48</v>
      </c>
      <c r="F755" s="185">
        <f t="shared" si="32"/>
        <v>6846.3483749999996</v>
      </c>
      <c r="G755" s="38" t="s">
        <v>1179</v>
      </c>
      <c r="J755" s="72"/>
      <c r="N755" s="5" t="e">
        <f>_xlfn.XLOOKUP(A755,'[1]TA VS TRUE (2)'!A:A,'[1]TA VS TRUE (2)'!W:W)</f>
        <v>#N/A</v>
      </c>
      <c r="O755" s="56" t="e">
        <f>N755-#REF!</f>
        <v>#N/A</v>
      </c>
    </row>
    <row r="756" spans="1:15" ht="18.75" customHeight="1" x14ac:dyDescent="0.25">
      <c r="A756" s="136" t="s">
        <v>1199</v>
      </c>
      <c r="B756" s="55">
        <v>30887</v>
      </c>
      <c r="C756" s="30">
        <v>33093</v>
      </c>
      <c r="D756" s="31">
        <v>25317</v>
      </c>
      <c r="E756" s="32">
        <f t="shared" si="33"/>
        <v>10253.39</v>
      </c>
      <c r="F756" s="185">
        <f t="shared" si="32"/>
        <v>8983.1045249999988</v>
      </c>
      <c r="G756" s="38" t="s">
        <v>1181</v>
      </c>
      <c r="I756" s="52">
        <f>IF(ISERROR(_xlfn.XLOOKUP(A756,'[1]TA VS TRUE'!$A:$A,'[1]TA VS TRUE'!$W:$W)),"",_xlfn.XLOOKUP(A756,'[1]TA VS TRUE'!$A:$A,'[1]TA VS TRUE'!$W:$W))</f>
        <v>25317</v>
      </c>
      <c r="J756" s="57">
        <f>_xlfn.XLOOKUP(A756,'[1]TA VS TRUE'!$A:$A,'[1]TA VS TRUE'!$AD:$AD)</f>
        <v>0.28846458615293658</v>
      </c>
      <c r="K756" s="57">
        <f>_xlfn.XLOOKUP(A756,'[1]TA VS TRUE'!$A:$A,'[1]TA VS TRUE'!$AB:$AB)</f>
        <v>-0.23497416372042423</v>
      </c>
      <c r="L756" s="57">
        <f>_xlfn.XLOOKUP(A756,'[1]TA VS TRUE'!$A:$A,'[1]TA VS TRUE'!$U:$U)</f>
        <v>0.45566849299895873</v>
      </c>
      <c r="N756" s="5">
        <f>_xlfn.XLOOKUP(A756,'[1]TA VS TRUE (2)'!A:A,'[1]TA VS TRUE (2)'!W:W)</f>
        <v>25317</v>
      </c>
      <c r="O756" s="56" t="e">
        <f>N756-#REF!</f>
        <v>#REF!</v>
      </c>
    </row>
    <row r="757" spans="1:15" ht="18.75" customHeight="1" x14ac:dyDescent="0.25">
      <c r="A757" s="136" t="s">
        <v>1200</v>
      </c>
      <c r="B757" s="55">
        <v>30887</v>
      </c>
      <c r="C757" s="30">
        <v>33093</v>
      </c>
      <c r="D757" s="31">
        <v>25317</v>
      </c>
      <c r="E757" s="32">
        <f t="shared" si="33"/>
        <v>10253.39</v>
      </c>
      <c r="F757" s="185">
        <f t="shared" si="32"/>
        <v>8983.1045249999988</v>
      </c>
      <c r="G757" s="38" t="s">
        <v>1183</v>
      </c>
      <c r="J757" s="72"/>
      <c r="N757" s="5" t="e">
        <f>_xlfn.XLOOKUP(A757,'[1]TA VS TRUE (2)'!A:A,'[1]TA VS TRUE (2)'!W:W)</f>
        <v>#N/A</v>
      </c>
      <c r="O757" s="56" t="e">
        <f>N757-#REF!</f>
        <v>#N/A</v>
      </c>
    </row>
    <row r="758" spans="1:15" ht="18.75" customHeight="1" x14ac:dyDescent="0.25">
      <c r="A758" s="131" t="s">
        <v>1201</v>
      </c>
      <c r="B758" s="137"/>
      <c r="C758" s="138"/>
      <c r="D758" s="134"/>
      <c r="E758" s="135"/>
      <c r="F758" s="185">
        <f t="shared" si="32"/>
        <v>0</v>
      </c>
      <c r="G758" s="35" t="s">
        <v>1202</v>
      </c>
    </row>
    <row r="759" spans="1:15" ht="18.75" customHeight="1" x14ac:dyDescent="0.25">
      <c r="A759" s="23" t="s">
        <v>1203</v>
      </c>
      <c r="B759" s="37"/>
      <c r="C759" s="24"/>
      <c r="D759" s="26"/>
      <c r="E759" s="139"/>
      <c r="F759" s="185">
        <f t="shared" si="32"/>
        <v>0</v>
      </c>
      <c r="G759" s="90"/>
    </row>
    <row r="760" spans="1:15" ht="18.75" customHeight="1" x14ac:dyDescent="0.25">
      <c r="A760" s="54" t="s">
        <v>1204</v>
      </c>
      <c r="B760" s="55">
        <v>5198</v>
      </c>
      <c r="C760" s="30">
        <v>3968</v>
      </c>
      <c r="D760" s="31">
        <v>3968</v>
      </c>
      <c r="E760" s="32">
        <f t="shared" si="33"/>
        <v>1607.04</v>
      </c>
      <c r="F760" s="185">
        <f t="shared" si="32"/>
        <v>1407.9456</v>
      </c>
      <c r="G760" s="38" t="s">
        <v>1205</v>
      </c>
    </row>
    <row r="761" spans="1:15" ht="18.75" customHeight="1" x14ac:dyDescent="0.25">
      <c r="A761" s="54" t="s">
        <v>1206</v>
      </c>
      <c r="B761" s="55">
        <v>5594</v>
      </c>
      <c r="C761" s="30">
        <v>4270</v>
      </c>
      <c r="D761" s="31">
        <v>4270</v>
      </c>
      <c r="E761" s="32">
        <f t="shared" si="33"/>
        <v>1729.35</v>
      </c>
      <c r="F761" s="185">
        <f t="shared" si="32"/>
        <v>1515.10275</v>
      </c>
      <c r="G761" s="38" t="s">
        <v>1207</v>
      </c>
    </row>
    <row r="762" spans="1:15" ht="18.75" customHeight="1" x14ac:dyDescent="0.25">
      <c r="A762" s="23" t="s">
        <v>1208</v>
      </c>
      <c r="B762" s="37"/>
      <c r="C762" s="24"/>
      <c r="D762" s="26"/>
      <c r="E762" s="24"/>
      <c r="F762" s="185">
        <f t="shared" si="32"/>
        <v>0</v>
      </c>
      <c r="G762" s="90"/>
    </row>
    <row r="763" spans="1:15" ht="18.75" customHeight="1" x14ac:dyDescent="0.25">
      <c r="A763" s="54" t="s">
        <v>1209</v>
      </c>
      <c r="B763" s="55">
        <v>33827</v>
      </c>
      <c r="C763" s="30">
        <v>27727</v>
      </c>
      <c r="D763" s="31">
        <v>27727</v>
      </c>
      <c r="E763" s="32">
        <f t="shared" si="33"/>
        <v>11229.44</v>
      </c>
      <c r="F763" s="185">
        <f t="shared" si="32"/>
        <v>9838.2327749999986</v>
      </c>
      <c r="G763" s="33" t="s">
        <v>1210</v>
      </c>
    </row>
    <row r="764" spans="1:15" ht="18.75" customHeight="1" x14ac:dyDescent="0.25">
      <c r="A764" s="54" t="s">
        <v>1211</v>
      </c>
      <c r="B764" s="55">
        <v>47789</v>
      </c>
      <c r="C764" s="30">
        <v>39171</v>
      </c>
      <c r="D764" s="31">
        <v>39171</v>
      </c>
      <c r="E764" s="32">
        <f t="shared" si="33"/>
        <v>15864.26</v>
      </c>
      <c r="F764" s="185">
        <f t="shared" si="32"/>
        <v>13898.850075</v>
      </c>
      <c r="G764" s="33" t="s">
        <v>1212</v>
      </c>
    </row>
    <row r="765" spans="1:15" ht="18.75" customHeight="1" x14ac:dyDescent="0.25">
      <c r="A765" s="23" t="s">
        <v>1213</v>
      </c>
      <c r="B765" s="37"/>
      <c r="C765" s="24"/>
      <c r="D765" s="26"/>
      <c r="E765" s="24"/>
      <c r="F765" s="185">
        <f t="shared" si="32"/>
        <v>0</v>
      </c>
      <c r="G765" s="90"/>
    </row>
    <row r="766" spans="1:15" ht="18.75" customHeight="1" x14ac:dyDescent="0.25">
      <c r="A766" s="54" t="s">
        <v>1214</v>
      </c>
      <c r="B766" s="55">
        <v>11029</v>
      </c>
      <c r="C766" s="30">
        <v>9040</v>
      </c>
      <c r="D766" s="31">
        <v>9040</v>
      </c>
      <c r="E766" s="32">
        <f t="shared" si="33"/>
        <v>3661.2</v>
      </c>
      <c r="F766" s="185">
        <f t="shared" si="32"/>
        <v>3207.6179999999999</v>
      </c>
      <c r="G766" s="38" t="s">
        <v>1215</v>
      </c>
    </row>
    <row r="767" spans="1:15" ht="18.75" customHeight="1" x14ac:dyDescent="0.25">
      <c r="A767" s="54" t="s">
        <v>1216</v>
      </c>
      <c r="B767" s="55">
        <v>18248</v>
      </c>
      <c r="C767" s="30">
        <v>14957</v>
      </c>
      <c r="D767" s="31">
        <v>14957</v>
      </c>
      <c r="E767" s="32">
        <f t="shared" si="33"/>
        <v>6057.59</v>
      </c>
      <c r="F767" s="185">
        <f t="shared" si="32"/>
        <v>5307.1175250000006</v>
      </c>
      <c r="G767" s="38" t="s">
        <v>1217</v>
      </c>
    </row>
    <row r="768" spans="1:15" ht="18.75" customHeight="1" x14ac:dyDescent="0.25">
      <c r="A768" s="18" t="s">
        <v>1218</v>
      </c>
      <c r="B768" s="64"/>
      <c r="C768" s="19"/>
      <c r="D768" s="20"/>
      <c r="E768" s="19"/>
      <c r="F768" s="185">
        <f t="shared" ref="F768:F831" si="34">+D768*(1-0.5)*(1-0.1)*(1-0.17)*(1-0.05)</f>
        <v>0</v>
      </c>
      <c r="G768" s="100"/>
    </row>
    <row r="769" spans="1:7" ht="18.75" customHeight="1" x14ac:dyDescent="0.25">
      <c r="A769" s="23" t="s">
        <v>1219</v>
      </c>
      <c r="B769" s="37"/>
      <c r="C769" s="24"/>
      <c r="D769" s="26"/>
      <c r="E769" s="24"/>
      <c r="F769" s="185">
        <f t="shared" si="34"/>
        <v>0</v>
      </c>
      <c r="G769" s="90"/>
    </row>
    <row r="770" spans="1:7" ht="18.75" customHeight="1" x14ac:dyDescent="0.25">
      <c r="A770" s="136" t="s">
        <v>1220</v>
      </c>
      <c r="B770" s="55">
        <v>19183</v>
      </c>
      <c r="C770" s="30">
        <v>15724</v>
      </c>
      <c r="D770" s="31">
        <v>15724</v>
      </c>
      <c r="E770" s="32">
        <f t="shared" si="33"/>
        <v>6368.22</v>
      </c>
      <c r="F770" s="185">
        <f t="shared" si="34"/>
        <v>5579.2682999999997</v>
      </c>
      <c r="G770" s="38" t="s">
        <v>1221</v>
      </c>
    </row>
    <row r="771" spans="1:7" ht="18.75" customHeight="1" x14ac:dyDescent="0.25">
      <c r="A771" s="136" t="s">
        <v>1222</v>
      </c>
      <c r="B771" s="55">
        <v>27998</v>
      </c>
      <c r="C771" s="30">
        <v>22949</v>
      </c>
      <c r="D771" s="31">
        <v>22949</v>
      </c>
      <c r="E771" s="32">
        <f t="shared" si="33"/>
        <v>9294.35</v>
      </c>
      <c r="F771" s="185">
        <f t="shared" si="34"/>
        <v>8142.8789250000009</v>
      </c>
      <c r="G771" s="38" t="s">
        <v>1223</v>
      </c>
    </row>
    <row r="772" spans="1:7" ht="18.75" customHeight="1" x14ac:dyDescent="0.25">
      <c r="A772" s="136" t="s">
        <v>1224</v>
      </c>
      <c r="B772" s="55">
        <v>38916</v>
      </c>
      <c r="C772" s="30">
        <v>31898</v>
      </c>
      <c r="D772" s="31">
        <v>31898</v>
      </c>
      <c r="E772" s="32">
        <f t="shared" si="33"/>
        <v>12918.69</v>
      </c>
      <c r="F772" s="185">
        <f t="shared" si="34"/>
        <v>11318.207849999999</v>
      </c>
      <c r="G772" s="38" t="s">
        <v>1225</v>
      </c>
    </row>
    <row r="773" spans="1:7" ht="18.75" customHeight="1" x14ac:dyDescent="0.25">
      <c r="A773" s="136" t="s">
        <v>1226</v>
      </c>
      <c r="B773" s="55">
        <v>43458</v>
      </c>
      <c r="C773" s="30">
        <v>35621</v>
      </c>
      <c r="D773" s="31">
        <v>35621</v>
      </c>
      <c r="E773" s="32">
        <f t="shared" si="33"/>
        <v>14426.51</v>
      </c>
      <c r="F773" s="185">
        <f t="shared" si="34"/>
        <v>12639.221324999999</v>
      </c>
      <c r="G773" s="38" t="s">
        <v>1227</v>
      </c>
    </row>
    <row r="774" spans="1:7" ht="18.75" customHeight="1" x14ac:dyDescent="0.25">
      <c r="A774" s="18" t="s">
        <v>1228</v>
      </c>
      <c r="B774" s="64"/>
      <c r="C774" s="19"/>
      <c r="D774" s="20"/>
      <c r="E774" s="19"/>
      <c r="F774" s="185">
        <f t="shared" si="34"/>
        <v>0</v>
      </c>
      <c r="G774" s="100"/>
    </row>
    <row r="775" spans="1:7" ht="18.75" customHeight="1" x14ac:dyDescent="0.25">
      <c r="A775" s="23" t="s">
        <v>1229</v>
      </c>
      <c r="B775" s="37"/>
      <c r="C775" s="24"/>
      <c r="D775" s="26"/>
      <c r="E775" s="24"/>
      <c r="F775" s="185">
        <f t="shared" si="34"/>
        <v>0</v>
      </c>
      <c r="G775" s="90"/>
    </row>
    <row r="776" spans="1:7" ht="18.75" customHeight="1" x14ac:dyDescent="0.25">
      <c r="A776" s="136" t="s">
        <v>1230</v>
      </c>
      <c r="B776" s="55">
        <v>13163</v>
      </c>
      <c r="C776" s="30">
        <v>11155</v>
      </c>
      <c r="D776" s="31">
        <v>11155</v>
      </c>
      <c r="E776" s="32">
        <f t="shared" si="33"/>
        <v>4517.78</v>
      </c>
      <c r="F776" s="185">
        <f t="shared" si="34"/>
        <v>3958.0728749999998</v>
      </c>
      <c r="G776" s="38" t="s">
        <v>1231</v>
      </c>
    </row>
    <row r="777" spans="1:7" ht="18.75" customHeight="1" x14ac:dyDescent="0.25">
      <c r="A777" s="136" t="s">
        <v>1232</v>
      </c>
      <c r="B777" s="55">
        <v>17969</v>
      </c>
      <c r="C777" s="30">
        <v>15228</v>
      </c>
      <c r="D777" s="31">
        <v>15228</v>
      </c>
      <c r="E777" s="32">
        <f t="shared" ref="E777:E840" si="35">ROUND($D777*E$5,2)</f>
        <v>6167.34</v>
      </c>
      <c r="F777" s="185">
        <f t="shared" si="34"/>
        <v>5403.2750999999998</v>
      </c>
      <c r="G777" s="38" t="s">
        <v>1233</v>
      </c>
    </row>
    <row r="778" spans="1:7" ht="18.75" customHeight="1" x14ac:dyDescent="0.25">
      <c r="A778" s="136" t="s">
        <v>1234</v>
      </c>
      <c r="B778" s="55">
        <v>20521</v>
      </c>
      <c r="C778" s="30">
        <v>17391</v>
      </c>
      <c r="D778" s="31">
        <v>17391</v>
      </c>
      <c r="E778" s="32">
        <f t="shared" si="35"/>
        <v>7043.36</v>
      </c>
      <c r="F778" s="185">
        <f t="shared" si="34"/>
        <v>6170.7615749999995</v>
      </c>
      <c r="G778" s="38" t="s">
        <v>1235</v>
      </c>
    </row>
    <row r="779" spans="1:7" ht="18.75" customHeight="1" x14ac:dyDescent="0.25">
      <c r="A779" s="18" t="s">
        <v>1236</v>
      </c>
      <c r="B779" s="64"/>
      <c r="C779" s="19"/>
      <c r="D779" s="20"/>
      <c r="E779" s="19"/>
      <c r="F779" s="185">
        <f t="shared" si="34"/>
        <v>0</v>
      </c>
      <c r="G779" s="100"/>
    </row>
    <row r="780" spans="1:7" ht="18.75" customHeight="1" x14ac:dyDescent="0.25">
      <c r="A780" s="23" t="s">
        <v>1237</v>
      </c>
      <c r="B780" s="37"/>
      <c r="C780" s="24"/>
      <c r="D780" s="26"/>
      <c r="E780" s="24"/>
      <c r="F780" s="185">
        <f t="shared" si="34"/>
        <v>0</v>
      </c>
      <c r="G780" s="90"/>
    </row>
    <row r="781" spans="1:7" ht="18.75" customHeight="1" x14ac:dyDescent="0.25">
      <c r="A781" s="136" t="s">
        <v>1238</v>
      </c>
      <c r="B781" s="55">
        <v>22562</v>
      </c>
      <c r="C781" s="30">
        <v>19450</v>
      </c>
      <c r="D781" s="31">
        <v>19450</v>
      </c>
      <c r="E781" s="32">
        <f t="shared" si="35"/>
        <v>7877.25</v>
      </c>
      <c r="F781" s="185">
        <f t="shared" si="34"/>
        <v>6901.3462499999996</v>
      </c>
      <c r="G781" s="38" t="s">
        <v>1239</v>
      </c>
    </row>
    <row r="782" spans="1:7" ht="18.75" customHeight="1" x14ac:dyDescent="0.25">
      <c r="A782" s="136" t="s">
        <v>1240</v>
      </c>
      <c r="B782" s="55">
        <v>23780</v>
      </c>
      <c r="C782" s="30">
        <v>20500</v>
      </c>
      <c r="D782" s="31">
        <v>20500</v>
      </c>
      <c r="E782" s="32">
        <f t="shared" si="35"/>
        <v>8302.5</v>
      </c>
      <c r="F782" s="185">
        <f t="shared" si="34"/>
        <v>7273.9124999999995</v>
      </c>
      <c r="G782" s="38" t="s">
        <v>1241</v>
      </c>
    </row>
    <row r="783" spans="1:7" ht="18.75" customHeight="1" x14ac:dyDescent="0.25">
      <c r="A783" s="136" t="s">
        <v>1242</v>
      </c>
      <c r="B783" s="55">
        <v>25144</v>
      </c>
      <c r="C783" s="30">
        <v>21676</v>
      </c>
      <c r="D783" s="31">
        <v>21676</v>
      </c>
      <c r="E783" s="32">
        <f t="shared" si="35"/>
        <v>8778.7800000000007</v>
      </c>
      <c r="F783" s="185">
        <f t="shared" si="34"/>
        <v>7691.1866999999993</v>
      </c>
      <c r="G783" s="38" t="s">
        <v>1243</v>
      </c>
    </row>
    <row r="784" spans="1:7" ht="18.75" customHeight="1" x14ac:dyDescent="0.25">
      <c r="A784" s="136" t="s">
        <v>1244</v>
      </c>
      <c r="B784" s="55">
        <v>28731</v>
      </c>
      <c r="C784" s="30">
        <v>24768</v>
      </c>
      <c r="D784" s="31">
        <v>24768</v>
      </c>
      <c r="E784" s="32">
        <f t="shared" si="35"/>
        <v>10031.040000000001</v>
      </c>
      <c r="F784" s="185">
        <f t="shared" si="34"/>
        <v>8788.3055999999997</v>
      </c>
      <c r="G784" s="38" t="s">
        <v>1245</v>
      </c>
    </row>
    <row r="785" spans="1:7" ht="18.75" customHeight="1" x14ac:dyDescent="0.25">
      <c r="A785" s="136" t="s">
        <v>1246</v>
      </c>
      <c r="B785" s="55">
        <v>31899</v>
      </c>
      <c r="C785" s="30">
        <v>27499</v>
      </c>
      <c r="D785" s="31">
        <v>27499</v>
      </c>
      <c r="E785" s="32">
        <f t="shared" si="35"/>
        <v>11137.1</v>
      </c>
      <c r="F785" s="185">
        <f t="shared" si="34"/>
        <v>9757.3326749999997</v>
      </c>
      <c r="G785" s="38" t="s">
        <v>1247</v>
      </c>
    </row>
    <row r="786" spans="1:7" ht="18.75" customHeight="1" x14ac:dyDescent="0.25">
      <c r="A786" s="40" t="s">
        <v>1248</v>
      </c>
      <c r="B786" s="55">
        <v>27526</v>
      </c>
      <c r="C786" s="30">
        <v>23729</v>
      </c>
      <c r="D786" s="31">
        <v>23729</v>
      </c>
      <c r="E786" s="32">
        <f t="shared" si="35"/>
        <v>9610.25</v>
      </c>
      <c r="F786" s="185">
        <f t="shared" si="34"/>
        <v>8419.642425</v>
      </c>
      <c r="G786" s="33" t="s">
        <v>1249</v>
      </c>
    </row>
    <row r="787" spans="1:7" ht="18.75" customHeight="1" x14ac:dyDescent="0.25">
      <c r="A787" s="40" t="s">
        <v>1250</v>
      </c>
      <c r="B787" s="55">
        <v>29010</v>
      </c>
      <c r="C787" s="30">
        <v>25009</v>
      </c>
      <c r="D787" s="31">
        <v>25009</v>
      </c>
      <c r="E787" s="32">
        <f t="shared" si="35"/>
        <v>10128.65</v>
      </c>
      <c r="F787" s="185">
        <f t="shared" si="34"/>
        <v>8873.8184250000013</v>
      </c>
      <c r="G787" s="33" t="s">
        <v>1251</v>
      </c>
    </row>
    <row r="788" spans="1:7" ht="18.75" customHeight="1" x14ac:dyDescent="0.25">
      <c r="A788" s="40" t="s">
        <v>1252</v>
      </c>
      <c r="B788" s="55">
        <v>30680</v>
      </c>
      <c r="C788" s="30">
        <v>26448</v>
      </c>
      <c r="D788" s="31">
        <v>26448</v>
      </c>
      <c r="E788" s="32">
        <f t="shared" si="35"/>
        <v>10711.44</v>
      </c>
      <c r="F788" s="185">
        <f t="shared" si="34"/>
        <v>9384.4115999999995</v>
      </c>
      <c r="G788" s="33" t="s">
        <v>1253</v>
      </c>
    </row>
    <row r="789" spans="1:7" ht="18.75" customHeight="1" x14ac:dyDescent="0.25">
      <c r="A789" s="40" t="s">
        <v>1254</v>
      </c>
      <c r="B789" s="55">
        <v>35053</v>
      </c>
      <c r="C789" s="30">
        <v>30218</v>
      </c>
      <c r="D789" s="31">
        <v>30218</v>
      </c>
      <c r="E789" s="32">
        <f t="shared" si="35"/>
        <v>12238.29</v>
      </c>
      <c r="F789" s="185">
        <f t="shared" si="34"/>
        <v>10722.101849999999</v>
      </c>
      <c r="G789" s="33" t="s">
        <v>1255</v>
      </c>
    </row>
    <row r="790" spans="1:7" ht="18.75" customHeight="1" x14ac:dyDescent="0.25">
      <c r="A790" s="40" t="s">
        <v>1256</v>
      </c>
      <c r="B790" s="55">
        <v>38913</v>
      </c>
      <c r="C790" s="30">
        <v>33546</v>
      </c>
      <c r="D790" s="31">
        <v>33546</v>
      </c>
      <c r="E790" s="32">
        <f t="shared" si="35"/>
        <v>13586.13</v>
      </c>
      <c r="F790" s="185">
        <f t="shared" si="34"/>
        <v>11902.95945</v>
      </c>
      <c r="G790" s="33" t="s">
        <v>1257</v>
      </c>
    </row>
    <row r="791" spans="1:7" ht="18.75" customHeight="1" x14ac:dyDescent="0.25">
      <c r="A791" s="40" t="s">
        <v>1258</v>
      </c>
      <c r="B791" s="55">
        <v>23915</v>
      </c>
      <c r="C791" s="30">
        <v>20616</v>
      </c>
      <c r="D791" s="31">
        <v>20616</v>
      </c>
      <c r="E791" s="32">
        <f t="shared" si="35"/>
        <v>8349.48</v>
      </c>
      <c r="F791" s="185">
        <f t="shared" si="34"/>
        <v>7315.0721999999996</v>
      </c>
      <c r="G791" s="38" t="s">
        <v>1259</v>
      </c>
    </row>
    <row r="792" spans="1:7" ht="18.75" customHeight="1" x14ac:dyDescent="0.25">
      <c r="A792" s="40" t="s">
        <v>1260</v>
      </c>
      <c r="B792" s="55">
        <v>25334</v>
      </c>
      <c r="C792" s="30">
        <v>21840</v>
      </c>
      <c r="D792" s="31">
        <v>21840</v>
      </c>
      <c r="E792" s="32">
        <f t="shared" si="35"/>
        <v>8845.2000000000007</v>
      </c>
      <c r="F792" s="185">
        <f t="shared" si="34"/>
        <v>7749.3779999999997</v>
      </c>
      <c r="G792" s="38" t="s">
        <v>1261</v>
      </c>
    </row>
    <row r="793" spans="1:7" ht="18.75" customHeight="1" x14ac:dyDescent="0.25">
      <c r="A793" s="40" t="s">
        <v>1262</v>
      </c>
      <c r="B793" s="55">
        <v>26400</v>
      </c>
      <c r="C793" s="30">
        <v>22759</v>
      </c>
      <c r="D793" s="31">
        <v>22759</v>
      </c>
      <c r="E793" s="32">
        <f t="shared" si="35"/>
        <v>9217.4</v>
      </c>
      <c r="F793" s="185">
        <f t="shared" si="34"/>
        <v>8075.4621750000006</v>
      </c>
      <c r="G793" s="38" t="s">
        <v>1263</v>
      </c>
    </row>
    <row r="794" spans="1:7" ht="18.75" customHeight="1" x14ac:dyDescent="0.25">
      <c r="A794" s="40" t="s">
        <v>1264</v>
      </c>
      <c r="B794" s="55">
        <v>30167</v>
      </c>
      <c r="C794" s="30">
        <v>26006</v>
      </c>
      <c r="D794" s="31">
        <v>26006</v>
      </c>
      <c r="E794" s="32">
        <f t="shared" si="35"/>
        <v>10532.43</v>
      </c>
      <c r="F794" s="185">
        <f t="shared" si="34"/>
        <v>9227.5789499999992</v>
      </c>
      <c r="G794" s="38" t="s">
        <v>1265</v>
      </c>
    </row>
    <row r="795" spans="1:7" ht="18.75" customHeight="1" x14ac:dyDescent="0.25">
      <c r="A795" s="40" t="s">
        <v>1266</v>
      </c>
      <c r="B795" s="55">
        <v>33813</v>
      </c>
      <c r="C795" s="30">
        <v>29149</v>
      </c>
      <c r="D795" s="31">
        <v>29149</v>
      </c>
      <c r="E795" s="32">
        <f t="shared" si="35"/>
        <v>11805.35</v>
      </c>
      <c r="F795" s="185">
        <f t="shared" si="34"/>
        <v>10342.793925</v>
      </c>
      <c r="G795" s="38" t="s">
        <v>1267</v>
      </c>
    </row>
    <row r="796" spans="1:7" ht="18.75" customHeight="1" x14ac:dyDescent="0.25">
      <c r="A796" s="136" t="s">
        <v>1268</v>
      </c>
      <c r="B796" s="55">
        <v>22826</v>
      </c>
      <c r="C796" s="30">
        <v>19678</v>
      </c>
      <c r="D796" s="31">
        <v>19678</v>
      </c>
      <c r="E796" s="32">
        <f t="shared" si="35"/>
        <v>7969.59</v>
      </c>
      <c r="F796" s="185">
        <f t="shared" si="34"/>
        <v>6982.2463499999994</v>
      </c>
      <c r="G796" s="38" t="s">
        <v>1269</v>
      </c>
    </row>
    <row r="797" spans="1:7" ht="18.75" customHeight="1" x14ac:dyDescent="0.25">
      <c r="A797" s="136" t="s">
        <v>1270</v>
      </c>
      <c r="B797" s="55">
        <v>24455</v>
      </c>
      <c r="C797" s="30">
        <v>21082</v>
      </c>
      <c r="D797" s="31">
        <v>21082</v>
      </c>
      <c r="E797" s="32">
        <f t="shared" si="35"/>
        <v>8538.2099999999991</v>
      </c>
      <c r="F797" s="185">
        <f t="shared" si="34"/>
        <v>7480.4206499999991</v>
      </c>
      <c r="G797" s="38" t="s">
        <v>1271</v>
      </c>
    </row>
    <row r="798" spans="1:7" ht="18.75" customHeight="1" x14ac:dyDescent="0.25">
      <c r="A798" s="136" t="s">
        <v>1272</v>
      </c>
      <c r="B798" s="55">
        <v>25840</v>
      </c>
      <c r="C798" s="30">
        <v>22276</v>
      </c>
      <c r="D798" s="31">
        <v>22276</v>
      </c>
      <c r="E798" s="32">
        <f t="shared" si="35"/>
        <v>9021.7800000000007</v>
      </c>
      <c r="F798" s="185">
        <f t="shared" si="34"/>
        <v>7904.0816999999988</v>
      </c>
      <c r="G798" s="38" t="s">
        <v>1273</v>
      </c>
    </row>
    <row r="799" spans="1:7" ht="18.75" customHeight="1" x14ac:dyDescent="0.25">
      <c r="A799" s="136" t="s">
        <v>1274</v>
      </c>
      <c r="B799" s="55">
        <v>31263</v>
      </c>
      <c r="C799" s="30">
        <v>26951</v>
      </c>
      <c r="D799" s="31">
        <v>26951</v>
      </c>
      <c r="E799" s="32">
        <f t="shared" si="35"/>
        <v>10915.16</v>
      </c>
      <c r="F799" s="185">
        <f t="shared" si="34"/>
        <v>9562.8885750000009</v>
      </c>
      <c r="G799" s="38" t="s">
        <v>1275</v>
      </c>
    </row>
    <row r="800" spans="1:7" ht="18.75" customHeight="1" x14ac:dyDescent="0.25">
      <c r="A800" s="136" t="s">
        <v>1276</v>
      </c>
      <c r="B800" s="55">
        <v>33761</v>
      </c>
      <c r="C800" s="30">
        <v>29104</v>
      </c>
      <c r="D800" s="31">
        <v>29104</v>
      </c>
      <c r="E800" s="32">
        <f t="shared" si="35"/>
        <v>11787.12</v>
      </c>
      <c r="F800" s="185">
        <f t="shared" si="34"/>
        <v>10326.826800000001</v>
      </c>
      <c r="G800" s="38" t="s">
        <v>1277</v>
      </c>
    </row>
    <row r="801" spans="1:7" ht="18.75" customHeight="1" x14ac:dyDescent="0.25">
      <c r="A801" s="40" t="s">
        <v>1278</v>
      </c>
      <c r="B801" s="55">
        <v>27848</v>
      </c>
      <c r="C801" s="30">
        <v>24007</v>
      </c>
      <c r="D801" s="31">
        <v>24007</v>
      </c>
      <c r="E801" s="32">
        <f t="shared" si="35"/>
        <v>9722.84</v>
      </c>
      <c r="F801" s="185">
        <f t="shared" si="34"/>
        <v>8518.2837749999999</v>
      </c>
      <c r="G801" s="33" t="s">
        <v>1279</v>
      </c>
    </row>
    <row r="802" spans="1:7" ht="18.75" customHeight="1" x14ac:dyDescent="0.25">
      <c r="A802" s="40" t="s">
        <v>1280</v>
      </c>
      <c r="B802" s="55">
        <v>29834</v>
      </c>
      <c r="C802" s="30">
        <v>25719</v>
      </c>
      <c r="D802" s="31">
        <v>25719</v>
      </c>
      <c r="E802" s="32">
        <f t="shared" si="35"/>
        <v>10416.200000000001</v>
      </c>
      <c r="F802" s="185">
        <f t="shared" si="34"/>
        <v>9125.7441749999998</v>
      </c>
      <c r="G802" s="33" t="s">
        <v>1281</v>
      </c>
    </row>
    <row r="803" spans="1:7" ht="18.75" customHeight="1" x14ac:dyDescent="0.25">
      <c r="A803" s="40" t="s">
        <v>1282</v>
      </c>
      <c r="B803" s="55">
        <v>31525</v>
      </c>
      <c r="C803" s="30">
        <v>27177</v>
      </c>
      <c r="D803" s="31">
        <v>27177</v>
      </c>
      <c r="E803" s="32">
        <f t="shared" si="35"/>
        <v>11006.69</v>
      </c>
      <c r="F803" s="185">
        <f t="shared" si="34"/>
        <v>9643.0790249999991</v>
      </c>
      <c r="G803" s="33" t="s">
        <v>1283</v>
      </c>
    </row>
    <row r="804" spans="1:7" ht="18.75" customHeight="1" x14ac:dyDescent="0.25">
      <c r="A804" s="40" t="s">
        <v>1284</v>
      </c>
      <c r="B804" s="55">
        <v>38141</v>
      </c>
      <c r="C804" s="30">
        <v>32880</v>
      </c>
      <c r="D804" s="31">
        <v>32880</v>
      </c>
      <c r="E804" s="32">
        <f t="shared" si="35"/>
        <v>13316.4</v>
      </c>
      <c r="F804" s="185">
        <f t="shared" si="34"/>
        <v>11666.646000000001</v>
      </c>
      <c r="G804" s="33" t="s">
        <v>1285</v>
      </c>
    </row>
    <row r="805" spans="1:7" ht="18.75" customHeight="1" x14ac:dyDescent="0.25">
      <c r="A805" s="40" t="s">
        <v>1286</v>
      </c>
      <c r="B805" s="55">
        <v>41190</v>
      </c>
      <c r="C805" s="30">
        <v>35509</v>
      </c>
      <c r="D805" s="31">
        <v>35509</v>
      </c>
      <c r="E805" s="32">
        <f t="shared" si="35"/>
        <v>14381.15</v>
      </c>
      <c r="F805" s="185">
        <f t="shared" si="34"/>
        <v>12599.480925</v>
      </c>
      <c r="G805" s="33" t="s">
        <v>1287</v>
      </c>
    </row>
    <row r="806" spans="1:7" ht="18.75" customHeight="1" x14ac:dyDescent="0.25">
      <c r="A806" s="40" t="s">
        <v>1288</v>
      </c>
      <c r="B806" s="55">
        <v>24195</v>
      </c>
      <c r="C806" s="30">
        <v>20858</v>
      </c>
      <c r="D806" s="31">
        <v>20858</v>
      </c>
      <c r="E806" s="32">
        <f t="shared" si="35"/>
        <v>8447.49</v>
      </c>
      <c r="F806" s="185">
        <f t="shared" si="34"/>
        <v>7400.9398499999998</v>
      </c>
      <c r="G806" s="38" t="s">
        <v>1289</v>
      </c>
    </row>
    <row r="807" spans="1:7" ht="18.75" customHeight="1" x14ac:dyDescent="0.25">
      <c r="A807" s="40" t="s">
        <v>1290</v>
      </c>
      <c r="B807" s="55">
        <v>25923</v>
      </c>
      <c r="C807" s="30">
        <v>22347</v>
      </c>
      <c r="D807" s="31">
        <v>22347</v>
      </c>
      <c r="E807" s="32">
        <f t="shared" si="35"/>
        <v>9050.5400000000009</v>
      </c>
      <c r="F807" s="185">
        <f t="shared" si="34"/>
        <v>7929.2742749999989</v>
      </c>
      <c r="G807" s="38" t="s">
        <v>1291</v>
      </c>
    </row>
    <row r="808" spans="1:7" ht="18.75" customHeight="1" x14ac:dyDescent="0.25">
      <c r="A808" s="40" t="s">
        <v>1292</v>
      </c>
      <c r="B808" s="55">
        <v>27390</v>
      </c>
      <c r="C808" s="30">
        <v>23612</v>
      </c>
      <c r="D808" s="31">
        <v>23612</v>
      </c>
      <c r="E808" s="32">
        <f t="shared" si="35"/>
        <v>9562.86</v>
      </c>
      <c r="F808" s="185">
        <f t="shared" si="34"/>
        <v>8378.1278999999977</v>
      </c>
      <c r="G808" s="38" t="s">
        <v>1293</v>
      </c>
    </row>
    <row r="809" spans="1:7" ht="18.75" customHeight="1" x14ac:dyDescent="0.25">
      <c r="A809" s="40" t="s">
        <v>1294</v>
      </c>
      <c r="B809" s="55">
        <v>33139</v>
      </c>
      <c r="C809" s="30">
        <v>28568</v>
      </c>
      <c r="D809" s="31">
        <v>28568</v>
      </c>
      <c r="E809" s="32">
        <f t="shared" si="35"/>
        <v>11570.04</v>
      </c>
      <c r="F809" s="185">
        <f t="shared" si="34"/>
        <v>10136.640599999999</v>
      </c>
      <c r="G809" s="38" t="s">
        <v>1295</v>
      </c>
    </row>
    <row r="810" spans="1:7" ht="18.75" customHeight="1" x14ac:dyDescent="0.25">
      <c r="A810" s="40" t="s">
        <v>1296</v>
      </c>
      <c r="B810" s="55">
        <v>35787</v>
      </c>
      <c r="C810" s="30">
        <v>30851</v>
      </c>
      <c r="D810" s="31">
        <v>30851</v>
      </c>
      <c r="E810" s="32">
        <f t="shared" si="35"/>
        <v>12494.66</v>
      </c>
      <c r="F810" s="185">
        <f t="shared" si="34"/>
        <v>10946.706075</v>
      </c>
      <c r="G810" s="38" t="s">
        <v>1297</v>
      </c>
    </row>
    <row r="811" spans="1:7" ht="18.75" customHeight="1" x14ac:dyDescent="0.25">
      <c r="A811" s="114" t="s">
        <v>1298</v>
      </c>
      <c r="B811" s="55">
        <v>19549</v>
      </c>
      <c r="C811" s="140">
        <v>16853</v>
      </c>
      <c r="D811" s="31">
        <v>16853</v>
      </c>
      <c r="E811" s="141">
        <f t="shared" si="35"/>
        <v>6825.47</v>
      </c>
      <c r="F811" s="185">
        <f t="shared" si="34"/>
        <v>5979.8657249999997</v>
      </c>
      <c r="G811" s="142" t="s">
        <v>1299</v>
      </c>
    </row>
    <row r="812" spans="1:7" ht="18.75" customHeight="1" x14ac:dyDescent="0.25">
      <c r="A812" s="114" t="s">
        <v>1300</v>
      </c>
      <c r="B812" s="55">
        <v>24129</v>
      </c>
      <c r="C812" s="81">
        <v>20801</v>
      </c>
      <c r="D812" s="31">
        <v>20801</v>
      </c>
      <c r="E812" s="82">
        <f t="shared" si="35"/>
        <v>8424.41</v>
      </c>
      <c r="F812" s="185">
        <f t="shared" si="34"/>
        <v>7380.7148249999991</v>
      </c>
      <c r="G812" s="142" t="s">
        <v>1301</v>
      </c>
    </row>
    <row r="813" spans="1:7" ht="18.75" customHeight="1" x14ac:dyDescent="0.25">
      <c r="A813" s="40" t="s">
        <v>1302</v>
      </c>
      <c r="B813" s="55">
        <v>37933</v>
      </c>
      <c r="C813" s="30">
        <v>32701</v>
      </c>
      <c r="D813" s="31">
        <v>32701</v>
      </c>
      <c r="E813" s="32">
        <f t="shared" si="35"/>
        <v>13243.91</v>
      </c>
      <c r="F813" s="185">
        <f t="shared" si="34"/>
        <v>11603.132325</v>
      </c>
      <c r="G813" s="33" t="s">
        <v>1303</v>
      </c>
    </row>
    <row r="814" spans="1:7" ht="18.75" customHeight="1" x14ac:dyDescent="0.25">
      <c r="A814" s="40" t="s">
        <v>1304</v>
      </c>
      <c r="B814" s="55">
        <v>40757</v>
      </c>
      <c r="C814" s="30">
        <v>35135</v>
      </c>
      <c r="D814" s="31">
        <v>35135</v>
      </c>
      <c r="E814" s="32">
        <f t="shared" si="35"/>
        <v>14229.68</v>
      </c>
      <c r="F814" s="185">
        <f t="shared" si="34"/>
        <v>12466.776374999998</v>
      </c>
      <c r="G814" s="33" t="s">
        <v>1305</v>
      </c>
    </row>
    <row r="815" spans="1:7" ht="18.75" customHeight="1" x14ac:dyDescent="0.25">
      <c r="A815" s="40" t="s">
        <v>1306</v>
      </c>
      <c r="B815" s="55">
        <v>43352</v>
      </c>
      <c r="C815" s="30">
        <v>37372</v>
      </c>
      <c r="D815" s="31">
        <v>37372</v>
      </c>
      <c r="E815" s="32">
        <f t="shared" si="35"/>
        <v>15135.66</v>
      </c>
      <c r="F815" s="185">
        <f t="shared" si="34"/>
        <v>13260.519900000001</v>
      </c>
      <c r="G815" s="33" t="s">
        <v>1307</v>
      </c>
    </row>
    <row r="816" spans="1:7" ht="18.75" customHeight="1" x14ac:dyDescent="0.25">
      <c r="A816" s="54" t="s">
        <v>1308</v>
      </c>
      <c r="B816" s="55">
        <v>37933</v>
      </c>
      <c r="C816" s="30">
        <v>32701</v>
      </c>
      <c r="D816" s="31">
        <v>32701</v>
      </c>
      <c r="E816" s="32">
        <f t="shared" si="35"/>
        <v>13243.91</v>
      </c>
      <c r="F816" s="185">
        <f t="shared" si="34"/>
        <v>11603.132325</v>
      </c>
      <c r="G816" s="33" t="s">
        <v>1309</v>
      </c>
    </row>
    <row r="817" spans="1:7" ht="18.75" customHeight="1" x14ac:dyDescent="0.25">
      <c r="A817" s="54" t="s">
        <v>1310</v>
      </c>
      <c r="B817" s="55">
        <v>40757</v>
      </c>
      <c r="C817" s="30">
        <v>35135</v>
      </c>
      <c r="D817" s="31">
        <v>35135</v>
      </c>
      <c r="E817" s="32">
        <f t="shared" si="35"/>
        <v>14229.68</v>
      </c>
      <c r="F817" s="185">
        <f t="shared" si="34"/>
        <v>12466.776374999998</v>
      </c>
      <c r="G817" s="33" t="s">
        <v>1311</v>
      </c>
    </row>
    <row r="818" spans="1:7" ht="18.75" customHeight="1" x14ac:dyDescent="0.25">
      <c r="A818" s="54" t="s">
        <v>1312</v>
      </c>
      <c r="B818" s="55">
        <v>43352</v>
      </c>
      <c r="C818" s="30">
        <v>37372</v>
      </c>
      <c r="D818" s="31">
        <v>37372</v>
      </c>
      <c r="E818" s="32">
        <f t="shared" si="35"/>
        <v>15135.66</v>
      </c>
      <c r="F818" s="185">
        <f t="shared" si="34"/>
        <v>13260.519900000001</v>
      </c>
      <c r="G818" s="33" t="s">
        <v>1313</v>
      </c>
    </row>
    <row r="819" spans="1:7" ht="18.75" customHeight="1" x14ac:dyDescent="0.25">
      <c r="A819" s="40" t="s">
        <v>1314</v>
      </c>
      <c r="B819" s="55">
        <v>27417</v>
      </c>
      <c r="C819" s="143">
        <v>23635</v>
      </c>
      <c r="D819" s="31">
        <v>23635</v>
      </c>
      <c r="E819" s="32">
        <f t="shared" si="35"/>
        <v>9572.18</v>
      </c>
      <c r="F819" s="185">
        <f t="shared" si="34"/>
        <v>8386.2888749999984</v>
      </c>
      <c r="G819" s="144" t="s">
        <v>1315</v>
      </c>
    </row>
    <row r="820" spans="1:7" ht="18.75" customHeight="1" x14ac:dyDescent="0.25">
      <c r="A820" s="40" t="s">
        <v>1316</v>
      </c>
      <c r="B820" s="55">
        <v>28740</v>
      </c>
      <c r="C820" s="143">
        <v>24776</v>
      </c>
      <c r="D820" s="31">
        <v>24776</v>
      </c>
      <c r="E820" s="32">
        <f t="shared" si="35"/>
        <v>10034.280000000001</v>
      </c>
      <c r="F820" s="185">
        <f t="shared" si="34"/>
        <v>8791.1441999999988</v>
      </c>
      <c r="G820" s="38" t="s">
        <v>1317</v>
      </c>
    </row>
    <row r="821" spans="1:7" ht="18.75" customHeight="1" x14ac:dyDescent="0.25">
      <c r="A821" s="40" t="s">
        <v>1318</v>
      </c>
      <c r="B821" s="55">
        <v>31901</v>
      </c>
      <c r="C821" s="143">
        <v>27501</v>
      </c>
      <c r="D821" s="31">
        <v>27501</v>
      </c>
      <c r="E821" s="32">
        <f t="shared" si="35"/>
        <v>11137.91</v>
      </c>
      <c r="F821" s="185">
        <f t="shared" si="34"/>
        <v>9758.0423249999985</v>
      </c>
      <c r="G821" s="38" t="s">
        <v>1319</v>
      </c>
    </row>
    <row r="822" spans="1:7" ht="18.75" customHeight="1" x14ac:dyDescent="0.25">
      <c r="A822" s="40" t="s">
        <v>1320</v>
      </c>
      <c r="B822" s="55">
        <v>28740</v>
      </c>
      <c r="C822" s="143">
        <v>24776</v>
      </c>
      <c r="D822" s="31">
        <v>24776</v>
      </c>
      <c r="E822" s="32">
        <f t="shared" si="35"/>
        <v>10034.280000000001</v>
      </c>
      <c r="F822" s="185">
        <f t="shared" si="34"/>
        <v>8791.1441999999988</v>
      </c>
      <c r="G822" s="126" t="s">
        <v>1321</v>
      </c>
    </row>
    <row r="823" spans="1:7" ht="18.75" customHeight="1" x14ac:dyDescent="0.25">
      <c r="A823" s="40" t="s">
        <v>1322</v>
      </c>
      <c r="B823" s="55">
        <v>31901</v>
      </c>
      <c r="C823" s="143">
        <v>27501</v>
      </c>
      <c r="D823" s="31">
        <v>27501</v>
      </c>
      <c r="E823" s="32">
        <f t="shared" si="35"/>
        <v>11137.91</v>
      </c>
      <c r="F823" s="185">
        <f t="shared" si="34"/>
        <v>9758.0423249999985</v>
      </c>
      <c r="G823" s="38" t="s">
        <v>1323</v>
      </c>
    </row>
    <row r="824" spans="1:7" ht="18.75" customHeight="1" x14ac:dyDescent="0.25">
      <c r="A824" s="40" t="s">
        <v>1324</v>
      </c>
      <c r="B824" s="55">
        <v>33338</v>
      </c>
      <c r="C824" s="143">
        <v>28740</v>
      </c>
      <c r="D824" s="31">
        <v>28740</v>
      </c>
      <c r="E824" s="32">
        <f t="shared" si="35"/>
        <v>11639.7</v>
      </c>
      <c r="F824" s="185">
        <f t="shared" si="34"/>
        <v>10197.670499999998</v>
      </c>
      <c r="G824" s="38" t="s">
        <v>1325</v>
      </c>
    </row>
    <row r="825" spans="1:7" ht="18.75" customHeight="1" x14ac:dyDescent="0.25">
      <c r="A825" s="40" t="s">
        <v>1326</v>
      </c>
      <c r="B825" s="55">
        <v>31263</v>
      </c>
      <c r="C825" s="143">
        <v>26951</v>
      </c>
      <c r="D825" s="31">
        <v>26951</v>
      </c>
      <c r="E825" s="32">
        <f t="shared" si="35"/>
        <v>10915.16</v>
      </c>
      <c r="F825" s="185">
        <f t="shared" si="34"/>
        <v>9562.8885750000009</v>
      </c>
      <c r="G825" s="126" t="s">
        <v>1327</v>
      </c>
    </row>
    <row r="826" spans="1:7" ht="18.75" customHeight="1" x14ac:dyDescent="0.25">
      <c r="A826" s="40" t="s">
        <v>1328</v>
      </c>
      <c r="B826" s="55">
        <v>33761</v>
      </c>
      <c r="C826" s="143">
        <v>29104</v>
      </c>
      <c r="D826" s="31">
        <v>29104</v>
      </c>
      <c r="E826" s="32">
        <f t="shared" si="35"/>
        <v>11787.12</v>
      </c>
      <c r="F826" s="185">
        <f t="shared" si="34"/>
        <v>10326.826800000001</v>
      </c>
      <c r="G826" s="126" t="s">
        <v>1329</v>
      </c>
    </row>
    <row r="827" spans="1:7" ht="18.75" customHeight="1" x14ac:dyDescent="0.25">
      <c r="A827" s="40" t="s">
        <v>1330</v>
      </c>
      <c r="B827" s="55">
        <v>35189</v>
      </c>
      <c r="C827" s="143">
        <v>30335</v>
      </c>
      <c r="D827" s="31">
        <v>30335</v>
      </c>
      <c r="E827" s="32">
        <f t="shared" si="35"/>
        <v>12285.68</v>
      </c>
      <c r="F827" s="185">
        <f t="shared" si="34"/>
        <v>10763.616375</v>
      </c>
      <c r="G827" s="126" t="s">
        <v>1331</v>
      </c>
    </row>
    <row r="828" spans="1:7" ht="18.75" customHeight="1" x14ac:dyDescent="0.25">
      <c r="A828" s="40" t="s">
        <v>1332</v>
      </c>
      <c r="B828" s="55">
        <v>39528</v>
      </c>
      <c r="C828" s="143">
        <v>34076</v>
      </c>
      <c r="D828" s="31">
        <v>34076</v>
      </c>
      <c r="E828" s="32">
        <f t="shared" si="35"/>
        <v>13800.78</v>
      </c>
      <c r="F828" s="185">
        <f t="shared" si="34"/>
        <v>12091.0167</v>
      </c>
      <c r="G828" s="126" t="s">
        <v>1333</v>
      </c>
    </row>
    <row r="829" spans="1:7" ht="18.75" customHeight="1" x14ac:dyDescent="0.25">
      <c r="A829" s="40" t="s">
        <v>1334</v>
      </c>
      <c r="B829" s="55">
        <v>41108</v>
      </c>
      <c r="C829" s="143">
        <v>35438</v>
      </c>
      <c r="D829" s="31">
        <v>35438</v>
      </c>
      <c r="E829" s="32">
        <f t="shared" si="35"/>
        <v>14352.39</v>
      </c>
      <c r="F829" s="185">
        <f t="shared" si="34"/>
        <v>12574.288349999999</v>
      </c>
      <c r="G829" s="126" t="s">
        <v>1335</v>
      </c>
    </row>
    <row r="830" spans="1:7" ht="18.75" customHeight="1" x14ac:dyDescent="0.25">
      <c r="A830" s="40" t="s">
        <v>1336</v>
      </c>
      <c r="B830" s="55">
        <v>42753</v>
      </c>
      <c r="C830" s="143">
        <v>36856</v>
      </c>
      <c r="D830" s="31">
        <v>36856</v>
      </c>
      <c r="E830" s="32">
        <f t="shared" si="35"/>
        <v>14926.68</v>
      </c>
      <c r="F830" s="185">
        <f t="shared" si="34"/>
        <v>13077.430199999999</v>
      </c>
      <c r="G830" s="126" t="s">
        <v>1337</v>
      </c>
    </row>
    <row r="831" spans="1:7" ht="18.75" customHeight="1" x14ac:dyDescent="0.25">
      <c r="A831" s="40" t="s">
        <v>1338</v>
      </c>
      <c r="B831" s="55">
        <v>32626</v>
      </c>
      <c r="C831" s="143">
        <v>28126</v>
      </c>
      <c r="D831" s="31">
        <v>28126</v>
      </c>
      <c r="E831" s="32">
        <f t="shared" si="35"/>
        <v>11391.03</v>
      </c>
      <c r="F831" s="185">
        <f t="shared" si="34"/>
        <v>9979.8079499999985</v>
      </c>
      <c r="G831" s="126" t="s">
        <v>1339</v>
      </c>
    </row>
    <row r="832" spans="1:7" ht="18.75" customHeight="1" x14ac:dyDescent="0.25">
      <c r="A832" s="40" t="s">
        <v>1340</v>
      </c>
      <c r="B832" s="55">
        <v>34201</v>
      </c>
      <c r="C832" s="143">
        <v>29484</v>
      </c>
      <c r="D832" s="31">
        <v>29484</v>
      </c>
      <c r="E832" s="32">
        <f t="shared" si="35"/>
        <v>11941.02</v>
      </c>
      <c r="F832" s="185">
        <f t="shared" ref="F832:F895" si="36">+D832*(1-0.5)*(1-0.1)*(1-0.17)*(1-0.05)</f>
        <v>10461.660300000001</v>
      </c>
      <c r="G832" s="126" t="s">
        <v>1341</v>
      </c>
    </row>
    <row r="833" spans="1:7" ht="18.75" customHeight="1" x14ac:dyDescent="0.25">
      <c r="A833" s="145" t="s">
        <v>1342</v>
      </c>
      <c r="B833" s="55">
        <v>37962</v>
      </c>
      <c r="C833" s="143">
        <v>32726</v>
      </c>
      <c r="D833" s="31">
        <v>32726</v>
      </c>
      <c r="E833" s="32">
        <f t="shared" si="35"/>
        <v>13254.03</v>
      </c>
      <c r="F833" s="185">
        <f t="shared" si="36"/>
        <v>11612.00295</v>
      </c>
      <c r="G833" s="38" t="s">
        <v>1343</v>
      </c>
    </row>
    <row r="834" spans="1:7" ht="18.75" customHeight="1" x14ac:dyDescent="0.25">
      <c r="A834" s="145" t="s">
        <v>1344</v>
      </c>
      <c r="B834" s="55">
        <v>34201</v>
      </c>
      <c r="C834" s="143">
        <v>29484</v>
      </c>
      <c r="D834" s="31">
        <v>29484</v>
      </c>
      <c r="E834" s="32">
        <f t="shared" si="35"/>
        <v>11941.02</v>
      </c>
      <c r="F834" s="185">
        <f t="shared" si="36"/>
        <v>10461.660300000001</v>
      </c>
      <c r="G834" s="126" t="s">
        <v>1345</v>
      </c>
    </row>
    <row r="835" spans="1:7" ht="18.75" customHeight="1" x14ac:dyDescent="0.25">
      <c r="A835" s="145" t="s">
        <v>1346</v>
      </c>
      <c r="B835" s="55">
        <v>37962</v>
      </c>
      <c r="C835" s="143">
        <v>32726</v>
      </c>
      <c r="D835" s="31">
        <v>32726</v>
      </c>
      <c r="E835" s="32">
        <f t="shared" si="35"/>
        <v>13254.03</v>
      </c>
      <c r="F835" s="185">
        <f t="shared" si="36"/>
        <v>11612.00295</v>
      </c>
      <c r="G835" s="38" t="s">
        <v>1347</v>
      </c>
    </row>
    <row r="836" spans="1:7" ht="18.75" customHeight="1" x14ac:dyDescent="0.25">
      <c r="A836" s="145" t="s">
        <v>1348</v>
      </c>
      <c r="B836" s="55">
        <v>39671</v>
      </c>
      <c r="C836" s="143">
        <v>34199</v>
      </c>
      <c r="D836" s="31">
        <v>34199</v>
      </c>
      <c r="E836" s="32">
        <f t="shared" si="35"/>
        <v>13850.6</v>
      </c>
      <c r="F836" s="185">
        <f t="shared" si="36"/>
        <v>12134.660175000001</v>
      </c>
      <c r="G836" s="38" t="s">
        <v>1349</v>
      </c>
    </row>
    <row r="837" spans="1:7" ht="18.75" customHeight="1" x14ac:dyDescent="0.25">
      <c r="A837" s="145" t="s">
        <v>1350</v>
      </c>
      <c r="B837" s="55">
        <v>37201</v>
      </c>
      <c r="C837" s="143">
        <v>32070</v>
      </c>
      <c r="D837" s="31">
        <v>32070</v>
      </c>
      <c r="E837" s="32">
        <f t="shared" si="35"/>
        <v>12988.35</v>
      </c>
      <c r="F837" s="185">
        <f t="shared" si="36"/>
        <v>11379.237749999998</v>
      </c>
      <c r="G837" s="126" t="s">
        <v>1351</v>
      </c>
    </row>
    <row r="838" spans="1:7" ht="18.75" customHeight="1" x14ac:dyDescent="0.25">
      <c r="A838" s="145" t="s">
        <v>1352</v>
      </c>
      <c r="B838" s="55">
        <v>40178</v>
      </c>
      <c r="C838" s="143">
        <v>34636</v>
      </c>
      <c r="D838" s="31">
        <v>34636</v>
      </c>
      <c r="E838" s="32">
        <f t="shared" si="35"/>
        <v>14027.58</v>
      </c>
      <c r="F838" s="185">
        <f t="shared" si="36"/>
        <v>12289.718699999999</v>
      </c>
      <c r="G838" s="126" t="s">
        <v>1353</v>
      </c>
    </row>
    <row r="839" spans="1:7" ht="18.75" customHeight="1" x14ac:dyDescent="0.25">
      <c r="A839" s="145" t="s">
        <v>1354</v>
      </c>
      <c r="B839" s="55">
        <v>41875</v>
      </c>
      <c r="C839" s="143">
        <v>36099</v>
      </c>
      <c r="D839" s="31">
        <v>36099</v>
      </c>
      <c r="E839" s="32">
        <f t="shared" si="35"/>
        <v>14620.1</v>
      </c>
      <c r="F839" s="185">
        <f t="shared" si="36"/>
        <v>12808.827675</v>
      </c>
      <c r="G839" s="126" t="s">
        <v>1355</v>
      </c>
    </row>
    <row r="840" spans="1:7" ht="18.75" customHeight="1" x14ac:dyDescent="0.25">
      <c r="A840" s="145" t="s">
        <v>1356</v>
      </c>
      <c r="B840" s="55">
        <v>47039</v>
      </c>
      <c r="C840" s="143">
        <v>40551</v>
      </c>
      <c r="D840" s="31">
        <v>40551</v>
      </c>
      <c r="E840" s="32">
        <f t="shared" si="35"/>
        <v>16423.16</v>
      </c>
      <c r="F840" s="185">
        <f t="shared" si="36"/>
        <v>14388.508574999998</v>
      </c>
      <c r="G840" s="126" t="s">
        <v>1357</v>
      </c>
    </row>
    <row r="841" spans="1:7" ht="18.75" customHeight="1" x14ac:dyDescent="0.25">
      <c r="A841" s="145" t="s">
        <v>1358</v>
      </c>
      <c r="B841" s="55">
        <v>48920</v>
      </c>
      <c r="C841" s="143">
        <v>42172</v>
      </c>
      <c r="D841" s="31">
        <v>42172</v>
      </c>
      <c r="E841" s="32">
        <f t="shared" ref="E841:E904" si="37">ROUND($D841*E$5,2)</f>
        <v>17079.66</v>
      </c>
      <c r="F841" s="185">
        <f t="shared" si="36"/>
        <v>14963.679899999999</v>
      </c>
      <c r="G841" s="126" t="s">
        <v>1359</v>
      </c>
    </row>
    <row r="842" spans="1:7" ht="18.75" customHeight="1" x14ac:dyDescent="0.25">
      <c r="A842" s="40" t="s">
        <v>1360</v>
      </c>
      <c r="B842" s="55">
        <v>50875</v>
      </c>
      <c r="C842" s="143">
        <v>43858</v>
      </c>
      <c r="D842" s="31">
        <v>43858</v>
      </c>
      <c r="E842" s="32">
        <f t="shared" si="37"/>
        <v>17762.490000000002</v>
      </c>
      <c r="F842" s="185">
        <f t="shared" si="36"/>
        <v>15561.914850000001</v>
      </c>
      <c r="G842" s="126" t="s">
        <v>1361</v>
      </c>
    </row>
    <row r="843" spans="1:7" ht="18.75" customHeight="1" x14ac:dyDescent="0.25">
      <c r="A843" s="40" t="s">
        <v>1362</v>
      </c>
      <c r="B843" s="55">
        <v>31901</v>
      </c>
      <c r="C843" s="143">
        <v>27501</v>
      </c>
      <c r="D843" s="31">
        <v>27501</v>
      </c>
      <c r="E843" s="32">
        <f t="shared" si="37"/>
        <v>11137.91</v>
      </c>
      <c r="F843" s="185">
        <f t="shared" si="36"/>
        <v>9758.0423249999985</v>
      </c>
      <c r="G843" s="126" t="s">
        <v>1363</v>
      </c>
    </row>
    <row r="844" spans="1:7" ht="18.75" customHeight="1" x14ac:dyDescent="0.25">
      <c r="A844" s="40" t="s">
        <v>1364</v>
      </c>
      <c r="B844" s="55">
        <v>33338</v>
      </c>
      <c r="C844" s="143">
        <v>28740</v>
      </c>
      <c r="D844" s="31">
        <v>28740</v>
      </c>
      <c r="E844" s="32">
        <f t="shared" si="37"/>
        <v>11639.7</v>
      </c>
      <c r="F844" s="185">
        <f t="shared" si="36"/>
        <v>10197.670499999998</v>
      </c>
      <c r="G844" s="126" t="s">
        <v>1365</v>
      </c>
    </row>
    <row r="845" spans="1:7" ht="18.75" customHeight="1" x14ac:dyDescent="0.25">
      <c r="A845" s="40" t="s">
        <v>1366</v>
      </c>
      <c r="B845" s="55">
        <v>34773</v>
      </c>
      <c r="C845" s="143">
        <v>29977</v>
      </c>
      <c r="D845" s="31">
        <v>29977</v>
      </c>
      <c r="E845" s="32">
        <f t="shared" si="37"/>
        <v>12140.69</v>
      </c>
      <c r="F845" s="185">
        <f t="shared" si="36"/>
        <v>10636.589024999999</v>
      </c>
      <c r="G845" s="126" t="s">
        <v>1367</v>
      </c>
    </row>
    <row r="846" spans="1:7" ht="18.75" customHeight="1" x14ac:dyDescent="0.25">
      <c r="A846" s="40" t="s">
        <v>1368</v>
      </c>
      <c r="B846" s="55">
        <v>33338</v>
      </c>
      <c r="C846" s="143">
        <v>28740</v>
      </c>
      <c r="D846" s="31">
        <v>28740</v>
      </c>
      <c r="E846" s="32">
        <f t="shared" si="37"/>
        <v>11639.7</v>
      </c>
      <c r="F846" s="185">
        <f t="shared" si="36"/>
        <v>10197.670499999998</v>
      </c>
      <c r="G846" s="144" t="s">
        <v>1369</v>
      </c>
    </row>
    <row r="847" spans="1:7" ht="18.75" customHeight="1" x14ac:dyDescent="0.25">
      <c r="A847" s="40" t="s">
        <v>1370</v>
      </c>
      <c r="B847" s="55">
        <v>34773</v>
      </c>
      <c r="C847" s="143">
        <v>29977</v>
      </c>
      <c r="D847" s="31">
        <v>29977</v>
      </c>
      <c r="E847" s="32">
        <f t="shared" si="37"/>
        <v>12140.69</v>
      </c>
      <c r="F847" s="185">
        <f t="shared" si="36"/>
        <v>10636.589024999999</v>
      </c>
      <c r="G847" s="33" t="s">
        <v>1371</v>
      </c>
    </row>
    <row r="848" spans="1:7" ht="18.75" customHeight="1" x14ac:dyDescent="0.25">
      <c r="A848" s="40" t="s">
        <v>1372</v>
      </c>
      <c r="B848" s="55">
        <v>36212</v>
      </c>
      <c r="C848" s="143">
        <v>31217</v>
      </c>
      <c r="D848" s="31">
        <v>31217</v>
      </c>
      <c r="E848" s="32">
        <f t="shared" si="37"/>
        <v>12642.89</v>
      </c>
      <c r="F848" s="185">
        <f t="shared" si="36"/>
        <v>11076.572024999999</v>
      </c>
      <c r="G848" s="33" t="s">
        <v>1373</v>
      </c>
    </row>
    <row r="849" spans="1:7" ht="18.75" customHeight="1" x14ac:dyDescent="0.25">
      <c r="A849" s="40" t="s">
        <v>1374</v>
      </c>
      <c r="B849" s="55">
        <v>36752</v>
      </c>
      <c r="C849" s="143">
        <v>31683</v>
      </c>
      <c r="D849" s="31">
        <v>31683</v>
      </c>
      <c r="E849" s="32">
        <f t="shared" si="37"/>
        <v>12831.62</v>
      </c>
      <c r="F849" s="185">
        <f t="shared" si="36"/>
        <v>11241.920475000001</v>
      </c>
      <c r="G849" s="144" t="s">
        <v>1375</v>
      </c>
    </row>
    <row r="850" spans="1:7" ht="18.75" customHeight="1" x14ac:dyDescent="0.25">
      <c r="A850" s="40" t="s">
        <v>1376</v>
      </c>
      <c r="B850" s="55">
        <v>37933</v>
      </c>
      <c r="C850" s="143">
        <v>32701</v>
      </c>
      <c r="D850" s="31">
        <v>32701</v>
      </c>
      <c r="E850" s="32">
        <f t="shared" si="37"/>
        <v>13243.91</v>
      </c>
      <c r="F850" s="185">
        <f t="shared" si="36"/>
        <v>11603.132325</v>
      </c>
      <c r="G850" s="144" t="s">
        <v>1377</v>
      </c>
    </row>
    <row r="851" spans="1:7" ht="18.75" customHeight="1" x14ac:dyDescent="0.25">
      <c r="A851" s="40" t="s">
        <v>1378</v>
      </c>
      <c r="B851" s="55">
        <v>39370</v>
      </c>
      <c r="C851" s="143">
        <v>33940</v>
      </c>
      <c r="D851" s="31">
        <v>33940</v>
      </c>
      <c r="E851" s="32">
        <f t="shared" si="37"/>
        <v>13745.7</v>
      </c>
      <c r="F851" s="185">
        <f t="shared" si="36"/>
        <v>12042.7605</v>
      </c>
      <c r="G851" s="144" t="s">
        <v>1379</v>
      </c>
    </row>
    <row r="852" spans="1:7" ht="18.75" customHeight="1" x14ac:dyDescent="0.25">
      <c r="A852" s="40" t="s">
        <v>1380</v>
      </c>
      <c r="B852" s="55">
        <v>40868</v>
      </c>
      <c r="C852" s="143">
        <v>35231</v>
      </c>
      <c r="D852" s="31">
        <v>35231</v>
      </c>
      <c r="E852" s="32">
        <f t="shared" si="37"/>
        <v>14268.56</v>
      </c>
      <c r="F852" s="185">
        <f t="shared" si="36"/>
        <v>12500.839575</v>
      </c>
      <c r="G852" s="144" t="s">
        <v>1381</v>
      </c>
    </row>
    <row r="853" spans="1:7" ht="18.75" customHeight="1" x14ac:dyDescent="0.25">
      <c r="A853" s="40" t="s">
        <v>1382</v>
      </c>
      <c r="B853" s="55">
        <v>42290</v>
      </c>
      <c r="C853" s="143">
        <v>36457</v>
      </c>
      <c r="D853" s="31">
        <v>36457</v>
      </c>
      <c r="E853" s="32">
        <f t="shared" si="37"/>
        <v>14765.09</v>
      </c>
      <c r="F853" s="185">
        <f t="shared" si="36"/>
        <v>12935.855024999999</v>
      </c>
      <c r="G853" s="126" t="s">
        <v>1383</v>
      </c>
    </row>
    <row r="854" spans="1:7" ht="18.75" customHeight="1" x14ac:dyDescent="0.25">
      <c r="A854" s="40" t="s">
        <v>1384</v>
      </c>
      <c r="B854" s="55">
        <v>43774</v>
      </c>
      <c r="C854" s="143">
        <v>37736</v>
      </c>
      <c r="D854" s="31">
        <v>37736</v>
      </c>
      <c r="E854" s="32">
        <f t="shared" si="37"/>
        <v>15283.08</v>
      </c>
      <c r="F854" s="185">
        <f t="shared" si="36"/>
        <v>13389.6762</v>
      </c>
      <c r="G854" s="126" t="s">
        <v>1385</v>
      </c>
    </row>
    <row r="855" spans="1:7" ht="18.75" customHeight="1" x14ac:dyDescent="0.25">
      <c r="A855" s="40" t="s">
        <v>1386</v>
      </c>
      <c r="B855" s="55">
        <v>37962</v>
      </c>
      <c r="C855" s="143">
        <v>32726</v>
      </c>
      <c r="D855" s="31">
        <v>32726</v>
      </c>
      <c r="E855" s="32">
        <f t="shared" si="37"/>
        <v>13254.03</v>
      </c>
      <c r="F855" s="185">
        <f t="shared" si="36"/>
        <v>11612.00295</v>
      </c>
      <c r="G855" s="126" t="s">
        <v>1387</v>
      </c>
    </row>
    <row r="856" spans="1:7" ht="18.75" customHeight="1" x14ac:dyDescent="0.25">
      <c r="A856" s="40" t="s">
        <v>1388</v>
      </c>
      <c r="B856" s="55">
        <v>39663</v>
      </c>
      <c r="C856" s="143">
        <v>34192</v>
      </c>
      <c r="D856" s="31">
        <v>34192</v>
      </c>
      <c r="E856" s="32">
        <f t="shared" si="37"/>
        <v>13847.76</v>
      </c>
      <c r="F856" s="185">
        <f t="shared" si="36"/>
        <v>12132.176399999998</v>
      </c>
      <c r="G856" s="126" t="s">
        <v>1389</v>
      </c>
    </row>
    <row r="857" spans="1:7" ht="18.75" customHeight="1" x14ac:dyDescent="0.25">
      <c r="A857" s="40" t="s">
        <v>1390</v>
      </c>
      <c r="B857" s="55">
        <v>41167</v>
      </c>
      <c r="C857" s="143">
        <v>35489</v>
      </c>
      <c r="D857" s="31">
        <v>35489</v>
      </c>
      <c r="E857" s="32">
        <f t="shared" si="37"/>
        <v>14373.05</v>
      </c>
      <c r="F857" s="185">
        <f t="shared" si="36"/>
        <v>12592.384424999998</v>
      </c>
      <c r="G857" s="126" t="s">
        <v>1391</v>
      </c>
    </row>
    <row r="858" spans="1:7" ht="18.75" customHeight="1" x14ac:dyDescent="0.25">
      <c r="A858" s="40" t="s">
        <v>1392</v>
      </c>
      <c r="B858" s="55">
        <v>39671</v>
      </c>
      <c r="C858" s="143">
        <v>34199</v>
      </c>
      <c r="D858" s="31">
        <v>34199</v>
      </c>
      <c r="E858" s="32">
        <f t="shared" si="37"/>
        <v>13850.6</v>
      </c>
      <c r="F858" s="185">
        <f t="shared" si="36"/>
        <v>12134.660175000001</v>
      </c>
      <c r="G858" s="126" t="s">
        <v>1393</v>
      </c>
    </row>
    <row r="859" spans="1:7" ht="18.75" customHeight="1" x14ac:dyDescent="0.25">
      <c r="A859" s="40" t="s">
        <v>1394</v>
      </c>
      <c r="B859" s="55">
        <v>41172</v>
      </c>
      <c r="C859" s="143">
        <v>35493</v>
      </c>
      <c r="D859" s="31">
        <v>35493</v>
      </c>
      <c r="E859" s="32">
        <f t="shared" si="37"/>
        <v>14374.67</v>
      </c>
      <c r="F859" s="185">
        <f t="shared" si="36"/>
        <v>12593.803725</v>
      </c>
      <c r="G859" s="126" t="s">
        <v>1395</v>
      </c>
    </row>
    <row r="860" spans="1:7" ht="18.75" customHeight="1" x14ac:dyDescent="0.25">
      <c r="A860" s="40" t="s">
        <v>1396</v>
      </c>
      <c r="B860" s="55">
        <v>42673</v>
      </c>
      <c r="C860" s="143">
        <v>36787</v>
      </c>
      <c r="D860" s="31">
        <v>36787</v>
      </c>
      <c r="E860" s="32">
        <f t="shared" si="37"/>
        <v>14898.74</v>
      </c>
      <c r="F860" s="185">
        <f t="shared" si="36"/>
        <v>13052.947275</v>
      </c>
      <c r="G860" s="126" t="s">
        <v>1397</v>
      </c>
    </row>
    <row r="861" spans="1:7" ht="18.75" customHeight="1" x14ac:dyDescent="0.25">
      <c r="A861" s="145" t="s">
        <v>1398</v>
      </c>
      <c r="B861" s="55">
        <v>41921</v>
      </c>
      <c r="C861" s="81">
        <v>36139</v>
      </c>
      <c r="D861" s="31">
        <v>36139</v>
      </c>
      <c r="E861" s="82">
        <f t="shared" si="37"/>
        <v>14636.3</v>
      </c>
      <c r="F861" s="185">
        <f t="shared" si="36"/>
        <v>12823.020674999998</v>
      </c>
      <c r="G861" s="146" t="s">
        <v>1399</v>
      </c>
    </row>
    <row r="862" spans="1:7" ht="18.75" customHeight="1" x14ac:dyDescent="0.25">
      <c r="A862" s="145" t="s">
        <v>1400</v>
      </c>
      <c r="B862" s="55">
        <v>43421</v>
      </c>
      <c r="C862" s="81">
        <v>37432</v>
      </c>
      <c r="D862" s="31">
        <v>37432</v>
      </c>
      <c r="E862" s="82">
        <f t="shared" si="37"/>
        <v>15159.96</v>
      </c>
      <c r="F862" s="185">
        <f t="shared" si="36"/>
        <v>13281.8094</v>
      </c>
      <c r="G862" s="146" t="s">
        <v>1401</v>
      </c>
    </row>
    <row r="863" spans="1:7" ht="18.75" customHeight="1" x14ac:dyDescent="0.25">
      <c r="A863" s="145" t="s">
        <v>1402</v>
      </c>
      <c r="B863" s="55">
        <v>44922</v>
      </c>
      <c r="C863" s="81">
        <v>38726</v>
      </c>
      <c r="D863" s="31">
        <v>38726</v>
      </c>
      <c r="E863" s="82">
        <f t="shared" si="37"/>
        <v>15684.03</v>
      </c>
      <c r="F863" s="185">
        <f t="shared" si="36"/>
        <v>13740.952949999999</v>
      </c>
      <c r="G863" s="146" t="s">
        <v>1403</v>
      </c>
    </row>
    <row r="864" spans="1:7" ht="18.75" customHeight="1" x14ac:dyDescent="0.25">
      <c r="A864" s="145" t="s">
        <v>1404</v>
      </c>
      <c r="B864" s="55">
        <v>46757</v>
      </c>
      <c r="C864" s="81">
        <v>40308</v>
      </c>
      <c r="D864" s="31">
        <v>40308</v>
      </c>
      <c r="E864" s="82">
        <f t="shared" si="37"/>
        <v>16324.74</v>
      </c>
      <c r="F864" s="185">
        <f t="shared" si="36"/>
        <v>14302.286099999999</v>
      </c>
      <c r="G864" s="146" t="s">
        <v>1405</v>
      </c>
    </row>
    <row r="865" spans="1:7" ht="18.75" customHeight="1" x14ac:dyDescent="0.25">
      <c r="A865" s="145" t="s">
        <v>1406</v>
      </c>
      <c r="B865" s="55">
        <v>48273</v>
      </c>
      <c r="C865" s="81">
        <v>41615</v>
      </c>
      <c r="D865" s="31">
        <v>41615</v>
      </c>
      <c r="E865" s="82">
        <f t="shared" si="37"/>
        <v>16854.080000000002</v>
      </c>
      <c r="F865" s="185">
        <f t="shared" si="36"/>
        <v>14766.042374999999</v>
      </c>
      <c r="G865" s="146" t="s">
        <v>1407</v>
      </c>
    </row>
    <row r="866" spans="1:7" ht="18.75" customHeight="1" thickBot="1" x14ac:dyDescent="0.3">
      <c r="A866" s="147" t="s">
        <v>1408</v>
      </c>
      <c r="B866" s="55">
        <v>49787</v>
      </c>
      <c r="C866" s="148">
        <v>42920</v>
      </c>
      <c r="D866" s="31">
        <v>42920</v>
      </c>
      <c r="E866" s="149">
        <f t="shared" si="37"/>
        <v>17382.599999999999</v>
      </c>
      <c r="F866" s="185">
        <f t="shared" si="36"/>
        <v>15229.088999999998</v>
      </c>
      <c r="G866" s="150" t="s">
        <v>1409</v>
      </c>
    </row>
    <row r="867" spans="1:7" ht="18.75" customHeight="1" x14ac:dyDescent="0.25">
      <c r="A867" s="23" t="s">
        <v>1410</v>
      </c>
      <c r="B867" s="37"/>
      <c r="C867" s="24"/>
      <c r="D867" s="26"/>
      <c r="E867" s="24"/>
      <c r="F867" s="185">
        <f t="shared" si="36"/>
        <v>0</v>
      </c>
      <c r="G867" s="90"/>
    </row>
    <row r="868" spans="1:7" ht="18.75" customHeight="1" x14ac:dyDescent="0.25">
      <c r="A868" s="40" t="s">
        <v>1411</v>
      </c>
      <c r="B868" s="55">
        <v>27417</v>
      </c>
      <c r="C868" s="143">
        <v>23635</v>
      </c>
      <c r="D868" s="31">
        <v>23635</v>
      </c>
      <c r="E868" s="32">
        <f t="shared" si="37"/>
        <v>9572.18</v>
      </c>
      <c r="F868" s="185">
        <f t="shared" si="36"/>
        <v>8386.2888749999984</v>
      </c>
      <c r="G868" s="38" t="s">
        <v>1315</v>
      </c>
    </row>
    <row r="869" spans="1:7" ht="18.75" customHeight="1" x14ac:dyDescent="0.25">
      <c r="A869" s="40" t="s">
        <v>1412</v>
      </c>
      <c r="B869" s="55">
        <v>28740</v>
      </c>
      <c r="C869" s="143">
        <v>24776</v>
      </c>
      <c r="D869" s="31">
        <v>24776</v>
      </c>
      <c r="E869" s="32">
        <f t="shared" si="37"/>
        <v>10034.280000000001</v>
      </c>
      <c r="F869" s="185">
        <f t="shared" si="36"/>
        <v>8791.1441999999988</v>
      </c>
      <c r="G869" s="130" t="s">
        <v>1317</v>
      </c>
    </row>
    <row r="870" spans="1:7" ht="18.75" customHeight="1" x14ac:dyDescent="0.25">
      <c r="A870" s="40" t="s">
        <v>1413</v>
      </c>
      <c r="B870" s="55">
        <v>31901</v>
      </c>
      <c r="C870" s="143">
        <v>27501</v>
      </c>
      <c r="D870" s="31">
        <v>27501</v>
      </c>
      <c r="E870" s="32">
        <f t="shared" si="37"/>
        <v>11137.91</v>
      </c>
      <c r="F870" s="185">
        <f t="shared" si="36"/>
        <v>9758.0423249999985</v>
      </c>
      <c r="G870" s="130" t="s">
        <v>1319</v>
      </c>
    </row>
    <row r="871" spans="1:7" ht="18.75" customHeight="1" x14ac:dyDescent="0.25">
      <c r="A871" s="40" t="s">
        <v>1414</v>
      </c>
      <c r="B871" s="55">
        <v>28740</v>
      </c>
      <c r="C871" s="143">
        <v>24776</v>
      </c>
      <c r="D871" s="31">
        <v>24776</v>
      </c>
      <c r="E871" s="32">
        <f t="shared" si="37"/>
        <v>10034.280000000001</v>
      </c>
      <c r="F871" s="185">
        <f t="shared" si="36"/>
        <v>8791.1441999999988</v>
      </c>
      <c r="G871" s="130" t="s">
        <v>1315</v>
      </c>
    </row>
    <row r="872" spans="1:7" ht="18.75" customHeight="1" x14ac:dyDescent="0.25">
      <c r="A872" s="40" t="s">
        <v>1415</v>
      </c>
      <c r="B872" s="55">
        <v>31901</v>
      </c>
      <c r="C872" s="143">
        <v>27501</v>
      </c>
      <c r="D872" s="31">
        <v>27501</v>
      </c>
      <c r="E872" s="32">
        <f t="shared" si="37"/>
        <v>11137.91</v>
      </c>
      <c r="F872" s="185">
        <f t="shared" si="36"/>
        <v>9758.0423249999985</v>
      </c>
      <c r="G872" s="130" t="s">
        <v>1323</v>
      </c>
    </row>
    <row r="873" spans="1:7" ht="18.75" customHeight="1" x14ac:dyDescent="0.25">
      <c r="A873" s="40" t="s">
        <v>1416</v>
      </c>
      <c r="B873" s="55">
        <v>33338</v>
      </c>
      <c r="C873" s="143">
        <v>28740</v>
      </c>
      <c r="D873" s="31">
        <v>28740</v>
      </c>
      <c r="E873" s="32">
        <f t="shared" si="37"/>
        <v>11639.7</v>
      </c>
      <c r="F873" s="185">
        <f t="shared" si="36"/>
        <v>10197.670499999998</v>
      </c>
      <c r="G873" s="130" t="s">
        <v>1325</v>
      </c>
    </row>
    <row r="874" spans="1:7" ht="18.75" customHeight="1" x14ac:dyDescent="0.25">
      <c r="A874" s="40" t="s">
        <v>1417</v>
      </c>
      <c r="B874" s="55">
        <v>31263</v>
      </c>
      <c r="C874" s="143">
        <v>26951</v>
      </c>
      <c r="D874" s="31">
        <v>26951</v>
      </c>
      <c r="E874" s="32">
        <f t="shared" si="37"/>
        <v>10915.16</v>
      </c>
      <c r="F874" s="185">
        <f t="shared" si="36"/>
        <v>9562.8885750000009</v>
      </c>
      <c r="G874" s="130" t="s">
        <v>1327</v>
      </c>
    </row>
    <row r="875" spans="1:7" ht="18.75" customHeight="1" x14ac:dyDescent="0.25">
      <c r="A875" s="40" t="s">
        <v>1418</v>
      </c>
      <c r="B875" s="55">
        <v>33761</v>
      </c>
      <c r="C875" s="143">
        <v>29104</v>
      </c>
      <c r="D875" s="31">
        <v>29104</v>
      </c>
      <c r="E875" s="32">
        <f t="shared" si="37"/>
        <v>11787.12</v>
      </c>
      <c r="F875" s="185">
        <f t="shared" si="36"/>
        <v>10326.826800000001</v>
      </c>
      <c r="G875" s="130" t="s">
        <v>1329</v>
      </c>
    </row>
    <row r="876" spans="1:7" ht="18.75" customHeight="1" x14ac:dyDescent="0.25">
      <c r="A876" s="40" t="s">
        <v>1419</v>
      </c>
      <c r="B876" s="55">
        <v>35189</v>
      </c>
      <c r="C876" s="143">
        <v>30335</v>
      </c>
      <c r="D876" s="31">
        <v>30335</v>
      </c>
      <c r="E876" s="32">
        <f t="shared" si="37"/>
        <v>12285.68</v>
      </c>
      <c r="F876" s="185">
        <f t="shared" si="36"/>
        <v>10763.616375</v>
      </c>
      <c r="G876" s="130" t="s">
        <v>1331</v>
      </c>
    </row>
    <row r="877" spans="1:7" ht="18.75" customHeight="1" x14ac:dyDescent="0.25">
      <c r="A877" s="40" t="s">
        <v>1420</v>
      </c>
      <c r="B877" s="55">
        <v>39528</v>
      </c>
      <c r="C877" s="143">
        <v>34076</v>
      </c>
      <c r="D877" s="31">
        <v>34076</v>
      </c>
      <c r="E877" s="32">
        <f t="shared" si="37"/>
        <v>13800.78</v>
      </c>
      <c r="F877" s="185">
        <f t="shared" si="36"/>
        <v>12091.0167</v>
      </c>
      <c r="G877" s="130" t="s">
        <v>1333</v>
      </c>
    </row>
    <row r="878" spans="1:7" ht="18.75" customHeight="1" x14ac:dyDescent="0.25">
      <c r="A878" s="40" t="s">
        <v>1421</v>
      </c>
      <c r="B878" s="55">
        <v>41108</v>
      </c>
      <c r="C878" s="143">
        <v>35438</v>
      </c>
      <c r="D878" s="31">
        <v>35438</v>
      </c>
      <c r="E878" s="32">
        <f t="shared" si="37"/>
        <v>14352.39</v>
      </c>
      <c r="F878" s="185">
        <f t="shared" si="36"/>
        <v>12574.288349999999</v>
      </c>
      <c r="G878" s="130" t="s">
        <v>1335</v>
      </c>
    </row>
    <row r="879" spans="1:7" ht="18.75" customHeight="1" x14ac:dyDescent="0.25">
      <c r="A879" s="40" t="s">
        <v>1422</v>
      </c>
      <c r="B879" s="55">
        <v>42753</v>
      </c>
      <c r="C879" s="143">
        <v>36856</v>
      </c>
      <c r="D879" s="31">
        <v>36856</v>
      </c>
      <c r="E879" s="32">
        <f t="shared" si="37"/>
        <v>14926.68</v>
      </c>
      <c r="F879" s="185">
        <f t="shared" si="36"/>
        <v>13077.430199999999</v>
      </c>
      <c r="G879" s="126" t="s">
        <v>1337</v>
      </c>
    </row>
    <row r="880" spans="1:7" ht="18.75" customHeight="1" x14ac:dyDescent="0.25">
      <c r="A880" s="40" t="s">
        <v>1423</v>
      </c>
      <c r="B880" s="55">
        <v>32626</v>
      </c>
      <c r="C880" s="143">
        <v>28126</v>
      </c>
      <c r="D880" s="31">
        <v>28126</v>
      </c>
      <c r="E880" s="32">
        <f t="shared" si="37"/>
        <v>11391.03</v>
      </c>
      <c r="F880" s="185">
        <f t="shared" si="36"/>
        <v>9979.8079499999985</v>
      </c>
      <c r="G880" s="126" t="s">
        <v>1339</v>
      </c>
    </row>
    <row r="881" spans="1:7" ht="18.75" customHeight="1" x14ac:dyDescent="0.25">
      <c r="A881" s="54" t="s">
        <v>1424</v>
      </c>
      <c r="B881" s="55">
        <v>34201</v>
      </c>
      <c r="C881" s="30">
        <v>29484</v>
      </c>
      <c r="D881" s="31">
        <v>29484</v>
      </c>
      <c r="E881" s="32">
        <f t="shared" si="37"/>
        <v>11941.02</v>
      </c>
      <c r="F881" s="185">
        <f t="shared" si="36"/>
        <v>10461.660300000001</v>
      </c>
      <c r="G881" s="38" t="s">
        <v>1341</v>
      </c>
    </row>
    <row r="882" spans="1:7" ht="18.75" customHeight="1" x14ac:dyDescent="0.25">
      <c r="A882" s="54" t="s">
        <v>1425</v>
      </c>
      <c r="B882" s="55">
        <v>37962</v>
      </c>
      <c r="C882" s="30">
        <v>32726</v>
      </c>
      <c r="D882" s="31">
        <v>32726</v>
      </c>
      <c r="E882" s="32">
        <f t="shared" si="37"/>
        <v>13254.03</v>
      </c>
      <c r="F882" s="185">
        <f t="shared" si="36"/>
        <v>11612.00295</v>
      </c>
      <c r="G882" s="38" t="s">
        <v>1343</v>
      </c>
    </row>
    <row r="883" spans="1:7" ht="18.75" customHeight="1" x14ac:dyDescent="0.25">
      <c r="A883" s="54" t="s">
        <v>1426</v>
      </c>
      <c r="B883" s="55">
        <v>34201</v>
      </c>
      <c r="C883" s="30">
        <v>29484</v>
      </c>
      <c r="D883" s="31">
        <v>29484</v>
      </c>
      <c r="E883" s="32">
        <f t="shared" si="37"/>
        <v>11941.02</v>
      </c>
      <c r="F883" s="185">
        <f t="shared" si="36"/>
        <v>10461.660300000001</v>
      </c>
      <c r="G883" s="38" t="s">
        <v>1339</v>
      </c>
    </row>
    <row r="884" spans="1:7" ht="18.75" customHeight="1" x14ac:dyDescent="0.25">
      <c r="A884" s="54" t="s">
        <v>1427</v>
      </c>
      <c r="B884" s="55">
        <v>37962</v>
      </c>
      <c r="C884" s="30">
        <v>32726</v>
      </c>
      <c r="D884" s="31">
        <v>32726</v>
      </c>
      <c r="E884" s="32">
        <f t="shared" si="37"/>
        <v>13254.03</v>
      </c>
      <c r="F884" s="185">
        <f t="shared" si="36"/>
        <v>11612.00295</v>
      </c>
      <c r="G884" s="38" t="s">
        <v>1428</v>
      </c>
    </row>
    <row r="885" spans="1:7" ht="18.75" customHeight="1" x14ac:dyDescent="0.25">
      <c r="A885" s="54" t="s">
        <v>1429</v>
      </c>
      <c r="B885" s="55">
        <v>39671</v>
      </c>
      <c r="C885" s="30">
        <v>34199</v>
      </c>
      <c r="D885" s="31">
        <v>34199</v>
      </c>
      <c r="E885" s="32">
        <f t="shared" si="37"/>
        <v>13850.6</v>
      </c>
      <c r="F885" s="185">
        <f t="shared" si="36"/>
        <v>12134.660175000001</v>
      </c>
      <c r="G885" s="38" t="s">
        <v>1349</v>
      </c>
    </row>
    <row r="886" spans="1:7" ht="18.75" customHeight="1" x14ac:dyDescent="0.25">
      <c r="A886" s="54" t="s">
        <v>1430</v>
      </c>
      <c r="B886" s="55">
        <v>37201</v>
      </c>
      <c r="C886" s="30">
        <v>32070</v>
      </c>
      <c r="D886" s="31">
        <v>32070</v>
      </c>
      <c r="E886" s="32">
        <f t="shared" si="37"/>
        <v>12988.35</v>
      </c>
      <c r="F886" s="185">
        <f t="shared" si="36"/>
        <v>11379.237749999998</v>
      </c>
      <c r="G886" s="38" t="s">
        <v>1351</v>
      </c>
    </row>
    <row r="887" spans="1:7" ht="18.75" customHeight="1" x14ac:dyDescent="0.25">
      <c r="A887" s="54" t="s">
        <v>1431</v>
      </c>
      <c r="B887" s="55">
        <v>40178</v>
      </c>
      <c r="C887" s="30">
        <v>34636</v>
      </c>
      <c r="D887" s="31">
        <v>34636</v>
      </c>
      <c r="E887" s="32">
        <f t="shared" si="37"/>
        <v>14027.58</v>
      </c>
      <c r="F887" s="185">
        <f t="shared" si="36"/>
        <v>12289.718699999999</v>
      </c>
      <c r="G887" s="38" t="s">
        <v>1353</v>
      </c>
    </row>
    <row r="888" spans="1:7" ht="18.75" customHeight="1" x14ac:dyDescent="0.25">
      <c r="A888" s="54" t="s">
        <v>1432</v>
      </c>
      <c r="B888" s="55">
        <v>41875</v>
      </c>
      <c r="C888" s="30">
        <v>36099</v>
      </c>
      <c r="D888" s="31">
        <v>36099</v>
      </c>
      <c r="E888" s="32">
        <f t="shared" si="37"/>
        <v>14620.1</v>
      </c>
      <c r="F888" s="185">
        <f t="shared" si="36"/>
        <v>12808.827675</v>
      </c>
      <c r="G888" s="38" t="s">
        <v>1355</v>
      </c>
    </row>
    <row r="889" spans="1:7" ht="18.75" customHeight="1" x14ac:dyDescent="0.25">
      <c r="A889" s="54" t="s">
        <v>1433</v>
      </c>
      <c r="B889" s="55">
        <v>47039</v>
      </c>
      <c r="C889" s="30">
        <v>40551</v>
      </c>
      <c r="D889" s="31">
        <v>40551</v>
      </c>
      <c r="E889" s="32">
        <f t="shared" si="37"/>
        <v>16423.16</v>
      </c>
      <c r="F889" s="185">
        <f t="shared" si="36"/>
        <v>14388.508574999998</v>
      </c>
      <c r="G889" s="38" t="s">
        <v>1357</v>
      </c>
    </row>
    <row r="890" spans="1:7" ht="18.75" customHeight="1" x14ac:dyDescent="0.25">
      <c r="A890" s="54" t="s">
        <v>1434</v>
      </c>
      <c r="B890" s="55">
        <v>48920</v>
      </c>
      <c r="C890" s="30">
        <v>42172</v>
      </c>
      <c r="D890" s="31">
        <v>42172</v>
      </c>
      <c r="E890" s="32">
        <f t="shared" si="37"/>
        <v>17079.66</v>
      </c>
      <c r="F890" s="185">
        <f t="shared" si="36"/>
        <v>14963.679899999999</v>
      </c>
      <c r="G890" s="38" t="s">
        <v>1359</v>
      </c>
    </row>
    <row r="891" spans="1:7" ht="18.75" customHeight="1" x14ac:dyDescent="0.25">
      <c r="A891" s="40" t="s">
        <v>1435</v>
      </c>
      <c r="B891" s="55">
        <v>50875</v>
      </c>
      <c r="C891" s="143">
        <v>43858</v>
      </c>
      <c r="D891" s="31">
        <v>43858</v>
      </c>
      <c r="E891" s="32">
        <f t="shared" si="37"/>
        <v>17762.490000000002</v>
      </c>
      <c r="F891" s="185">
        <f t="shared" si="36"/>
        <v>15561.914850000001</v>
      </c>
      <c r="G891" s="126" t="s">
        <v>1361</v>
      </c>
    </row>
    <row r="892" spans="1:7" ht="18.75" customHeight="1" x14ac:dyDescent="0.25">
      <c r="A892" s="40" t="s">
        <v>1436</v>
      </c>
      <c r="B892" s="55">
        <v>31901</v>
      </c>
      <c r="C892" s="143">
        <v>27501</v>
      </c>
      <c r="D892" s="31">
        <v>27501</v>
      </c>
      <c r="E892" s="32">
        <f t="shared" si="37"/>
        <v>11137.91</v>
      </c>
      <c r="F892" s="185">
        <f t="shared" si="36"/>
        <v>9758.0423249999985</v>
      </c>
      <c r="G892" s="126" t="s">
        <v>1363</v>
      </c>
    </row>
    <row r="893" spans="1:7" ht="18.75" customHeight="1" x14ac:dyDescent="0.25">
      <c r="A893" s="40" t="s">
        <v>1437</v>
      </c>
      <c r="B893" s="55">
        <v>33338</v>
      </c>
      <c r="C893" s="143">
        <v>28740</v>
      </c>
      <c r="D893" s="31">
        <v>28740</v>
      </c>
      <c r="E893" s="32">
        <f t="shared" si="37"/>
        <v>11639.7</v>
      </c>
      <c r="F893" s="185">
        <f t="shared" si="36"/>
        <v>10197.670499999998</v>
      </c>
      <c r="G893" s="151" t="s">
        <v>1365</v>
      </c>
    </row>
    <row r="894" spans="1:7" ht="18.75" customHeight="1" x14ac:dyDescent="0.25">
      <c r="A894" s="40" t="s">
        <v>1438</v>
      </c>
      <c r="B894" s="55">
        <v>34773</v>
      </c>
      <c r="C894" s="143">
        <v>29977</v>
      </c>
      <c r="D894" s="31">
        <v>29977</v>
      </c>
      <c r="E894" s="32">
        <f t="shared" si="37"/>
        <v>12140.69</v>
      </c>
      <c r="F894" s="185">
        <f t="shared" si="36"/>
        <v>10636.589024999999</v>
      </c>
      <c r="G894" s="151" t="s">
        <v>1367</v>
      </c>
    </row>
    <row r="895" spans="1:7" ht="18.75" customHeight="1" x14ac:dyDescent="0.25">
      <c r="A895" s="40" t="s">
        <v>1439</v>
      </c>
      <c r="B895" s="55">
        <v>33338</v>
      </c>
      <c r="C895" s="143">
        <v>28740</v>
      </c>
      <c r="D895" s="31">
        <v>28740</v>
      </c>
      <c r="E895" s="32">
        <f t="shared" si="37"/>
        <v>11639.7</v>
      </c>
      <c r="F895" s="185">
        <f t="shared" si="36"/>
        <v>10197.670499999998</v>
      </c>
      <c r="G895" s="151" t="s">
        <v>1369</v>
      </c>
    </row>
    <row r="896" spans="1:7" ht="18.75" customHeight="1" x14ac:dyDescent="0.25">
      <c r="A896" s="40" t="s">
        <v>1440</v>
      </c>
      <c r="B896" s="55">
        <v>34773</v>
      </c>
      <c r="C896" s="143">
        <v>29977</v>
      </c>
      <c r="D896" s="31">
        <v>29977</v>
      </c>
      <c r="E896" s="32">
        <f t="shared" si="37"/>
        <v>12140.69</v>
      </c>
      <c r="F896" s="185">
        <f t="shared" ref="F896:F959" si="38">+D896*(1-0.5)*(1-0.1)*(1-0.17)*(1-0.05)</f>
        <v>10636.589024999999</v>
      </c>
      <c r="G896" s="151" t="s">
        <v>1371</v>
      </c>
    </row>
    <row r="897" spans="1:7" ht="18.75" customHeight="1" x14ac:dyDescent="0.25">
      <c r="A897" s="40" t="s">
        <v>1441</v>
      </c>
      <c r="B897" s="55">
        <v>36212</v>
      </c>
      <c r="C897" s="143">
        <v>31217</v>
      </c>
      <c r="D897" s="31">
        <v>31217</v>
      </c>
      <c r="E897" s="32">
        <f t="shared" si="37"/>
        <v>12642.89</v>
      </c>
      <c r="F897" s="185">
        <f t="shared" si="38"/>
        <v>11076.572024999999</v>
      </c>
      <c r="G897" s="151" t="s">
        <v>1373</v>
      </c>
    </row>
    <row r="898" spans="1:7" ht="18.75" customHeight="1" x14ac:dyDescent="0.25">
      <c r="A898" s="40" t="s">
        <v>1442</v>
      </c>
      <c r="B898" s="55">
        <v>36752</v>
      </c>
      <c r="C898" s="143">
        <v>31683</v>
      </c>
      <c r="D898" s="31">
        <v>31683</v>
      </c>
      <c r="E898" s="32">
        <f t="shared" si="37"/>
        <v>12831.62</v>
      </c>
      <c r="F898" s="185">
        <f t="shared" si="38"/>
        <v>11241.920475000001</v>
      </c>
      <c r="G898" s="151" t="s">
        <v>1375</v>
      </c>
    </row>
    <row r="899" spans="1:7" ht="18.75" customHeight="1" x14ac:dyDescent="0.25">
      <c r="A899" s="40" t="s">
        <v>1443</v>
      </c>
      <c r="B899" s="55">
        <v>37933</v>
      </c>
      <c r="C899" s="143">
        <v>32701</v>
      </c>
      <c r="D899" s="31">
        <v>32701</v>
      </c>
      <c r="E899" s="32">
        <f t="shared" si="37"/>
        <v>13243.91</v>
      </c>
      <c r="F899" s="185">
        <f t="shared" si="38"/>
        <v>11603.132325</v>
      </c>
      <c r="G899" s="151" t="s">
        <v>1377</v>
      </c>
    </row>
    <row r="900" spans="1:7" ht="18.75" customHeight="1" x14ac:dyDescent="0.25">
      <c r="A900" s="40" t="s">
        <v>1444</v>
      </c>
      <c r="B900" s="55">
        <v>39370</v>
      </c>
      <c r="C900" s="143">
        <v>33940</v>
      </c>
      <c r="D900" s="31">
        <v>33940</v>
      </c>
      <c r="E900" s="32">
        <f t="shared" si="37"/>
        <v>13745.7</v>
      </c>
      <c r="F900" s="185">
        <f t="shared" si="38"/>
        <v>12042.7605</v>
      </c>
      <c r="G900" s="151" t="s">
        <v>1379</v>
      </c>
    </row>
    <row r="901" spans="1:7" ht="18.75" customHeight="1" x14ac:dyDescent="0.25">
      <c r="A901" s="40" t="s">
        <v>1445</v>
      </c>
      <c r="B901" s="55">
        <v>40868</v>
      </c>
      <c r="C901" s="143">
        <v>35231</v>
      </c>
      <c r="D901" s="31">
        <v>35231</v>
      </c>
      <c r="E901" s="32">
        <f t="shared" si="37"/>
        <v>14268.56</v>
      </c>
      <c r="F901" s="185">
        <f t="shared" si="38"/>
        <v>12500.839575</v>
      </c>
      <c r="G901" s="151" t="s">
        <v>1381</v>
      </c>
    </row>
    <row r="902" spans="1:7" ht="18.75" customHeight="1" x14ac:dyDescent="0.25">
      <c r="A902" s="40" t="s">
        <v>1446</v>
      </c>
      <c r="B902" s="55">
        <v>42290</v>
      </c>
      <c r="C902" s="143">
        <v>36457</v>
      </c>
      <c r="D902" s="31">
        <v>36457</v>
      </c>
      <c r="E902" s="32">
        <f t="shared" si="37"/>
        <v>14765.09</v>
      </c>
      <c r="F902" s="185">
        <f t="shared" si="38"/>
        <v>12935.855024999999</v>
      </c>
      <c r="G902" s="151" t="s">
        <v>1383</v>
      </c>
    </row>
    <row r="903" spans="1:7" ht="18.75" customHeight="1" x14ac:dyDescent="0.25">
      <c r="A903" s="40" t="s">
        <v>1447</v>
      </c>
      <c r="B903" s="55">
        <v>43774</v>
      </c>
      <c r="C903" s="143">
        <v>37736</v>
      </c>
      <c r="D903" s="31">
        <v>37736</v>
      </c>
      <c r="E903" s="32">
        <f t="shared" si="37"/>
        <v>15283.08</v>
      </c>
      <c r="F903" s="185">
        <f t="shared" si="38"/>
        <v>13389.6762</v>
      </c>
      <c r="G903" s="126" t="s">
        <v>1385</v>
      </c>
    </row>
    <row r="904" spans="1:7" ht="18.75" customHeight="1" x14ac:dyDescent="0.25">
      <c r="A904" s="40" t="s">
        <v>1448</v>
      </c>
      <c r="B904" s="55">
        <v>37962</v>
      </c>
      <c r="C904" s="143">
        <v>32726</v>
      </c>
      <c r="D904" s="31">
        <v>32726</v>
      </c>
      <c r="E904" s="32">
        <f t="shared" si="37"/>
        <v>13254.03</v>
      </c>
      <c r="F904" s="185">
        <f t="shared" si="38"/>
        <v>11612.00295</v>
      </c>
      <c r="G904" s="126" t="s">
        <v>1387</v>
      </c>
    </row>
    <row r="905" spans="1:7" ht="18.75" customHeight="1" x14ac:dyDescent="0.25">
      <c r="A905" s="40" t="s">
        <v>1449</v>
      </c>
      <c r="B905" s="55">
        <v>39663</v>
      </c>
      <c r="C905" s="143">
        <v>34192</v>
      </c>
      <c r="D905" s="31">
        <v>34192</v>
      </c>
      <c r="E905" s="32">
        <f t="shared" ref="E905:E968" si="39">ROUND($D905*E$5,2)</f>
        <v>13847.76</v>
      </c>
      <c r="F905" s="185">
        <f t="shared" si="38"/>
        <v>12132.176399999998</v>
      </c>
      <c r="G905" s="126" t="s">
        <v>1389</v>
      </c>
    </row>
    <row r="906" spans="1:7" ht="18.75" customHeight="1" x14ac:dyDescent="0.25">
      <c r="A906" s="40" t="s">
        <v>1450</v>
      </c>
      <c r="B906" s="55">
        <v>41167</v>
      </c>
      <c r="C906" s="143">
        <v>35489</v>
      </c>
      <c r="D906" s="31">
        <v>35489</v>
      </c>
      <c r="E906" s="32">
        <f t="shared" si="39"/>
        <v>14373.05</v>
      </c>
      <c r="F906" s="185">
        <f t="shared" si="38"/>
        <v>12592.384424999998</v>
      </c>
      <c r="G906" s="126" t="s">
        <v>1391</v>
      </c>
    </row>
    <row r="907" spans="1:7" ht="18.75" customHeight="1" x14ac:dyDescent="0.25">
      <c r="A907" s="40" t="s">
        <v>1451</v>
      </c>
      <c r="B907" s="55">
        <v>39671</v>
      </c>
      <c r="C907" s="143">
        <v>34199</v>
      </c>
      <c r="D907" s="31">
        <v>34199</v>
      </c>
      <c r="E907" s="32">
        <f t="shared" si="39"/>
        <v>13850.6</v>
      </c>
      <c r="F907" s="185">
        <f t="shared" si="38"/>
        <v>12134.660175000001</v>
      </c>
      <c r="G907" s="126" t="s">
        <v>1393</v>
      </c>
    </row>
    <row r="908" spans="1:7" ht="18.75" customHeight="1" x14ac:dyDescent="0.25">
      <c r="A908" s="40" t="s">
        <v>1452</v>
      </c>
      <c r="B908" s="55">
        <v>41172</v>
      </c>
      <c r="C908" s="143">
        <v>35493</v>
      </c>
      <c r="D908" s="31">
        <v>35493</v>
      </c>
      <c r="E908" s="32">
        <f t="shared" si="39"/>
        <v>14374.67</v>
      </c>
      <c r="F908" s="185">
        <f t="shared" si="38"/>
        <v>12593.803725</v>
      </c>
      <c r="G908" s="126" t="s">
        <v>1395</v>
      </c>
    </row>
    <row r="909" spans="1:7" ht="18.75" customHeight="1" x14ac:dyDescent="0.25">
      <c r="A909" s="40" t="s">
        <v>1453</v>
      </c>
      <c r="B909" s="55">
        <v>42673</v>
      </c>
      <c r="C909" s="143">
        <v>36787</v>
      </c>
      <c r="D909" s="31">
        <v>36787</v>
      </c>
      <c r="E909" s="32">
        <f t="shared" si="39"/>
        <v>14898.74</v>
      </c>
      <c r="F909" s="185">
        <f t="shared" si="38"/>
        <v>13052.947275</v>
      </c>
      <c r="G909" s="126" t="s">
        <v>1397</v>
      </c>
    </row>
    <row r="910" spans="1:7" ht="18.75" customHeight="1" x14ac:dyDescent="0.25">
      <c r="A910" s="40" t="s">
        <v>1454</v>
      </c>
      <c r="B910" s="55">
        <v>41921</v>
      </c>
      <c r="C910" s="143">
        <v>36139</v>
      </c>
      <c r="D910" s="31">
        <v>36139</v>
      </c>
      <c r="E910" s="32">
        <f t="shared" si="39"/>
        <v>14636.3</v>
      </c>
      <c r="F910" s="185">
        <f t="shared" si="38"/>
        <v>12823.020674999998</v>
      </c>
      <c r="G910" s="126" t="s">
        <v>1399</v>
      </c>
    </row>
    <row r="911" spans="1:7" ht="18.75" customHeight="1" x14ac:dyDescent="0.25">
      <c r="A911" s="40" t="s">
        <v>1455</v>
      </c>
      <c r="B911" s="55">
        <v>43421</v>
      </c>
      <c r="C911" s="143">
        <v>37432</v>
      </c>
      <c r="D911" s="31">
        <v>37432</v>
      </c>
      <c r="E911" s="32">
        <f t="shared" si="39"/>
        <v>15159.96</v>
      </c>
      <c r="F911" s="185">
        <f t="shared" si="38"/>
        <v>13281.8094</v>
      </c>
      <c r="G911" s="126" t="s">
        <v>1401</v>
      </c>
    </row>
    <row r="912" spans="1:7" ht="18.75" customHeight="1" x14ac:dyDescent="0.25">
      <c r="A912" s="40" t="s">
        <v>1456</v>
      </c>
      <c r="B912" s="55">
        <v>44922</v>
      </c>
      <c r="C912" s="143">
        <v>38726</v>
      </c>
      <c r="D912" s="31">
        <v>38726</v>
      </c>
      <c r="E912" s="32">
        <f t="shared" si="39"/>
        <v>15684.03</v>
      </c>
      <c r="F912" s="185">
        <f t="shared" si="38"/>
        <v>13740.952949999999</v>
      </c>
      <c r="G912" s="126" t="s">
        <v>1403</v>
      </c>
    </row>
    <row r="913" spans="1:7" ht="18.75" customHeight="1" x14ac:dyDescent="0.25">
      <c r="A913" s="40" t="s">
        <v>1457</v>
      </c>
      <c r="B913" s="55">
        <v>46757</v>
      </c>
      <c r="C913" s="143">
        <v>40308</v>
      </c>
      <c r="D913" s="31">
        <v>40308</v>
      </c>
      <c r="E913" s="32">
        <f t="shared" si="39"/>
        <v>16324.74</v>
      </c>
      <c r="F913" s="185">
        <f t="shared" si="38"/>
        <v>14302.286099999999</v>
      </c>
      <c r="G913" s="126" t="s">
        <v>1405</v>
      </c>
    </row>
    <row r="914" spans="1:7" ht="18.75" customHeight="1" x14ac:dyDescent="0.25">
      <c r="A914" s="40" t="s">
        <v>1458</v>
      </c>
      <c r="B914" s="55">
        <v>48273</v>
      </c>
      <c r="C914" s="143">
        <v>41615</v>
      </c>
      <c r="D914" s="31">
        <v>41615</v>
      </c>
      <c r="E914" s="32">
        <f t="shared" si="39"/>
        <v>16854.080000000002</v>
      </c>
      <c r="F914" s="185">
        <f t="shared" si="38"/>
        <v>14766.042374999999</v>
      </c>
      <c r="G914" s="126" t="s">
        <v>1407</v>
      </c>
    </row>
    <row r="915" spans="1:7" ht="18.75" customHeight="1" x14ac:dyDescent="0.25">
      <c r="A915" s="40" t="s">
        <v>1459</v>
      </c>
      <c r="B915" s="55">
        <v>49787</v>
      </c>
      <c r="C915" s="143">
        <v>42920</v>
      </c>
      <c r="D915" s="31">
        <v>42920</v>
      </c>
      <c r="E915" s="32">
        <f t="shared" si="39"/>
        <v>17382.599999999999</v>
      </c>
      <c r="F915" s="185">
        <f t="shared" si="38"/>
        <v>15229.088999999998</v>
      </c>
      <c r="G915" s="126" t="s">
        <v>1409</v>
      </c>
    </row>
    <row r="916" spans="1:7" ht="18.75" customHeight="1" x14ac:dyDescent="0.25">
      <c r="A916" s="40" t="s">
        <v>1460</v>
      </c>
      <c r="B916" s="55">
        <v>26746</v>
      </c>
      <c r="C916" s="143">
        <v>23057</v>
      </c>
      <c r="D916" s="31">
        <v>23057</v>
      </c>
      <c r="E916" s="32">
        <f t="shared" si="39"/>
        <v>9338.09</v>
      </c>
      <c r="F916" s="185">
        <f t="shared" si="38"/>
        <v>8181.2000249999983</v>
      </c>
      <c r="G916" s="126" t="s">
        <v>1461</v>
      </c>
    </row>
    <row r="917" spans="1:7" ht="18.75" customHeight="1" x14ac:dyDescent="0.25">
      <c r="A917" s="40" t="s">
        <v>1462</v>
      </c>
      <c r="B917" s="55">
        <v>28758</v>
      </c>
      <c r="C917" s="143">
        <v>24791</v>
      </c>
      <c r="D917" s="31">
        <v>24791</v>
      </c>
      <c r="E917" s="32">
        <f t="shared" si="39"/>
        <v>10040.36</v>
      </c>
      <c r="F917" s="185">
        <f t="shared" si="38"/>
        <v>8796.4665750000004</v>
      </c>
      <c r="G917" s="126" t="s">
        <v>1463</v>
      </c>
    </row>
    <row r="918" spans="1:7" ht="18.75" customHeight="1" x14ac:dyDescent="0.25">
      <c r="A918" s="40" t="s">
        <v>1464</v>
      </c>
      <c r="B918" s="55">
        <v>31263</v>
      </c>
      <c r="C918" s="143">
        <v>26951</v>
      </c>
      <c r="D918" s="31">
        <v>26951</v>
      </c>
      <c r="E918" s="32">
        <f t="shared" si="39"/>
        <v>10915.16</v>
      </c>
      <c r="F918" s="185">
        <f t="shared" si="38"/>
        <v>9562.8885750000009</v>
      </c>
      <c r="G918" s="126" t="s">
        <v>1465</v>
      </c>
    </row>
    <row r="919" spans="1:7" ht="18.75" customHeight="1" x14ac:dyDescent="0.25">
      <c r="A919" s="40" t="s">
        <v>1466</v>
      </c>
      <c r="B919" s="55">
        <v>33761</v>
      </c>
      <c r="C919" s="143">
        <v>29104</v>
      </c>
      <c r="D919" s="31">
        <v>29104</v>
      </c>
      <c r="E919" s="32">
        <f t="shared" si="39"/>
        <v>11787.12</v>
      </c>
      <c r="F919" s="185">
        <f t="shared" si="38"/>
        <v>10326.826800000001</v>
      </c>
      <c r="G919" s="126" t="s">
        <v>1467</v>
      </c>
    </row>
    <row r="920" spans="1:7" ht="18.75" customHeight="1" x14ac:dyDescent="0.25">
      <c r="A920" s="40" t="s">
        <v>1468</v>
      </c>
      <c r="B920" s="55">
        <v>31828</v>
      </c>
      <c r="C920" s="143">
        <v>27438</v>
      </c>
      <c r="D920" s="31">
        <v>27438</v>
      </c>
      <c r="E920" s="32">
        <f t="shared" si="39"/>
        <v>11112.39</v>
      </c>
      <c r="F920" s="185">
        <f t="shared" si="38"/>
        <v>9735.6883499999985</v>
      </c>
      <c r="G920" s="126" t="s">
        <v>1469</v>
      </c>
    </row>
    <row r="921" spans="1:7" ht="18.75" customHeight="1" x14ac:dyDescent="0.25">
      <c r="A921" s="145" t="s">
        <v>1470</v>
      </c>
      <c r="B921" s="55">
        <v>34204</v>
      </c>
      <c r="C921" s="81">
        <v>29486</v>
      </c>
      <c r="D921" s="31">
        <v>29486</v>
      </c>
      <c r="E921" s="82">
        <f t="shared" si="39"/>
        <v>11941.83</v>
      </c>
      <c r="F921" s="185">
        <f t="shared" si="38"/>
        <v>10462.36995</v>
      </c>
      <c r="G921" s="38" t="s">
        <v>1471</v>
      </c>
    </row>
    <row r="922" spans="1:7" ht="18.75" customHeight="1" x14ac:dyDescent="0.25">
      <c r="A922" s="145" t="s">
        <v>1472</v>
      </c>
      <c r="B922" s="55">
        <v>37201</v>
      </c>
      <c r="C922" s="81">
        <v>32070</v>
      </c>
      <c r="D922" s="31">
        <v>32070</v>
      </c>
      <c r="E922" s="82">
        <f t="shared" si="39"/>
        <v>12988.35</v>
      </c>
      <c r="F922" s="185">
        <f t="shared" si="38"/>
        <v>11379.237749999998</v>
      </c>
      <c r="G922" s="126" t="s">
        <v>1473</v>
      </c>
    </row>
    <row r="923" spans="1:7" ht="18.75" customHeight="1" x14ac:dyDescent="0.25">
      <c r="A923" s="40" t="s">
        <v>1474</v>
      </c>
      <c r="B923" s="55">
        <v>40175</v>
      </c>
      <c r="C923" s="143">
        <v>34634</v>
      </c>
      <c r="D923" s="31">
        <v>34634</v>
      </c>
      <c r="E923" s="32">
        <f t="shared" si="39"/>
        <v>14026.77</v>
      </c>
      <c r="F923" s="185">
        <f t="shared" si="38"/>
        <v>12289.009050000001</v>
      </c>
      <c r="G923" s="126" t="s">
        <v>1475</v>
      </c>
    </row>
    <row r="924" spans="1:7" ht="18.75" customHeight="1" x14ac:dyDescent="0.25">
      <c r="A924" s="23" t="s">
        <v>1476</v>
      </c>
      <c r="B924" s="37"/>
      <c r="C924" s="24"/>
      <c r="D924" s="26"/>
      <c r="E924" s="139"/>
      <c r="F924" s="185">
        <f t="shared" si="38"/>
        <v>0</v>
      </c>
      <c r="G924" s="90"/>
    </row>
    <row r="925" spans="1:7" ht="18.75" customHeight="1" x14ac:dyDescent="0.25">
      <c r="A925" s="54" t="s">
        <v>1477</v>
      </c>
      <c r="B925" s="55">
        <v>13145</v>
      </c>
      <c r="C925" s="30">
        <v>10034</v>
      </c>
      <c r="D925" s="31">
        <v>10034</v>
      </c>
      <c r="E925" s="32">
        <f t="shared" si="39"/>
        <v>4063.77</v>
      </c>
      <c r="F925" s="185">
        <f t="shared" si="38"/>
        <v>3560.31405</v>
      </c>
      <c r="G925" s="38" t="s">
        <v>1478</v>
      </c>
    </row>
    <row r="926" spans="1:7" ht="18.75" customHeight="1" x14ac:dyDescent="0.25">
      <c r="A926" s="54" t="s">
        <v>1479</v>
      </c>
      <c r="B926" s="55">
        <v>15685</v>
      </c>
      <c r="C926" s="30">
        <v>11973</v>
      </c>
      <c r="D926" s="31">
        <v>11973</v>
      </c>
      <c r="E926" s="32">
        <f t="shared" si="39"/>
        <v>4849.07</v>
      </c>
      <c r="F926" s="185">
        <f t="shared" si="38"/>
        <v>4248.3197250000003</v>
      </c>
      <c r="G926" s="38" t="s">
        <v>1480</v>
      </c>
    </row>
    <row r="927" spans="1:7" ht="18.75" customHeight="1" x14ac:dyDescent="0.25">
      <c r="A927" s="54" t="s">
        <v>1481</v>
      </c>
      <c r="B927" s="55">
        <v>17274</v>
      </c>
      <c r="C927" s="30">
        <v>13186</v>
      </c>
      <c r="D927" s="31">
        <v>13186</v>
      </c>
      <c r="E927" s="32">
        <f t="shared" si="39"/>
        <v>5340.33</v>
      </c>
      <c r="F927" s="185">
        <f t="shared" si="38"/>
        <v>4678.7224499999993</v>
      </c>
      <c r="G927" s="38" t="s">
        <v>1482</v>
      </c>
    </row>
    <row r="928" spans="1:7" ht="18.75" customHeight="1" x14ac:dyDescent="0.25">
      <c r="A928" s="54" t="s">
        <v>1483</v>
      </c>
      <c r="B928" s="55">
        <v>13538</v>
      </c>
      <c r="C928" s="30">
        <v>10334</v>
      </c>
      <c r="D928" s="31">
        <v>10334</v>
      </c>
      <c r="E928" s="32">
        <f t="shared" si="39"/>
        <v>4185.2700000000004</v>
      </c>
      <c r="F928" s="185">
        <f t="shared" si="38"/>
        <v>3666.7615499999997</v>
      </c>
      <c r="G928" s="38" t="s">
        <v>1484</v>
      </c>
    </row>
    <row r="929" spans="1:7" ht="18.75" customHeight="1" x14ac:dyDescent="0.25">
      <c r="A929" s="54" t="s">
        <v>1485</v>
      </c>
      <c r="B929" s="55">
        <v>16156</v>
      </c>
      <c r="C929" s="30">
        <v>12333</v>
      </c>
      <c r="D929" s="31">
        <v>12333</v>
      </c>
      <c r="E929" s="32">
        <f t="shared" si="39"/>
        <v>4994.87</v>
      </c>
      <c r="F929" s="185">
        <f t="shared" si="38"/>
        <v>4376.0567249999995</v>
      </c>
      <c r="G929" s="38" t="s">
        <v>1486</v>
      </c>
    </row>
    <row r="930" spans="1:7" ht="18.75" customHeight="1" x14ac:dyDescent="0.25">
      <c r="A930" s="54" t="s">
        <v>1487</v>
      </c>
      <c r="B930" s="55">
        <v>17794</v>
      </c>
      <c r="C930" s="30">
        <v>13583</v>
      </c>
      <c r="D930" s="31">
        <v>13583</v>
      </c>
      <c r="E930" s="32">
        <f t="shared" si="39"/>
        <v>5501.12</v>
      </c>
      <c r="F930" s="185">
        <f t="shared" si="38"/>
        <v>4819.5879749999995</v>
      </c>
      <c r="G930" s="38" t="s">
        <v>1488</v>
      </c>
    </row>
    <row r="931" spans="1:7" ht="18.75" customHeight="1" x14ac:dyDescent="0.25">
      <c r="A931" s="54" t="s">
        <v>1489</v>
      </c>
      <c r="B931" s="55">
        <v>17343</v>
      </c>
      <c r="C931" s="30">
        <v>13239</v>
      </c>
      <c r="D931" s="31">
        <v>13239</v>
      </c>
      <c r="E931" s="32">
        <f t="shared" si="39"/>
        <v>5361.8</v>
      </c>
      <c r="F931" s="185">
        <f t="shared" si="38"/>
        <v>4697.5281749999995</v>
      </c>
      <c r="G931" s="38" t="s">
        <v>1490</v>
      </c>
    </row>
    <row r="932" spans="1:7" ht="18.75" customHeight="1" x14ac:dyDescent="0.25">
      <c r="A932" s="54" t="s">
        <v>1491</v>
      </c>
      <c r="B932" s="55">
        <v>17829</v>
      </c>
      <c r="C932" s="30">
        <v>13610</v>
      </c>
      <c r="D932" s="31">
        <v>13610</v>
      </c>
      <c r="E932" s="32">
        <f t="shared" si="39"/>
        <v>5512.05</v>
      </c>
      <c r="F932" s="185">
        <f t="shared" si="38"/>
        <v>4829.1682499999997</v>
      </c>
      <c r="G932" s="38" t="s">
        <v>1492</v>
      </c>
    </row>
    <row r="933" spans="1:7" ht="18.75" customHeight="1" x14ac:dyDescent="0.25">
      <c r="A933" s="54" t="s">
        <v>1493</v>
      </c>
      <c r="B933" s="55">
        <v>19157</v>
      </c>
      <c r="C933" s="30">
        <v>14624</v>
      </c>
      <c r="D933" s="31">
        <v>14624</v>
      </c>
      <c r="E933" s="32">
        <f t="shared" si="39"/>
        <v>5922.72</v>
      </c>
      <c r="F933" s="185">
        <f t="shared" si="38"/>
        <v>5188.9607999999998</v>
      </c>
      <c r="G933" s="38" t="s">
        <v>1494</v>
      </c>
    </row>
    <row r="934" spans="1:7" ht="18.75" customHeight="1" x14ac:dyDescent="0.25">
      <c r="A934" s="54" t="s">
        <v>1495</v>
      </c>
      <c r="B934" s="55">
        <v>17863</v>
      </c>
      <c r="C934" s="30">
        <v>13636</v>
      </c>
      <c r="D934" s="31">
        <v>13636</v>
      </c>
      <c r="E934" s="32">
        <f t="shared" si="39"/>
        <v>5522.58</v>
      </c>
      <c r="F934" s="185">
        <f t="shared" si="38"/>
        <v>4838.3936999999996</v>
      </c>
      <c r="G934" s="38" t="s">
        <v>1496</v>
      </c>
    </row>
    <row r="935" spans="1:7" ht="18.75" customHeight="1" x14ac:dyDescent="0.25">
      <c r="A935" s="54" t="s">
        <v>1497</v>
      </c>
      <c r="B935" s="55">
        <v>18366</v>
      </c>
      <c r="C935" s="30">
        <v>14020</v>
      </c>
      <c r="D935" s="31">
        <v>14020</v>
      </c>
      <c r="E935" s="32">
        <f t="shared" si="39"/>
        <v>5678.1</v>
      </c>
      <c r="F935" s="185">
        <f t="shared" si="38"/>
        <v>4974.6464999999989</v>
      </c>
      <c r="G935" s="38" t="s">
        <v>1498</v>
      </c>
    </row>
    <row r="936" spans="1:7" ht="18.75" customHeight="1" x14ac:dyDescent="0.25">
      <c r="A936" s="54" t="s">
        <v>1499</v>
      </c>
      <c r="B936" s="55">
        <v>19733</v>
      </c>
      <c r="C936" s="30">
        <v>15063</v>
      </c>
      <c r="D936" s="31">
        <v>15063</v>
      </c>
      <c r="E936" s="32">
        <f t="shared" si="39"/>
        <v>6100.52</v>
      </c>
      <c r="F936" s="185">
        <f t="shared" si="38"/>
        <v>5344.728975</v>
      </c>
      <c r="G936" s="38" t="s">
        <v>1500</v>
      </c>
    </row>
    <row r="937" spans="1:7" ht="18.75" customHeight="1" x14ac:dyDescent="0.25">
      <c r="A937" s="54" t="s">
        <v>1501</v>
      </c>
      <c r="B937" s="55">
        <v>13145</v>
      </c>
      <c r="C937" s="30">
        <v>10034</v>
      </c>
      <c r="D937" s="31">
        <v>10034</v>
      </c>
      <c r="E937" s="32">
        <f t="shared" si="39"/>
        <v>4063.77</v>
      </c>
      <c r="F937" s="185">
        <f t="shared" si="38"/>
        <v>3560.31405</v>
      </c>
      <c r="G937" s="38" t="s">
        <v>1502</v>
      </c>
    </row>
    <row r="938" spans="1:7" ht="18.75" customHeight="1" x14ac:dyDescent="0.25">
      <c r="A938" s="54" t="s">
        <v>1503</v>
      </c>
      <c r="B938" s="55">
        <v>15685</v>
      </c>
      <c r="C938" s="30">
        <v>11973</v>
      </c>
      <c r="D938" s="31">
        <v>11973</v>
      </c>
      <c r="E938" s="32">
        <f t="shared" si="39"/>
        <v>4849.07</v>
      </c>
      <c r="F938" s="185">
        <f t="shared" si="38"/>
        <v>4248.3197250000003</v>
      </c>
      <c r="G938" s="38" t="s">
        <v>1504</v>
      </c>
    </row>
    <row r="939" spans="1:7" ht="18.75" customHeight="1" x14ac:dyDescent="0.25">
      <c r="A939" s="54" t="s">
        <v>1505</v>
      </c>
      <c r="B939" s="55">
        <v>17274</v>
      </c>
      <c r="C939" s="30">
        <v>13186</v>
      </c>
      <c r="D939" s="31">
        <v>13186</v>
      </c>
      <c r="E939" s="32">
        <f t="shared" si="39"/>
        <v>5340.33</v>
      </c>
      <c r="F939" s="185">
        <f t="shared" si="38"/>
        <v>4678.7224499999993</v>
      </c>
      <c r="G939" s="38" t="s">
        <v>1506</v>
      </c>
    </row>
    <row r="940" spans="1:7" ht="18.75" customHeight="1" x14ac:dyDescent="0.25">
      <c r="A940" s="54" t="s">
        <v>1507</v>
      </c>
      <c r="B940" s="55">
        <v>13538</v>
      </c>
      <c r="C940" s="79">
        <v>10334</v>
      </c>
      <c r="D940" s="31">
        <v>10334</v>
      </c>
      <c r="E940" s="152">
        <f t="shared" si="39"/>
        <v>4185.2700000000004</v>
      </c>
      <c r="F940" s="185">
        <f t="shared" si="38"/>
        <v>3666.7615499999997</v>
      </c>
      <c r="G940" s="38" t="s">
        <v>1508</v>
      </c>
    </row>
    <row r="941" spans="1:7" ht="18.75" customHeight="1" x14ac:dyDescent="0.25">
      <c r="A941" s="54" t="s">
        <v>1509</v>
      </c>
      <c r="B941" s="55">
        <v>16156</v>
      </c>
      <c r="C941" s="79">
        <v>12333</v>
      </c>
      <c r="D941" s="31">
        <v>12333</v>
      </c>
      <c r="E941" s="152">
        <f t="shared" si="39"/>
        <v>4994.87</v>
      </c>
      <c r="F941" s="185">
        <f t="shared" si="38"/>
        <v>4376.0567249999995</v>
      </c>
      <c r="G941" s="38" t="s">
        <v>1510</v>
      </c>
    </row>
    <row r="942" spans="1:7" ht="18.75" customHeight="1" x14ac:dyDescent="0.25">
      <c r="A942" s="54" t="s">
        <v>1511</v>
      </c>
      <c r="B942" s="55">
        <v>17794</v>
      </c>
      <c r="C942" s="79">
        <v>13583</v>
      </c>
      <c r="D942" s="31">
        <v>13583</v>
      </c>
      <c r="E942" s="152">
        <f t="shared" si="39"/>
        <v>5501.12</v>
      </c>
      <c r="F942" s="185">
        <f t="shared" si="38"/>
        <v>4819.5879749999995</v>
      </c>
      <c r="G942" s="38" t="s">
        <v>1512</v>
      </c>
    </row>
    <row r="943" spans="1:7" ht="18.75" customHeight="1" x14ac:dyDescent="0.25">
      <c r="A943" s="153" t="s">
        <v>1513</v>
      </c>
      <c r="B943" s="154"/>
      <c r="C943" s="154"/>
      <c r="D943" s="155"/>
      <c r="E943" s="154"/>
      <c r="F943" s="185">
        <f t="shared" si="38"/>
        <v>0</v>
      </c>
      <c r="G943" s="156"/>
    </row>
    <row r="944" spans="1:7" ht="18.75" customHeight="1" x14ac:dyDescent="0.25">
      <c r="A944" s="114" t="s">
        <v>1514</v>
      </c>
      <c r="B944" s="157">
        <v>22215</v>
      </c>
      <c r="C944" s="140">
        <v>19151</v>
      </c>
      <c r="D944" s="31">
        <v>19151</v>
      </c>
      <c r="E944" s="141">
        <f t="shared" si="39"/>
        <v>7756.16</v>
      </c>
      <c r="F944" s="185">
        <f t="shared" si="38"/>
        <v>6795.2535749999997</v>
      </c>
      <c r="G944" s="142" t="s">
        <v>1515</v>
      </c>
    </row>
    <row r="945" spans="1:7" ht="18.75" customHeight="1" x14ac:dyDescent="0.25">
      <c r="A945" s="114" t="s">
        <v>1516</v>
      </c>
      <c r="B945" s="157">
        <v>23822</v>
      </c>
      <c r="C945" s="81">
        <v>20536</v>
      </c>
      <c r="D945" s="31">
        <v>20536</v>
      </c>
      <c r="E945" s="82">
        <f t="shared" si="39"/>
        <v>8317.08</v>
      </c>
      <c r="F945" s="185">
        <f t="shared" si="38"/>
        <v>7286.6861999999992</v>
      </c>
      <c r="G945" s="142" t="s">
        <v>1517</v>
      </c>
    </row>
    <row r="946" spans="1:7" ht="18.75" customHeight="1" x14ac:dyDescent="0.25">
      <c r="A946" s="114" t="s">
        <v>1518</v>
      </c>
      <c r="B946" s="157">
        <v>24413</v>
      </c>
      <c r="C946" s="81">
        <v>21046</v>
      </c>
      <c r="D946" s="31">
        <v>21046</v>
      </c>
      <c r="E946" s="82">
        <f t="shared" si="39"/>
        <v>8523.6299999999992</v>
      </c>
      <c r="F946" s="185">
        <f t="shared" si="38"/>
        <v>7467.6469500000003</v>
      </c>
      <c r="G946" s="142" t="s">
        <v>1515</v>
      </c>
    </row>
    <row r="947" spans="1:7" ht="18.75" customHeight="1" x14ac:dyDescent="0.25">
      <c r="A947" s="114" t="s">
        <v>1519</v>
      </c>
      <c r="B947" s="157">
        <v>26368</v>
      </c>
      <c r="C947" s="81">
        <v>22731</v>
      </c>
      <c r="D947" s="31">
        <v>22731</v>
      </c>
      <c r="E947" s="82">
        <f t="shared" si="39"/>
        <v>9206.06</v>
      </c>
      <c r="F947" s="185">
        <f t="shared" si="38"/>
        <v>8065.527075</v>
      </c>
      <c r="G947" s="142" t="s">
        <v>1517</v>
      </c>
    </row>
    <row r="948" spans="1:7" ht="18.75" customHeight="1" x14ac:dyDescent="0.25">
      <c r="A948" s="84" t="s">
        <v>1520</v>
      </c>
      <c r="B948" s="85"/>
      <c r="C948" s="85"/>
      <c r="D948" s="86"/>
      <c r="E948" s="85"/>
      <c r="F948" s="185">
        <f t="shared" si="38"/>
        <v>0</v>
      </c>
      <c r="G948" s="158"/>
    </row>
    <row r="949" spans="1:7" ht="18.75" customHeight="1" x14ac:dyDescent="0.25">
      <c r="A949" s="40" t="s">
        <v>1521</v>
      </c>
      <c r="B949" s="157">
        <v>27853</v>
      </c>
      <c r="C949" s="30">
        <v>24011</v>
      </c>
      <c r="D949" s="31">
        <v>24011</v>
      </c>
      <c r="E949" s="32">
        <f t="shared" si="39"/>
        <v>9724.4599999999991</v>
      </c>
      <c r="F949" s="185">
        <f t="shared" si="38"/>
        <v>8519.7030749999994</v>
      </c>
      <c r="G949" s="33" t="s">
        <v>1522</v>
      </c>
    </row>
    <row r="950" spans="1:7" ht="18.75" customHeight="1" x14ac:dyDescent="0.25">
      <c r="A950" s="40" t="s">
        <v>1523</v>
      </c>
      <c r="B950" s="157">
        <v>30037</v>
      </c>
      <c r="C950" s="30">
        <v>25894</v>
      </c>
      <c r="D950" s="31">
        <v>25894</v>
      </c>
      <c r="E950" s="32">
        <f t="shared" si="39"/>
        <v>10487.07</v>
      </c>
      <c r="F950" s="185">
        <f t="shared" si="38"/>
        <v>9187.8385499999986</v>
      </c>
      <c r="G950" s="33" t="s">
        <v>1524</v>
      </c>
    </row>
    <row r="951" spans="1:7" ht="18.75" customHeight="1" x14ac:dyDescent="0.25">
      <c r="A951" s="40" t="s">
        <v>1525</v>
      </c>
      <c r="B951" s="157">
        <v>35143</v>
      </c>
      <c r="C951" s="30">
        <v>30296</v>
      </c>
      <c r="D951" s="31">
        <v>30296</v>
      </c>
      <c r="E951" s="32">
        <f t="shared" si="39"/>
        <v>12269.88</v>
      </c>
      <c r="F951" s="185">
        <f t="shared" si="38"/>
        <v>10749.778200000001</v>
      </c>
      <c r="G951" s="33" t="s">
        <v>1526</v>
      </c>
    </row>
    <row r="952" spans="1:7" ht="18.75" customHeight="1" x14ac:dyDescent="0.25">
      <c r="A952" s="40" t="s">
        <v>1527</v>
      </c>
      <c r="B952" s="157">
        <v>33981</v>
      </c>
      <c r="C952" s="30">
        <v>29294</v>
      </c>
      <c r="D952" s="31">
        <v>29294</v>
      </c>
      <c r="E952" s="32">
        <f t="shared" si="39"/>
        <v>11864.07</v>
      </c>
      <c r="F952" s="185">
        <f t="shared" si="38"/>
        <v>10394.243550000001</v>
      </c>
      <c r="G952" s="33" t="s">
        <v>1528</v>
      </c>
    </row>
    <row r="953" spans="1:7" ht="18.75" customHeight="1" x14ac:dyDescent="0.25">
      <c r="A953" s="40" t="s">
        <v>1529</v>
      </c>
      <c r="B953" s="157">
        <v>36648</v>
      </c>
      <c r="C953" s="30">
        <v>31593</v>
      </c>
      <c r="D953" s="31">
        <v>31593</v>
      </c>
      <c r="E953" s="32">
        <f t="shared" si="39"/>
        <v>12795.17</v>
      </c>
      <c r="F953" s="185">
        <f t="shared" si="38"/>
        <v>11209.986224999999</v>
      </c>
      <c r="G953" s="33" t="s">
        <v>1530</v>
      </c>
    </row>
    <row r="954" spans="1:7" ht="18.75" customHeight="1" x14ac:dyDescent="0.25">
      <c r="A954" s="40" t="s">
        <v>1531</v>
      </c>
      <c r="B954" s="157">
        <v>28805</v>
      </c>
      <c r="C954" s="30">
        <v>24832</v>
      </c>
      <c r="D954" s="31">
        <v>24832</v>
      </c>
      <c r="E954" s="32">
        <f t="shared" si="39"/>
        <v>10056.959999999999</v>
      </c>
      <c r="F954" s="185">
        <f t="shared" si="38"/>
        <v>8811.0143999999982</v>
      </c>
      <c r="G954" s="33" t="s">
        <v>1532</v>
      </c>
    </row>
    <row r="955" spans="1:7" ht="18.75" customHeight="1" x14ac:dyDescent="0.25">
      <c r="A955" s="40" t="s">
        <v>1533</v>
      </c>
      <c r="B955" s="157">
        <v>31033</v>
      </c>
      <c r="C955" s="30">
        <v>26753</v>
      </c>
      <c r="D955" s="31">
        <v>26753</v>
      </c>
      <c r="E955" s="32">
        <f t="shared" si="39"/>
        <v>10834.97</v>
      </c>
      <c r="F955" s="185">
        <f t="shared" si="38"/>
        <v>9492.6332249999996</v>
      </c>
      <c r="G955" s="33" t="s">
        <v>1534</v>
      </c>
    </row>
    <row r="956" spans="1:7" ht="18.75" customHeight="1" x14ac:dyDescent="0.25">
      <c r="A956" s="40" t="s">
        <v>1535</v>
      </c>
      <c r="B956" s="157">
        <v>35142</v>
      </c>
      <c r="C956" s="30">
        <v>30295</v>
      </c>
      <c r="D956" s="31">
        <v>30295</v>
      </c>
      <c r="E956" s="32">
        <f t="shared" si="39"/>
        <v>12269.48</v>
      </c>
      <c r="F956" s="185">
        <f t="shared" si="38"/>
        <v>10749.423374999998</v>
      </c>
      <c r="G956" s="33" t="s">
        <v>1536</v>
      </c>
    </row>
    <row r="957" spans="1:7" ht="18.75" customHeight="1" x14ac:dyDescent="0.25">
      <c r="A957" s="40" t="s">
        <v>1537</v>
      </c>
      <c r="B957" s="157">
        <v>37859</v>
      </c>
      <c r="C957" s="30">
        <v>32637</v>
      </c>
      <c r="D957" s="31">
        <v>32637</v>
      </c>
      <c r="E957" s="32">
        <f t="shared" si="39"/>
        <v>13217.99</v>
      </c>
      <c r="F957" s="185">
        <f t="shared" si="38"/>
        <v>11580.423525</v>
      </c>
      <c r="G957" s="33" t="s">
        <v>1538</v>
      </c>
    </row>
    <row r="958" spans="1:7" ht="18.75" customHeight="1" x14ac:dyDescent="0.25">
      <c r="A958" s="40" t="s">
        <v>1539</v>
      </c>
      <c r="B958" s="157">
        <v>30798</v>
      </c>
      <c r="C958" s="30">
        <v>26550</v>
      </c>
      <c r="D958" s="31">
        <v>26550</v>
      </c>
      <c r="E958" s="32">
        <f t="shared" si="39"/>
        <v>10752.75</v>
      </c>
      <c r="F958" s="185">
        <f t="shared" si="38"/>
        <v>9420.6037499999984</v>
      </c>
      <c r="G958" s="33" t="s">
        <v>1540</v>
      </c>
    </row>
    <row r="959" spans="1:7" ht="18.75" customHeight="1" x14ac:dyDescent="0.25">
      <c r="A959" s="40" t="s">
        <v>1541</v>
      </c>
      <c r="B959" s="157">
        <v>33213</v>
      </c>
      <c r="C959" s="30">
        <v>28632</v>
      </c>
      <c r="D959" s="31">
        <v>28632</v>
      </c>
      <c r="E959" s="32">
        <f t="shared" si="39"/>
        <v>11595.96</v>
      </c>
      <c r="F959" s="185">
        <f t="shared" si="38"/>
        <v>10159.349399999999</v>
      </c>
      <c r="G959" s="33" t="s">
        <v>1542</v>
      </c>
    </row>
    <row r="960" spans="1:7" ht="18.75" customHeight="1" x14ac:dyDescent="0.25">
      <c r="A960" s="40" t="s">
        <v>1543</v>
      </c>
      <c r="B960" s="157">
        <v>31852</v>
      </c>
      <c r="C960" s="30">
        <v>27459</v>
      </c>
      <c r="D960" s="31">
        <v>27459</v>
      </c>
      <c r="E960" s="32">
        <f t="shared" si="39"/>
        <v>11120.9</v>
      </c>
      <c r="F960" s="185">
        <f t="shared" ref="F960:F1023" si="40">+D960*(1-0.5)*(1-0.1)*(1-0.17)*(1-0.05)</f>
        <v>9743.1396749999985</v>
      </c>
      <c r="G960" s="33" t="s">
        <v>1544</v>
      </c>
    </row>
    <row r="961" spans="1:7" ht="18.75" customHeight="1" x14ac:dyDescent="0.25">
      <c r="A961" s="40" t="s">
        <v>1545</v>
      </c>
      <c r="B961" s="157">
        <v>34314</v>
      </c>
      <c r="C961" s="30">
        <v>29581</v>
      </c>
      <c r="D961" s="31">
        <v>29581</v>
      </c>
      <c r="E961" s="32">
        <f t="shared" si="39"/>
        <v>11980.31</v>
      </c>
      <c r="F961" s="185">
        <f t="shared" si="40"/>
        <v>10496.078325</v>
      </c>
      <c r="G961" s="33" t="s">
        <v>1546</v>
      </c>
    </row>
    <row r="962" spans="1:7" ht="18.75" customHeight="1" x14ac:dyDescent="0.25">
      <c r="A962" s="41" t="s">
        <v>1547</v>
      </c>
      <c r="B962" s="42"/>
      <c r="C962" s="42"/>
      <c r="D962" s="43"/>
      <c r="E962" s="139"/>
      <c r="F962" s="185">
        <f t="shared" si="40"/>
        <v>0</v>
      </c>
      <c r="G962" s="90"/>
    </row>
    <row r="963" spans="1:7" ht="18.75" customHeight="1" x14ac:dyDescent="0.25">
      <c r="A963" s="40" t="s">
        <v>1548</v>
      </c>
      <c r="B963" s="157">
        <v>31678</v>
      </c>
      <c r="C963" s="30">
        <v>27309</v>
      </c>
      <c r="D963" s="31">
        <v>27309</v>
      </c>
      <c r="E963" s="32">
        <f t="shared" si="39"/>
        <v>11060.15</v>
      </c>
      <c r="F963" s="185">
        <f t="shared" si="40"/>
        <v>9689.9159249999993</v>
      </c>
      <c r="G963" s="33" t="s">
        <v>1549</v>
      </c>
    </row>
    <row r="964" spans="1:7" ht="18.75" customHeight="1" x14ac:dyDescent="0.25">
      <c r="A964" s="40" t="s">
        <v>1550</v>
      </c>
      <c r="B964" s="157">
        <v>34136</v>
      </c>
      <c r="C964" s="30">
        <v>29428</v>
      </c>
      <c r="D964" s="31">
        <v>29428</v>
      </c>
      <c r="E964" s="32">
        <f t="shared" si="39"/>
        <v>11918.34</v>
      </c>
      <c r="F964" s="185">
        <f t="shared" si="40"/>
        <v>10441.7901</v>
      </c>
      <c r="G964" s="33" t="s">
        <v>1551</v>
      </c>
    </row>
    <row r="965" spans="1:7" ht="18.75" customHeight="1" x14ac:dyDescent="0.25">
      <c r="A965" s="40" t="s">
        <v>1552</v>
      </c>
      <c r="B965" s="157">
        <v>38544</v>
      </c>
      <c r="C965" s="30">
        <v>33228</v>
      </c>
      <c r="D965" s="31">
        <v>33228</v>
      </c>
      <c r="E965" s="32">
        <f t="shared" si="39"/>
        <v>13457.34</v>
      </c>
      <c r="F965" s="185">
        <f t="shared" si="40"/>
        <v>11790.125099999999</v>
      </c>
      <c r="G965" s="33" t="s">
        <v>1553</v>
      </c>
    </row>
    <row r="966" spans="1:7" ht="18.75" customHeight="1" x14ac:dyDescent="0.25">
      <c r="A966" s="40" t="s">
        <v>1554</v>
      </c>
      <c r="B966" s="157">
        <v>50103</v>
      </c>
      <c r="C966" s="30">
        <v>43192</v>
      </c>
      <c r="D966" s="31">
        <v>43192</v>
      </c>
      <c r="E966" s="32">
        <f t="shared" si="39"/>
        <v>17492.759999999998</v>
      </c>
      <c r="F966" s="185">
        <f t="shared" si="40"/>
        <v>15325.6014</v>
      </c>
      <c r="G966" s="33" t="s">
        <v>1555</v>
      </c>
    </row>
    <row r="967" spans="1:7" ht="18.75" customHeight="1" x14ac:dyDescent="0.25">
      <c r="A967" s="40" t="s">
        <v>1556</v>
      </c>
      <c r="B967" s="157">
        <v>39282</v>
      </c>
      <c r="C967" s="30">
        <v>33864</v>
      </c>
      <c r="D967" s="31">
        <v>33864</v>
      </c>
      <c r="E967" s="32">
        <f t="shared" si="39"/>
        <v>13714.92</v>
      </c>
      <c r="F967" s="185">
        <f t="shared" si="40"/>
        <v>12015.793799999999</v>
      </c>
      <c r="G967" s="33" t="s">
        <v>1557</v>
      </c>
    </row>
    <row r="968" spans="1:7" ht="18.75" customHeight="1" x14ac:dyDescent="0.25">
      <c r="A968" s="40" t="s">
        <v>1558</v>
      </c>
      <c r="B968" s="157">
        <v>42327</v>
      </c>
      <c r="C968" s="30">
        <v>36489</v>
      </c>
      <c r="D968" s="31">
        <v>36489</v>
      </c>
      <c r="E968" s="32">
        <f t="shared" si="39"/>
        <v>14778.05</v>
      </c>
      <c r="F968" s="185">
        <f t="shared" si="40"/>
        <v>12947.209424999997</v>
      </c>
      <c r="G968" s="33" t="s">
        <v>1559</v>
      </c>
    </row>
    <row r="969" spans="1:7" ht="18.75" customHeight="1" x14ac:dyDescent="0.25">
      <c r="A969" s="40" t="s">
        <v>1560</v>
      </c>
      <c r="B969" s="157">
        <v>47797</v>
      </c>
      <c r="C969" s="30">
        <v>41204</v>
      </c>
      <c r="D969" s="31">
        <v>41204</v>
      </c>
      <c r="E969" s="32">
        <f t="shared" ref="E969:E1032" si="41">ROUND($D969*E$5,2)</f>
        <v>16687.62</v>
      </c>
      <c r="F969" s="185">
        <f t="shared" si="40"/>
        <v>14620.209299999999</v>
      </c>
      <c r="G969" s="33" t="s">
        <v>1561</v>
      </c>
    </row>
    <row r="970" spans="1:7" ht="18.75" customHeight="1" x14ac:dyDescent="0.25">
      <c r="A970" s="40" t="s">
        <v>1562</v>
      </c>
      <c r="B970" s="157">
        <v>62132</v>
      </c>
      <c r="C970" s="30">
        <v>53562</v>
      </c>
      <c r="D970" s="31">
        <v>53562</v>
      </c>
      <c r="E970" s="32">
        <f t="shared" si="41"/>
        <v>21692.61</v>
      </c>
      <c r="F970" s="185">
        <f t="shared" si="40"/>
        <v>19005.136649999997</v>
      </c>
      <c r="G970" s="33" t="s">
        <v>1563</v>
      </c>
    </row>
    <row r="971" spans="1:7" ht="18.75" customHeight="1" x14ac:dyDescent="0.25">
      <c r="A971" s="40" t="s">
        <v>1564</v>
      </c>
      <c r="B971" s="157">
        <v>32628</v>
      </c>
      <c r="C971" s="30">
        <v>28128</v>
      </c>
      <c r="D971" s="31">
        <v>28128</v>
      </c>
      <c r="E971" s="32">
        <f t="shared" si="41"/>
        <v>11391.84</v>
      </c>
      <c r="F971" s="185">
        <f t="shared" si="40"/>
        <v>9980.5175999999992</v>
      </c>
      <c r="G971" s="33" t="s">
        <v>1565</v>
      </c>
    </row>
    <row r="972" spans="1:7" ht="18.75" customHeight="1" x14ac:dyDescent="0.25">
      <c r="A972" s="40" t="s">
        <v>1566</v>
      </c>
      <c r="B972" s="157">
        <v>35161</v>
      </c>
      <c r="C972" s="30">
        <v>30311</v>
      </c>
      <c r="D972" s="31">
        <v>30311</v>
      </c>
      <c r="E972" s="32">
        <f t="shared" si="41"/>
        <v>12275.96</v>
      </c>
      <c r="F972" s="185">
        <f t="shared" si="40"/>
        <v>10755.100574999999</v>
      </c>
      <c r="G972" s="33" t="s">
        <v>1567</v>
      </c>
    </row>
    <row r="973" spans="1:7" ht="18.75" customHeight="1" x14ac:dyDescent="0.25">
      <c r="A973" s="40" t="s">
        <v>1568</v>
      </c>
      <c r="B973" s="157">
        <v>39701</v>
      </c>
      <c r="C973" s="30">
        <v>34225</v>
      </c>
      <c r="D973" s="31">
        <v>34225</v>
      </c>
      <c r="E973" s="32">
        <f t="shared" si="41"/>
        <v>13861.13</v>
      </c>
      <c r="F973" s="185">
        <f t="shared" si="40"/>
        <v>12143.885624999997</v>
      </c>
      <c r="G973" s="33" t="s">
        <v>1569</v>
      </c>
    </row>
    <row r="974" spans="1:7" ht="18.75" customHeight="1" x14ac:dyDescent="0.25">
      <c r="A974" s="40" t="s">
        <v>1570</v>
      </c>
      <c r="B974" s="157">
        <v>54187</v>
      </c>
      <c r="C974" s="30">
        <v>46713</v>
      </c>
      <c r="D974" s="31">
        <v>46713</v>
      </c>
      <c r="E974" s="32">
        <f t="shared" si="41"/>
        <v>18918.77</v>
      </c>
      <c r="F974" s="185">
        <f t="shared" si="40"/>
        <v>16574.940225000002</v>
      </c>
      <c r="G974" s="33" t="s">
        <v>1571</v>
      </c>
    </row>
    <row r="975" spans="1:7" ht="18.75" customHeight="1" x14ac:dyDescent="0.25">
      <c r="A975" s="40" t="s">
        <v>1572</v>
      </c>
      <c r="B975" s="157">
        <v>27364</v>
      </c>
      <c r="C975" s="30">
        <v>23590</v>
      </c>
      <c r="D975" s="31">
        <v>23590</v>
      </c>
      <c r="E975" s="32">
        <f t="shared" si="41"/>
        <v>9553.9500000000007</v>
      </c>
      <c r="F975" s="185">
        <f t="shared" si="40"/>
        <v>8370.3217499999992</v>
      </c>
      <c r="G975" s="33" t="s">
        <v>1573</v>
      </c>
    </row>
    <row r="976" spans="1:7" ht="18.75" customHeight="1" x14ac:dyDescent="0.25">
      <c r="A976" s="40" t="s">
        <v>1574</v>
      </c>
      <c r="B976" s="157">
        <v>29483</v>
      </c>
      <c r="C976" s="30">
        <v>25416</v>
      </c>
      <c r="D976" s="31">
        <v>25416</v>
      </c>
      <c r="E976" s="32">
        <f t="shared" si="41"/>
        <v>10293.48</v>
      </c>
      <c r="F976" s="185">
        <f t="shared" si="40"/>
        <v>9018.2322000000004</v>
      </c>
      <c r="G976" s="33" t="s">
        <v>1575</v>
      </c>
    </row>
    <row r="977" spans="1:7" ht="18.75" customHeight="1" x14ac:dyDescent="0.25">
      <c r="A977" s="40" t="s">
        <v>1576</v>
      </c>
      <c r="B977" s="157">
        <v>33314</v>
      </c>
      <c r="C977" s="30">
        <v>28719</v>
      </c>
      <c r="D977" s="31">
        <v>28719</v>
      </c>
      <c r="E977" s="32">
        <f t="shared" si="41"/>
        <v>11631.2</v>
      </c>
      <c r="F977" s="185">
        <f t="shared" si="40"/>
        <v>10190.219175</v>
      </c>
      <c r="G977" s="33" t="s">
        <v>1577</v>
      </c>
    </row>
    <row r="978" spans="1:7" ht="18.75" customHeight="1" x14ac:dyDescent="0.25">
      <c r="A978" s="40" t="s">
        <v>1578</v>
      </c>
      <c r="B978" s="157">
        <v>42988</v>
      </c>
      <c r="C978" s="30">
        <v>37059</v>
      </c>
      <c r="D978" s="31">
        <v>37059</v>
      </c>
      <c r="E978" s="32">
        <f t="shared" si="41"/>
        <v>15008.9</v>
      </c>
      <c r="F978" s="185">
        <f t="shared" si="40"/>
        <v>13149.459674999998</v>
      </c>
      <c r="G978" s="33" t="s">
        <v>1579</v>
      </c>
    </row>
    <row r="979" spans="1:7" ht="18.75" customHeight="1" x14ac:dyDescent="0.25">
      <c r="A979" s="40" t="s">
        <v>1580</v>
      </c>
      <c r="B979" s="157">
        <v>49576</v>
      </c>
      <c r="C979" s="30">
        <v>42738</v>
      </c>
      <c r="D979" s="31">
        <v>42738</v>
      </c>
      <c r="E979" s="32">
        <f t="shared" si="41"/>
        <v>17308.89</v>
      </c>
      <c r="F979" s="185">
        <f t="shared" si="40"/>
        <v>15164.510850000001</v>
      </c>
      <c r="G979" s="33" t="s">
        <v>1581</v>
      </c>
    </row>
    <row r="980" spans="1:7" ht="18.75" customHeight="1" x14ac:dyDescent="0.25">
      <c r="A980" s="40" t="s">
        <v>1582</v>
      </c>
      <c r="B980" s="157">
        <v>33929</v>
      </c>
      <c r="C980" s="30">
        <v>29249</v>
      </c>
      <c r="D980" s="31">
        <v>29249</v>
      </c>
      <c r="E980" s="32">
        <f t="shared" si="41"/>
        <v>11845.85</v>
      </c>
      <c r="F980" s="185">
        <f t="shared" si="40"/>
        <v>10378.276425</v>
      </c>
      <c r="G980" s="33" t="s">
        <v>1583</v>
      </c>
    </row>
    <row r="981" spans="1:7" ht="18.75" customHeight="1" x14ac:dyDescent="0.25">
      <c r="A981" s="40" t="s">
        <v>1584</v>
      </c>
      <c r="B981" s="157">
        <v>36557</v>
      </c>
      <c r="C981" s="30">
        <v>31515</v>
      </c>
      <c r="D981" s="31">
        <v>31515</v>
      </c>
      <c r="E981" s="32">
        <f t="shared" si="41"/>
        <v>12763.58</v>
      </c>
      <c r="F981" s="185">
        <f t="shared" si="40"/>
        <v>11182.309874999999</v>
      </c>
      <c r="G981" s="33" t="s">
        <v>1585</v>
      </c>
    </row>
    <row r="982" spans="1:7" ht="18.75" customHeight="1" x14ac:dyDescent="0.25">
      <c r="A982" s="40" t="s">
        <v>1586</v>
      </c>
      <c r="B982" s="157">
        <v>41308</v>
      </c>
      <c r="C982" s="30">
        <v>35610</v>
      </c>
      <c r="D982" s="31">
        <v>35610</v>
      </c>
      <c r="E982" s="32">
        <f t="shared" si="41"/>
        <v>14422.05</v>
      </c>
      <c r="F982" s="185">
        <f t="shared" si="40"/>
        <v>12635.318249999998</v>
      </c>
      <c r="G982" s="33" t="s">
        <v>1587</v>
      </c>
    </row>
    <row r="983" spans="1:7" ht="18.75" customHeight="1" x14ac:dyDescent="0.25">
      <c r="A983" s="40" t="s">
        <v>1588</v>
      </c>
      <c r="B983" s="157">
        <v>49497</v>
      </c>
      <c r="C983" s="30">
        <v>42670</v>
      </c>
      <c r="D983" s="31">
        <v>42670</v>
      </c>
      <c r="E983" s="32">
        <f t="shared" si="41"/>
        <v>17281.349999999999</v>
      </c>
      <c r="F983" s="185">
        <f t="shared" si="40"/>
        <v>15140.382749999999</v>
      </c>
      <c r="G983" s="33" t="s">
        <v>1589</v>
      </c>
    </row>
    <row r="984" spans="1:7" ht="18.75" customHeight="1" x14ac:dyDescent="0.25">
      <c r="A984" s="40" t="s">
        <v>1590</v>
      </c>
      <c r="B984" s="157">
        <v>61474</v>
      </c>
      <c r="C984" s="30">
        <v>52995</v>
      </c>
      <c r="D984" s="31">
        <v>52995</v>
      </c>
      <c r="E984" s="32">
        <f t="shared" si="41"/>
        <v>21462.98</v>
      </c>
      <c r="F984" s="185">
        <f t="shared" si="40"/>
        <v>18803.950874999999</v>
      </c>
      <c r="G984" s="33" t="s">
        <v>1591</v>
      </c>
    </row>
    <row r="985" spans="1:7" ht="18.75" customHeight="1" x14ac:dyDescent="0.25">
      <c r="A985" s="131" t="s">
        <v>1592</v>
      </c>
      <c r="B985" s="159"/>
      <c r="C985" s="133"/>
      <c r="D985" s="134"/>
      <c r="E985" s="135"/>
      <c r="F985" s="185">
        <f t="shared" si="40"/>
        <v>0</v>
      </c>
      <c r="G985" s="160"/>
    </row>
    <row r="986" spans="1:7" ht="18.75" customHeight="1" x14ac:dyDescent="0.25">
      <c r="A986" s="131" t="s">
        <v>1593</v>
      </c>
      <c r="B986" s="159"/>
      <c r="C986" s="161"/>
      <c r="D986" s="162"/>
      <c r="E986" s="163"/>
      <c r="F986" s="185">
        <f t="shared" si="40"/>
        <v>0</v>
      </c>
      <c r="G986" s="35" t="s">
        <v>1594</v>
      </c>
    </row>
    <row r="987" spans="1:7" ht="18.75" customHeight="1" x14ac:dyDescent="0.25">
      <c r="A987" s="153" t="s">
        <v>1595</v>
      </c>
      <c r="B987" s="154"/>
      <c r="C987" s="154"/>
      <c r="D987" s="155"/>
      <c r="E987" s="154"/>
      <c r="F987" s="185">
        <f t="shared" si="40"/>
        <v>0</v>
      </c>
      <c r="G987" s="156"/>
    </row>
    <row r="988" spans="1:7" ht="18.75" customHeight="1" x14ac:dyDescent="0.25">
      <c r="A988" s="70" t="s">
        <v>1596</v>
      </c>
      <c r="B988" s="157">
        <v>30851</v>
      </c>
      <c r="C988" s="120">
        <v>26596</v>
      </c>
      <c r="D988" s="31">
        <v>26596</v>
      </c>
      <c r="E988" s="121">
        <f t="shared" si="41"/>
        <v>10771.38</v>
      </c>
      <c r="F988" s="185">
        <f t="shared" si="40"/>
        <v>9436.9256999999998</v>
      </c>
      <c r="G988" s="71" t="s">
        <v>1597</v>
      </c>
    </row>
    <row r="989" spans="1:7" ht="18.75" customHeight="1" x14ac:dyDescent="0.25">
      <c r="A989" s="70" t="s">
        <v>1598</v>
      </c>
      <c r="B989" s="157">
        <v>39383</v>
      </c>
      <c r="C989" s="120">
        <v>33951</v>
      </c>
      <c r="D989" s="31">
        <v>33951</v>
      </c>
      <c r="E989" s="121">
        <f t="shared" si="41"/>
        <v>13750.16</v>
      </c>
      <c r="F989" s="185">
        <f t="shared" si="40"/>
        <v>12046.663575</v>
      </c>
      <c r="G989" s="71" t="s">
        <v>1599</v>
      </c>
    </row>
    <row r="990" spans="1:7" ht="18.75" customHeight="1" x14ac:dyDescent="0.25">
      <c r="A990" s="70" t="s">
        <v>1600</v>
      </c>
      <c r="B990" s="157">
        <v>47238</v>
      </c>
      <c r="C990" s="120">
        <v>40722</v>
      </c>
      <c r="D990" s="31">
        <v>40722</v>
      </c>
      <c r="E990" s="121">
        <f t="shared" si="41"/>
        <v>16492.41</v>
      </c>
      <c r="F990" s="185">
        <f t="shared" si="40"/>
        <v>14449.183650000001</v>
      </c>
      <c r="G990" s="71" t="s">
        <v>1601</v>
      </c>
    </row>
    <row r="991" spans="1:7" ht="18.75" customHeight="1" x14ac:dyDescent="0.25">
      <c r="A991" s="70" t="s">
        <v>1602</v>
      </c>
      <c r="B991" s="157">
        <v>55216</v>
      </c>
      <c r="C991" s="120">
        <v>47600</v>
      </c>
      <c r="D991" s="31">
        <v>47600</v>
      </c>
      <c r="E991" s="121">
        <f t="shared" si="41"/>
        <v>19278</v>
      </c>
      <c r="F991" s="185">
        <f t="shared" si="40"/>
        <v>16889.669999999998</v>
      </c>
      <c r="G991" s="71" t="s">
        <v>1603</v>
      </c>
    </row>
    <row r="992" spans="1:7" ht="18.75" customHeight="1" x14ac:dyDescent="0.25">
      <c r="A992" s="70" t="s">
        <v>1604</v>
      </c>
      <c r="B992" s="157">
        <v>63106</v>
      </c>
      <c r="C992" s="120">
        <v>54402</v>
      </c>
      <c r="D992" s="31">
        <v>54402</v>
      </c>
      <c r="E992" s="121">
        <f t="shared" si="41"/>
        <v>22032.81</v>
      </c>
      <c r="F992" s="185">
        <f t="shared" si="40"/>
        <v>19303.18965</v>
      </c>
      <c r="G992" s="71" t="s">
        <v>1605</v>
      </c>
    </row>
    <row r="993" spans="1:7" ht="18.75" customHeight="1" x14ac:dyDescent="0.25">
      <c r="A993" s="153" t="s">
        <v>1606</v>
      </c>
      <c r="B993" s="154"/>
      <c r="C993" s="154"/>
      <c r="D993" s="155"/>
      <c r="E993" s="154"/>
      <c r="F993" s="185">
        <f t="shared" si="40"/>
        <v>0</v>
      </c>
      <c r="G993" s="156"/>
    </row>
    <row r="994" spans="1:7" ht="18.75" customHeight="1" x14ac:dyDescent="0.25">
      <c r="A994" s="70" t="s">
        <v>1607</v>
      </c>
      <c r="B994" s="157">
        <v>26347</v>
      </c>
      <c r="C994" s="120">
        <v>22713</v>
      </c>
      <c r="D994" s="31">
        <v>22713</v>
      </c>
      <c r="E994" s="121">
        <f t="shared" si="41"/>
        <v>9198.77</v>
      </c>
      <c r="F994" s="185">
        <f t="shared" si="40"/>
        <v>8059.1402250000001</v>
      </c>
      <c r="G994" s="71" t="s">
        <v>1608</v>
      </c>
    </row>
    <row r="995" spans="1:7" ht="18.75" customHeight="1" x14ac:dyDescent="0.25">
      <c r="A995" s="70" t="s">
        <v>1609</v>
      </c>
      <c r="B995" s="157">
        <v>30617</v>
      </c>
      <c r="C995" s="120">
        <v>26394</v>
      </c>
      <c r="D995" s="31">
        <v>26394</v>
      </c>
      <c r="E995" s="121">
        <f t="shared" si="41"/>
        <v>10689.57</v>
      </c>
      <c r="F995" s="185">
        <f t="shared" si="40"/>
        <v>9365.2510499999989</v>
      </c>
      <c r="G995" s="71" t="s">
        <v>1610</v>
      </c>
    </row>
    <row r="996" spans="1:7" ht="18.75" customHeight="1" x14ac:dyDescent="0.25">
      <c r="A996" s="70" t="s">
        <v>1611</v>
      </c>
      <c r="B996" s="157">
        <v>38732</v>
      </c>
      <c r="C996" s="120">
        <v>33390</v>
      </c>
      <c r="D996" s="31">
        <v>33390</v>
      </c>
      <c r="E996" s="121">
        <f t="shared" si="41"/>
        <v>13522.95</v>
      </c>
      <c r="F996" s="185">
        <f t="shared" si="40"/>
        <v>11847.606749999999</v>
      </c>
      <c r="G996" s="71" t="s">
        <v>1612</v>
      </c>
    </row>
    <row r="997" spans="1:7" ht="18.75" customHeight="1" x14ac:dyDescent="0.25">
      <c r="A997" s="70" t="s">
        <v>1613</v>
      </c>
      <c r="B997" s="157">
        <v>39880</v>
      </c>
      <c r="C997" s="120">
        <v>34379</v>
      </c>
      <c r="D997" s="31">
        <v>34379</v>
      </c>
      <c r="E997" s="121">
        <f t="shared" si="41"/>
        <v>13923.5</v>
      </c>
      <c r="F997" s="185">
        <f t="shared" si="40"/>
        <v>12198.528675</v>
      </c>
      <c r="G997" s="71" t="s">
        <v>1614</v>
      </c>
    </row>
    <row r="998" spans="1:7" ht="18.75" customHeight="1" x14ac:dyDescent="0.25">
      <c r="A998" s="70" t="s">
        <v>1615</v>
      </c>
      <c r="B998" s="157">
        <v>51321</v>
      </c>
      <c r="C998" s="120">
        <v>44242</v>
      </c>
      <c r="D998" s="31">
        <v>44242</v>
      </c>
      <c r="E998" s="121">
        <f t="shared" si="41"/>
        <v>17918.009999999998</v>
      </c>
      <c r="F998" s="185">
        <f t="shared" si="40"/>
        <v>15698.167649999998</v>
      </c>
      <c r="G998" s="71" t="s">
        <v>1616</v>
      </c>
    </row>
    <row r="999" spans="1:7" ht="18.75" customHeight="1" x14ac:dyDescent="0.25">
      <c r="A999" s="23" t="s">
        <v>1617</v>
      </c>
      <c r="B999" s="37"/>
      <c r="C999" s="24"/>
      <c r="D999" s="26"/>
      <c r="E999" s="139"/>
      <c r="F999" s="185">
        <f t="shared" si="40"/>
        <v>0</v>
      </c>
      <c r="G999" s="164"/>
    </row>
    <row r="1000" spans="1:7" ht="18.75" customHeight="1" x14ac:dyDescent="0.25">
      <c r="A1000" s="40" t="s">
        <v>1618</v>
      </c>
      <c r="B1000" s="157">
        <v>11376</v>
      </c>
      <c r="C1000" s="30">
        <v>9807</v>
      </c>
      <c r="D1000" s="31">
        <v>9807</v>
      </c>
      <c r="E1000" s="32">
        <f t="shared" si="41"/>
        <v>3971.84</v>
      </c>
      <c r="F1000" s="185">
        <f t="shared" si="40"/>
        <v>3479.768775</v>
      </c>
      <c r="G1000" s="36" t="s">
        <v>1619</v>
      </c>
    </row>
    <row r="1001" spans="1:7" ht="18.75" customHeight="1" x14ac:dyDescent="0.25">
      <c r="A1001" s="40" t="s">
        <v>1620</v>
      </c>
      <c r="B1001" s="157">
        <v>11920</v>
      </c>
      <c r="C1001" s="30">
        <v>10276</v>
      </c>
      <c r="D1001" s="31">
        <v>10276</v>
      </c>
      <c r="E1001" s="32">
        <f t="shared" si="41"/>
        <v>4161.78</v>
      </c>
      <c r="F1001" s="185">
        <f t="shared" si="40"/>
        <v>3646.1816999999996</v>
      </c>
      <c r="G1001" s="36" t="s">
        <v>1621</v>
      </c>
    </row>
    <row r="1002" spans="1:7" ht="18.75" customHeight="1" x14ac:dyDescent="0.25">
      <c r="A1002" s="40" t="s">
        <v>1622</v>
      </c>
      <c r="B1002" s="157">
        <v>12661</v>
      </c>
      <c r="C1002" s="30">
        <v>10915</v>
      </c>
      <c r="D1002" s="31">
        <v>10915</v>
      </c>
      <c r="E1002" s="32">
        <f t="shared" si="41"/>
        <v>4420.58</v>
      </c>
      <c r="F1002" s="185">
        <f t="shared" si="40"/>
        <v>3872.9148749999995</v>
      </c>
      <c r="G1002" s="36" t="s">
        <v>1623</v>
      </c>
    </row>
    <row r="1003" spans="1:7" ht="18.75" customHeight="1" x14ac:dyDescent="0.25">
      <c r="A1003" s="40" t="s">
        <v>1624</v>
      </c>
      <c r="B1003" s="157">
        <v>13294</v>
      </c>
      <c r="C1003" s="30">
        <v>11460</v>
      </c>
      <c r="D1003" s="31">
        <v>11460</v>
      </c>
      <c r="E1003" s="32">
        <f t="shared" si="41"/>
        <v>4641.3</v>
      </c>
      <c r="F1003" s="185">
        <f t="shared" si="40"/>
        <v>4066.2944999999995</v>
      </c>
      <c r="G1003" s="36" t="s">
        <v>1625</v>
      </c>
    </row>
    <row r="1004" spans="1:7" ht="18.75" customHeight="1" x14ac:dyDescent="0.25">
      <c r="A1004" s="40" t="s">
        <v>1626</v>
      </c>
      <c r="B1004" s="157">
        <v>13948</v>
      </c>
      <c r="C1004" s="30">
        <v>12024</v>
      </c>
      <c r="D1004" s="31">
        <v>12024</v>
      </c>
      <c r="E1004" s="32">
        <f t="shared" si="41"/>
        <v>4869.72</v>
      </c>
      <c r="F1004" s="185">
        <f t="shared" si="40"/>
        <v>4266.4157999999998</v>
      </c>
      <c r="G1004" s="36" t="s">
        <v>1627</v>
      </c>
    </row>
    <row r="1005" spans="1:7" ht="18.75" customHeight="1" x14ac:dyDescent="0.25">
      <c r="A1005" s="40" t="s">
        <v>1628</v>
      </c>
      <c r="B1005" s="157">
        <v>11046</v>
      </c>
      <c r="C1005" s="30">
        <v>9522</v>
      </c>
      <c r="D1005" s="31">
        <v>9522</v>
      </c>
      <c r="E1005" s="32">
        <f t="shared" si="41"/>
        <v>3856.41</v>
      </c>
      <c r="F1005" s="185">
        <f t="shared" si="40"/>
        <v>3378.64365</v>
      </c>
      <c r="G1005" s="36" t="s">
        <v>1629</v>
      </c>
    </row>
    <row r="1006" spans="1:7" ht="18.75" customHeight="1" x14ac:dyDescent="0.25">
      <c r="A1006" s="40" t="s">
        <v>1630</v>
      </c>
      <c r="B1006" s="157">
        <v>11573</v>
      </c>
      <c r="C1006" s="30">
        <v>9977</v>
      </c>
      <c r="D1006" s="31">
        <v>9977</v>
      </c>
      <c r="E1006" s="32">
        <f t="shared" si="41"/>
        <v>4040.69</v>
      </c>
      <c r="F1006" s="185">
        <f t="shared" si="40"/>
        <v>3540.0890250000002</v>
      </c>
      <c r="G1006" s="36" t="s">
        <v>1631</v>
      </c>
    </row>
    <row r="1007" spans="1:7" ht="18.75" customHeight="1" x14ac:dyDescent="0.25">
      <c r="A1007" s="40" t="s">
        <v>1632</v>
      </c>
      <c r="B1007" s="157">
        <v>12293</v>
      </c>
      <c r="C1007" s="30">
        <v>10597</v>
      </c>
      <c r="D1007" s="31">
        <v>10597</v>
      </c>
      <c r="E1007" s="32">
        <f t="shared" si="41"/>
        <v>4291.79</v>
      </c>
      <c r="F1007" s="185">
        <f t="shared" si="40"/>
        <v>3760.0805250000003</v>
      </c>
      <c r="G1007" s="36" t="s">
        <v>1633</v>
      </c>
    </row>
    <row r="1008" spans="1:7" ht="18.75" customHeight="1" x14ac:dyDescent="0.25">
      <c r="A1008" s="40" t="s">
        <v>1634</v>
      </c>
      <c r="B1008" s="157">
        <v>12906</v>
      </c>
      <c r="C1008" s="30">
        <v>11126</v>
      </c>
      <c r="D1008" s="31">
        <v>11126</v>
      </c>
      <c r="E1008" s="32">
        <f t="shared" si="41"/>
        <v>4506.03</v>
      </c>
      <c r="F1008" s="185">
        <f t="shared" si="40"/>
        <v>3947.7829499999993</v>
      </c>
      <c r="G1008" s="36" t="s">
        <v>1635</v>
      </c>
    </row>
    <row r="1009" spans="1:7" ht="18.75" customHeight="1" x14ac:dyDescent="0.25">
      <c r="A1009" s="40" t="s">
        <v>1636</v>
      </c>
      <c r="B1009" s="157">
        <v>13542</v>
      </c>
      <c r="C1009" s="30">
        <v>11674</v>
      </c>
      <c r="D1009" s="31">
        <v>11674</v>
      </c>
      <c r="E1009" s="32">
        <f t="shared" si="41"/>
        <v>4727.97</v>
      </c>
      <c r="F1009" s="185">
        <f t="shared" si="40"/>
        <v>4142.2270499999995</v>
      </c>
      <c r="G1009" s="36" t="s">
        <v>1637</v>
      </c>
    </row>
    <row r="1010" spans="1:7" ht="18.75" customHeight="1" x14ac:dyDescent="0.25">
      <c r="A1010" s="40" t="s">
        <v>1638</v>
      </c>
      <c r="B1010" s="157">
        <v>13650</v>
      </c>
      <c r="C1010" s="30">
        <v>11767</v>
      </c>
      <c r="D1010" s="31">
        <v>11767</v>
      </c>
      <c r="E1010" s="32">
        <f t="shared" si="41"/>
        <v>4765.6400000000003</v>
      </c>
      <c r="F1010" s="185">
        <f t="shared" si="40"/>
        <v>4175.2257749999999</v>
      </c>
      <c r="G1010" s="36" t="s">
        <v>1639</v>
      </c>
    </row>
    <row r="1011" spans="1:7" ht="18.75" customHeight="1" x14ac:dyDescent="0.25">
      <c r="A1011" s="40" t="s">
        <v>1640</v>
      </c>
      <c r="B1011" s="157">
        <v>14305</v>
      </c>
      <c r="C1011" s="30">
        <v>12332</v>
      </c>
      <c r="D1011" s="31">
        <v>12332</v>
      </c>
      <c r="E1011" s="32">
        <f t="shared" si="41"/>
        <v>4994.46</v>
      </c>
      <c r="F1011" s="185">
        <f t="shared" si="40"/>
        <v>4375.7019</v>
      </c>
      <c r="G1011" s="36" t="s">
        <v>1641</v>
      </c>
    </row>
    <row r="1012" spans="1:7" ht="18.75" customHeight="1" x14ac:dyDescent="0.25">
      <c r="A1012" s="40" t="s">
        <v>1642</v>
      </c>
      <c r="B1012" s="157">
        <v>15194</v>
      </c>
      <c r="C1012" s="30">
        <v>13098</v>
      </c>
      <c r="D1012" s="31">
        <v>13098</v>
      </c>
      <c r="E1012" s="32">
        <f t="shared" si="41"/>
        <v>5304.69</v>
      </c>
      <c r="F1012" s="185">
        <f t="shared" si="40"/>
        <v>4647.4978499999997</v>
      </c>
      <c r="G1012" s="36" t="s">
        <v>1643</v>
      </c>
    </row>
    <row r="1013" spans="1:7" ht="18.75" customHeight="1" x14ac:dyDescent="0.25">
      <c r="A1013" s="40" t="s">
        <v>1644</v>
      </c>
      <c r="B1013" s="157">
        <v>15950</v>
      </c>
      <c r="C1013" s="30">
        <v>13750</v>
      </c>
      <c r="D1013" s="31">
        <v>13750</v>
      </c>
      <c r="E1013" s="32">
        <f t="shared" si="41"/>
        <v>5568.75</v>
      </c>
      <c r="F1013" s="185">
        <f t="shared" si="40"/>
        <v>4878.84375</v>
      </c>
      <c r="G1013" s="36" t="s">
        <v>1645</v>
      </c>
    </row>
    <row r="1014" spans="1:7" ht="18.75" customHeight="1" x14ac:dyDescent="0.25">
      <c r="A1014" s="40" t="s">
        <v>1646</v>
      </c>
      <c r="B1014" s="157">
        <v>16736</v>
      </c>
      <c r="C1014" s="30">
        <v>14428</v>
      </c>
      <c r="D1014" s="31">
        <v>14428</v>
      </c>
      <c r="E1014" s="32">
        <f t="shared" si="41"/>
        <v>5843.34</v>
      </c>
      <c r="F1014" s="185">
        <f t="shared" si="40"/>
        <v>5119.4151000000002</v>
      </c>
      <c r="G1014" s="36" t="s">
        <v>1647</v>
      </c>
    </row>
    <row r="1015" spans="1:7" ht="18.75" customHeight="1" x14ac:dyDescent="0.25">
      <c r="A1015" s="40" t="s">
        <v>1648</v>
      </c>
      <c r="B1015" s="157">
        <v>13253</v>
      </c>
      <c r="C1015" s="30">
        <v>11425</v>
      </c>
      <c r="D1015" s="31">
        <v>11425</v>
      </c>
      <c r="E1015" s="32">
        <f t="shared" si="41"/>
        <v>4627.13</v>
      </c>
      <c r="F1015" s="185">
        <f t="shared" si="40"/>
        <v>4053.8756250000001</v>
      </c>
      <c r="G1015" s="36" t="s">
        <v>1649</v>
      </c>
    </row>
    <row r="1016" spans="1:7" ht="18.75" customHeight="1" x14ac:dyDescent="0.25">
      <c r="A1016" s="40" t="s">
        <v>1650</v>
      </c>
      <c r="B1016" s="157">
        <v>13889</v>
      </c>
      <c r="C1016" s="30">
        <v>11973</v>
      </c>
      <c r="D1016" s="31">
        <v>11973</v>
      </c>
      <c r="E1016" s="32">
        <f t="shared" si="41"/>
        <v>4849.07</v>
      </c>
      <c r="F1016" s="185">
        <f t="shared" si="40"/>
        <v>4248.3197250000003</v>
      </c>
      <c r="G1016" s="36" t="s">
        <v>1651</v>
      </c>
    </row>
    <row r="1017" spans="1:7" ht="18.75" customHeight="1" x14ac:dyDescent="0.25">
      <c r="A1017" s="40" t="s">
        <v>1652</v>
      </c>
      <c r="B1017" s="157">
        <v>14752</v>
      </c>
      <c r="C1017" s="30">
        <v>12717</v>
      </c>
      <c r="D1017" s="31">
        <v>12717</v>
      </c>
      <c r="E1017" s="32">
        <f t="shared" si="41"/>
        <v>5150.3900000000003</v>
      </c>
      <c r="F1017" s="185">
        <f t="shared" si="40"/>
        <v>4512.3095249999997</v>
      </c>
      <c r="G1017" s="36" t="s">
        <v>1653</v>
      </c>
    </row>
    <row r="1018" spans="1:7" ht="18.75" customHeight="1" x14ac:dyDescent="0.25">
      <c r="A1018" s="40" t="s">
        <v>1654</v>
      </c>
      <c r="B1018" s="157">
        <v>15486</v>
      </c>
      <c r="C1018" s="30">
        <v>13350</v>
      </c>
      <c r="D1018" s="31">
        <v>13350</v>
      </c>
      <c r="E1018" s="32">
        <f t="shared" si="41"/>
        <v>5406.75</v>
      </c>
      <c r="F1018" s="185">
        <f t="shared" si="40"/>
        <v>4736.9137499999997</v>
      </c>
      <c r="G1018" s="36" t="s">
        <v>1655</v>
      </c>
    </row>
    <row r="1019" spans="1:7" ht="18.75" customHeight="1" x14ac:dyDescent="0.25">
      <c r="A1019" s="40" t="s">
        <v>1656</v>
      </c>
      <c r="B1019" s="157">
        <v>16249</v>
      </c>
      <c r="C1019" s="30">
        <v>14008</v>
      </c>
      <c r="D1019" s="31">
        <v>14008</v>
      </c>
      <c r="E1019" s="32">
        <f t="shared" si="41"/>
        <v>5673.24</v>
      </c>
      <c r="F1019" s="185">
        <f t="shared" si="40"/>
        <v>4970.3886000000002</v>
      </c>
      <c r="G1019" s="36" t="s">
        <v>1657</v>
      </c>
    </row>
    <row r="1020" spans="1:7" ht="18.75" customHeight="1" x14ac:dyDescent="0.25">
      <c r="A1020" s="18" t="s">
        <v>1658</v>
      </c>
      <c r="B1020" s="64"/>
      <c r="C1020" s="19"/>
      <c r="D1020" s="20"/>
      <c r="E1020" s="19"/>
      <c r="F1020" s="185">
        <f t="shared" si="40"/>
        <v>0</v>
      </c>
      <c r="G1020" s="100"/>
    </row>
    <row r="1021" spans="1:7" ht="18.75" customHeight="1" x14ac:dyDescent="0.25">
      <c r="A1021" s="54" t="s">
        <v>1659</v>
      </c>
      <c r="B1021" s="157">
        <v>61176</v>
      </c>
      <c r="C1021" s="30">
        <v>52738</v>
      </c>
      <c r="D1021" s="31">
        <v>52738</v>
      </c>
      <c r="E1021" s="32">
        <f t="shared" si="41"/>
        <v>21358.89</v>
      </c>
      <c r="F1021" s="185">
        <f t="shared" si="40"/>
        <v>18712.760849999999</v>
      </c>
      <c r="G1021" s="33" t="s">
        <v>1660</v>
      </c>
    </row>
    <row r="1022" spans="1:7" ht="18.75" customHeight="1" x14ac:dyDescent="0.25">
      <c r="A1022" s="119" t="s">
        <v>1661</v>
      </c>
      <c r="B1022" s="157">
        <v>69085</v>
      </c>
      <c r="C1022" s="120">
        <v>59556</v>
      </c>
      <c r="D1022" s="165">
        <v>59556</v>
      </c>
      <c r="E1022" s="121">
        <f t="shared" si="41"/>
        <v>24120.18</v>
      </c>
      <c r="F1022" s="185">
        <f t="shared" si="40"/>
        <v>21131.957699999999</v>
      </c>
      <c r="G1022" s="71" t="s">
        <v>1662</v>
      </c>
    </row>
    <row r="1023" spans="1:7" ht="18.75" customHeight="1" x14ac:dyDescent="0.25">
      <c r="A1023" s="122" t="s">
        <v>1663</v>
      </c>
      <c r="B1023" s="157">
        <v>64242</v>
      </c>
      <c r="C1023" s="92">
        <v>55381</v>
      </c>
      <c r="D1023" s="166">
        <v>55381</v>
      </c>
      <c r="E1023" s="93">
        <f t="shared" si="41"/>
        <v>22429.31</v>
      </c>
      <c r="F1023" s="185">
        <f t="shared" si="40"/>
        <v>19650.563324999996</v>
      </c>
      <c r="G1023" s="167" t="s">
        <v>1664</v>
      </c>
    </row>
    <row r="1024" spans="1:7" ht="18.75" customHeight="1" x14ac:dyDescent="0.25">
      <c r="A1024" s="119" t="s">
        <v>1665</v>
      </c>
      <c r="B1024" s="157">
        <v>75403</v>
      </c>
      <c r="C1024" s="120">
        <v>65003</v>
      </c>
      <c r="D1024" s="165">
        <v>65003</v>
      </c>
      <c r="E1024" s="121">
        <f t="shared" si="41"/>
        <v>26326.22</v>
      </c>
      <c r="F1024" s="185">
        <f t="shared" ref="F1024:F1087" si="42">+D1024*(1-0.5)*(1-0.1)*(1-0.17)*(1-0.05)</f>
        <v>23064.689474999999</v>
      </c>
      <c r="G1024" s="71" t="s">
        <v>1666</v>
      </c>
    </row>
    <row r="1025" spans="1:7" ht="18.75" customHeight="1" x14ac:dyDescent="0.25">
      <c r="A1025" s="54" t="s">
        <v>1667</v>
      </c>
      <c r="B1025" s="157">
        <v>31398</v>
      </c>
      <c r="C1025" s="30">
        <v>27067</v>
      </c>
      <c r="D1025" s="31">
        <v>27067</v>
      </c>
      <c r="E1025" s="32">
        <f t="shared" si="41"/>
        <v>10962.14</v>
      </c>
      <c r="F1025" s="185">
        <f t="shared" si="42"/>
        <v>9604.0482749999992</v>
      </c>
      <c r="G1025" s="38" t="s">
        <v>1668</v>
      </c>
    </row>
    <row r="1026" spans="1:7" ht="18.75" customHeight="1" x14ac:dyDescent="0.25">
      <c r="A1026" s="40" t="s">
        <v>1669</v>
      </c>
      <c r="B1026" s="157">
        <v>56895</v>
      </c>
      <c r="C1026" s="30">
        <v>49047</v>
      </c>
      <c r="D1026" s="31">
        <v>49047</v>
      </c>
      <c r="E1026" s="32">
        <f t="shared" si="41"/>
        <v>19864.04</v>
      </c>
      <c r="F1026" s="185">
        <f t="shared" si="42"/>
        <v>17403.101775000003</v>
      </c>
      <c r="G1026" s="38" t="s">
        <v>1670</v>
      </c>
    </row>
    <row r="1027" spans="1:7" ht="18.75" customHeight="1" x14ac:dyDescent="0.25">
      <c r="A1027" s="40" t="s">
        <v>1671</v>
      </c>
      <c r="B1027" s="157">
        <v>67695</v>
      </c>
      <c r="C1027" s="30">
        <v>58358</v>
      </c>
      <c r="D1027" s="31">
        <v>58358</v>
      </c>
      <c r="E1027" s="32">
        <f t="shared" si="41"/>
        <v>23634.99</v>
      </c>
      <c r="F1027" s="185">
        <f t="shared" si="42"/>
        <v>20706.877349999999</v>
      </c>
      <c r="G1027" s="38" t="s">
        <v>1672</v>
      </c>
    </row>
    <row r="1028" spans="1:7" ht="18.75" customHeight="1" x14ac:dyDescent="0.25">
      <c r="A1028" s="54" t="s">
        <v>1673</v>
      </c>
      <c r="B1028" s="157">
        <v>77826</v>
      </c>
      <c r="C1028" s="30">
        <v>67091</v>
      </c>
      <c r="D1028" s="31">
        <v>67091</v>
      </c>
      <c r="E1028" s="32">
        <f t="shared" si="41"/>
        <v>27171.86</v>
      </c>
      <c r="F1028" s="185">
        <f t="shared" si="42"/>
        <v>23805.564074999998</v>
      </c>
      <c r="G1028" s="38" t="s">
        <v>1674</v>
      </c>
    </row>
    <row r="1029" spans="1:7" ht="18.75" customHeight="1" x14ac:dyDescent="0.25">
      <c r="A1029" s="54" t="s">
        <v>1675</v>
      </c>
      <c r="B1029" s="157">
        <v>81632</v>
      </c>
      <c r="C1029" s="30">
        <v>70372</v>
      </c>
      <c r="D1029" s="31">
        <v>70372</v>
      </c>
      <c r="E1029" s="32">
        <f t="shared" si="41"/>
        <v>28500.66</v>
      </c>
      <c r="F1029" s="185">
        <f t="shared" si="42"/>
        <v>24969.744899999998</v>
      </c>
      <c r="G1029" s="38" t="s">
        <v>1676</v>
      </c>
    </row>
    <row r="1030" spans="1:7" ht="18.75" customHeight="1" x14ac:dyDescent="0.25">
      <c r="A1030" s="54" t="s">
        <v>1677</v>
      </c>
      <c r="B1030" s="157">
        <v>84773</v>
      </c>
      <c r="C1030" s="30">
        <v>73080</v>
      </c>
      <c r="D1030" s="31">
        <v>73080</v>
      </c>
      <c r="E1030" s="32">
        <f t="shared" si="41"/>
        <v>29597.4</v>
      </c>
      <c r="F1030" s="185">
        <f t="shared" si="42"/>
        <v>25930.610999999997</v>
      </c>
      <c r="G1030" s="38" t="s">
        <v>1678</v>
      </c>
    </row>
    <row r="1031" spans="1:7" ht="18.75" customHeight="1" x14ac:dyDescent="0.25">
      <c r="A1031" s="54" t="s">
        <v>1679</v>
      </c>
      <c r="B1031" s="157">
        <v>100874</v>
      </c>
      <c r="C1031" s="30">
        <v>86960</v>
      </c>
      <c r="D1031" s="31">
        <v>86960</v>
      </c>
      <c r="E1031" s="32">
        <f t="shared" si="41"/>
        <v>35218.800000000003</v>
      </c>
      <c r="F1031" s="185">
        <f t="shared" si="42"/>
        <v>30855.581999999995</v>
      </c>
      <c r="G1031" s="38" t="s">
        <v>1680</v>
      </c>
    </row>
    <row r="1032" spans="1:7" ht="18.75" customHeight="1" x14ac:dyDescent="0.25">
      <c r="A1032" s="54" t="s">
        <v>1681</v>
      </c>
      <c r="B1032" s="157">
        <v>87340</v>
      </c>
      <c r="C1032" s="30">
        <v>75293</v>
      </c>
      <c r="D1032" s="31">
        <v>75293</v>
      </c>
      <c r="E1032" s="32">
        <f t="shared" si="41"/>
        <v>30493.67</v>
      </c>
      <c r="F1032" s="185">
        <f t="shared" si="42"/>
        <v>26715.838724999994</v>
      </c>
      <c r="G1032" s="38" t="s">
        <v>1682</v>
      </c>
    </row>
    <row r="1033" spans="1:7" ht="18.75" customHeight="1" x14ac:dyDescent="0.25">
      <c r="A1033" s="54" t="s">
        <v>1683</v>
      </c>
      <c r="B1033" s="157">
        <v>103888</v>
      </c>
      <c r="C1033" s="143">
        <v>89559</v>
      </c>
      <c r="D1033" s="168">
        <v>89559</v>
      </c>
      <c r="E1033" s="32">
        <f t="shared" ref="E1033:E1096" si="43">ROUND($D1033*E$5,2)</f>
        <v>36271.4</v>
      </c>
      <c r="F1033" s="185">
        <f t="shared" si="42"/>
        <v>31777.772175000002</v>
      </c>
      <c r="G1033" s="126" t="s">
        <v>1684</v>
      </c>
    </row>
    <row r="1034" spans="1:7" ht="18.75" customHeight="1" x14ac:dyDescent="0.25">
      <c r="A1034" s="54" t="s">
        <v>1685</v>
      </c>
      <c r="B1034" s="157">
        <v>100659</v>
      </c>
      <c r="C1034" s="30">
        <v>86775</v>
      </c>
      <c r="D1034" s="31">
        <v>86775</v>
      </c>
      <c r="E1034" s="32">
        <f t="shared" si="43"/>
        <v>35143.879999999997</v>
      </c>
      <c r="F1034" s="185">
        <f t="shared" si="42"/>
        <v>30789.939374999998</v>
      </c>
      <c r="G1034" s="38" t="s">
        <v>1686</v>
      </c>
    </row>
    <row r="1035" spans="1:7" ht="18.75" customHeight="1" x14ac:dyDescent="0.25">
      <c r="A1035" s="54" t="s">
        <v>1687</v>
      </c>
      <c r="B1035" s="157">
        <v>119807</v>
      </c>
      <c r="C1035" s="143">
        <v>103282</v>
      </c>
      <c r="D1035" s="168">
        <v>103282</v>
      </c>
      <c r="E1035" s="32">
        <f t="shared" si="43"/>
        <v>41829.21</v>
      </c>
      <c r="F1035" s="185">
        <f t="shared" si="42"/>
        <v>36647.035649999998</v>
      </c>
      <c r="G1035" s="126" t="s">
        <v>1688</v>
      </c>
    </row>
    <row r="1036" spans="1:7" ht="18.75" customHeight="1" x14ac:dyDescent="0.25">
      <c r="A1036" s="114" t="s">
        <v>1689</v>
      </c>
      <c r="B1036" s="157">
        <v>31398</v>
      </c>
      <c r="C1036" s="120">
        <v>27067</v>
      </c>
      <c r="D1036" s="165">
        <v>27067</v>
      </c>
      <c r="E1036" s="121">
        <f t="shared" si="43"/>
        <v>10962.14</v>
      </c>
      <c r="F1036" s="185">
        <f t="shared" si="42"/>
        <v>9604.0482749999992</v>
      </c>
      <c r="G1036" s="71" t="s">
        <v>1690</v>
      </c>
    </row>
    <row r="1037" spans="1:7" ht="18.75" customHeight="1" x14ac:dyDescent="0.25">
      <c r="A1037" s="114" t="s">
        <v>1691</v>
      </c>
      <c r="B1037" s="157">
        <v>56895</v>
      </c>
      <c r="C1037" s="120">
        <v>49047</v>
      </c>
      <c r="D1037" s="165">
        <v>49047</v>
      </c>
      <c r="E1037" s="121">
        <f t="shared" si="43"/>
        <v>19864.04</v>
      </c>
      <c r="F1037" s="185">
        <f t="shared" si="42"/>
        <v>17403.101775000003</v>
      </c>
      <c r="G1037" s="71" t="s">
        <v>1692</v>
      </c>
    </row>
    <row r="1038" spans="1:7" ht="18.75" customHeight="1" x14ac:dyDescent="0.25">
      <c r="A1038" s="114" t="s">
        <v>1693</v>
      </c>
      <c r="B1038" s="157">
        <v>77826</v>
      </c>
      <c r="C1038" s="120">
        <v>67091</v>
      </c>
      <c r="D1038" s="165">
        <v>67091</v>
      </c>
      <c r="E1038" s="121">
        <f t="shared" si="43"/>
        <v>27171.86</v>
      </c>
      <c r="F1038" s="185">
        <f t="shared" si="42"/>
        <v>23805.564074999998</v>
      </c>
      <c r="G1038" s="71" t="s">
        <v>1694</v>
      </c>
    </row>
    <row r="1039" spans="1:7" ht="18.75" customHeight="1" x14ac:dyDescent="0.25">
      <c r="A1039" s="114" t="s">
        <v>1695</v>
      </c>
      <c r="B1039" s="157">
        <v>81632</v>
      </c>
      <c r="C1039" s="120">
        <v>70372</v>
      </c>
      <c r="D1039" s="165">
        <v>70372</v>
      </c>
      <c r="E1039" s="121">
        <f t="shared" si="43"/>
        <v>28500.66</v>
      </c>
      <c r="F1039" s="185">
        <f t="shared" si="42"/>
        <v>24969.744899999998</v>
      </c>
      <c r="G1039" s="71" t="s">
        <v>1696</v>
      </c>
    </row>
    <row r="1040" spans="1:7" ht="18.75" customHeight="1" x14ac:dyDescent="0.25">
      <c r="A1040" s="114" t="s">
        <v>1697</v>
      </c>
      <c r="B1040" s="157">
        <v>87299</v>
      </c>
      <c r="C1040" s="120">
        <v>75258</v>
      </c>
      <c r="D1040" s="165">
        <v>75258</v>
      </c>
      <c r="E1040" s="121">
        <f t="shared" si="43"/>
        <v>30479.49</v>
      </c>
      <c r="F1040" s="185">
        <f t="shared" si="42"/>
        <v>26703.419849999995</v>
      </c>
      <c r="G1040" s="71" t="s">
        <v>1698</v>
      </c>
    </row>
    <row r="1041" spans="1:7" ht="18.75" customHeight="1" x14ac:dyDescent="0.25">
      <c r="A1041" s="114" t="s">
        <v>1699</v>
      </c>
      <c r="B1041" s="157">
        <v>88157</v>
      </c>
      <c r="C1041" s="120">
        <v>75997</v>
      </c>
      <c r="D1041" s="165">
        <v>75997</v>
      </c>
      <c r="E1041" s="121">
        <f t="shared" si="43"/>
        <v>30778.79</v>
      </c>
      <c r="F1041" s="185">
        <f t="shared" si="42"/>
        <v>26965.635524999998</v>
      </c>
      <c r="G1041" s="71" t="s">
        <v>1700</v>
      </c>
    </row>
    <row r="1042" spans="1:7" ht="18.75" customHeight="1" x14ac:dyDescent="0.25">
      <c r="A1042" s="114" t="s">
        <v>1701</v>
      </c>
      <c r="B1042" s="157">
        <v>101665</v>
      </c>
      <c r="C1042" s="120">
        <v>87642</v>
      </c>
      <c r="D1042" s="165">
        <v>87642</v>
      </c>
      <c r="E1042" s="121">
        <f t="shared" si="43"/>
        <v>35495.01</v>
      </c>
      <c r="F1042" s="185">
        <f t="shared" si="42"/>
        <v>31097.572649999998</v>
      </c>
      <c r="G1042" s="71" t="s">
        <v>1702</v>
      </c>
    </row>
    <row r="1043" spans="1:7" ht="18.75" customHeight="1" x14ac:dyDescent="0.25">
      <c r="A1043" s="18" t="s">
        <v>1703</v>
      </c>
      <c r="B1043" s="64"/>
      <c r="C1043" s="19"/>
      <c r="D1043" s="20"/>
      <c r="E1043" s="19"/>
      <c r="F1043" s="185">
        <f t="shared" si="42"/>
        <v>0</v>
      </c>
      <c r="G1043" s="100"/>
    </row>
    <row r="1044" spans="1:7" ht="18.75" customHeight="1" x14ac:dyDescent="0.25">
      <c r="A1044" s="23" t="s">
        <v>1704</v>
      </c>
      <c r="B1044" s="37"/>
      <c r="C1044" s="24"/>
      <c r="D1044" s="26"/>
      <c r="E1044" s="139"/>
      <c r="F1044" s="185">
        <f t="shared" si="42"/>
        <v>0</v>
      </c>
      <c r="G1044" s="90"/>
    </row>
    <row r="1045" spans="1:7" ht="18.75" customHeight="1" x14ac:dyDescent="0.25">
      <c r="A1045" s="54" t="s">
        <v>1705</v>
      </c>
      <c r="B1045" s="157">
        <v>30571</v>
      </c>
      <c r="C1045" s="30">
        <v>26354</v>
      </c>
      <c r="D1045" s="31">
        <v>26354</v>
      </c>
      <c r="E1045" s="32">
        <f t="shared" si="43"/>
        <v>10673.37</v>
      </c>
      <c r="F1045" s="185">
        <f t="shared" si="42"/>
        <v>9351.0580499999996</v>
      </c>
      <c r="G1045" s="38" t="s">
        <v>1706</v>
      </c>
    </row>
    <row r="1046" spans="1:7" ht="18.75" customHeight="1" x14ac:dyDescent="0.25">
      <c r="A1046" s="54" t="s">
        <v>1707</v>
      </c>
      <c r="B1046" s="157">
        <v>33669</v>
      </c>
      <c r="C1046" s="30">
        <v>29025</v>
      </c>
      <c r="D1046" s="31">
        <v>29025</v>
      </c>
      <c r="E1046" s="32">
        <f t="shared" si="43"/>
        <v>11755.13</v>
      </c>
      <c r="F1046" s="185">
        <f t="shared" si="42"/>
        <v>10298.795624999999</v>
      </c>
      <c r="G1046" s="38" t="s">
        <v>1708</v>
      </c>
    </row>
    <row r="1047" spans="1:7" ht="18.75" customHeight="1" x14ac:dyDescent="0.25">
      <c r="A1047" s="54" t="s">
        <v>1709</v>
      </c>
      <c r="B1047" s="157">
        <v>41187</v>
      </c>
      <c r="C1047" s="30">
        <v>35506</v>
      </c>
      <c r="D1047" s="31">
        <v>35506</v>
      </c>
      <c r="E1047" s="32">
        <f t="shared" si="43"/>
        <v>14379.93</v>
      </c>
      <c r="F1047" s="185">
        <f t="shared" si="42"/>
        <v>12598.416449999999</v>
      </c>
      <c r="G1047" s="38" t="s">
        <v>1710</v>
      </c>
    </row>
    <row r="1048" spans="1:7" ht="18.75" customHeight="1" x14ac:dyDescent="0.25">
      <c r="A1048" s="54" t="s">
        <v>1711</v>
      </c>
      <c r="B1048" s="157">
        <v>47352</v>
      </c>
      <c r="C1048" s="30">
        <v>40821</v>
      </c>
      <c r="D1048" s="31">
        <v>40821</v>
      </c>
      <c r="E1048" s="32">
        <f t="shared" si="43"/>
        <v>16532.509999999998</v>
      </c>
      <c r="F1048" s="185">
        <f t="shared" si="42"/>
        <v>14484.311324999999</v>
      </c>
      <c r="G1048" s="38" t="s">
        <v>1712</v>
      </c>
    </row>
    <row r="1049" spans="1:7" ht="18.75" customHeight="1" x14ac:dyDescent="0.25">
      <c r="A1049" s="54" t="s">
        <v>1713</v>
      </c>
      <c r="B1049" s="157">
        <v>35490</v>
      </c>
      <c r="C1049" s="30">
        <v>30595</v>
      </c>
      <c r="D1049" s="31">
        <v>30595</v>
      </c>
      <c r="E1049" s="32">
        <f t="shared" si="43"/>
        <v>12390.98</v>
      </c>
      <c r="F1049" s="185">
        <f t="shared" si="42"/>
        <v>10855.870874999999</v>
      </c>
      <c r="G1049" s="38" t="s">
        <v>1714</v>
      </c>
    </row>
    <row r="1050" spans="1:7" ht="18.75" customHeight="1" x14ac:dyDescent="0.25">
      <c r="A1050" s="54" t="s">
        <v>1715</v>
      </c>
      <c r="B1050" s="157">
        <v>42796</v>
      </c>
      <c r="C1050" s="30">
        <v>36893</v>
      </c>
      <c r="D1050" s="31">
        <v>36893</v>
      </c>
      <c r="E1050" s="32">
        <f t="shared" si="43"/>
        <v>14941.67</v>
      </c>
      <c r="F1050" s="185">
        <f t="shared" si="42"/>
        <v>13090.558725000001</v>
      </c>
      <c r="G1050" s="38" t="s">
        <v>1716</v>
      </c>
    </row>
    <row r="1051" spans="1:7" ht="18.75" customHeight="1" x14ac:dyDescent="0.25">
      <c r="A1051" s="54" t="s">
        <v>1717</v>
      </c>
      <c r="B1051" s="157">
        <v>43473</v>
      </c>
      <c r="C1051" s="30">
        <v>37477</v>
      </c>
      <c r="D1051" s="31">
        <v>37477</v>
      </c>
      <c r="E1051" s="32">
        <f t="shared" si="43"/>
        <v>15178.19</v>
      </c>
      <c r="F1051" s="185">
        <f t="shared" si="42"/>
        <v>13297.776524999999</v>
      </c>
      <c r="G1051" s="38" t="s">
        <v>1718</v>
      </c>
    </row>
    <row r="1052" spans="1:7" ht="18.75" customHeight="1" x14ac:dyDescent="0.25">
      <c r="A1052" s="54" t="s">
        <v>1719</v>
      </c>
      <c r="B1052" s="157">
        <v>45440</v>
      </c>
      <c r="C1052" s="30">
        <v>39172</v>
      </c>
      <c r="D1052" s="31">
        <v>39172</v>
      </c>
      <c r="E1052" s="32">
        <f t="shared" si="43"/>
        <v>15864.66</v>
      </c>
      <c r="F1052" s="185">
        <f t="shared" si="42"/>
        <v>13899.204899999999</v>
      </c>
      <c r="G1052" s="38" t="s">
        <v>1720</v>
      </c>
    </row>
    <row r="1053" spans="1:7" ht="18.75" customHeight="1" x14ac:dyDescent="0.25">
      <c r="A1053" s="54" t="s">
        <v>1721</v>
      </c>
      <c r="B1053" s="157">
        <v>47211</v>
      </c>
      <c r="C1053" s="30">
        <v>40699</v>
      </c>
      <c r="D1053" s="31">
        <v>40699</v>
      </c>
      <c r="E1053" s="32">
        <f t="shared" si="43"/>
        <v>16483.099999999999</v>
      </c>
      <c r="F1053" s="185">
        <f t="shared" si="42"/>
        <v>14441.022674999998</v>
      </c>
      <c r="G1053" s="38" t="s">
        <v>1722</v>
      </c>
    </row>
    <row r="1054" spans="1:7" ht="18.75" customHeight="1" x14ac:dyDescent="0.25">
      <c r="A1054" s="54" t="s">
        <v>1723</v>
      </c>
      <c r="B1054" s="157">
        <v>48467</v>
      </c>
      <c r="C1054" s="30">
        <v>41782</v>
      </c>
      <c r="D1054" s="31">
        <v>41782</v>
      </c>
      <c r="E1054" s="32">
        <f t="shared" si="43"/>
        <v>16921.71</v>
      </c>
      <c r="F1054" s="185">
        <f t="shared" si="42"/>
        <v>14825.298150000001</v>
      </c>
      <c r="G1054" s="38" t="s">
        <v>1724</v>
      </c>
    </row>
    <row r="1055" spans="1:7" ht="18.75" customHeight="1" x14ac:dyDescent="0.25">
      <c r="A1055" s="54" t="s">
        <v>1725</v>
      </c>
      <c r="B1055" s="157">
        <v>24721</v>
      </c>
      <c r="C1055" s="30">
        <v>21311</v>
      </c>
      <c r="D1055" s="31">
        <v>21311</v>
      </c>
      <c r="E1055" s="32">
        <f t="shared" si="43"/>
        <v>8630.9599999999991</v>
      </c>
      <c r="F1055" s="185">
        <f t="shared" si="42"/>
        <v>7561.6755750000002</v>
      </c>
      <c r="G1055" s="38" t="s">
        <v>1726</v>
      </c>
    </row>
    <row r="1056" spans="1:7" ht="18.75" customHeight="1" x14ac:dyDescent="0.25">
      <c r="A1056" s="54" t="s">
        <v>1727</v>
      </c>
      <c r="B1056" s="157">
        <v>27074</v>
      </c>
      <c r="C1056" s="30">
        <v>23340</v>
      </c>
      <c r="D1056" s="31">
        <v>23340</v>
      </c>
      <c r="E1056" s="32">
        <f t="shared" si="43"/>
        <v>9452.7000000000007</v>
      </c>
      <c r="F1056" s="185">
        <f t="shared" si="42"/>
        <v>8281.6154999999999</v>
      </c>
      <c r="G1056" s="38" t="s">
        <v>1728</v>
      </c>
    </row>
    <row r="1057" spans="1:7" ht="18.75" customHeight="1" x14ac:dyDescent="0.25">
      <c r="A1057" s="54" t="s">
        <v>1729</v>
      </c>
      <c r="B1057" s="157">
        <v>31168</v>
      </c>
      <c r="C1057" s="30">
        <v>26869</v>
      </c>
      <c r="D1057" s="31">
        <v>26869</v>
      </c>
      <c r="E1057" s="32">
        <f t="shared" si="43"/>
        <v>10881.95</v>
      </c>
      <c r="F1057" s="185">
        <f t="shared" si="42"/>
        <v>9533.7929249999997</v>
      </c>
      <c r="G1057" s="38" t="s">
        <v>1730</v>
      </c>
    </row>
    <row r="1058" spans="1:7" ht="18.75" customHeight="1" x14ac:dyDescent="0.25">
      <c r="A1058" s="54" t="s">
        <v>1731</v>
      </c>
      <c r="B1058" s="157">
        <v>33708</v>
      </c>
      <c r="C1058" s="30">
        <v>29059</v>
      </c>
      <c r="D1058" s="31">
        <v>29059</v>
      </c>
      <c r="E1058" s="32">
        <f t="shared" si="43"/>
        <v>11768.9</v>
      </c>
      <c r="F1058" s="185">
        <f t="shared" si="42"/>
        <v>10310.859675</v>
      </c>
      <c r="G1058" s="38" t="s">
        <v>1732</v>
      </c>
    </row>
    <row r="1059" spans="1:7" ht="18.75" customHeight="1" x14ac:dyDescent="0.25">
      <c r="A1059" s="54" t="s">
        <v>1733</v>
      </c>
      <c r="B1059" s="157">
        <v>35490</v>
      </c>
      <c r="C1059" s="30">
        <v>30595</v>
      </c>
      <c r="D1059" s="31">
        <v>30595</v>
      </c>
      <c r="E1059" s="32">
        <f t="shared" si="43"/>
        <v>12390.98</v>
      </c>
      <c r="F1059" s="185">
        <f t="shared" si="42"/>
        <v>10855.870874999999</v>
      </c>
      <c r="G1059" s="38" t="s">
        <v>1734</v>
      </c>
    </row>
    <row r="1060" spans="1:7" ht="18.75" customHeight="1" x14ac:dyDescent="0.25">
      <c r="A1060" s="54" t="s">
        <v>1735</v>
      </c>
      <c r="B1060" s="157">
        <v>42796</v>
      </c>
      <c r="C1060" s="30">
        <v>36893</v>
      </c>
      <c r="D1060" s="31">
        <v>36893</v>
      </c>
      <c r="E1060" s="32">
        <f t="shared" si="43"/>
        <v>14941.67</v>
      </c>
      <c r="F1060" s="185">
        <f t="shared" si="42"/>
        <v>13090.558725000001</v>
      </c>
      <c r="G1060" s="38" t="s">
        <v>1736</v>
      </c>
    </row>
    <row r="1061" spans="1:7" ht="18.75" customHeight="1" x14ac:dyDescent="0.25">
      <c r="A1061" s="54" t="s">
        <v>1737</v>
      </c>
      <c r="B1061" s="157">
        <v>43473</v>
      </c>
      <c r="C1061" s="30">
        <v>37477</v>
      </c>
      <c r="D1061" s="31">
        <v>37477</v>
      </c>
      <c r="E1061" s="32">
        <f t="shared" si="43"/>
        <v>15178.19</v>
      </c>
      <c r="F1061" s="185">
        <f t="shared" si="42"/>
        <v>13297.776524999999</v>
      </c>
      <c r="G1061" s="38" t="s">
        <v>1738</v>
      </c>
    </row>
    <row r="1062" spans="1:7" ht="18.75" customHeight="1" x14ac:dyDescent="0.25">
      <c r="A1062" s="54" t="s">
        <v>1739</v>
      </c>
      <c r="B1062" s="157">
        <v>45440</v>
      </c>
      <c r="C1062" s="30">
        <v>39172</v>
      </c>
      <c r="D1062" s="31">
        <v>39172</v>
      </c>
      <c r="E1062" s="32">
        <f t="shared" si="43"/>
        <v>15864.66</v>
      </c>
      <c r="F1062" s="185">
        <f t="shared" si="42"/>
        <v>13899.204899999999</v>
      </c>
      <c r="G1062" s="38" t="s">
        <v>1740</v>
      </c>
    </row>
    <row r="1063" spans="1:7" ht="18.75" customHeight="1" x14ac:dyDescent="0.25">
      <c r="A1063" s="40" t="s">
        <v>1741</v>
      </c>
      <c r="B1063" s="157">
        <v>44007</v>
      </c>
      <c r="C1063" s="30">
        <v>37937</v>
      </c>
      <c r="D1063" s="31">
        <v>37937</v>
      </c>
      <c r="E1063" s="32">
        <f t="shared" si="43"/>
        <v>15364.49</v>
      </c>
      <c r="F1063" s="185">
        <f t="shared" si="42"/>
        <v>13460.996025</v>
      </c>
      <c r="G1063" s="33" t="s">
        <v>1742</v>
      </c>
    </row>
    <row r="1064" spans="1:7" ht="18.75" customHeight="1" x14ac:dyDescent="0.25">
      <c r="A1064" s="40" t="s">
        <v>1743</v>
      </c>
      <c r="B1064" s="157">
        <v>53069</v>
      </c>
      <c r="C1064" s="30">
        <v>45749</v>
      </c>
      <c r="D1064" s="31">
        <v>45749</v>
      </c>
      <c r="E1064" s="32">
        <f t="shared" si="43"/>
        <v>18528.349999999999</v>
      </c>
      <c r="F1064" s="185">
        <f t="shared" si="42"/>
        <v>16232.888924999997</v>
      </c>
      <c r="G1064" s="33" t="s">
        <v>1744</v>
      </c>
    </row>
    <row r="1065" spans="1:7" ht="18.75" customHeight="1" x14ac:dyDescent="0.25">
      <c r="A1065" s="40" t="s">
        <v>1745</v>
      </c>
      <c r="B1065" s="157">
        <v>53909</v>
      </c>
      <c r="C1065" s="30">
        <v>46473</v>
      </c>
      <c r="D1065" s="31">
        <v>46473</v>
      </c>
      <c r="E1065" s="32">
        <f t="shared" si="43"/>
        <v>18821.57</v>
      </c>
      <c r="F1065" s="185">
        <f t="shared" si="42"/>
        <v>16489.782225000003</v>
      </c>
      <c r="G1065" s="33" t="s">
        <v>1746</v>
      </c>
    </row>
    <row r="1066" spans="1:7" ht="18.75" customHeight="1" x14ac:dyDescent="0.25">
      <c r="A1066" s="40" t="s">
        <v>1747</v>
      </c>
      <c r="B1066" s="157">
        <v>56344</v>
      </c>
      <c r="C1066" s="143">
        <v>48572</v>
      </c>
      <c r="D1066" s="168">
        <v>48572</v>
      </c>
      <c r="E1066" s="32">
        <f t="shared" si="43"/>
        <v>19671.66</v>
      </c>
      <c r="F1066" s="185">
        <f t="shared" si="42"/>
        <v>17234.5599</v>
      </c>
      <c r="G1066" s="126" t="s">
        <v>1748</v>
      </c>
    </row>
    <row r="1067" spans="1:7" ht="18.75" customHeight="1" x14ac:dyDescent="0.25">
      <c r="A1067" s="54" t="s">
        <v>1749</v>
      </c>
      <c r="B1067" s="157">
        <v>47211</v>
      </c>
      <c r="C1067" s="30">
        <v>40699</v>
      </c>
      <c r="D1067" s="31">
        <v>40699</v>
      </c>
      <c r="E1067" s="32">
        <f t="shared" si="43"/>
        <v>16483.099999999999</v>
      </c>
      <c r="F1067" s="185">
        <f t="shared" si="42"/>
        <v>14441.022674999998</v>
      </c>
      <c r="G1067" s="38" t="s">
        <v>1750</v>
      </c>
    </row>
    <row r="1068" spans="1:7" ht="18.75" customHeight="1" x14ac:dyDescent="0.25">
      <c r="A1068" s="54" t="s">
        <v>1751</v>
      </c>
      <c r="B1068" s="157">
        <v>48467</v>
      </c>
      <c r="C1068" s="30">
        <v>41782</v>
      </c>
      <c r="D1068" s="31">
        <v>41782</v>
      </c>
      <c r="E1068" s="32">
        <f t="shared" si="43"/>
        <v>16921.71</v>
      </c>
      <c r="F1068" s="185">
        <f t="shared" si="42"/>
        <v>14825.298150000001</v>
      </c>
      <c r="G1068" s="130" t="s">
        <v>1752</v>
      </c>
    </row>
    <row r="1069" spans="1:7" ht="18.75" customHeight="1" x14ac:dyDescent="0.25">
      <c r="A1069" s="40" t="s">
        <v>1753</v>
      </c>
      <c r="B1069" s="157">
        <v>58543</v>
      </c>
      <c r="C1069" s="143">
        <v>50468</v>
      </c>
      <c r="D1069" s="168">
        <v>50468</v>
      </c>
      <c r="E1069" s="32">
        <f t="shared" si="43"/>
        <v>20439.54</v>
      </c>
      <c r="F1069" s="185">
        <f t="shared" si="42"/>
        <v>17907.308100000002</v>
      </c>
      <c r="G1069" s="126" t="s">
        <v>1754</v>
      </c>
    </row>
    <row r="1070" spans="1:7" ht="18.75" customHeight="1" x14ac:dyDescent="0.25">
      <c r="A1070" s="40" t="s">
        <v>1755</v>
      </c>
      <c r="B1070" s="157">
        <v>60098</v>
      </c>
      <c r="C1070" s="30">
        <v>51809</v>
      </c>
      <c r="D1070" s="31">
        <v>51809</v>
      </c>
      <c r="E1070" s="32">
        <f t="shared" si="43"/>
        <v>20982.65</v>
      </c>
      <c r="F1070" s="185">
        <f t="shared" si="42"/>
        <v>18383.128424999999</v>
      </c>
      <c r="G1070" s="33" t="s">
        <v>1756</v>
      </c>
    </row>
    <row r="1071" spans="1:7" ht="18.75" customHeight="1" x14ac:dyDescent="0.25">
      <c r="A1071" s="54" t="s">
        <v>1757</v>
      </c>
      <c r="B1071" s="157">
        <v>24721</v>
      </c>
      <c r="C1071" s="30">
        <v>21311</v>
      </c>
      <c r="D1071" s="31">
        <v>21311</v>
      </c>
      <c r="E1071" s="32">
        <f t="shared" si="43"/>
        <v>8630.9599999999991</v>
      </c>
      <c r="F1071" s="185">
        <f t="shared" si="42"/>
        <v>7561.6755750000002</v>
      </c>
      <c r="G1071" s="38" t="s">
        <v>1758</v>
      </c>
    </row>
    <row r="1072" spans="1:7" ht="18.75" customHeight="1" x14ac:dyDescent="0.25">
      <c r="A1072" s="54" t="s">
        <v>1759</v>
      </c>
      <c r="B1072" s="157">
        <v>27074</v>
      </c>
      <c r="C1072" s="30">
        <v>23340</v>
      </c>
      <c r="D1072" s="31">
        <v>23340</v>
      </c>
      <c r="E1072" s="32">
        <f t="shared" si="43"/>
        <v>9452.7000000000007</v>
      </c>
      <c r="F1072" s="185">
        <f t="shared" si="42"/>
        <v>8281.6154999999999</v>
      </c>
      <c r="G1072" s="38" t="s">
        <v>1760</v>
      </c>
    </row>
    <row r="1073" spans="1:7" ht="18.75" customHeight="1" x14ac:dyDescent="0.25">
      <c r="A1073" s="54" t="s">
        <v>1761</v>
      </c>
      <c r="B1073" s="157">
        <v>31168</v>
      </c>
      <c r="C1073" s="30">
        <v>26869</v>
      </c>
      <c r="D1073" s="31">
        <v>26869</v>
      </c>
      <c r="E1073" s="32">
        <f t="shared" si="43"/>
        <v>10881.95</v>
      </c>
      <c r="F1073" s="185">
        <f t="shared" si="42"/>
        <v>9533.7929249999997</v>
      </c>
      <c r="G1073" s="38" t="s">
        <v>1762</v>
      </c>
    </row>
    <row r="1074" spans="1:7" ht="18.75" customHeight="1" x14ac:dyDescent="0.25">
      <c r="A1074" s="54" t="s">
        <v>1763</v>
      </c>
      <c r="B1074" s="157">
        <v>33708</v>
      </c>
      <c r="C1074" s="30">
        <v>29059</v>
      </c>
      <c r="D1074" s="31">
        <v>29059</v>
      </c>
      <c r="E1074" s="32">
        <f t="shared" si="43"/>
        <v>11768.9</v>
      </c>
      <c r="F1074" s="185">
        <f t="shared" si="42"/>
        <v>10310.859675</v>
      </c>
      <c r="G1074" s="38" t="s">
        <v>1764</v>
      </c>
    </row>
    <row r="1075" spans="1:7" ht="18.75" customHeight="1" x14ac:dyDescent="0.25">
      <c r="A1075" s="40" t="s">
        <v>1765</v>
      </c>
      <c r="B1075" s="157">
        <v>30652</v>
      </c>
      <c r="C1075" s="143">
        <v>26424</v>
      </c>
      <c r="D1075" s="168">
        <v>26424</v>
      </c>
      <c r="E1075" s="32">
        <f t="shared" si="43"/>
        <v>10701.72</v>
      </c>
      <c r="F1075" s="185">
        <f t="shared" si="42"/>
        <v>9375.8957999999984</v>
      </c>
      <c r="G1075" s="126" t="s">
        <v>1766</v>
      </c>
    </row>
    <row r="1076" spans="1:7" ht="18.75" customHeight="1" x14ac:dyDescent="0.25">
      <c r="A1076" s="40" t="s">
        <v>1767</v>
      </c>
      <c r="B1076" s="157">
        <v>33570</v>
      </c>
      <c r="C1076" s="143">
        <v>28940</v>
      </c>
      <c r="D1076" s="168">
        <v>28940</v>
      </c>
      <c r="E1076" s="32">
        <f t="shared" si="43"/>
        <v>11720.7</v>
      </c>
      <c r="F1076" s="185">
        <f t="shared" si="42"/>
        <v>10268.6355</v>
      </c>
      <c r="G1076" s="126" t="s">
        <v>1768</v>
      </c>
    </row>
    <row r="1077" spans="1:7" ht="18.75" customHeight="1" x14ac:dyDescent="0.25">
      <c r="A1077" s="40" t="s">
        <v>1769</v>
      </c>
      <c r="B1077" s="157">
        <v>38649</v>
      </c>
      <c r="C1077" s="143">
        <v>33318</v>
      </c>
      <c r="D1077" s="168">
        <v>33318</v>
      </c>
      <c r="E1077" s="32">
        <f t="shared" si="43"/>
        <v>13493.79</v>
      </c>
      <c r="F1077" s="185">
        <f t="shared" si="42"/>
        <v>11822.05935</v>
      </c>
      <c r="G1077" s="126" t="s">
        <v>1770</v>
      </c>
    </row>
    <row r="1078" spans="1:7" ht="18.75" customHeight="1" x14ac:dyDescent="0.25">
      <c r="A1078" s="40" t="s">
        <v>1771</v>
      </c>
      <c r="B1078" s="157">
        <v>41798</v>
      </c>
      <c r="C1078" s="143">
        <v>36033</v>
      </c>
      <c r="D1078" s="168">
        <v>36033</v>
      </c>
      <c r="E1078" s="32">
        <f t="shared" si="43"/>
        <v>14593.37</v>
      </c>
      <c r="F1078" s="185">
        <f t="shared" si="42"/>
        <v>12785.409224999998</v>
      </c>
      <c r="G1078" s="126" t="s">
        <v>1772</v>
      </c>
    </row>
    <row r="1079" spans="1:7" ht="18.75" customHeight="1" x14ac:dyDescent="0.25">
      <c r="A1079" s="40" t="s">
        <v>1773</v>
      </c>
      <c r="B1079" s="157">
        <v>92319</v>
      </c>
      <c r="C1079" s="120">
        <v>79585</v>
      </c>
      <c r="D1079" s="165">
        <v>79585</v>
      </c>
      <c r="E1079" s="121">
        <f t="shared" si="43"/>
        <v>32231.93</v>
      </c>
      <c r="F1079" s="185">
        <f t="shared" si="42"/>
        <v>28238.747624999996</v>
      </c>
      <c r="G1079" s="33" t="s">
        <v>1774</v>
      </c>
    </row>
    <row r="1080" spans="1:7" ht="18.75" customHeight="1" x14ac:dyDescent="0.25">
      <c r="A1080" s="23" t="s">
        <v>1775</v>
      </c>
      <c r="B1080" s="37"/>
      <c r="C1080" s="24"/>
      <c r="D1080" s="26"/>
      <c r="E1080" s="139"/>
      <c r="F1080" s="185">
        <f t="shared" si="42"/>
        <v>0</v>
      </c>
      <c r="G1080" s="90"/>
    </row>
    <row r="1081" spans="1:7" ht="18.75" customHeight="1" x14ac:dyDescent="0.25">
      <c r="A1081" s="54" t="s">
        <v>1776</v>
      </c>
      <c r="B1081" s="157">
        <v>20544</v>
      </c>
      <c r="C1081" s="30">
        <v>17710</v>
      </c>
      <c r="D1081" s="31">
        <v>17710</v>
      </c>
      <c r="E1081" s="32">
        <f t="shared" si="43"/>
        <v>7172.55</v>
      </c>
      <c r="F1081" s="185">
        <f t="shared" si="42"/>
        <v>6283.9507499999991</v>
      </c>
      <c r="G1081" s="36" t="s">
        <v>1777</v>
      </c>
    </row>
    <row r="1082" spans="1:7" ht="18.75" customHeight="1" x14ac:dyDescent="0.25">
      <c r="A1082" s="54" t="s">
        <v>1778</v>
      </c>
      <c r="B1082" s="157">
        <v>23166</v>
      </c>
      <c r="C1082" s="30">
        <v>19971</v>
      </c>
      <c r="D1082" s="31">
        <v>19971</v>
      </c>
      <c r="E1082" s="32">
        <f t="shared" si="43"/>
        <v>8088.26</v>
      </c>
      <c r="F1082" s="185">
        <f t="shared" si="42"/>
        <v>7086.210075</v>
      </c>
      <c r="G1082" s="33" t="s">
        <v>1779</v>
      </c>
    </row>
    <row r="1083" spans="1:7" ht="18.75" customHeight="1" x14ac:dyDescent="0.25">
      <c r="A1083" s="54" t="s">
        <v>1780</v>
      </c>
      <c r="B1083" s="157">
        <v>25412</v>
      </c>
      <c r="C1083" s="30">
        <v>21907</v>
      </c>
      <c r="D1083" s="31">
        <v>21907</v>
      </c>
      <c r="E1083" s="32">
        <f t="shared" si="43"/>
        <v>8872.34</v>
      </c>
      <c r="F1083" s="185">
        <f t="shared" si="42"/>
        <v>7773.1512749999993</v>
      </c>
      <c r="G1083" s="33" t="s">
        <v>1781</v>
      </c>
    </row>
    <row r="1084" spans="1:7" ht="18.75" customHeight="1" x14ac:dyDescent="0.25">
      <c r="A1084" s="54" t="s">
        <v>1782</v>
      </c>
      <c r="B1084" s="157">
        <v>21780</v>
      </c>
      <c r="C1084" s="30">
        <v>18776</v>
      </c>
      <c r="D1084" s="31">
        <v>18776</v>
      </c>
      <c r="E1084" s="32">
        <f t="shared" si="43"/>
        <v>7604.28</v>
      </c>
      <c r="F1084" s="185">
        <f t="shared" si="42"/>
        <v>6662.1941999999999</v>
      </c>
      <c r="G1084" s="33" t="s">
        <v>1783</v>
      </c>
    </row>
    <row r="1085" spans="1:7" ht="18.75" customHeight="1" x14ac:dyDescent="0.25">
      <c r="A1085" s="54" t="s">
        <v>1784</v>
      </c>
      <c r="B1085" s="157">
        <v>24555</v>
      </c>
      <c r="C1085" s="30">
        <v>21168</v>
      </c>
      <c r="D1085" s="31">
        <v>21168</v>
      </c>
      <c r="E1085" s="32">
        <f t="shared" si="43"/>
        <v>8573.0400000000009</v>
      </c>
      <c r="F1085" s="185">
        <f t="shared" si="42"/>
        <v>7510.9355999999989</v>
      </c>
      <c r="G1085" s="33" t="s">
        <v>1785</v>
      </c>
    </row>
    <row r="1086" spans="1:7" ht="18.75" customHeight="1" x14ac:dyDescent="0.25">
      <c r="A1086" s="54" t="s">
        <v>1786</v>
      </c>
      <c r="B1086" s="157">
        <v>26940</v>
      </c>
      <c r="C1086" s="30">
        <v>23224</v>
      </c>
      <c r="D1086" s="31">
        <v>23224</v>
      </c>
      <c r="E1086" s="32">
        <f t="shared" si="43"/>
        <v>9405.7199999999993</v>
      </c>
      <c r="F1086" s="185">
        <f t="shared" si="42"/>
        <v>8240.4557999999997</v>
      </c>
      <c r="G1086" s="33" t="s">
        <v>1787</v>
      </c>
    </row>
    <row r="1087" spans="1:7" ht="18.75" customHeight="1" x14ac:dyDescent="0.25">
      <c r="A1087" s="54" t="s">
        <v>1788</v>
      </c>
      <c r="B1087" s="157">
        <v>22165</v>
      </c>
      <c r="C1087" s="30">
        <v>19108</v>
      </c>
      <c r="D1087" s="31">
        <v>19108</v>
      </c>
      <c r="E1087" s="32">
        <f t="shared" si="43"/>
        <v>7738.74</v>
      </c>
      <c r="F1087" s="185">
        <f t="shared" si="42"/>
        <v>6779.9960999999994</v>
      </c>
      <c r="G1087" s="33" t="s">
        <v>1789</v>
      </c>
    </row>
    <row r="1088" spans="1:7" ht="18.75" customHeight="1" x14ac:dyDescent="0.25">
      <c r="A1088" s="54" t="s">
        <v>1790</v>
      </c>
      <c r="B1088" s="157">
        <v>24993</v>
      </c>
      <c r="C1088" s="30">
        <v>21546</v>
      </c>
      <c r="D1088" s="31">
        <v>21546</v>
      </c>
      <c r="E1088" s="32">
        <f t="shared" si="43"/>
        <v>8726.1299999999992</v>
      </c>
      <c r="F1088" s="185">
        <f t="shared" ref="F1088:F1151" si="44">+D1088*(1-0.5)*(1-0.1)*(1-0.17)*(1-0.05)</f>
        <v>7645.0594499999997</v>
      </c>
      <c r="G1088" s="33" t="s">
        <v>1791</v>
      </c>
    </row>
    <row r="1089" spans="1:7" ht="18.75" customHeight="1" x14ac:dyDescent="0.25">
      <c r="A1089" s="54" t="s">
        <v>1792</v>
      </c>
      <c r="B1089" s="157">
        <v>27420</v>
      </c>
      <c r="C1089" s="30">
        <v>23638</v>
      </c>
      <c r="D1089" s="31">
        <v>23638</v>
      </c>
      <c r="E1089" s="32">
        <f t="shared" si="43"/>
        <v>9573.39</v>
      </c>
      <c r="F1089" s="185">
        <f t="shared" si="44"/>
        <v>8387.3533499999994</v>
      </c>
      <c r="G1089" s="33" t="s">
        <v>1793</v>
      </c>
    </row>
    <row r="1090" spans="1:7" ht="18.75" customHeight="1" x14ac:dyDescent="0.25">
      <c r="A1090" s="54" t="s">
        <v>1794</v>
      </c>
      <c r="B1090" s="157">
        <v>23499</v>
      </c>
      <c r="C1090" s="30">
        <v>20258</v>
      </c>
      <c r="D1090" s="31">
        <v>20258</v>
      </c>
      <c r="E1090" s="32">
        <f t="shared" si="43"/>
        <v>8204.49</v>
      </c>
      <c r="F1090" s="185">
        <f t="shared" si="44"/>
        <v>7188.0448500000002</v>
      </c>
      <c r="G1090" s="33" t="s">
        <v>1795</v>
      </c>
    </row>
    <row r="1091" spans="1:7" ht="18.75" customHeight="1" x14ac:dyDescent="0.25">
      <c r="A1091" s="54" t="s">
        <v>1796</v>
      </c>
      <c r="B1091" s="157">
        <v>26494</v>
      </c>
      <c r="C1091" s="30">
        <v>22840</v>
      </c>
      <c r="D1091" s="31">
        <v>22840</v>
      </c>
      <c r="E1091" s="32">
        <f t="shared" si="43"/>
        <v>9250.2000000000007</v>
      </c>
      <c r="F1091" s="185">
        <f t="shared" si="44"/>
        <v>8104.2029999999995</v>
      </c>
      <c r="G1091" s="33" t="s">
        <v>1797</v>
      </c>
    </row>
    <row r="1092" spans="1:7" ht="18.75" customHeight="1" x14ac:dyDescent="0.25">
      <c r="A1092" s="54" t="s">
        <v>1798</v>
      </c>
      <c r="B1092" s="157">
        <v>29067</v>
      </c>
      <c r="C1092" s="30">
        <v>25058</v>
      </c>
      <c r="D1092" s="31">
        <v>25058</v>
      </c>
      <c r="E1092" s="32">
        <f t="shared" si="43"/>
        <v>10148.49</v>
      </c>
      <c r="F1092" s="185">
        <f t="shared" si="44"/>
        <v>8891.2048500000001</v>
      </c>
      <c r="G1092" s="33" t="s">
        <v>1799</v>
      </c>
    </row>
    <row r="1093" spans="1:7" ht="18.75" customHeight="1" x14ac:dyDescent="0.25">
      <c r="A1093" s="54" t="s">
        <v>1800</v>
      </c>
      <c r="B1093" s="157">
        <v>26195</v>
      </c>
      <c r="C1093" s="30">
        <v>22582</v>
      </c>
      <c r="D1093" s="31">
        <v>22582</v>
      </c>
      <c r="E1093" s="32">
        <f t="shared" si="43"/>
        <v>9145.7099999999991</v>
      </c>
      <c r="F1093" s="185">
        <f t="shared" si="44"/>
        <v>8012.6581499999984</v>
      </c>
      <c r="G1093" s="33" t="s">
        <v>1801</v>
      </c>
    </row>
    <row r="1094" spans="1:7" ht="18.75" customHeight="1" x14ac:dyDescent="0.25">
      <c r="A1094" s="54" t="s">
        <v>1802</v>
      </c>
      <c r="B1094" s="157">
        <v>29536</v>
      </c>
      <c r="C1094" s="30">
        <v>25462</v>
      </c>
      <c r="D1094" s="31">
        <v>25462</v>
      </c>
      <c r="E1094" s="32">
        <f t="shared" si="43"/>
        <v>10312.11</v>
      </c>
      <c r="F1094" s="185">
        <f t="shared" si="44"/>
        <v>9034.5541499999981</v>
      </c>
      <c r="G1094" s="33" t="s">
        <v>1803</v>
      </c>
    </row>
    <row r="1095" spans="1:7" ht="18.75" customHeight="1" x14ac:dyDescent="0.25">
      <c r="A1095" s="54" t="s">
        <v>1804</v>
      </c>
      <c r="B1095" s="157">
        <v>32403</v>
      </c>
      <c r="C1095" s="30">
        <v>27934</v>
      </c>
      <c r="D1095" s="31">
        <v>27934</v>
      </c>
      <c r="E1095" s="32">
        <f t="shared" si="43"/>
        <v>11313.27</v>
      </c>
      <c r="F1095" s="185">
        <f t="shared" si="44"/>
        <v>9911.6815499999993</v>
      </c>
      <c r="G1095" s="33" t="s">
        <v>1805</v>
      </c>
    </row>
    <row r="1096" spans="1:7" ht="18.75" customHeight="1" x14ac:dyDescent="0.25">
      <c r="A1096" s="54" t="s">
        <v>1806</v>
      </c>
      <c r="B1096" s="157">
        <v>27769</v>
      </c>
      <c r="C1096" s="30">
        <v>23939</v>
      </c>
      <c r="D1096" s="31">
        <v>23939</v>
      </c>
      <c r="E1096" s="32">
        <f t="shared" si="43"/>
        <v>9695.2999999999993</v>
      </c>
      <c r="F1096" s="185">
        <f t="shared" si="44"/>
        <v>8494.155675</v>
      </c>
      <c r="G1096" s="33" t="s">
        <v>1807</v>
      </c>
    </row>
    <row r="1097" spans="1:7" ht="18.75" customHeight="1" x14ac:dyDescent="0.25">
      <c r="A1097" s="54" t="s">
        <v>1808</v>
      </c>
      <c r="B1097" s="157">
        <v>31307</v>
      </c>
      <c r="C1097" s="30">
        <v>26989</v>
      </c>
      <c r="D1097" s="31">
        <v>26989</v>
      </c>
      <c r="E1097" s="32">
        <f t="shared" ref="E1097:E1160" si="45">ROUND($D1097*E$5,2)</f>
        <v>10930.55</v>
      </c>
      <c r="F1097" s="185">
        <f t="shared" si="44"/>
        <v>9576.3719249999995</v>
      </c>
      <c r="G1097" s="33" t="s">
        <v>1809</v>
      </c>
    </row>
    <row r="1098" spans="1:7" ht="18.75" customHeight="1" x14ac:dyDescent="0.25">
      <c r="A1098" s="54" t="s">
        <v>1810</v>
      </c>
      <c r="B1098" s="157">
        <v>34349</v>
      </c>
      <c r="C1098" s="30">
        <v>29611</v>
      </c>
      <c r="D1098" s="31">
        <v>29611</v>
      </c>
      <c r="E1098" s="32">
        <f t="shared" si="45"/>
        <v>11992.46</v>
      </c>
      <c r="F1098" s="185">
        <f t="shared" si="44"/>
        <v>10506.723075</v>
      </c>
      <c r="G1098" s="33" t="s">
        <v>1811</v>
      </c>
    </row>
    <row r="1099" spans="1:7" ht="18.75" customHeight="1" x14ac:dyDescent="0.25">
      <c r="A1099" s="54" t="s">
        <v>1812</v>
      </c>
      <c r="B1099" s="157">
        <v>28261</v>
      </c>
      <c r="C1099" s="30">
        <v>24363</v>
      </c>
      <c r="D1099" s="31">
        <v>24363</v>
      </c>
      <c r="E1099" s="32">
        <f t="shared" si="45"/>
        <v>9867.02</v>
      </c>
      <c r="F1099" s="185">
        <f t="shared" si="44"/>
        <v>8644.6014749999995</v>
      </c>
      <c r="G1099" s="33" t="s">
        <v>1813</v>
      </c>
    </row>
    <row r="1100" spans="1:7" ht="18.75" customHeight="1" x14ac:dyDescent="0.25">
      <c r="A1100" s="54" t="s">
        <v>1814</v>
      </c>
      <c r="B1100" s="157">
        <v>31871</v>
      </c>
      <c r="C1100" s="30">
        <v>27475</v>
      </c>
      <c r="D1100" s="31">
        <v>27475</v>
      </c>
      <c r="E1100" s="32">
        <f t="shared" si="45"/>
        <v>11127.38</v>
      </c>
      <c r="F1100" s="185">
        <f t="shared" si="44"/>
        <v>9748.8168750000004</v>
      </c>
      <c r="G1100" s="33" t="s">
        <v>1815</v>
      </c>
    </row>
    <row r="1101" spans="1:7" ht="18.75" customHeight="1" x14ac:dyDescent="0.25">
      <c r="A1101" s="54" t="s">
        <v>1816</v>
      </c>
      <c r="B1101" s="157">
        <v>34964</v>
      </c>
      <c r="C1101" s="30">
        <v>30141</v>
      </c>
      <c r="D1101" s="31">
        <v>30141</v>
      </c>
      <c r="E1101" s="32">
        <f t="shared" si="45"/>
        <v>12207.11</v>
      </c>
      <c r="F1101" s="185">
        <f t="shared" si="44"/>
        <v>10694.780325</v>
      </c>
      <c r="G1101" s="33" t="s">
        <v>1817</v>
      </c>
    </row>
    <row r="1102" spans="1:7" ht="18.75" customHeight="1" x14ac:dyDescent="0.25">
      <c r="A1102" s="54" t="s">
        <v>1818</v>
      </c>
      <c r="B1102" s="157">
        <v>29963</v>
      </c>
      <c r="C1102" s="30">
        <v>25830</v>
      </c>
      <c r="D1102" s="31">
        <v>25830</v>
      </c>
      <c r="E1102" s="32">
        <f t="shared" si="45"/>
        <v>10461.15</v>
      </c>
      <c r="F1102" s="185">
        <f t="shared" si="44"/>
        <v>9165.1297499999982</v>
      </c>
      <c r="G1102" s="33" t="s">
        <v>1819</v>
      </c>
    </row>
    <row r="1103" spans="1:7" ht="18.75" customHeight="1" x14ac:dyDescent="0.25">
      <c r="A1103" s="54" t="s">
        <v>1820</v>
      </c>
      <c r="B1103" s="157">
        <v>33779</v>
      </c>
      <c r="C1103" s="30">
        <v>29120</v>
      </c>
      <c r="D1103" s="31">
        <v>29120</v>
      </c>
      <c r="E1103" s="32">
        <f t="shared" si="45"/>
        <v>11793.6</v>
      </c>
      <c r="F1103" s="185">
        <f t="shared" si="44"/>
        <v>10332.503999999999</v>
      </c>
      <c r="G1103" s="33" t="s">
        <v>1821</v>
      </c>
    </row>
    <row r="1104" spans="1:7" ht="18.75" customHeight="1" x14ac:dyDescent="0.25">
      <c r="A1104" s="54" t="s">
        <v>1822</v>
      </c>
      <c r="B1104" s="157">
        <v>37061</v>
      </c>
      <c r="C1104" s="30">
        <v>31949</v>
      </c>
      <c r="D1104" s="31">
        <v>31949</v>
      </c>
      <c r="E1104" s="32">
        <f t="shared" si="45"/>
        <v>12939.35</v>
      </c>
      <c r="F1104" s="185">
        <f t="shared" si="44"/>
        <v>11336.303925</v>
      </c>
      <c r="G1104" s="33" t="s">
        <v>1823</v>
      </c>
    </row>
    <row r="1105" spans="1:7" ht="18.75" customHeight="1" x14ac:dyDescent="0.25">
      <c r="A1105" s="54" t="s">
        <v>1824</v>
      </c>
      <c r="B1105" s="157">
        <v>24652</v>
      </c>
      <c r="C1105" s="30">
        <v>21252</v>
      </c>
      <c r="D1105" s="31">
        <v>21252</v>
      </c>
      <c r="E1105" s="32">
        <f t="shared" si="45"/>
        <v>8607.06</v>
      </c>
      <c r="F1105" s="185">
        <f t="shared" si="44"/>
        <v>7540.7408999999989</v>
      </c>
      <c r="G1105" s="33" t="s">
        <v>1825</v>
      </c>
    </row>
    <row r="1106" spans="1:7" ht="18.75" customHeight="1" x14ac:dyDescent="0.25">
      <c r="A1106" s="54" t="s">
        <v>1826</v>
      </c>
      <c r="B1106" s="157">
        <v>27801</v>
      </c>
      <c r="C1106" s="30">
        <v>23966</v>
      </c>
      <c r="D1106" s="31">
        <v>23966</v>
      </c>
      <c r="E1106" s="32">
        <f t="shared" si="45"/>
        <v>9706.23</v>
      </c>
      <c r="F1106" s="185">
        <f t="shared" si="44"/>
        <v>8503.7359499999984</v>
      </c>
      <c r="G1106" s="33" t="s">
        <v>1827</v>
      </c>
    </row>
    <row r="1107" spans="1:7" ht="18.75" customHeight="1" x14ac:dyDescent="0.25">
      <c r="A1107" s="54" t="s">
        <v>1828</v>
      </c>
      <c r="B1107" s="157">
        <v>30498</v>
      </c>
      <c r="C1107" s="30">
        <v>26291</v>
      </c>
      <c r="D1107" s="31">
        <v>26291</v>
      </c>
      <c r="E1107" s="32">
        <f t="shared" si="45"/>
        <v>10647.86</v>
      </c>
      <c r="F1107" s="185">
        <f t="shared" si="44"/>
        <v>9328.7040749999996</v>
      </c>
      <c r="G1107" s="33" t="s">
        <v>1829</v>
      </c>
    </row>
    <row r="1108" spans="1:7" ht="18.75" customHeight="1" x14ac:dyDescent="0.25">
      <c r="A1108" s="54" t="s">
        <v>1830</v>
      </c>
      <c r="B1108" s="157">
        <v>26135</v>
      </c>
      <c r="C1108" s="30">
        <v>22530</v>
      </c>
      <c r="D1108" s="31">
        <v>22530</v>
      </c>
      <c r="E1108" s="32">
        <f t="shared" si="45"/>
        <v>9124.65</v>
      </c>
      <c r="F1108" s="185">
        <f t="shared" si="44"/>
        <v>7994.2072499999995</v>
      </c>
      <c r="G1108" s="33" t="s">
        <v>1831</v>
      </c>
    </row>
    <row r="1109" spans="1:7" ht="18.75" customHeight="1" x14ac:dyDescent="0.25">
      <c r="A1109" s="54" t="s">
        <v>1832</v>
      </c>
      <c r="B1109" s="157">
        <v>29466</v>
      </c>
      <c r="C1109" s="30">
        <v>25402</v>
      </c>
      <c r="D1109" s="31">
        <v>25402</v>
      </c>
      <c r="E1109" s="32">
        <f t="shared" si="45"/>
        <v>10287.81</v>
      </c>
      <c r="F1109" s="185">
        <f t="shared" si="44"/>
        <v>9013.2646499999992</v>
      </c>
      <c r="G1109" s="33" t="s">
        <v>1833</v>
      </c>
    </row>
    <row r="1110" spans="1:7" ht="18.75" customHeight="1" x14ac:dyDescent="0.25">
      <c r="A1110" s="54" t="s">
        <v>1834</v>
      </c>
      <c r="B1110" s="157">
        <v>32327</v>
      </c>
      <c r="C1110" s="30">
        <v>27868</v>
      </c>
      <c r="D1110" s="31">
        <v>27868</v>
      </c>
      <c r="E1110" s="32">
        <f t="shared" si="45"/>
        <v>11286.54</v>
      </c>
      <c r="F1110" s="185">
        <f t="shared" si="44"/>
        <v>9888.2631000000001</v>
      </c>
      <c r="G1110" s="33" t="s">
        <v>1835</v>
      </c>
    </row>
    <row r="1111" spans="1:7" ht="18.75" customHeight="1" x14ac:dyDescent="0.25">
      <c r="A1111" s="23" t="s">
        <v>1836</v>
      </c>
      <c r="B1111" s="37"/>
      <c r="C1111" s="24"/>
      <c r="D1111" s="26"/>
      <c r="E1111" s="139"/>
      <c r="F1111" s="185">
        <f t="shared" si="44"/>
        <v>0</v>
      </c>
      <c r="G1111" s="90"/>
    </row>
    <row r="1112" spans="1:7" ht="18.75" customHeight="1" x14ac:dyDescent="0.25">
      <c r="A1112" s="54" t="s">
        <v>1837</v>
      </c>
      <c r="B1112" s="55">
        <v>12141</v>
      </c>
      <c r="C1112" s="30">
        <v>9268</v>
      </c>
      <c r="D1112" s="31">
        <v>9268</v>
      </c>
      <c r="E1112" s="32">
        <f t="shared" si="45"/>
        <v>3753.54</v>
      </c>
      <c r="F1112" s="185">
        <f t="shared" si="44"/>
        <v>3288.5180999999998</v>
      </c>
      <c r="G1112" s="38" t="s">
        <v>1838</v>
      </c>
    </row>
    <row r="1113" spans="1:7" ht="18.75" customHeight="1" x14ac:dyDescent="0.25">
      <c r="A1113" s="54" t="s">
        <v>1839</v>
      </c>
      <c r="B1113" s="55">
        <v>13443</v>
      </c>
      <c r="C1113" s="30">
        <v>10262</v>
      </c>
      <c r="D1113" s="31">
        <v>10262</v>
      </c>
      <c r="E1113" s="32">
        <f t="shared" si="45"/>
        <v>4156.1099999999997</v>
      </c>
      <c r="F1113" s="185">
        <f t="shared" si="44"/>
        <v>3641.2141500000002</v>
      </c>
      <c r="G1113" s="38" t="s">
        <v>1840</v>
      </c>
    </row>
    <row r="1114" spans="1:7" ht="18.75" customHeight="1" x14ac:dyDescent="0.25">
      <c r="A1114" s="54" t="s">
        <v>1841</v>
      </c>
      <c r="B1114" s="55">
        <v>14700</v>
      </c>
      <c r="C1114" s="30">
        <v>11221</v>
      </c>
      <c r="D1114" s="31">
        <v>11221</v>
      </c>
      <c r="E1114" s="32">
        <f t="shared" si="45"/>
        <v>4544.51</v>
      </c>
      <c r="F1114" s="185">
        <f t="shared" si="44"/>
        <v>3981.4913249999995</v>
      </c>
      <c r="G1114" s="38" t="s">
        <v>1842</v>
      </c>
    </row>
    <row r="1115" spans="1:7" ht="18.75" customHeight="1" x14ac:dyDescent="0.25">
      <c r="A1115" s="54" t="s">
        <v>1843</v>
      </c>
      <c r="B1115" s="55">
        <v>14700</v>
      </c>
      <c r="C1115" s="30">
        <v>11221</v>
      </c>
      <c r="D1115" s="31">
        <v>11221</v>
      </c>
      <c r="E1115" s="32">
        <f t="shared" si="45"/>
        <v>4544.51</v>
      </c>
      <c r="F1115" s="185">
        <f t="shared" si="44"/>
        <v>3981.4913249999995</v>
      </c>
      <c r="G1115" s="38" t="s">
        <v>1844</v>
      </c>
    </row>
    <row r="1116" spans="1:7" ht="18.75" customHeight="1" x14ac:dyDescent="0.25">
      <c r="A1116" s="54" t="s">
        <v>1845</v>
      </c>
      <c r="B1116" s="55">
        <v>15234</v>
      </c>
      <c r="C1116" s="30">
        <v>11629</v>
      </c>
      <c r="D1116" s="31">
        <v>11629</v>
      </c>
      <c r="E1116" s="32">
        <f t="shared" si="45"/>
        <v>4709.75</v>
      </c>
      <c r="F1116" s="185">
        <f t="shared" si="44"/>
        <v>4126.2599249999994</v>
      </c>
      <c r="G1116" s="38" t="s">
        <v>1846</v>
      </c>
    </row>
    <row r="1117" spans="1:7" ht="18.75" customHeight="1" x14ac:dyDescent="0.25">
      <c r="A1117" s="54" t="s">
        <v>1847</v>
      </c>
      <c r="B1117" s="55">
        <v>16537</v>
      </c>
      <c r="C1117" s="30">
        <v>12624</v>
      </c>
      <c r="D1117" s="31">
        <v>12624</v>
      </c>
      <c r="E1117" s="32">
        <f t="shared" si="45"/>
        <v>5112.72</v>
      </c>
      <c r="F1117" s="185">
        <f t="shared" si="44"/>
        <v>4479.3108000000002</v>
      </c>
      <c r="G1117" s="38" t="s">
        <v>1848</v>
      </c>
    </row>
    <row r="1118" spans="1:7" ht="18.75" customHeight="1" x14ac:dyDescent="0.25">
      <c r="A1118" s="136" t="s">
        <v>1849</v>
      </c>
      <c r="B1118" s="55">
        <v>12330</v>
      </c>
      <c r="C1118" s="30">
        <v>9412</v>
      </c>
      <c r="D1118" s="31">
        <v>9412</v>
      </c>
      <c r="E1118" s="32">
        <f t="shared" si="45"/>
        <v>3811.86</v>
      </c>
      <c r="F1118" s="185">
        <f t="shared" si="44"/>
        <v>3339.6129000000001</v>
      </c>
      <c r="G1118" s="38" t="s">
        <v>1850</v>
      </c>
    </row>
    <row r="1119" spans="1:7" ht="18.75" customHeight="1" x14ac:dyDescent="0.25">
      <c r="A1119" s="136" t="s">
        <v>1851</v>
      </c>
      <c r="B1119" s="55">
        <v>13649</v>
      </c>
      <c r="C1119" s="30">
        <v>10419</v>
      </c>
      <c r="D1119" s="31">
        <v>10419</v>
      </c>
      <c r="E1119" s="32">
        <f t="shared" si="45"/>
        <v>4219.7</v>
      </c>
      <c r="F1119" s="185">
        <f t="shared" si="44"/>
        <v>3696.9216749999996</v>
      </c>
      <c r="G1119" s="38" t="s">
        <v>1852</v>
      </c>
    </row>
    <row r="1120" spans="1:7" ht="18.75" customHeight="1" x14ac:dyDescent="0.25">
      <c r="A1120" s="136" t="s">
        <v>1853</v>
      </c>
      <c r="B1120" s="55">
        <v>14922</v>
      </c>
      <c r="C1120" s="30">
        <v>11391</v>
      </c>
      <c r="D1120" s="31">
        <v>11391</v>
      </c>
      <c r="E1120" s="32">
        <f t="shared" si="45"/>
        <v>4613.3599999999997</v>
      </c>
      <c r="F1120" s="185">
        <f t="shared" si="44"/>
        <v>4041.8115749999993</v>
      </c>
      <c r="G1120" s="38" t="s">
        <v>1854</v>
      </c>
    </row>
    <row r="1121" spans="1:15" ht="18.75" customHeight="1" x14ac:dyDescent="0.25">
      <c r="A1121" s="18" t="s">
        <v>1855</v>
      </c>
      <c r="B1121" s="64"/>
      <c r="C1121" s="19"/>
      <c r="D1121" s="20"/>
      <c r="E1121" s="19"/>
      <c r="F1121" s="185">
        <f t="shared" si="44"/>
        <v>0</v>
      </c>
      <c r="G1121" s="100"/>
    </row>
    <row r="1122" spans="1:15" ht="18.75" customHeight="1" x14ac:dyDescent="0.25">
      <c r="A1122" s="23" t="s">
        <v>1856</v>
      </c>
      <c r="B1122" s="37"/>
      <c r="C1122" s="24"/>
      <c r="D1122" s="26"/>
      <c r="E1122" s="139"/>
      <c r="F1122" s="185">
        <f t="shared" si="44"/>
        <v>0</v>
      </c>
      <c r="G1122" s="90"/>
    </row>
    <row r="1123" spans="1:15" ht="18.75" customHeight="1" x14ac:dyDescent="0.25">
      <c r="A1123" s="136" t="s">
        <v>1857</v>
      </c>
      <c r="B1123" s="55">
        <v>10134</v>
      </c>
      <c r="C1123" s="30">
        <v>7187</v>
      </c>
      <c r="D1123" s="31">
        <v>7187</v>
      </c>
      <c r="E1123" s="32">
        <f t="shared" si="45"/>
        <v>2910.74</v>
      </c>
      <c r="F1123" s="185">
        <f t="shared" si="44"/>
        <v>2550.1272749999998</v>
      </c>
      <c r="G1123" s="38" t="s">
        <v>1858</v>
      </c>
      <c r="I1123" s="52">
        <f>IF(ISERROR(_xlfn.XLOOKUP(A1123,'[1]TA VS TRUE'!$A:$A,'[1]TA VS TRUE'!$W:$W)),"",_xlfn.XLOOKUP(A1123,'[1]TA VS TRUE'!$A:$A,'[1]TA VS TRUE'!$W:$W))</f>
        <v>7044</v>
      </c>
      <c r="J1123" s="57">
        <f>_xlfn.XLOOKUP(A1123,'[1]TA VS TRUE'!$A:$A,'[1]TA VS TRUE'!$AD:$AD)</f>
        <v>0.47985399767929382</v>
      </c>
      <c r="K1123" s="57">
        <f>_xlfn.XLOOKUP(A1123,'[1]TA VS TRUE'!$A:$A,'[1]TA VS TRUE'!$AB:$AB)</f>
        <v>-1.9897036315569827E-2</v>
      </c>
      <c r="L1123" s="57">
        <f>_xlfn.XLOOKUP(A1123,'[1]TA VS TRUE'!$A:$A,'[1]TA VS TRUE'!$U:$U)</f>
        <v>0.49012992895561003</v>
      </c>
    </row>
    <row r="1124" spans="1:15" ht="18.75" customHeight="1" x14ac:dyDescent="0.25">
      <c r="A1124" s="136" t="s">
        <v>1859</v>
      </c>
      <c r="B1124" s="55">
        <v>8390</v>
      </c>
      <c r="C1124" s="30">
        <v>6145</v>
      </c>
      <c r="D1124" s="31">
        <v>5950</v>
      </c>
      <c r="E1124" s="32">
        <f t="shared" si="45"/>
        <v>2409.75</v>
      </c>
      <c r="F1124" s="185">
        <f t="shared" si="44"/>
        <v>2111.2087499999998</v>
      </c>
      <c r="G1124" s="38" t="s">
        <v>1860</v>
      </c>
      <c r="I1124" s="52">
        <f>IF(ISERROR(_xlfn.XLOOKUP(A1124,'[1]TA VS TRUE'!$A:$A,'[1]TA VS TRUE'!$W:$W)),"",_xlfn.XLOOKUP(A1124,'[1]TA VS TRUE'!$A:$A,'[1]TA VS TRUE'!$W:$W))</f>
        <v>5777</v>
      </c>
      <c r="J1124" s="57">
        <f>_xlfn.XLOOKUP(A1124,'[1]TA VS TRUE'!$A:$A,'[1]TA VS TRUE'!$AD:$AD)</f>
        <v>0.3751943795297098</v>
      </c>
      <c r="K1124" s="57">
        <f>_xlfn.XLOOKUP(A1124,'[1]TA VS TRUE'!$A:$A,'[1]TA VS TRUE'!$AB:$AB)</f>
        <v>-5.988608624898295E-2</v>
      </c>
      <c r="L1124" s="57">
        <f>_xlfn.XLOOKUP(A1124,'[1]TA VS TRUE'!$A:$A,'[1]TA VS TRUE'!$U:$U)</f>
        <v>0.41273853128233706</v>
      </c>
      <c r="N1124" s="5">
        <f>_xlfn.XLOOKUP(A1124,'[1]TA VS TRUE (2)'!A:A,'[1]TA VS TRUE (2)'!W:W)</f>
        <v>5950</v>
      </c>
      <c r="O1124" s="56" t="e">
        <f>N1124-#REF!</f>
        <v>#REF!</v>
      </c>
    </row>
    <row r="1125" spans="1:15" ht="18.75" customHeight="1" x14ac:dyDescent="0.25">
      <c r="A1125" s="136" t="s">
        <v>1861</v>
      </c>
      <c r="B1125" s="55">
        <v>11118</v>
      </c>
      <c r="C1125" s="30">
        <v>7954</v>
      </c>
      <c r="D1125" s="31">
        <v>7885</v>
      </c>
      <c r="E1125" s="32">
        <f t="shared" si="45"/>
        <v>3193.43</v>
      </c>
      <c r="F1125" s="185">
        <f t="shared" si="44"/>
        <v>2797.7951249999996</v>
      </c>
      <c r="G1125" s="38" t="s">
        <v>1858</v>
      </c>
      <c r="I1125" s="52">
        <f>IF(ISERROR(_xlfn.XLOOKUP(A1125,'[1]TA VS TRUE'!$A:$A,'[1]TA VS TRUE'!$W:$W)),"",_xlfn.XLOOKUP(A1125,'[1]TA VS TRUE'!$A:$A,'[1]TA VS TRUE'!$W:$W))</f>
        <v>7557</v>
      </c>
      <c r="J1125" s="57">
        <f>_xlfn.XLOOKUP(A1125,'[1]TA VS TRUE'!$A:$A,'[1]TA VS TRUE'!$AD:$AD)</f>
        <v>0.44947930131273928</v>
      </c>
      <c r="K1125" s="57">
        <f>_xlfn.XLOOKUP(A1125,'[1]TA VS TRUE'!$A:$A,'[1]TA VS TRUE'!$AB:$AB)</f>
        <v>-4.9911993965300439E-2</v>
      </c>
      <c r="L1125" s="57">
        <f>_xlfn.XLOOKUP(A1125,'[1]TA VS TRUE'!$A:$A,'[1]TA VS TRUE'!$U:$U)</f>
        <v>0.47704207299981627</v>
      </c>
      <c r="N1125" s="5">
        <f>_xlfn.XLOOKUP(A1125,'[1]TA VS TRUE (2)'!A:A,'[1]TA VS TRUE (2)'!W:W)</f>
        <v>7885</v>
      </c>
      <c r="O1125" s="56" t="e">
        <f>N1125-#REF!</f>
        <v>#REF!</v>
      </c>
    </row>
    <row r="1126" spans="1:15" ht="18.75" customHeight="1" x14ac:dyDescent="0.25">
      <c r="A1126" s="136" t="s">
        <v>1862</v>
      </c>
      <c r="B1126" s="55">
        <v>9042</v>
      </c>
      <c r="C1126" s="30">
        <v>6797</v>
      </c>
      <c r="D1126" s="31">
        <v>6413</v>
      </c>
      <c r="E1126" s="32">
        <f t="shared" si="45"/>
        <v>2597.27</v>
      </c>
      <c r="F1126" s="185">
        <f t="shared" si="44"/>
        <v>2275.4927249999996</v>
      </c>
      <c r="G1126" s="38" t="s">
        <v>1860</v>
      </c>
      <c r="I1126" s="52">
        <f>IF(ISERROR(_xlfn.XLOOKUP(A1126,'[1]TA VS TRUE'!$A:$A,'[1]TA VS TRUE'!$W:$W)),"",_xlfn.XLOOKUP(A1126,'[1]TA VS TRUE'!$A:$A,'[1]TA VS TRUE'!$W:$W))</f>
        <v>6254</v>
      </c>
      <c r="J1126" s="57">
        <f>_xlfn.XLOOKUP(A1126,'[1]TA VS TRUE'!$A:$A,'[1]TA VS TRUE'!$AD:$AD)</f>
        <v>0.34347960519836263</v>
      </c>
      <c r="K1126" s="57">
        <f>_xlfn.XLOOKUP(A1126,'[1]TA VS TRUE'!$A:$A,'[1]TA VS TRUE'!$AB:$AB)</f>
        <v>-7.9888185964396063E-2</v>
      </c>
      <c r="L1126" s="57">
        <f>_xlfn.XLOOKUP(A1126,'[1]TA VS TRUE'!$A:$A,'[1]TA VS TRUE'!$U:$U)</f>
        <v>0.39575551875682291</v>
      </c>
      <c r="N1126" s="5">
        <f>_xlfn.XLOOKUP(A1126,'[1]TA VS TRUE (2)'!A:A,'[1]TA VS TRUE (2)'!W:W)</f>
        <v>6413</v>
      </c>
      <c r="O1126" s="56" t="e">
        <f>N1126-#REF!</f>
        <v>#REF!</v>
      </c>
    </row>
    <row r="1127" spans="1:15" ht="18.75" customHeight="1" x14ac:dyDescent="0.25">
      <c r="A1127" s="136" t="s">
        <v>1863</v>
      </c>
      <c r="B1127" s="55">
        <v>11594</v>
      </c>
      <c r="C1127" s="30">
        <v>8223</v>
      </c>
      <c r="D1127" s="31">
        <v>8223</v>
      </c>
      <c r="E1127" s="32">
        <f t="shared" si="45"/>
        <v>3330.32</v>
      </c>
      <c r="F1127" s="185">
        <f t="shared" si="44"/>
        <v>2917.7259749999994</v>
      </c>
      <c r="G1127" s="38" t="s">
        <v>1864</v>
      </c>
    </row>
    <row r="1128" spans="1:15" ht="18.75" customHeight="1" x14ac:dyDescent="0.25">
      <c r="A1128" s="136" t="s">
        <v>1865</v>
      </c>
      <c r="B1128" s="55">
        <v>9288</v>
      </c>
      <c r="C1128" s="30">
        <v>8127</v>
      </c>
      <c r="D1128" s="31">
        <v>6587</v>
      </c>
      <c r="E1128" s="32">
        <f t="shared" si="45"/>
        <v>2667.74</v>
      </c>
      <c r="F1128" s="185">
        <f t="shared" si="44"/>
        <v>2337.2322749999998</v>
      </c>
      <c r="G1128" s="38" t="s">
        <v>1866</v>
      </c>
      <c r="I1128" s="52">
        <f>IF(ISERROR(_xlfn.XLOOKUP(A1128,'[1]TA VS TRUE'!$A:$A,'[1]TA VS TRUE'!$W:$W)),"",_xlfn.XLOOKUP(A1128,'[1]TA VS TRUE'!$A:$A,'[1]TA VS TRUE'!$W:$W))</f>
        <v>6380</v>
      </c>
      <c r="J1128" s="57">
        <f>_xlfn.XLOOKUP(A1128,'[1]TA VS TRUE'!$A:$A,'[1]TA VS TRUE'!$AD:$AD)</f>
        <v>0.24819917154109272</v>
      </c>
      <c r="K1128" s="57">
        <f>_xlfn.XLOOKUP(A1128,'[1]TA VS TRUE'!$A:$A,'[1]TA VS TRUE'!$AB:$AB)</f>
        <v>-0.21496247077642427</v>
      </c>
      <c r="L1128" s="57">
        <f>_xlfn.XLOOKUP(A1128,'[1]TA VS TRUE'!$A:$A,'[1]TA VS TRUE'!$U:$U)</f>
        <v>0.40972068429432507</v>
      </c>
      <c r="N1128" s="5">
        <f>_xlfn.XLOOKUP(A1128,'[1]TA VS TRUE (2)'!A:A,'[1]TA VS TRUE (2)'!W:W)</f>
        <v>6587</v>
      </c>
      <c r="O1128" s="56" t="e">
        <f>N1128-#REF!</f>
        <v>#REF!</v>
      </c>
    </row>
    <row r="1129" spans="1:15" ht="18.75" customHeight="1" x14ac:dyDescent="0.25">
      <c r="A1129" s="136" t="s">
        <v>1867</v>
      </c>
      <c r="B1129" s="55">
        <v>12338</v>
      </c>
      <c r="C1129" s="30">
        <v>9254</v>
      </c>
      <c r="D1129" s="31">
        <v>8750</v>
      </c>
      <c r="E1129" s="32">
        <f t="shared" si="45"/>
        <v>3543.75</v>
      </c>
      <c r="F1129" s="185">
        <f t="shared" si="44"/>
        <v>3104.71875</v>
      </c>
      <c r="G1129" s="38" t="s">
        <v>1864</v>
      </c>
      <c r="N1129" s="5">
        <f>_xlfn.XLOOKUP(A1129,'[1]TA VS TRUE (2)'!A:A,'[1]TA VS TRUE (2)'!W:W)</f>
        <v>0</v>
      </c>
      <c r="O1129" s="56" t="e">
        <f>N1129-#REF!</f>
        <v>#REF!</v>
      </c>
    </row>
    <row r="1130" spans="1:15" ht="18.75" customHeight="1" x14ac:dyDescent="0.25">
      <c r="A1130" s="136" t="s">
        <v>1868</v>
      </c>
      <c r="B1130" s="55">
        <v>10269</v>
      </c>
      <c r="C1130" s="30">
        <v>8987</v>
      </c>
      <c r="D1130" s="31">
        <v>7283</v>
      </c>
      <c r="E1130" s="32">
        <f t="shared" si="45"/>
        <v>2949.62</v>
      </c>
      <c r="F1130" s="185">
        <f t="shared" si="44"/>
        <v>2584.1904749999999</v>
      </c>
      <c r="G1130" s="38" t="s">
        <v>1866</v>
      </c>
      <c r="I1130" s="52">
        <f>IF(ISERROR(_xlfn.XLOOKUP(A1130,'[1]TA VS TRUE'!$A:$A,'[1]TA VS TRUE'!$W:$W)),"",_xlfn.XLOOKUP(A1130,'[1]TA VS TRUE'!$A:$A,'[1]TA VS TRUE'!$W:$W))</f>
        <v>7100</v>
      </c>
      <c r="J1130" s="57">
        <f>_xlfn.XLOOKUP(A1130,'[1]TA VS TRUE'!$A:$A,'[1]TA VS TRUE'!$AD:$AD)</f>
        <v>0.29161706243700014</v>
      </c>
      <c r="K1130" s="57">
        <f>_xlfn.XLOOKUP(A1130,'[1]TA VS TRUE'!$A:$A,'[1]TA VS TRUE'!$AB:$AB)</f>
        <v>-0.20996995660398354</v>
      </c>
      <c r="L1130" s="57">
        <f>_xlfn.XLOOKUP(A1130,'[1]TA VS TRUE'!$A:$A,'[1]TA VS TRUE'!$U:$U)</f>
        <v>0.44033220149401731</v>
      </c>
      <c r="N1130" s="5">
        <f>_xlfn.XLOOKUP(A1130,'[1]TA VS TRUE (2)'!A:A,'[1]TA VS TRUE (2)'!W:W)</f>
        <v>7283</v>
      </c>
      <c r="O1130" s="56" t="e">
        <f>N1130-#REF!</f>
        <v>#REF!</v>
      </c>
    </row>
    <row r="1131" spans="1:15" ht="18.75" customHeight="1" x14ac:dyDescent="0.25">
      <c r="A1131" s="136" t="s">
        <v>1869</v>
      </c>
      <c r="B1131" s="55">
        <v>16459</v>
      </c>
      <c r="C1131" s="30">
        <v>11673</v>
      </c>
      <c r="D1131" s="31">
        <v>11673</v>
      </c>
      <c r="E1131" s="32">
        <f t="shared" si="45"/>
        <v>4727.57</v>
      </c>
      <c r="F1131" s="185">
        <f t="shared" si="44"/>
        <v>4141.8722250000001</v>
      </c>
      <c r="G1131" s="38" t="s">
        <v>1870</v>
      </c>
      <c r="I1131" s="52">
        <f>IF(ISERROR(_xlfn.XLOOKUP(A1131,'[1]TA VS TRUE'!$A:$A,'[1]TA VS TRUE'!$W:$W)),"",_xlfn.XLOOKUP(A1131,'[1]TA VS TRUE'!$A:$A,'[1]TA VS TRUE'!$W:$W))</f>
        <v>11557</v>
      </c>
      <c r="J1131" s="57">
        <f>_xlfn.XLOOKUP(A1131,'[1]TA VS TRUE'!$A:$A,'[1]TA VS TRUE'!$AD:$AD)</f>
        <v>0.43189212045750247</v>
      </c>
      <c r="K1131" s="57">
        <f>_xlfn.XLOOKUP(A1131,'[1]TA VS TRUE'!$A:$A,'[1]TA VS TRUE'!$AB:$AB)</f>
        <v>-9.9374625203461076E-3</v>
      </c>
      <c r="L1131" s="57">
        <f>_xlfn.XLOOKUP(A1131,'[1]TA VS TRUE'!$A:$A,'[1]TA VS TRUE'!$U:$U)</f>
        <v>0.43753933060206629</v>
      </c>
    </row>
    <row r="1132" spans="1:15" ht="18.75" customHeight="1" x14ac:dyDescent="0.25">
      <c r="A1132" s="136" t="s">
        <v>1871</v>
      </c>
      <c r="B1132" s="55">
        <v>14309</v>
      </c>
      <c r="C1132" s="30">
        <v>11635</v>
      </c>
      <c r="D1132" s="31">
        <v>10148</v>
      </c>
      <c r="E1132" s="32">
        <f t="shared" si="45"/>
        <v>4109.9399999999996</v>
      </c>
      <c r="F1132" s="185">
        <f t="shared" si="44"/>
        <v>3600.7640999999999</v>
      </c>
      <c r="G1132" s="38" t="s">
        <v>1872</v>
      </c>
      <c r="I1132" s="52">
        <f>IF(ISERROR(_xlfn.XLOOKUP(A1132,'[1]TA VS TRUE'!$A:$A,'[1]TA VS TRUE'!$W:$W)),"",_xlfn.XLOOKUP(A1132,'[1]TA VS TRUE'!$A:$A,'[1]TA VS TRUE'!$W:$W))</f>
        <v>9890</v>
      </c>
      <c r="J1132" s="57">
        <f>_xlfn.XLOOKUP(A1132,'[1]TA VS TRUE'!$A:$A,'[1]TA VS TRUE'!$AD:$AD)</f>
        <v>0.34383007068658433</v>
      </c>
      <c r="K1132" s="57">
        <f>_xlfn.XLOOKUP(A1132,'[1]TA VS TRUE'!$A:$A,'[1]TA VS TRUE'!$AB:$AB)</f>
        <v>-0.14997851310700472</v>
      </c>
      <c r="L1132" s="57">
        <f>_xlfn.XLOOKUP(A1132,'[1]TA VS TRUE'!$A:$A,'[1]TA VS TRUE'!$U:$U)</f>
        <v>0.44227058363116512</v>
      </c>
      <c r="N1132" s="5">
        <f>_xlfn.XLOOKUP(A1132,'[1]TA VS TRUE (2)'!A:A,'[1]TA VS TRUE (2)'!W:W)</f>
        <v>10148</v>
      </c>
      <c r="O1132" s="56" t="e">
        <f>N1132-#REF!</f>
        <v>#REF!</v>
      </c>
    </row>
    <row r="1133" spans="1:15" ht="18.75" customHeight="1" x14ac:dyDescent="0.25">
      <c r="A1133" s="136" t="s">
        <v>1873</v>
      </c>
      <c r="B1133" s="55">
        <v>17842</v>
      </c>
      <c r="C1133" s="30">
        <v>13275</v>
      </c>
      <c r="D1133" s="31">
        <v>12654</v>
      </c>
      <c r="E1133" s="32">
        <f t="shared" si="45"/>
        <v>5124.87</v>
      </c>
      <c r="F1133" s="185">
        <f t="shared" si="44"/>
        <v>4489.9555499999997</v>
      </c>
      <c r="G1133" s="38" t="s">
        <v>1870</v>
      </c>
      <c r="I1133" s="52">
        <f>IF(ISERROR(_xlfn.XLOOKUP(A1133,'[1]TA VS TRUE'!$A:$A,'[1]TA VS TRUE'!$W:$W)),"",_xlfn.XLOOKUP(A1133,'[1]TA VS TRUE'!$A:$A,'[1]TA VS TRUE'!$W:$W))</f>
        <v>12346</v>
      </c>
      <c r="J1133" s="57">
        <f>_xlfn.XLOOKUP(A1133,'[1]TA VS TRUE'!$A:$A,'[1]TA VS TRUE'!$AD:$AD)</f>
        <v>0.4286054226590108</v>
      </c>
      <c r="K1133" s="57">
        <f>_xlfn.XLOOKUP(A1133,'[1]TA VS TRUE'!$A:$A,'[1]TA VS TRUE'!$AB:$AB)</f>
        <v>-6.998116760828621E-2</v>
      </c>
      <c r="L1133" s="57">
        <f>_xlfn.XLOOKUP(A1133,'[1]TA VS TRUE'!$A:$A,'[1]TA VS TRUE'!$U:$U)</f>
        <v>0.46855521428571434</v>
      </c>
      <c r="N1133" s="5">
        <f>_xlfn.XLOOKUP(A1133,'[1]TA VS TRUE (2)'!A:A,'[1]TA VS TRUE (2)'!W:W)</f>
        <v>12654</v>
      </c>
      <c r="O1133" s="56" t="e">
        <f>N1133-#REF!</f>
        <v>#REF!</v>
      </c>
    </row>
    <row r="1134" spans="1:15" ht="18.75" customHeight="1" x14ac:dyDescent="0.25">
      <c r="A1134" s="136" t="s">
        <v>1874</v>
      </c>
      <c r="B1134" s="55">
        <v>15181</v>
      </c>
      <c r="C1134" s="30">
        <v>12910</v>
      </c>
      <c r="D1134" s="31">
        <v>10767</v>
      </c>
      <c r="E1134" s="32">
        <f t="shared" si="45"/>
        <v>4360.6400000000003</v>
      </c>
      <c r="F1134" s="185">
        <f t="shared" si="44"/>
        <v>3820.4007750000001</v>
      </c>
      <c r="G1134" s="38" t="s">
        <v>1872</v>
      </c>
      <c r="I1134" s="52">
        <f>IF(ISERROR(_xlfn.XLOOKUP(A1134,'[1]TA VS TRUE'!$A:$A,'[1]TA VS TRUE'!$W:$W)),"",_xlfn.XLOOKUP(A1134,'[1]TA VS TRUE'!$A:$A,'[1]TA VS TRUE'!$W:$W))</f>
        <v>9425</v>
      </c>
      <c r="J1134" s="57">
        <f>_xlfn.XLOOKUP(A1134,'[1]TA VS TRUE'!$A:$A,'[1]TA VS TRUE'!$AD:$AD)</f>
        <v>0.27698600629090164</v>
      </c>
      <c r="K1134" s="57">
        <f>_xlfn.XLOOKUP(A1134,'[1]TA VS TRUE'!$A:$A,'[1]TA VS TRUE'!$AB:$AB)</f>
        <v>-0.26994577846630519</v>
      </c>
      <c r="L1134" s="57">
        <f>_xlfn.XLOOKUP(A1134,'[1]TA VS TRUE'!$A:$A,'[1]TA VS TRUE'!$U:$U)</f>
        <v>0.47208379284793811</v>
      </c>
      <c r="N1134" s="5">
        <f>_xlfn.XLOOKUP(A1134,'[1]TA VS TRUE (2)'!A:A,'[1]TA VS TRUE (2)'!W:W)</f>
        <v>10767</v>
      </c>
      <c r="O1134" s="56" t="e">
        <f>N1134-#REF!</f>
        <v>#REF!</v>
      </c>
    </row>
    <row r="1135" spans="1:15" ht="18.75" customHeight="1" x14ac:dyDescent="0.25">
      <c r="A1135" s="136" t="s">
        <v>1875</v>
      </c>
      <c r="B1135" s="55">
        <v>10778</v>
      </c>
      <c r="C1135" s="30">
        <v>9078</v>
      </c>
      <c r="D1135" s="31">
        <v>7644</v>
      </c>
      <c r="E1135" s="32">
        <f t="shared" si="45"/>
        <v>3095.82</v>
      </c>
      <c r="F1135" s="185">
        <f t="shared" si="44"/>
        <v>2712.2822999999999</v>
      </c>
      <c r="G1135" s="38" t="s">
        <v>1876</v>
      </c>
      <c r="I1135" s="52">
        <f>IF(ISERROR(_xlfn.XLOOKUP(A1135,'[1]TA VS TRUE'!$A:$A,'[1]TA VS TRUE'!$W:$W)),"",_xlfn.XLOOKUP(A1135,'[1]TA VS TRUE'!$A:$A,'[1]TA VS TRUE'!$W:$W))</f>
        <v>7444</v>
      </c>
      <c r="J1135" s="57">
        <f>_xlfn.XLOOKUP(A1135,'[1]TA VS TRUE'!$A:$A,'[1]TA VS TRUE'!$AD:$AD)</f>
        <v>0.38098317707018559</v>
      </c>
      <c r="K1135" s="57">
        <f>_xlfn.XLOOKUP(A1135,'[1]TA VS TRUE'!$A:$A,'[1]TA VS TRUE'!$AB:$AB)</f>
        <v>-0.17999559374311525</v>
      </c>
      <c r="L1135" s="57">
        <f>_xlfn.XLOOKUP(A1135,'[1]TA VS TRUE'!$A:$A,'[1]TA VS TRUE'!$U:$U)</f>
        <v>0.49240921804855697</v>
      </c>
      <c r="N1135" s="5">
        <f>_xlfn.XLOOKUP(A1135,'[1]TA VS TRUE (2)'!A:A,'[1]TA VS TRUE (2)'!W:W)</f>
        <v>7644</v>
      </c>
      <c r="O1135" s="56" t="e">
        <f>N1135-#REF!</f>
        <v>#REF!</v>
      </c>
    </row>
    <row r="1136" spans="1:15" ht="18.75" customHeight="1" x14ac:dyDescent="0.25">
      <c r="A1136" s="136" t="s">
        <v>1877</v>
      </c>
      <c r="B1136" s="55">
        <v>9220</v>
      </c>
      <c r="C1136" s="30">
        <v>8037</v>
      </c>
      <c r="D1136" s="31">
        <v>6539</v>
      </c>
      <c r="E1136" s="32">
        <f t="shared" si="45"/>
        <v>2648.3</v>
      </c>
      <c r="F1136" s="185">
        <f t="shared" si="44"/>
        <v>2320.2006749999996</v>
      </c>
      <c r="G1136" s="38" t="s">
        <v>1878</v>
      </c>
      <c r="I1136" s="52">
        <f>IF(ISERROR(_xlfn.XLOOKUP(A1136,'[1]TA VS TRUE'!$A:$A,'[1]TA VS TRUE'!$W:$W)),"",_xlfn.XLOOKUP(A1136,'[1]TA VS TRUE'!$A:$A,'[1]TA VS TRUE'!$W:$W))</f>
        <v>6350</v>
      </c>
      <c r="J1136" s="57">
        <f>_xlfn.XLOOKUP(A1136,'[1]TA VS TRUE'!$A:$A,'[1]TA VS TRUE'!$AD:$AD)</f>
        <v>0.28264849710160511</v>
      </c>
      <c r="K1136" s="57">
        <f>_xlfn.XLOOKUP(A1136,'[1]TA VS TRUE'!$A:$A,'[1]TA VS TRUE'!$AB:$AB)</f>
        <v>-0.20990419310688069</v>
      </c>
      <c r="L1136" s="57">
        <f>_xlfn.XLOOKUP(A1136,'[1]TA VS TRUE'!$A:$A,'[1]TA VS TRUE'!$U:$U)</f>
        <v>0.43332698810139691</v>
      </c>
      <c r="N1136" s="5">
        <f>_xlfn.XLOOKUP(A1136,'[1]TA VS TRUE (2)'!A:A,'[1]TA VS TRUE (2)'!W:W)</f>
        <v>6539</v>
      </c>
      <c r="O1136" s="56" t="e">
        <f>N1136-#REF!</f>
        <v>#REF!</v>
      </c>
    </row>
    <row r="1137" spans="1:15" ht="18.75" customHeight="1" x14ac:dyDescent="0.25">
      <c r="A1137" s="136" t="s">
        <v>1879</v>
      </c>
      <c r="B1137" s="55">
        <v>12119</v>
      </c>
      <c r="C1137" s="30">
        <v>10124</v>
      </c>
      <c r="D1137" s="31">
        <v>8595</v>
      </c>
      <c r="E1137" s="32">
        <f t="shared" si="45"/>
        <v>3480.98</v>
      </c>
      <c r="F1137" s="185">
        <f t="shared" si="44"/>
        <v>3049.720875</v>
      </c>
      <c r="G1137" s="38" t="s">
        <v>1876</v>
      </c>
      <c r="I1137" s="52">
        <f>IF(ISERROR(_xlfn.XLOOKUP(A1137,'[1]TA VS TRUE'!$A:$A,'[1]TA VS TRUE'!$W:$W)),"",_xlfn.XLOOKUP(A1137,'[1]TA VS TRUE'!$A:$A,'[1]TA VS TRUE'!$W:$W))</f>
        <v>8353</v>
      </c>
      <c r="J1137" s="57">
        <f>_xlfn.XLOOKUP(A1137,'[1]TA VS TRUE'!$A:$A,'[1]TA VS TRUE'!$AD:$AD)</f>
        <v>0.37804685381226732</v>
      </c>
      <c r="K1137" s="57">
        <f>_xlfn.XLOOKUP(A1137,'[1]TA VS TRUE'!$A:$A,'[1]TA VS TRUE'!$AB:$AB)</f>
        <v>-0.17493085736862901</v>
      </c>
      <c r="L1137" s="57">
        <f>_xlfn.XLOOKUP(A1137,'[1]TA VS TRUE'!$A:$A,'[1]TA VS TRUE'!$U:$U)</f>
        <v>0.48694983600273778</v>
      </c>
      <c r="N1137" s="5">
        <f>_xlfn.XLOOKUP(A1137,'[1]TA VS TRUE (2)'!A:A,'[1]TA VS TRUE (2)'!W:W)</f>
        <v>8595</v>
      </c>
      <c r="O1137" s="56" t="e">
        <f>N1137-#REF!</f>
        <v>#REF!</v>
      </c>
    </row>
    <row r="1138" spans="1:15" ht="18.75" customHeight="1" x14ac:dyDescent="0.25">
      <c r="A1138" s="136" t="s">
        <v>1880</v>
      </c>
      <c r="B1138" s="55">
        <v>10273</v>
      </c>
      <c r="C1138" s="30">
        <v>9435</v>
      </c>
      <c r="D1138" s="31">
        <v>7286</v>
      </c>
      <c r="E1138" s="32">
        <f t="shared" si="45"/>
        <v>2950.83</v>
      </c>
      <c r="F1138" s="185">
        <f t="shared" si="44"/>
        <v>2585.25495</v>
      </c>
      <c r="G1138" s="38" t="s">
        <v>1878</v>
      </c>
      <c r="I1138" s="52">
        <f>IF(ISERROR(_xlfn.XLOOKUP(A1138,'[1]TA VS TRUE'!$A:$A,'[1]TA VS TRUE'!$W:$W)),"",_xlfn.XLOOKUP(A1138,'[1]TA VS TRUE'!$A:$A,'[1]TA VS TRUE'!$W:$W))</f>
        <v>7077</v>
      </c>
      <c r="J1138" s="57">
        <f>_xlfn.XLOOKUP(A1138,'[1]TA VS TRUE'!$A:$A,'[1]TA VS TRUE'!$AD:$AD)</f>
        <v>0.27337095931265576</v>
      </c>
      <c r="K1138" s="57">
        <f>_xlfn.XLOOKUP(A1138,'[1]TA VS TRUE'!$A:$A,'[1]TA VS TRUE'!$AB:$AB)</f>
        <v>-0.24992050874403815</v>
      </c>
      <c r="L1138" s="57">
        <f>_xlfn.XLOOKUP(A1138,'[1]TA VS TRUE'!$A:$A,'[1]TA VS TRUE'!$U:$U)</f>
        <v>0.45501305802850012</v>
      </c>
      <c r="N1138" s="5">
        <f>_xlfn.XLOOKUP(A1138,'[1]TA VS TRUE (2)'!A:A,'[1]TA VS TRUE (2)'!W:W)</f>
        <v>7286</v>
      </c>
      <c r="O1138" s="56" t="e">
        <f>N1138-#REF!</f>
        <v>#REF!</v>
      </c>
    </row>
    <row r="1139" spans="1:15" ht="18.75" customHeight="1" x14ac:dyDescent="0.25">
      <c r="A1139" s="136" t="s">
        <v>1881</v>
      </c>
      <c r="B1139" s="55">
        <v>14217</v>
      </c>
      <c r="C1139" s="30">
        <v>12091</v>
      </c>
      <c r="D1139" s="31">
        <v>10083</v>
      </c>
      <c r="E1139" s="32">
        <f t="shared" si="45"/>
        <v>4083.62</v>
      </c>
      <c r="F1139" s="185">
        <f t="shared" si="44"/>
        <v>3577.7004750000001</v>
      </c>
      <c r="G1139" s="38" t="s">
        <v>1882</v>
      </c>
      <c r="I1139" s="52">
        <f>IF(ISERROR(_xlfn.XLOOKUP(A1139,'[1]TA VS TRUE'!$A:$A,'[1]TA VS TRUE'!$W:$W)),"",_xlfn.XLOOKUP(A1139,'[1]TA VS TRUE'!$A:$A,'[1]TA VS TRUE'!$W:$W))</f>
        <v>9794</v>
      </c>
      <c r="J1139" s="57">
        <f>_xlfn.XLOOKUP(A1139,'[1]TA VS TRUE'!$A:$A,'[1]TA VS TRUE'!$AD:$AD)</f>
        <v>0.37392463025525302</v>
      </c>
      <c r="K1139" s="57">
        <f>_xlfn.XLOOKUP(A1139,'[1]TA VS TRUE'!$A:$A,'[1]TA VS TRUE'!$AB:$AB)</f>
        <v>-0.18997601521793073</v>
      </c>
      <c r="L1139" s="57">
        <f>_xlfn.XLOOKUP(A1139,'[1]TA VS TRUE'!$A:$A,'[1]TA VS TRUE'!$U:$U)</f>
        <v>0.49294979573590092</v>
      </c>
      <c r="N1139" s="5">
        <f>_xlfn.XLOOKUP(A1139,'[1]TA VS TRUE (2)'!A:A,'[1]TA VS TRUE (2)'!W:W)</f>
        <v>10083</v>
      </c>
      <c r="O1139" s="56" t="e">
        <f>N1139-#REF!</f>
        <v>#REF!</v>
      </c>
    </row>
    <row r="1140" spans="1:15" ht="18.75" customHeight="1" x14ac:dyDescent="0.25">
      <c r="A1140" s="136" t="s">
        <v>1883</v>
      </c>
      <c r="B1140" s="55">
        <v>12099</v>
      </c>
      <c r="C1140" s="30">
        <v>11996</v>
      </c>
      <c r="D1140" s="31">
        <v>8581</v>
      </c>
      <c r="E1140" s="32">
        <f t="shared" si="45"/>
        <v>3475.31</v>
      </c>
      <c r="F1140" s="185">
        <f t="shared" si="44"/>
        <v>3044.7533250000001</v>
      </c>
      <c r="G1140" s="38" t="s">
        <v>1884</v>
      </c>
      <c r="I1140" s="52">
        <f>IF(ISERROR(_xlfn.XLOOKUP(A1140,'[1]TA VS TRUE'!$A:$A,'[1]TA VS TRUE'!$W:$W)),"",_xlfn.XLOOKUP(A1140,'[1]TA VS TRUE'!$A:$A,'[1]TA VS TRUE'!$W:$W))</f>
        <v>8334</v>
      </c>
      <c r="J1140" s="57">
        <f>_xlfn.XLOOKUP(A1140,'[1]TA VS TRUE'!$A:$A,'[1]TA VS TRUE'!$AD:$AD)</f>
        <v>0.27057298926417284</v>
      </c>
      <c r="K1140" s="57">
        <f>_xlfn.XLOOKUP(A1140,'[1]TA VS TRUE'!$A:$A,'[1]TA VS TRUE'!$AB:$AB)</f>
        <v>-0.30526842280760258</v>
      </c>
      <c r="L1140" s="57">
        <f>_xlfn.XLOOKUP(A1140,'[1]TA VS TRUE'!$A:$A,'[1]TA VS TRUE'!$U:$U)</f>
        <v>0.49330319514731369</v>
      </c>
      <c r="N1140" s="5">
        <f>_xlfn.XLOOKUP(A1140,'[1]TA VS TRUE (2)'!A:A,'[1]TA VS TRUE (2)'!W:W)</f>
        <v>8581</v>
      </c>
      <c r="O1140" s="56" t="e">
        <f>N1140-#REF!</f>
        <v>#REF!</v>
      </c>
    </row>
    <row r="1141" spans="1:15" ht="18.75" customHeight="1" x14ac:dyDescent="0.25">
      <c r="A1141" s="110" t="s">
        <v>1885</v>
      </c>
      <c r="B1141" s="111"/>
      <c r="C1141" s="111"/>
      <c r="D1141" s="69"/>
      <c r="E1141" s="139"/>
      <c r="F1141" s="185">
        <f t="shared" si="44"/>
        <v>0</v>
      </c>
      <c r="G1141" s="90"/>
    </row>
    <row r="1142" spans="1:15" ht="18.75" customHeight="1" x14ac:dyDescent="0.25">
      <c r="A1142" s="114" t="s">
        <v>1886</v>
      </c>
      <c r="B1142" s="55">
        <v>10765</v>
      </c>
      <c r="C1142" s="120">
        <v>8375</v>
      </c>
      <c r="D1142" s="169">
        <v>7635</v>
      </c>
      <c r="E1142" s="121">
        <f t="shared" si="45"/>
        <v>3092.18</v>
      </c>
      <c r="F1142" s="185">
        <f t="shared" si="44"/>
        <v>2709.0888749999995</v>
      </c>
      <c r="G1142" s="170" t="s">
        <v>1887</v>
      </c>
      <c r="I1142" s="52">
        <f>IF(ISERROR(_xlfn.XLOOKUP(A1142,'[1]TA VS TRUE'!$A:$A,'[1]TA VS TRUE'!$W:$W)),"",_xlfn.XLOOKUP(A1142,'[1]TA VS TRUE'!$A:$A,'[1]TA VS TRUE'!$W:$W))</f>
        <v>7412</v>
      </c>
      <c r="J1142" s="57">
        <f>_xlfn.XLOOKUP(A1142,'[1]TA VS TRUE'!$A:$A,'[1]TA VS TRUE'!$AD:$AD)</f>
        <v>0.34305402463338242</v>
      </c>
      <c r="K1142" s="57">
        <f>_xlfn.XLOOKUP(A1142,'[1]TA VS TRUE'!$A:$A,'[1]TA VS TRUE'!$AB:$AB)</f>
        <v>-0.11498507462686569</v>
      </c>
      <c r="L1142" s="57">
        <f>_xlfn.XLOOKUP(A1142,'[1]TA VS TRUE'!$A:$A,'[1]TA VS TRUE'!$U:$U)</f>
        <v>0.41861443230718309</v>
      </c>
      <c r="N1142" s="5">
        <f>_xlfn.XLOOKUP(A1142,'[1]TA VS TRUE (2)'!A:A,'[1]TA VS TRUE (2)'!W:W)</f>
        <v>7635</v>
      </c>
      <c r="O1142" s="56" t="e">
        <f>N1142-#REF!</f>
        <v>#REF!</v>
      </c>
    </row>
    <row r="1143" spans="1:15" ht="18.75" customHeight="1" x14ac:dyDescent="0.25">
      <c r="A1143" s="114" t="s">
        <v>1888</v>
      </c>
      <c r="B1143" s="55">
        <v>8088</v>
      </c>
      <c r="C1143" s="120">
        <v>6917</v>
      </c>
      <c r="D1143" s="169">
        <v>5736</v>
      </c>
      <c r="E1143" s="121">
        <f t="shared" si="45"/>
        <v>2323.08</v>
      </c>
      <c r="F1143" s="185">
        <f t="shared" si="44"/>
        <v>2035.2762</v>
      </c>
      <c r="G1143" s="170" t="s">
        <v>1889</v>
      </c>
      <c r="I1143" s="52">
        <f>IF(ISERROR(_xlfn.XLOOKUP(A1143,'[1]TA VS TRUE'!$A:$A,'[1]TA VS TRUE'!$W:$W)),"",_xlfn.XLOOKUP(A1143,'[1]TA VS TRUE'!$A:$A,'[1]TA VS TRUE'!$W:$W))</f>
        <v>5569</v>
      </c>
      <c r="J1143" s="57">
        <f>_xlfn.XLOOKUP(A1143,'[1]TA VS TRUE'!$A:$A,'[1]TA VS TRUE'!$AD:$AD)</f>
        <v>0.23304201944355085</v>
      </c>
      <c r="K1143" s="57">
        <f>_xlfn.XLOOKUP(A1143,'[1]TA VS TRUE'!$A:$A,'[1]TA VS TRUE'!$AB:$AB)</f>
        <v>-0.19488217435304322</v>
      </c>
      <c r="L1143" s="57">
        <f>_xlfn.XLOOKUP(A1143,'[1]TA VS TRUE'!$A:$A,'[1]TA VS TRUE'!$U:$U)</f>
        <v>0.38238876829023849</v>
      </c>
      <c r="N1143" s="5">
        <f>_xlfn.XLOOKUP(A1143,'[1]TA VS TRUE (2)'!A:A,'[1]TA VS TRUE (2)'!W:W)</f>
        <v>5736</v>
      </c>
      <c r="O1143" s="56" t="e">
        <f>N1143-#REF!</f>
        <v>#REF!</v>
      </c>
    </row>
    <row r="1144" spans="1:15" ht="18.75" customHeight="1" x14ac:dyDescent="0.25">
      <c r="A1144" s="114" t="s">
        <v>1890</v>
      </c>
      <c r="B1144" s="55">
        <v>16759</v>
      </c>
      <c r="C1144" s="120">
        <v>12751</v>
      </c>
      <c r="D1144" s="169">
        <v>11886</v>
      </c>
      <c r="E1144" s="121">
        <f t="shared" si="45"/>
        <v>4813.83</v>
      </c>
      <c r="F1144" s="185">
        <f t="shared" si="44"/>
        <v>4217.4499499999993</v>
      </c>
      <c r="G1144" s="170" t="s">
        <v>1891</v>
      </c>
      <c r="I1144" s="52">
        <f>IF(ISERROR(_xlfn.XLOOKUP(A1144,'[1]TA VS TRUE'!$A:$A,'[1]TA VS TRUE'!$W:$W)),"",_xlfn.XLOOKUP(A1144,'[1]TA VS TRUE'!$A:$A,'[1]TA VS TRUE'!$W:$W))</f>
        <v>11540</v>
      </c>
      <c r="J1144" s="57">
        <f>_xlfn.XLOOKUP(A1144,'[1]TA VS TRUE'!$A:$A,'[1]TA VS TRUE'!$AD:$AD)</f>
        <v>0.38596298851979716</v>
      </c>
      <c r="K1144" s="57">
        <f>_xlfn.XLOOKUP(A1144,'[1]TA VS TRUE'!$A:$A,'[1]TA VS TRUE'!$AB:$AB)</f>
        <v>-9.4972943298564871E-2</v>
      </c>
      <c r="L1144" s="57">
        <f>_xlfn.XLOOKUP(A1144,'[1]TA VS TRUE'!$A:$A,'[1]TA VS TRUE'!$U:$U)</f>
        <v>0.44424055334163548</v>
      </c>
      <c r="N1144" s="5">
        <f>_xlfn.XLOOKUP(A1144,'[1]TA VS TRUE (2)'!A:A,'[1]TA VS TRUE (2)'!W:W)</f>
        <v>11886</v>
      </c>
      <c r="O1144" s="56" t="e">
        <f>N1144-#REF!</f>
        <v>#REF!</v>
      </c>
    </row>
    <row r="1145" spans="1:15" ht="18.75" customHeight="1" x14ac:dyDescent="0.25">
      <c r="A1145" s="114" t="s">
        <v>1892</v>
      </c>
      <c r="B1145" s="55">
        <v>12495</v>
      </c>
      <c r="C1145" s="120">
        <v>12559</v>
      </c>
      <c r="D1145" s="169">
        <v>8862</v>
      </c>
      <c r="E1145" s="121">
        <f t="shared" si="45"/>
        <v>3589.11</v>
      </c>
      <c r="F1145" s="185">
        <f t="shared" si="44"/>
        <v>3144.4591499999997</v>
      </c>
      <c r="G1145" s="170" t="s">
        <v>1893</v>
      </c>
      <c r="I1145" s="52">
        <f>IF(ISERROR(_xlfn.XLOOKUP(A1145,'[1]TA VS TRUE'!$A:$A,'[1]TA VS TRUE'!$W:$W)),"",_xlfn.XLOOKUP(A1145,'[1]TA VS TRUE'!$A:$A,'[1]TA VS TRUE'!$W:$W))</f>
        <v>8603</v>
      </c>
      <c r="J1145" s="57">
        <f>_xlfn.XLOOKUP(A1145,'[1]TA VS TRUE'!$A:$A,'[1]TA VS TRUE'!$AD:$AD)</f>
        <v>0.18449751865808839</v>
      </c>
      <c r="K1145" s="57">
        <f>_xlfn.XLOOKUP(A1145,'[1]TA VS TRUE'!$A:$A,'[1]TA VS TRUE'!$AB:$AB)</f>
        <v>-0.31499323194521855</v>
      </c>
      <c r="L1145" s="57">
        <f>_xlfn.XLOOKUP(A1145,'[1]TA VS TRUE'!$A:$A,'[1]TA VS TRUE'!$U:$U)</f>
        <v>0.44136658130644191</v>
      </c>
      <c r="N1145" s="5">
        <f>_xlfn.XLOOKUP(A1145,'[1]TA VS TRUE (2)'!A:A,'[1]TA VS TRUE (2)'!W:W)</f>
        <v>8862</v>
      </c>
      <c r="O1145" s="56" t="e">
        <f>N1145-#REF!</f>
        <v>#REF!</v>
      </c>
    </row>
    <row r="1146" spans="1:15" ht="18.75" customHeight="1" x14ac:dyDescent="0.25">
      <c r="A1146" s="114" t="s">
        <v>1894</v>
      </c>
      <c r="B1146" s="55">
        <v>19640</v>
      </c>
      <c r="C1146" s="120">
        <v>13991</v>
      </c>
      <c r="D1146" s="169">
        <v>13929</v>
      </c>
      <c r="E1146" s="121">
        <f t="shared" si="45"/>
        <v>5641.25</v>
      </c>
      <c r="F1146" s="185">
        <f t="shared" si="44"/>
        <v>4942.3574249999992</v>
      </c>
      <c r="G1146" s="170" t="s">
        <v>1895</v>
      </c>
      <c r="I1146" s="52" t="str">
        <f>IF(ISERROR(_xlfn.XLOOKUP(A1146,'[1]TA VS TRUE'!$A:$A,'[1]TA VS TRUE'!$W:$W)),"",_xlfn.XLOOKUP(A1146,'[1]TA VS TRUE'!$A:$A,'[1]TA VS TRUE'!$W:$W))</f>
        <v/>
      </c>
      <c r="J1146" s="57" t="e">
        <f>_xlfn.XLOOKUP(A1146,'[1]TA VS TRUE'!$A:$A,'[1]TA VS TRUE'!$AD:$AD)</f>
        <v>#N/A</v>
      </c>
      <c r="K1146" s="57" t="e">
        <f>_xlfn.XLOOKUP(A1146,'[1]TA VS TRUE'!$A:$A,'[1]TA VS TRUE'!$AB:$AB)</f>
        <v>#N/A</v>
      </c>
      <c r="L1146" s="57" t="e">
        <f>_xlfn.XLOOKUP(A1146,'[1]TA VS TRUE'!$A:$A,'[1]TA VS TRUE'!$U:$U)</f>
        <v>#N/A</v>
      </c>
      <c r="N1146" s="5">
        <f>_xlfn.XLOOKUP(A1146,'[1]TA VS TRUE (2)'!A:A,'[1]TA VS TRUE (2)'!W:W)</f>
        <v>13929</v>
      </c>
      <c r="O1146" s="56" t="e">
        <f>N1146-#REF!</f>
        <v>#REF!</v>
      </c>
    </row>
    <row r="1147" spans="1:15" ht="18.75" customHeight="1" x14ac:dyDescent="0.25">
      <c r="A1147" s="114" t="s">
        <v>1896</v>
      </c>
      <c r="B1147" s="55">
        <v>13808</v>
      </c>
      <c r="C1147" s="120">
        <v>13817</v>
      </c>
      <c r="D1147" s="169">
        <v>9793</v>
      </c>
      <c r="E1147" s="121">
        <f t="shared" si="45"/>
        <v>3966.17</v>
      </c>
      <c r="F1147" s="185">
        <f t="shared" si="44"/>
        <v>3474.8012249999997</v>
      </c>
      <c r="G1147" s="170" t="s">
        <v>1897</v>
      </c>
      <c r="I1147" s="52" t="str">
        <f>IF(ISERROR(_xlfn.XLOOKUP(A1147,'[1]TA VS TRUE'!$A:$A,'[1]TA VS TRUE'!$W:$W)),"",_xlfn.XLOOKUP(A1147,'[1]TA VS TRUE'!$A:$A,'[1]TA VS TRUE'!$W:$W))</f>
        <v/>
      </c>
      <c r="J1147" s="57" t="e">
        <f>_xlfn.XLOOKUP(A1147,'[1]TA VS TRUE'!$A:$A,'[1]TA VS TRUE'!$AD:$AD)</f>
        <v>#N/A</v>
      </c>
      <c r="K1147" s="57" t="e">
        <f>_xlfn.XLOOKUP(A1147,'[1]TA VS TRUE'!$A:$A,'[1]TA VS TRUE'!$AB:$AB)</f>
        <v>#N/A</v>
      </c>
      <c r="L1147" s="57" t="e">
        <f>_xlfn.XLOOKUP(A1147,'[1]TA VS TRUE'!$A:$A,'[1]TA VS TRUE'!$U:$U)</f>
        <v>#N/A</v>
      </c>
      <c r="N1147" s="5">
        <f>_xlfn.XLOOKUP(A1147,'[1]TA VS TRUE (2)'!A:A,'[1]TA VS TRUE (2)'!W:W)</f>
        <v>9793</v>
      </c>
      <c r="O1147" s="56" t="e">
        <f>N1147-#REF!</f>
        <v>#REF!</v>
      </c>
    </row>
    <row r="1148" spans="1:15" ht="18.75" customHeight="1" x14ac:dyDescent="0.25">
      <c r="A1148" s="114" t="s">
        <v>1898</v>
      </c>
      <c r="B1148" s="55">
        <v>20504</v>
      </c>
      <c r="C1148" s="120">
        <v>17113</v>
      </c>
      <c r="D1148" s="169">
        <v>14542</v>
      </c>
      <c r="E1148" s="121">
        <f t="shared" si="45"/>
        <v>5889.51</v>
      </c>
      <c r="F1148" s="185">
        <f t="shared" si="44"/>
        <v>5159.8651499999996</v>
      </c>
      <c r="G1148" s="170" t="s">
        <v>1899</v>
      </c>
      <c r="I1148" s="52">
        <f>IF(ISERROR(_xlfn.XLOOKUP(A1148,'[1]TA VS TRUE'!$A:$A,'[1]TA VS TRUE'!$W:$W)),"",_xlfn.XLOOKUP(A1148,'[1]TA VS TRUE'!$A:$A,'[1]TA VS TRUE'!$W:$W))</f>
        <v>14119</v>
      </c>
      <c r="J1148" s="57">
        <f>_xlfn.XLOOKUP(A1148,'[1]TA VS TRUE'!$A:$A,'[1]TA VS TRUE'!$AD:$AD)</f>
        <v>0.37631181293360838</v>
      </c>
      <c r="K1148" s="57">
        <f>_xlfn.XLOOKUP(A1148,'[1]TA VS TRUE'!$A:$A,'[1]TA VS TRUE'!$AB:$AB)</f>
        <v>-0.17495471279144514</v>
      </c>
      <c r="L1148" s="57">
        <f>_xlfn.XLOOKUP(A1148,'[1]TA VS TRUE'!$A:$A,'[1]TA VS TRUE'!$U:$U)</f>
        <v>0.48541127897934377</v>
      </c>
      <c r="N1148" s="5">
        <f>_xlfn.XLOOKUP(A1148,'[1]TA VS TRUE (2)'!A:A,'[1]TA VS TRUE (2)'!W:W)</f>
        <v>14542</v>
      </c>
      <c r="O1148" s="56" t="e">
        <f>N1148-#REF!</f>
        <v>#REF!</v>
      </c>
    </row>
    <row r="1149" spans="1:15" ht="18.75" customHeight="1" x14ac:dyDescent="0.25">
      <c r="A1149" s="114" t="s">
        <v>1900</v>
      </c>
      <c r="B1149" s="55">
        <v>14926</v>
      </c>
      <c r="C1149" s="120">
        <v>14578</v>
      </c>
      <c r="D1149" s="169">
        <v>10586</v>
      </c>
      <c r="E1149" s="121">
        <f t="shared" si="45"/>
        <v>4287.33</v>
      </c>
      <c r="F1149" s="185">
        <f t="shared" si="44"/>
        <v>3756.1774499999997</v>
      </c>
      <c r="G1149" s="171" t="s">
        <v>1901</v>
      </c>
      <c r="I1149" s="52">
        <f>IF(ISERROR(_xlfn.XLOOKUP(A1149,'[1]TA VS TRUE'!$A:$A,'[1]TA VS TRUE'!$W:$W)),"",_xlfn.XLOOKUP(A1149,'[1]TA VS TRUE'!$A:$A,'[1]TA VS TRUE'!$W:$W))</f>
        <v>10278</v>
      </c>
      <c r="J1149" s="57">
        <f>_xlfn.XLOOKUP(A1149,'[1]TA VS TRUE'!$A:$A,'[1]TA VS TRUE'!$AD:$AD)</f>
        <v>0.19762083227282201</v>
      </c>
      <c r="K1149" s="57">
        <f>_xlfn.XLOOKUP(A1149,'[1]TA VS TRUE'!$A:$A,'[1]TA VS TRUE'!$AB:$AB)</f>
        <v>-0.29496501577719847</v>
      </c>
      <c r="L1149" s="57">
        <f>_xlfn.XLOOKUP(A1149,'[1]TA VS TRUE'!$A:$A,'[1]TA VS TRUE'!$U:$U)</f>
        <v>0.43436667056474609</v>
      </c>
      <c r="N1149" s="5">
        <f>_xlfn.XLOOKUP(A1149,'[1]TA VS TRUE (2)'!A:A,'[1]TA VS TRUE (2)'!W:W)</f>
        <v>10586</v>
      </c>
      <c r="O1149" s="56" t="e">
        <f>N1149-#REF!</f>
        <v>#REF!</v>
      </c>
    </row>
    <row r="1150" spans="1:15" ht="18.75" customHeight="1" x14ac:dyDescent="0.25">
      <c r="A1150" s="114" t="s">
        <v>1902</v>
      </c>
      <c r="B1150" s="55">
        <v>18272</v>
      </c>
      <c r="C1150" s="120">
        <v>14378</v>
      </c>
      <c r="D1150" s="169">
        <v>12959</v>
      </c>
      <c r="E1150" s="121">
        <f t="shared" si="45"/>
        <v>5248.4</v>
      </c>
      <c r="F1150" s="185">
        <f t="shared" si="44"/>
        <v>4598.1771749999998</v>
      </c>
      <c r="G1150" s="170" t="s">
        <v>1903</v>
      </c>
      <c r="I1150" s="52">
        <f>IF(ISERROR(_xlfn.XLOOKUP(A1150,'[1]TA VS TRUE'!$A:$A,'[1]TA VS TRUE'!$W:$W)),"",_xlfn.XLOOKUP(A1150,'[1]TA VS TRUE'!$A:$A,'[1]TA VS TRUE'!$W:$W))</f>
        <v>12581</v>
      </c>
      <c r="J1150" s="57">
        <f>_xlfn.XLOOKUP(A1150,'[1]TA VS TRUE'!$A:$A,'[1]TA VS TRUE'!$AD:$AD)</f>
        <v>0.40472179766166094</v>
      </c>
      <c r="K1150" s="57">
        <f>_xlfn.XLOOKUP(A1150,'[1]TA VS TRUE'!$A:$A,'[1]TA VS TRUE'!$AB:$AB)</f>
        <v>-0.12498261232438446</v>
      </c>
      <c r="L1150" s="57">
        <f>_xlfn.XLOOKUP(A1150,'[1]TA VS TRUE'!$A:$A,'[1]TA VS TRUE'!$U:$U)</f>
        <v>0.47905195966024139</v>
      </c>
      <c r="N1150" s="5">
        <f>_xlfn.XLOOKUP(A1150,'[1]TA VS TRUE (2)'!A:A,'[1]TA VS TRUE (2)'!W:W)</f>
        <v>12959</v>
      </c>
      <c r="O1150" s="56" t="e">
        <f>N1150-#REF!</f>
        <v>#REF!</v>
      </c>
    </row>
    <row r="1151" spans="1:15" ht="18.75" customHeight="1" x14ac:dyDescent="0.25">
      <c r="A1151" s="114" t="s">
        <v>1904</v>
      </c>
      <c r="B1151" s="55">
        <v>16215</v>
      </c>
      <c r="C1151" s="120">
        <v>13212</v>
      </c>
      <c r="D1151" s="169">
        <v>11500</v>
      </c>
      <c r="E1151" s="121">
        <f t="shared" si="45"/>
        <v>4657.5</v>
      </c>
      <c r="F1151" s="185">
        <f t="shared" si="44"/>
        <v>4080.4874999999997</v>
      </c>
      <c r="G1151" s="170" t="s">
        <v>1905</v>
      </c>
      <c r="I1151" s="52">
        <f>IF(ISERROR(_xlfn.XLOOKUP(A1151,'[1]TA VS TRUE'!$A:$A,'[1]TA VS TRUE'!$W:$W)),"",_xlfn.XLOOKUP(A1151,'[1]TA VS TRUE'!$A:$A,'[1]TA VS TRUE'!$W:$W))</f>
        <v>11165</v>
      </c>
      <c r="J1151" s="57">
        <f>_xlfn.XLOOKUP(A1151,'[1]TA VS TRUE'!$A:$A,'[1]TA VS TRUE'!$AD:$AD)</f>
        <v>0.34146036552491821</v>
      </c>
      <c r="K1151" s="57">
        <f>_xlfn.XLOOKUP(A1151,'[1]TA VS TRUE'!$A:$A,'[1]TA VS TRUE'!$AB:$AB)</f>
        <v>-0.1549349076597033</v>
      </c>
      <c r="L1151" s="57">
        <f>_xlfn.XLOOKUP(A1151,'[1]TA VS TRUE'!$A:$A,'[1]TA VS TRUE'!$U:$U)</f>
        <v>0.4434783338197843</v>
      </c>
      <c r="N1151" s="5">
        <f>_xlfn.XLOOKUP(A1151,'[1]TA VS TRUE (2)'!A:A,'[1]TA VS TRUE (2)'!W:W)</f>
        <v>11500</v>
      </c>
      <c r="O1151" s="56" t="e">
        <f>N1151-#REF!</f>
        <v>#REF!</v>
      </c>
    </row>
    <row r="1152" spans="1:15" ht="18.75" customHeight="1" x14ac:dyDescent="0.25">
      <c r="A1152" s="114" t="s">
        <v>1906</v>
      </c>
      <c r="B1152" s="55">
        <v>20521</v>
      </c>
      <c r="C1152" s="120">
        <v>15358</v>
      </c>
      <c r="D1152" s="169">
        <v>14554</v>
      </c>
      <c r="E1152" s="121">
        <f t="shared" si="45"/>
        <v>5894.37</v>
      </c>
      <c r="F1152" s="185">
        <f t="shared" ref="F1152:F1177" si="46">+D1152*(1-0.5)*(1-0.1)*(1-0.17)*(1-0.05)</f>
        <v>5164.1230499999992</v>
      </c>
      <c r="G1152" s="170" t="s">
        <v>1907</v>
      </c>
      <c r="I1152" s="52">
        <f>IF(ISERROR(_xlfn.XLOOKUP(A1152,'[1]TA VS TRUE'!$A:$A,'[1]TA VS TRUE'!$W:$W)),"",_xlfn.XLOOKUP(A1152,'[1]TA VS TRUE'!$A:$A,'[1]TA VS TRUE'!$W:$W))</f>
        <v>14130</v>
      </c>
      <c r="J1152" s="57">
        <f>_xlfn.XLOOKUP(A1152,'[1]TA VS TRUE'!$A:$A,'[1]TA VS TRUE'!$AD:$AD)</f>
        <v>0.43848621767809803</v>
      </c>
      <c r="K1152" s="57">
        <f>_xlfn.XLOOKUP(A1152,'[1]TA VS TRUE'!$A:$A,'[1]TA VS TRUE'!$AB:$AB)</f>
        <v>-7.9958327907279636E-2</v>
      </c>
      <c r="L1152" s="57">
        <f>_xlfn.XLOOKUP(A1152,'[1]TA VS TRUE'!$A:$A,'[1]TA VS TRUE'!$U:$U)</f>
        <v>0.48336726508187611</v>
      </c>
      <c r="N1152" s="5">
        <f>_xlfn.XLOOKUP(A1152,'[1]TA VS TRUE (2)'!A:A,'[1]TA VS TRUE (2)'!W:W)</f>
        <v>14554</v>
      </c>
      <c r="O1152" s="56" t="e">
        <f>N1152-#REF!</f>
        <v>#REF!</v>
      </c>
    </row>
    <row r="1153" spans="1:15" ht="18.75" customHeight="1" x14ac:dyDescent="0.25">
      <c r="A1153" s="114" t="s">
        <v>1908</v>
      </c>
      <c r="B1153" s="55">
        <v>17735</v>
      </c>
      <c r="C1153" s="120">
        <v>13956</v>
      </c>
      <c r="D1153" s="169">
        <v>12578</v>
      </c>
      <c r="E1153" s="121">
        <f t="shared" si="45"/>
        <v>5094.09</v>
      </c>
      <c r="F1153" s="185">
        <f t="shared" si="46"/>
        <v>4462.9888499999997</v>
      </c>
      <c r="G1153" s="170" t="s">
        <v>1909</v>
      </c>
      <c r="I1153" s="52">
        <f>IF(ISERROR(_xlfn.XLOOKUP(A1153,'[1]TA VS TRUE'!$A:$A,'[1]TA VS TRUE'!$W:$W)),"",_xlfn.XLOOKUP(A1153,'[1]TA VS TRUE'!$A:$A,'[1]TA VS TRUE'!$W:$W))</f>
        <v>12212</v>
      </c>
      <c r="J1153" s="57">
        <f>_xlfn.XLOOKUP(A1153,'[1]TA VS TRUE'!$A:$A,'[1]TA VS TRUE'!$AD:$AD)</f>
        <v>0.35835864507535808</v>
      </c>
      <c r="K1153" s="57">
        <f>_xlfn.XLOOKUP(A1153,'[1]TA VS TRUE'!$A:$A,'[1]TA VS TRUE'!$AB:$AB)</f>
        <v>-0.12496417311550589</v>
      </c>
      <c r="L1153" s="57">
        <f>_xlfn.XLOOKUP(A1153,'[1]TA VS TRUE'!$A:$A,'[1]TA VS TRUE'!$U:$U)</f>
        <v>0.43854385874474633</v>
      </c>
      <c r="N1153" s="5">
        <f>_xlfn.XLOOKUP(A1153,'[1]TA VS TRUE (2)'!A:A,'[1]TA VS TRUE (2)'!W:W)</f>
        <v>12578</v>
      </c>
      <c r="O1153" s="56" t="e">
        <f>N1153-#REF!</f>
        <v>#REF!</v>
      </c>
    </row>
    <row r="1154" spans="1:15" ht="18.75" customHeight="1" x14ac:dyDescent="0.25">
      <c r="A1154" s="114" t="s">
        <v>1910</v>
      </c>
      <c r="B1154" s="55">
        <v>21404</v>
      </c>
      <c r="C1154" s="120">
        <v>17973</v>
      </c>
      <c r="D1154" s="169">
        <v>15180</v>
      </c>
      <c r="E1154" s="121">
        <f t="shared" si="45"/>
        <v>6147.9</v>
      </c>
      <c r="F1154" s="185">
        <f t="shared" si="46"/>
        <v>5386.2434999999996</v>
      </c>
      <c r="G1154" s="170" t="s">
        <v>1911</v>
      </c>
      <c r="I1154" s="52">
        <f>IF(ISERROR(_xlfn.XLOOKUP(A1154,'[1]TA VS TRUE'!$A:$A,'[1]TA VS TRUE'!$W:$W)),"",_xlfn.XLOOKUP(A1154,'[1]TA VS TRUE'!$A:$A,'[1]TA VS TRUE'!$W:$W))</f>
        <v>14738</v>
      </c>
      <c r="J1154" s="57">
        <f>_xlfn.XLOOKUP(A1154,'[1]TA VS TRUE'!$A:$A,'[1]TA VS TRUE'!$AD:$AD)</f>
        <v>0.38097177923674608</v>
      </c>
      <c r="K1154" s="57">
        <f>_xlfn.XLOOKUP(A1154,'[1]TA VS TRUE'!$A:$A,'[1]TA VS TRUE'!$AB:$AB)</f>
        <v>-0.17999221053802927</v>
      </c>
      <c r="L1154" s="57">
        <f>_xlfn.XLOOKUP(A1154,'[1]TA VS TRUE'!$A:$A,'[1]TA VS TRUE'!$U:$U)</f>
        <v>0.49239851503933363</v>
      </c>
      <c r="N1154" s="5">
        <f>_xlfn.XLOOKUP(A1154,'[1]TA VS TRUE (2)'!A:A,'[1]TA VS TRUE (2)'!W:W)</f>
        <v>15180</v>
      </c>
      <c r="O1154" s="56" t="e">
        <f>N1154-#REF!</f>
        <v>#REF!</v>
      </c>
    </row>
    <row r="1155" spans="1:15" ht="18.75" customHeight="1" x14ac:dyDescent="0.25">
      <c r="A1155" s="114" t="s">
        <v>1912</v>
      </c>
      <c r="B1155" s="55">
        <v>19485</v>
      </c>
      <c r="C1155" s="120">
        <v>16228</v>
      </c>
      <c r="D1155" s="169">
        <v>13819</v>
      </c>
      <c r="E1155" s="121">
        <f t="shared" si="45"/>
        <v>5596.7</v>
      </c>
      <c r="F1155" s="185">
        <f t="shared" si="46"/>
        <v>4903.3266749999993</v>
      </c>
      <c r="G1155" s="172" t="s">
        <v>1913</v>
      </c>
      <c r="I1155" s="52">
        <f>IF(ISERROR(_xlfn.XLOOKUP(A1155,'[1]TA VS TRUE'!$A:$A,'[1]TA VS TRUE'!$W:$W)),"",_xlfn.XLOOKUP(A1155,'[1]TA VS TRUE'!$A:$A,'[1]TA VS TRUE'!$W:$W))</f>
        <v>13416</v>
      </c>
      <c r="J1155" s="57">
        <f>_xlfn.XLOOKUP(A1155,'[1]TA VS TRUE'!$A:$A,'[1]TA VS TRUE'!$AD:$AD)</f>
        <v>0.32766104204613633</v>
      </c>
      <c r="K1155" s="57">
        <f>_xlfn.XLOOKUP(A1155,'[1]TA VS TRUE'!$A:$A,'[1]TA VS TRUE'!$AB:$AB)</f>
        <v>-0.1732807493221592</v>
      </c>
      <c r="L1155" s="57">
        <f>_xlfn.XLOOKUP(A1155,'[1]TA VS TRUE'!$A:$A,'[1]TA VS TRUE'!$U:$U)</f>
        <v>0.44411787749871856</v>
      </c>
      <c r="N1155" s="5">
        <f>_xlfn.XLOOKUP(A1155,'[1]TA VS TRUE (2)'!A:A,'[1]TA VS TRUE (2)'!W:W)</f>
        <v>13819</v>
      </c>
      <c r="O1155" s="56" t="e">
        <f>N1155-#REF!</f>
        <v>#REF!</v>
      </c>
    </row>
    <row r="1156" spans="1:15" ht="18.75" customHeight="1" x14ac:dyDescent="0.25">
      <c r="A1156" s="153" t="s">
        <v>1914</v>
      </c>
      <c r="B1156" s="154"/>
      <c r="C1156" s="154"/>
      <c r="D1156" s="77"/>
      <c r="E1156" s="139"/>
      <c r="F1156" s="185">
        <f t="shared" si="46"/>
        <v>0</v>
      </c>
      <c r="G1156" s="90"/>
    </row>
    <row r="1157" spans="1:15" ht="18.75" customHeight="1" x14ac:dyDescent="0.25">
      <c r="A1157" s="70" t="s">
        <v>1915</v>
      </c>
      <c r="B1157" s="55">
        <v>7536</v>
      </c>
      <c r="C1157" s="120">
        <v>6177</v>
      </c>
      <c r="D1157" s="169">
        <v>5345</v>
      </c>
      <c r="E1157" s="121">
        <f t="shared" si="45"/>
        <v>2164.73</v>
      </c>
      <c r="F1157" s="185">
        <f t="shared" si="46"/>
        <v>1896.5396249999997</v>
      </c>
      <c r="G1157" s="170" t="s">
        <v>1916</v>
      </c>
      <c r="I1157" s="52">
        <f>IF(ISERROR(_xlfn.XLOOKUP(A1157,'[1]TA VS TRUE'!$A:$A,'[1]TA VS TRUE'!$W:$W)),"",_xlfn.XLOOKUP(A1157,'[1]TA VS TRUE'!$A:$A,'[1]TA VS TRUE'!$W:$W))</f>
        <v>5189</v>
      </c>
      <c r="J1157" s="57">
        <f>_xlfn.XLOOKUP(A1157,'[1]TA VS TRUE'!$A:$A,'[1]TA VS TRUE'!$AD:$AD)</f>
        <v>0.26972109430100566</v>
      </c>
      <c r="K1157" s="57">
        <f>_xlfn.XLOOKUP(A1157,'[1]TA VS TRUE'!$A:$A,'[1]TA VS TRUE'!$AB:$AB)</f>
        <v>-0.15994819491662615</v>
      </c>
      <c r="L1157" s="57">
        <f>_xlfn.XLOOKUP(A1157,'[1]TA VS TRUE'!$A:$A,'[1]TA VS TRUE'!$U:$U)</f>
        <v>0.38637277620650956</v>
      </c>
      <c r="N1157" s="5">
        <f>_xlfn.XLOOKUP(A1157,'[1]TA VS TRUE (2)'!A:A,'[1]TA VS TRUE (2)'!W:W)</f>
        <v>5345</v>
      </c>
      <c r="O1157" s="56" t="e">
        <f>N1157-#REF!</f>
        <v>#REF!</v>
      </c>
    </row>
    <row r="1158" spans="1:15" ht="18.75" customHeight="1" x14ac:dyDescent="0.25">
      <c r="A1158" s="70" t="s">
        <v>1917</v>
      </c>
      <c r="B1158" s="55">
        <v>10282</v>
      </c>
      <c r="C1158" s="120">
        <v>10260</v>
      </c>
      <c r="D1158" s="169">
        <v>7292</v>
      </c>
      <c r="E1158" s="121">
        <f t="shared" si="45"/>
        <v>2953.26</v>
      </c>
      <c r="F1158" s="185">
        <f t="shared" si="46"/>
        <v>2587.3838999999998</v>
      </c>
      <c r="G1158" s="71" t="s">
        <v>1918</v>
      </c>
      <c r="I1158" s="52">
        <f>IF(ISERROR(_xlfn.XLOOKUP(A1158,'[1]TA VS TRUE'!$A:$A,'[1]TA VS TRUE'!$W:$W)),"",_xlfn.XLOOKUP(A1158,'[1]TA VS TRUE'!$A:$A,'[1]TA VS TRUE'!$W:$W))</f>
        <v>7080</v>
      </c>
      <c r="J1158" s="57">
        <f>_xlfn.XLOOKUP(A1158,'[1]TA VS TRUE'!$A:$A,'[1]TA VS TRUE'!$AD:$AD)</f>
        <v>0.22312893631223185</v>
      </c>
      <c r="K1158" s="57">
        <f>_xlfn.XLOOKUP(A1158,'[1]TA VS TRUE'!$A:$A,'[1]TA VS TRUE'!$AB:$AB)</f>
        <v>-0.3099415204678363</v>
      </c>
      <c r="L1158" s="57">
        <f>_xlfn.XLOOKUP(A1158,'[1]TA VS TRUE'!$A:$A,'[1]TA VS TRUE'!$U:$U)</f>
        <v>0.46386803718651426</v>
      </c>
      <c r="N1158" s="5">
        <f>_xlfn.XLOOKUP(A1158,'[1]TA VS TRUE (2)'!A:A,'[1]TA VS TRUE (2)'!W:W)</f>
        <v>7292</v>
      </c>
      <c r="O1158" s="56" t="e">
        <f>N1158-#REF!</f>
        <v>#REF!</v>
      </c>
    </row>
    <row r="1159" spans="1:15" ht="18.75" customHeight="1" x14ac:dyDescent="0.25">
      <c r="A1159" s="70" t="s">
        <v>1919</v>
      </c>
      <c r="B1159" s="55">
        <v>11222</v>
      </c>
      <c r="C1159" s="120">
        <v>10960</v>
      </c>
      <c r="D1159" s="169">
        <v>7959</v>
      </c>
      <c r="E1159" s="121">
        <f t="shared" si="45"/>
        <v>3223.4</v>
      </c>
      <c r="F1159" s="185">
        <f t="shared" si="46"/>
        <v>2824.0521749999998</v>
      </c>
      <c r="G1159" s="71" t="s">
        <v>1920</v>
      </c>
      <c r="I1159" s="52">
        <f>IF(ISERROR(_xlfn.XLOOKUP(A1159,'[1]TA VS TRUE'!$A:$A,'[1]TA VS TRUE'!$W:$W)),"",_xlfn.XLOOKUP(A1159,'[1]TA VS TRUE'!$A:$A,'[1]TA VS TRUE'!$W:$W))</f>
        <v>7727</v>
      </c>
      <c r="J1159" s="57">
        <f>_xlfn.XLOOKUP(A1159,'[1]TA VS TRUE'!$A:$A,'[1]TA VS TRUE'!$AD:$AD)</f>
        <v>0.21410820641661144</v>
      </c>
      <c r="K1159" s="57">
        <f>_xlfn.XLOOKUP(A1159,'[1]TA VS TRUE'!$A:$A,'[1]TA VS TRUE'!$AB:$AB)</f>
        <v>-0.29498175182481756</v>
      </c>
      <c r="L1159" s="57">
        <f>_xlfn.XLOOKUP(A1159,'[1]TA VS TRUE'!$A:$A,'[1]TA VS TRUE'!$U:$U)</f>
        <v>0.44602915857359637</v>
      </c>
      <c r="N1159" s="5">
        <f>_xlfn.XLOOKUP(A1159,'[1]TA VS TRUE (2)'!A:A,'[1]TA VS TRUE (2)'!W:W)</f>
        <v>7959</v>
      </c>
      <c r="O1159" s="56" t="e">
        <f>N1159-#REF!</f>
        <v>#REF!</v>
      </c>
    </row>
    <row r="1160" spans="1:15" ht="18.75" customHeight="1" x14ac:dyDescent="0.25">
      <c r="A1160" s="114" t="s">
        <v>1921</v>
      </c>
      <c r="B1160" s="55">
        <v>13160</v>
      </c>
      <c r="C1160" s="120">
        <v>13324</v>
      </c>
      <c r="D1160" s="169">
        <v>9333</v>
      </c>
      <c r="E1160" s="121">
        <f t="shared" si="45"/>
        <v>3779.87</v>
      </c>
      <c r="F1160" s="185">
        <f t="shared" si="46"/>
        <v>3311.581725</v>
      </c>
      <c r="G1160" s="170" t="s">
        <v>1922</v>
      </c>
      <c r="I1160" s="52">
        <f>IF(ISERROR(_xlfn.XLOOKUP(A1160,'[1]TA VS TRUE'!$A:$A,'[1]TA VS TRUE'!$W:$W)),"",_xlfn.XLOOKUP(A1160,'[1]TA VS TRUE'!$A:$A,'[1]TA VS TRUE'!$W:$W))</f>
        <v>9061</v>
      </c>
      <c r="J1160" s="57">
        <f>_xlfn.XLOOKUP(A1160,'[1]TA VS TRUE'!$A:$A,'[1]TA VS TRUE'!$AD:$AD)</f>
        <v>0.15096000015489563</v>
      </c>
      <c r="K1160" s="57">
        <f>_xlfn.XLOOKUP(A1160,'[1]TA VS TRUE'!$A:$A,'[1]TA VS TRUE'!$AB:$AB)</f>
        <v>-0.31994896427499253</v>
      </c>
      <c r="L1160" s="57">
        <f>_xlfn.XLOOKUP(A1160,'[1]TA VS TRUE'!$A:$A,'[1]TA VS TRUE'!$U:$U)</f>
        <v>0.42260845505617972</v>
      </c>
      <c r="N1160" s="5">
        <f>_xlfn.XLOOKUP(A1160,'[1]TA VS TRUE (2)'!A:A,'[1]TA VS TRUE (2)'!W:W)</f>
        <v>9333</v>
      </c>
      <c r="O1160" s="56" t="e">
        <f>N1160-#REF!</f>
        <v>#REF!</v>
      </c>
    </row>
    <row r="1161" spans="1:15" ht="18.75" customHeight="1" x14ac:dyDescent="0.25">
      <c r="A1161" s="70" t="s">
        <v>1923</v>
      </c>
      <c r="B1161" s="55">
        <v>10768</v>
      </c>
      <c r="C1161" s="120">
        <v>11319</v>
      </c>
      <c r="D1161" s="169">
        <v>7637</v>
      </c>
      <c r="E1161" s="121">
        <f t="shared" ref="E1161:E1177" si="47">ROUND($D1161*E$5,2)</f>
        <v>3092.99</v>
      </c>
      <c r="F1161" s="185">
        <f t="shared" si="46"/>
        <v>2709.7985249999997</v>
      </c>
      <c r="G1161" s="71" t="s">
        <v>1924</v>
      </c>
      <c r="I1161" s="52">
        <f>IF(ISERROR(_xlfn.XLOOKUP(A1161,'[1]TA VS TRUE'!$A:$A,'[1]TA VS TRUE'!$W:$W)),"",_xlfn.XLOOKUP(A1161,'[1]TA VS TRUE'!$A:$A,'[1]TA VS TRUE'!$W:$W))</f>
        <v>7414</v>
      </c>
      <c r="J1161" s="57">
        <f>_xlfn.XLOOKUP(A1161,'[1]TA VS TRUE'!$A:$A,'[1]TA VS TRUE'!$AD:$AD)</f>
        <v>0.14394948397070773</v>
      </c>
      <c r="K1161" s="57">
        <f>_xlfn.XLOOKUP(A1161,'[1]TA VS TRUE'!$A:$A,'[1]TA VS TRUE'!$AB:$AB)</f>
        <v>-0.34499514091350825</v>
      </c>
      <c r="L1161" s="57">
        <f>_xlfn.XLOOKUP(A1161,'[1]TA VS TRUE'!$A:$A,'[1]TA VS TRUE'!$U:$U)</f>
        <v>0.43931040071239169</v>
      </c>
      <c r="N1161" s="5">
        <f>_xlfn.XLOOKUP(A1161,'[1]TA VS TRUE (2)'!A:A,'[1]TA VS TRUE (2)'!W:W)</f>
        <v>7637</v>
      </c>
      <c r="O1161" s="56" t="e">
        <f>N1161-#REF!</f>
        <v>#REF!</v>
      </c>
    </row>
    <row r="1162" spans="1:15" ht="18.75" customHeight="1" x14ac:dyDescent="0.25">
      <c r="A1162" s="70" t="s">
        <v>1925</v>
      </c>
      <c r="B1162" s="55">
        <v>12119</v>
      </c>
      <c r="C1162" s="120">
        <v>12548</v>
      </c>
      <c r="D1162" s="169">
        <v>8595</v>
      </c>
      <c r="E1162" s="121">
        <f t="shared" si="47"/>
        <v>3480.98</v>
      </c>
      <c r="F1162" s="185">
        <f t="shared" si="46"/>
        <v>3049.720875</v>
      </c>
      <c r="G1162" s="71" t="s">
        <v>1926</v>
      </c>
      <c r="I1162" s="52">
        <f>IF(ISERROR(_xlfn.XLOOKUP(A1162,'[1]TA VS TRUE'!$A:$A,'[1]TA VS TRUE'!$W:$W)),"",_xlfn.XLOOKUP(A1162,'[1]TA VS TRUE'!$A:$A,'[1]TA VS TRUE'!$W:$W))</f>
        <v>8345</v>
      </c>
      <c r="J1162" s="57">
        <f>_xlfn.XLOOKUP(A1162,'[1]TA VS TRUE'!$A:$A,'[1]TA VS TRUE'!$AD:$AD)</f>
        <v>0.15344007954555627</v>
      </c>
      <c r="K1162" s="57">
        <f>_xlfn.XLOOKUP(A1162,'[1]TA VS TRUE'!$A:$A,'[1]TA VS TRUE'!$AB:$AB)</f>
        <v>-0.33495377749442146</v>
      </c>
      <c r="L1162" s="57">
        <f>_xlfn.XLOOKUP(A1162,'[1]TA VS TRUE'!$A:$A,'[1]TA VS TRUE'!$U:$U)</f>
        <v>0.43692352900232023</v>
      </c>
      <c r="N1162" s="5">
        <f>_xlfn.XLOOKUP(A1162,'[1]TA VS TRUE (2)'!A:A,'[1]TA VS TRUE (2)'!W:W)</f>
        <v>8595</v>
      </c>
      <c r="O1162" s="56" t="e">
        <f>N1162-#REF!</f>
        <v>#REF!</v>
      </c>
    </row>
    <row r="1163" spans="1:15" ht="18.75" customHeight="1" x14ac:dyDescent="0.25">
      <c r="A1163" s="114" t="s">
        <v>1927</v>
      </c>
      <c r="B1163" s="55">
        <v>14541</v>
      </c>
      <c r="C1163" s="120">
        <v>14943</v>
      </c>
      <c r="D1163" s="169">
        <v>10313</v>
      </c>
      <c r="E1163" s="121">
        <f t="shared" si="47"/>
        <v>4176.7700000000004</v>
      </c>
      <c r="F1163" s="185">
        <f t="shared" si="46"/>
        <v>3659.3102250000002</v>
      </c>
      <c r="G1163" s="170" t="s">
        <v>1928</v>
      </c>
      <c r="I1163" s="52">
        <f>IF(ISERROR(_xlfn.XLOOKUP(A1163,'[1]TA VS TRUE'!$A:$A,'[1]TA VS TRUE'!$W:$W)),"",_xlfn.XLOOKUP(A1163,'[1]TA VS TRUE'!$A:$A,'[1]TA VS TRUE'!$W:$W))</f>
        <v>10012</v>
      </c>
      <c r="J1163" s="57">
        <f>_xlfn.XLOOKUP(A1163,'[1]TA VS TRUE'!$A:$A,'[1]TA VS TRUE'!$AD:$AD)</f>
        <v>0.1563710896631646</v>
      </c>
      <c r="K1163" s="57">
        <f>_xlfn.XLOOKUP(A1163,'[1]TA VS TRUE'!$A:$A,'[1]TA VS TRUE'!$AB:$AB)</f>
        <v>-0.32998728501639563</v>
      </c>
      <c r="L1163" s="57">
        <f>_xlfn.XLOOKUP(A1163,'[1]TA VS TRUE'!$A:$A,'[1]TA VS TRUE'!$U:$U)</f>
        <v>0.4347068488728083</v>
      </c>
      <c r="N1163" s="5">
        <f>_xlfn.XLOOKUP(A1163,'[1]TA VS TRUE (2)'!A:A,'[1]TA VS TRUE (2)'!W:W)</f>
        <v>10313</v>
      </c>
      <c r="O1163" s="56" t="e">
        <f>N1163-#REF!</f>
        <v>#REF!</v>
      </c>
    </row>
    <row r="1164" spans="1:15" ht="18.75" customHeight="1" x14ac:dyDescent="0.25">
      <c r="A1164" s="70" t="s">
        <v>1929</v>
      </c>
      <c r="B1164" s="55">
        <v>13028</v>
      </c>
      <c r="C1164" s="120">
        <v>11075</v>
      </c>
      <c r="D1164" s="169">
        <v>9240</v>
      </c>
      <c r="E1164" s="121">
        <f t="shared" si="47"/>
        <v>3742.2</v>
      </c>
      <c r="F1164" s="185">
        <f t="shared" si="46"/>
        <v>3278.5829999999996</v>
      </c>
      <c r="G1164" s="71" t="s">
        <v>1930</v>
      </c>
      <c r="I1164" s="52">
        <f>IF(ISERROR(_xlfn.XLOOKUP(A1164,'[1]TA VS TRUE'!$A:$A,'[1]TA VS TRUE'!$W:$W)),"",_xlfn.XLOOKUP(A1164,'[1]TA VS TRUE'!$A:$A,'[1]TA VS TRUE'!$W:$W))</f>
        <v>8971</v>
      </c>
      <c r="J1164" s="57">
        <f>_xlfn.XLOOKUP(A1164,'[1]TA VS TRUE'!$A:$A,'[1]TA VS TRUE'!$AD:$AD)</f>
        <v>0.39773398766258616</v>
      </c>
      <c r="K1164" s="57">
        <f>_xlfn.XLOOKUP(A1164,'[1]TA VS TRUE'!$A:$A,'[1]TA VS TRUE'!$AB:$AB)</f>
        <v>-0.1899774266365688</v>
      </c>
      <c r="L1164" s="57">
        <f>_xlfn.XLOOKUP(A1164,'[1]TA VS TRUE'!$A:$A,'[1]TA VS TRUE'!$U:$U)</f>
        <v>0.51211587011307214</v>
      </c>
      <c r="N1164" s="5">
        <f>_xlfn.XLOOKUP(A1164,'[1]TA VS TRUE (2)'!A:A,'[1]TA VS TRUE (2)'!W:W)</f>
        <v>9240</v>
      </c>
      <c r="O1164" s="56" t="e">
        <f>N1164-#REF!</f>
        <v>#REF!</v>
      </c>
    </row>
    <row r="1165" spans="1:15" ht="18.75" customHeight="1" x14ac:dyDescent="0.25">
      <c r="A1165" s="70" t="s">
        <v>1931</v>
      </c>
      <c r="B1165" s="55">
        <v>14202</v>
      </c>
      <c r="C1165" s="120">
        <v>11504</v>
      </c>
      <c r="D1165" s="169">
        <v>10072</v>
      </c>
      <c r="E1165" s="121">
        <f t="shared" si="47"/>
        <v>4079.16</v>
      </c>
      <c r="F1165" s="185">
        <f t="shared" si="46"/>
        <v>3573.7973999999999</v>
      </c>
      <c r="G1165" s="71" t="s">
        <v>1932</v>
      </c>
      <c r="I1165" s="52">
        <f>IF(ISERROR(_xlfn.XLOOKUP(A1165,'[1]TA VS TRUE'!$A:$A,'[1]TA VS TRUE'!$W:$W)),"",_xlfn.XLOOKUP(A1165,'[1]TA VS TRUE'!$A:$A,'[1]TA VS TRUE'!$W:$W))</f>
        <v>9779</v>
      </c>
      <c r="J1165" s="57">
        <f>_xlfn.XLOOKUP(A1165,'[1]TA VS TRUE'!$A:$A,'[1]TA VS TRUE'!$AD:$AD)</f>
        <v>0.41197176317872553</v>
      </c>
      <c r="K1165" s="57">
        <f>_xlfn.XLOOKUP(A1165,'[1]TA VS TRUE'!$A:$A,'[1]TA VS TRUE'!$AB:$AB)</f>
        <v>-0.1499478442280946</v>
      </c>
      <c r="L1165" s="57">
        <f>_xlfn.XLOOKUP(A1165,'[1]TA VS TRUE'!$A:$A,'[1]TA VS TRUE'!$U:$U)</f>
        <v>0.50008162798264644</v>
      </c>
      <c r="N1165" s="5">
        <f>_xlfn.XLOOKUP(A1165,'[1]TA VS TRUE (2)'!A:A,'[1]TA VS TRUE (2)'!W:W)</f>
        <v>10072</v>
      </c>
      <c r="O1165" s="56" t="e">
        <f>N1165-#REF!</f>
        <v>#REF!</v>
      </c>
    </row>
    <row r="1166" spans="1:15" ht="18.75" customHeight="1" x14ac:dyDescent="0.25">
      <c r="A1166" s="70" t="s">
        <v>1933</v>
      </c>
      <c r="B1166" s="55">
        <v>15965</v>
      </c>
      <c r="C1166" s="120">
        <v>14369</v>
      </c>
      <c r="D1166" s="169">
        <v>11323</v>
      </c>
      <c r="E1166" s="121">
        <f t="shared" si="47"/>
        <v>4585.82</v>
      </c>
      <c r="F1166" s="185">
        <f t="shared" si="46"/>
        <v>4017.6834750000003</v>
      </c>
      <c r="G1166" s="71" t="s">
        <v>1934</v>
      </c>
      <c r="I1166" s="52">
        <f>IF(ISERROR(_xlfn.XLOOKUP(A1166,'[1]TA VS TRUE'!$A:$A,'[1]TA VS TRUE'!$W:$W)),"",_xlfn.XLOOKUP(A1166,'[1]TA VS TRUE'!$A:$A,'[1]TA VS TRUE'!$W:$W))</f>
        <v>10993</v>
      </c>
      <c r="J1166" s="57">
        <f>_xlfn.XLOOKUP(A1166,'[1]TA VS TRUE'!$A:$A,'[1]TA VS TRUE'!$AD:$AD)</f>
        <v>0.31551805986919701</v>
      </c>
      <c r="K1166" s="57">
        <f>_xlfn.XLOOKUP(A1166,'[1]TA VS TRUE'!$A:$A,'[1]TA VS TRUE'!$AB:$AB)</f>
        <v>-0.2349502401002157</v>
      </c>
      <c r="L1166" s="57">
        <f>_xlfn.XLOOKUP(A1166,'[1]TA VS TRUE'!$A:$A,'[1]TA VS TRUE'!$U:$U)</f>
        <v>0.47629247284129284</v>
      </c>
      <c r="N1166" s="5">
        <f>_xlfn.XLOOKUP(A1166,'[1]TA VS TRUE (2)'!A:A,'[1]TA VS TRUE (2)'!W:W)</f>
        <v>11323</v>
      </c>
      <c r="O1166" s="56" t="e">
        <f>N1166-#REF!</f>
        <v>#REF!</v>
      </c>
    </row>
    <row r="1167" spans="1:15" ht="18.75" customHeight="1" x14ac:dyDescent="0.25">
      <c r="A1167" s="70" t="s">
        <v>1935</v>
      </c>
      <c r="B1167" s="55">
        <v>13721</v>
      </c>
      <c r="C1167" s="120">
        <v>12112</v>
      </c>
      <c r="D1167" s="169">
        <v>9731</v>
      </c>
      <c r="E1167" s="121">
        <f t="shared" si="47"/>
        <v>3941.06</v>
      </c>
      <c r="F1167" s="185">
        <f t="shared" si="46"/>
        <v>3452.8020749999996</v>
      </c>
      <c r="G1167" s="71" t="s">
        <v>1936</v>
      </c>
      <c r="I1167" s="52">
        <f>IF(ISERROR(_xlfn.XLOOKUP(A1167,'[1]TA VS TRUE'!$A:$A,'[1]TA VS TRUE'!$W:$W)),"",_xlfn.XLOOKUP(A1167,'[1]TA VS TRUE'!$A:$A,'[1]TA VS TRUE'!$W:$W))</f>
        <v>9448</v>
      </c>
      <c r="J1167" s="57">
        <f>_xlfn.XLOOKUP(A1167,'[1]TA VS TRUE'!$A:$A,'[1]TA VS TRUE'!$AD:$AD)</f>
        <v>0.34378987603092326</v>
      </c>
      <c r="K1167" s="57">
        <f>_xlfn.XLOOKUP(A1167,'[1]TA VS TRUE'!$A:$A,'[1]TA VS TRUE'!$AB:$AB)</f>
        <v>-0.2199471598414795</v>
      </c>
      <c r="L1167" s="57">
        <f>_xlfn.XLOOKUP(A1167,'[1]TA VS TRUE'!$A:$A,'[1]TA VS TRUE'!$U:$U)</f>
        <v>0.48819918610062174</v>
      </c>
      <c r="N1167" s="5">
        <f>_xlfn.XLOOKUP(A1167,'[1]TA VS TRUE (2)'!A:A,'[1]TA VS TRUE (2)'!W:W)</f>
        <v>9731</v>
      </c>
      <c r="O1167" s="56" t="e">
        <f>N1167-#REF!</f>
        <v>#REF!</v>
      </c>
    </row>
    <row r="1168" spans="1:15" ht="18.75" customHeight="1" x14ac:dyDescent="0.25">
      <c r="A1168" s="70" t="s">
        <v>1937</v>
      </c>
      <c r="B1168" s="55">
        <v>15042</v>
      </c>
      <c r="C1168" s="120">
        <v>13193</v>
      </c>
      <c r="D1168" s="169">
        <v>10668</v>
      </c>
      <c r="E1168" s="121">
        <f t="shared" si="47"/>
        <v>4320.54</v>
      </c>
      <c r="F1168" s="185">
        <f t="shared" si="46"/>
        <v>3785.2730999999999</v>
      </c>
      <c r="G1168" s="71" t="s">
        <v>1938</v>
      </c>
      <c r="I1168" s="52">
        <f>IF(ISERROR(_xlfn.XLOOKUP(A1168,'[1]TA VS TRUE'!$A:$A,'[1]TA VS TRUE'!$W:$W)),"",_xlfn.XLOOKUP(A1168,'[1]TA VS TRUE'!$A:$A,'[1]TA VS TRUE'!$W:$W))</f>
        <v>10357</v>
      </c>
      <c r="J1168" s="57">
        <f>_xlfn.XLOOKUP(A1168,'[1]TA VS TRUE'!$A:$A,'[1]TA VS TRUE'!$AD:$AD)</f>
        <v>0.35293148496027749</v>
      </c>
      <c r="K1168" s="57">
        <f>_xlfn.XLOOKUP(A1168,'[1]TA VS TRUE'!$A:$A,'[1]TA VS TRUE'!$AB:$AB)</f>
        <v>-0.21496248010308494</v>
      </c>
      <c r="L1168" s="57">
        <f>_xlfn.XLOOKUP(A1168,'[1]TA VS TRUE'!$A:$A,'[1]TA VS TRUE'!$U:$U)</f>
        <v>0.49210630854081305</v>
      </c>
      <c r="N1168" s="5">
        <f>_xlfn.XLOOKUP(A1168,'[1]TA VS TRUE (2)'!A:A,'[1]TA VS TRUE (2)'!W:W)</f>
        <v>10668</v>
      </c>
      <c r="O1168" s="56" t="e">
        <f>N1168-#REF!</f>
        <v>#REF!</v>
      </c>
    </row>
    <row r="1169" spans="1:15" ht="18.75" customHeight="1" x14ac:dyDescent="0.25">
      <c r="A1169" s="70" t="s">
        <v>1939</v>
      </c>
      <c r="B1169" s="55">
        <v>17598</v>
      </c>
      <c r="C1169" s="120">
        <v>16713</v>
      </c>
      <c r="D1169" s="169">
        <v>12481</v>
      </c>
      <c r="E1169" s="121">
        <f>ROUND($D1169*E$5,2)</f>
        <v>5054.8100000000004</v>
      </c>
      <c r="F1169" s="185">
        <f t="shared" si="46"/>
        <v>4428.5708249999989</v>
      </c>
      <c r="G1169" s="71" t="s">
        <v>1940</v>
      </c>
      <c r="I1169" s="52">
        <f>IF(ISERROR(_xlfn.XLOOKUP(A1169,'[1]TA VS TRUE'!$A:$A,'[1]TA VS TRUE'!$W:$W)),"",_xlfn.XLOOKUP(A1169,'[1]TA VS TRUE'!$A:$A,'[1]TA VS TRUE'!$W:$W))</f>
        <v>12117</v>
      </c>
      <c r="J1169" s="57">
        <f>_xlfn.XLOOKUP(A1169,'[1]TA VS TRUE'!$A:$A,'[1]TA VS TRUE'!$AD:$AD)</f>
        <v>0.3223523463786383</v>
      </c>
      <c r="K1169" s="57">
        <f>_xlfn.XLOOKUP(A1169,'[1]TA VS TRUE'!$A:$A,'[1]TA VS TRUE'!$AB:$AB)</f>
        <v>-0.27499551247531862</v>
      </c>
      <c r="L1169" s="57">
        <f>_xlfn.XLOOKUP(A1169,'[1]TA VS TRUE'!$A:$A,'[1]TA VS TRUE'!$U:$U)</f>
        <v>0.5087080066351497</v>
      </c>
      <c r="N1169" s="5">
        <f>_xlfn.XLOOKUP(A1169,'[1]TA VS TRUE (2)'!A:A,'[1]TA VS TRUE (2)'!W:W)</f>
        <v>12481</v>
      </c>
      <c r="O1169" s="56" t="e">
        <f>N1169-#REF!</f>
        <v>#REF!</v>
      </c>
    </row>
    <row r="1170" spans="1:15" ht="18.75" customHeight="1" x14ac:dyDescent="0.25">
      <c r="A1170" s="18" t="s">
        <v>1941</v>
      </c>
      <c r="B1170" s="64"/>
      <c r="C1170" s="19"/>
      <c r="D1170" s="20"/>
      <c r="E1170" s="19"/>
      <c r="F1170" s="185">
        <f t="shared" si="46"/>
        <v>0</v>
      </c>
      <c r="G1170" s="100"/>
    </row>
    <row r="1171" spans="1:15" ht="18.75" customHeight="1" x14ac:dyDescent="0.25">
      <c r="A1171" s="23" t="s">
        <v>1942</v>
      </c>
      <c r="B1171" s="37"/>
      <c r="C1171" s="24"/>
      <c r="D1171" s="26"/>
      <c r="E1171" s="139"/>
      <c r="F1171" s="185">
        <f t="shared" si="46"/>
        <v>0</v>
      </c>
      <c r="G1171" s="90"/>
    </row>
    <row r="1172" spans="1:15" ht="18.75" customHeight="1" x14ac:dyDescent="0.25">
      <c r="A1172" s="51" t="s">
        <v>1943</v>
      </c>
      <c r="B1172" s="173">
        <v>13467</v>
      </c>
      <c r="C1172" s="81">
        <v>9551</v>
      </c>
      <c r="D1172" s="174">
        <v>9551</v>
      </c>
      <c r="E1172" s="82">
        <f>ROUND($D1172*E$5,2)</f>
        <v>3868.16</v>
      </c>
      <c r="F1172" s="185">
        <f t="shared" si="46"/>
        <v>3388.9335749999996</v>
      </c>
      <c r="G1172" s="175" t="s">
        <v>1944</v>
      </c>
    </row>
    <row r="1173" spans="1:15" ht="18.75" customHeight="1" x14ac:dyDescent="0.25">
      <c r="A1173" s="51" t="s">
        <v>1945</v>
      </c>
      <c r="B1173" s="173">
        <v>15559</v>
      </c>
      <c r="C1173" s="81">
        <v>11035</v>
      </c>
      <c r="D1173" s="174">
        <v>11035</v>
      </c>
      <c r="E1173" s="82">
        <f t="shared" si="47"/>
        <v>4469.18</v>
      </c>
      <c r="F1173" s="185">
        <f t="shared" si="46"/>
        <v>3915.4938750000001</v>
      </c>
      <c r="G1173" s="175" t="s">
        <v>1946</v>
      </c>
    </row>
    <row r="1174" spans="1:15" ht="18.75" customHeight="1" x14ac:dyDescent="0.25">
      <c r="A1174" s="114" t="s">
        <v>1947</v>
      </c>
      <c r="B1174" s="173">
        <v>15093</v>
      </c>
      <c r="C1174" s="81">
        <v>10704</v>
      </c>
      <c r="D1174" s="174">
        <v>10704</v>
      </c>
      <c r="E1174" s="82">
        <f t="shared" si="47"/>
        <v>4335.12</v>
      </c>
      <c r="F1174" s="185">
        <f t="shared" si="46"/>
        <v>3798.0467999999996</v>
      </c>
      <c r="G1174" s="175" t="s">
        <v>1948</v>
      </c>
    </row>
    <row r="1175" spans="1:15" ht="18.75" customHeight="1" x14ac:dyDescent="0.25">
      <c r="A1175" s="114" t="s">
        <v>1949</v>
      </c>
      <c r="B1175" s="173">
        <v>17625</v>
      </c>
      <c r="C1175" s="81">
        <v>12500</v>
      </c>
      <c r="D1175" s="174">
        <v>12500</v>
      </c>
      <c r="E1175" s="82">
        <f t="shared" si="47"/>
        <v>5062.5</v>
      </c>
      <c r="F1175" s="185">
        <f t="shared" si="46"/>
        <v>4435.3125</v>
      </c>
      <c r="G1175" s="175" t="s">
        <v>1950</v>
      </c>
    </row>
    <row r="1176" spans="1:15" ht="18.75" customHeight="1" x14ac:dyDescent="0.25">
      <c r="A1176" s="114" t="s">
        <v>1951</v>
      </c>
      <c r="B1176" s="173">
        <v>17370</v>
      </c>
      <c r="C1176" s="81">
        <v>12319</v>
      </c>
      <c r="D1176" s="174">
        <v>12319</v>
      </c>
      <c r="E1176" s="82">
        <f>ROUND($D1176*E$5,2)</f>
        <v>4989.2</v>
      </c>
      <c r="F1176" s="185">
        <f t="shared" si="46"/>
        <v>4371.0891750000001</v>
      </c>
      <c r="G1176" s="175" t="s">
        <v>1952</v>
      </c>
    </row>
    <row r="1177" spans="1:15" ht="18.75" customHeight="1" thickBot="1" x14ac:dyDescent="0.3">
      <c r="A1177" s="176" t="s">
        <v>1953</v>
      </c>
      <c r="B1177" s="177">
        <v>19481</v>
      </c>
      <c r="C1177" s="178">
        <v>13816</v>
      </c>
      <c r="D1177" s="179">
        <v>13816</v>
      </c>
      <c r="E1177" s="180">
        <f t="shared" si="47"/>
        <v>5595.48</v>
      </c>
      <c r="F1177" s="185">
        <f t="shared" si="46"/>
        <v>4902.2621999999992</v>
      </c>
      <c r="G1177" s="181" t="s">
        <v>1954</v>
      </c>
    </row>
    <row r="1178" spans="1:15" ht="18.75" customHeight="1" x14ac:dyDescent="0.25"/>
    <row r="1179" spans="1:15" ht="18.75" customHeight="1" x14ac:dyDescent="0.25"/>
    <row r="1180" spans="1:15" ht="18.75" customHeight="1" x14ac:dyDescent="0.25"/>
    <row r="1181" spans="1:15" ht="18.75" customHeight="1" x14ac:dyDescent="0.25"/>
    <row r="1182" spans="1:15" ht="18.75" customHeight="1" x14ac:dyDescent="0.25"/>
    <row r="1183" spans="1:15" ht="18.75" customHeight="1" x14ac:dyDescent="0.25"/>
    <row r="1184" spans="1:15" ht="18.75" customHeight="1" x14ac:dyDescent="0.25"/>
    <row r="1185" ht="18.75" customHeight="1" x14ac:dyDescent="0.25"/>
    <row r="1186" ht="18.75" customHeight="1" x14ac:dyDescent="0.25"/>
    <row r="1187" ht="18.75" customHeight="1" x14ac:dyDescent="0.25"/>
    <row r="1188" ht="18.75" customHeight="1" x14ac:dyDescent="0.25"/>
    <row r="1189" ht="18.75" customHeight="1" x14ac:dyDescent="0.25"/>
    <row r="1190" ht="18.75" customHeight="1" x14ac:dyDescent="0.25"/>
    <row r="1191" ht="18.75" customHeight="1" x14ac:dyDescent="0.25"/>
    <row r="1192" ht="18.75" customHeight="1" x14ac:dyDescent="0.25"/>
    <row r="1193" ht="18.75" customHeight="1" x14ac:dyDescent="0.25"/>
    <row r="1194" ht="18.75" customHeight="1" x14ac:dyDescent="0.25"/>
    <row r="1195" ht="18.75" customHeight="1" x14ac:dyDescent="0.25"/>
    <row r="1196" ht="18.75" customHeight="1" x14ac:dyDescent="0.25"/>
    <row r="1197" ht="18.75" customHeight="1" x14ac:dyDescent="0.25"/>
    <row r="1198" ht="18.75" customHeight="1" x14ac:dyDescent="0.25"/>
    <row r="1199" ht="18.75" customHeight="1" x14ac:dyDescent="0.25"/>
    <row r="1200" ht="18.75" customHeight="1" x14ac:dyDescent="0.25"/>
    <row r="1201" ht="18.75" customHeight="1" x14ac:dyDescent="0.25"/>
    <row r="1202" ht="18.75" customHeight="1" x14ac:dyDescent="0.25"/>
    <row r="1203" ht="18.75" customHeight="1" x14ac:dyDescent="0.25"/>
    <row r="1204" ht="18.75" customHeight="1" x14ac:dyDescent="0.25"/>
    <row r="1205" ht="18.75" customHeight="1" x14ac:dyDescent="0.25"/>
    <row r="1206" ht="18.75" customHeight="1" x14ac:dyDescent="0.25"/>
    <row r="1207" ht="18.75" customHeight="1" x14ac:dyDescent="0.25"/>
    <row r="1208" ht="18.75" customHeight="1" x14ac:dyDescent="0.25"/>
    <row r="1209" ht="18.75" customHeight="1" x14ac:dyDescent="0.25"/>
    <row r="1210" ht="21.75" customHeight="1" x14ac:dyDescent="0.25"/>
    <row r="1211" ht="21.75" customHeight="1" x14ac:dyDescent="0.25"/>
  </sheetData>
  <autoFilter ref="A4:J1177" xr:uid="{567424D5-9E3C-49C5-B8BC-5C3C7514F77D}"/>
  <printOptions horizontalCentered="1"/>
  <pageMargins left="0.25" right="0.25" top="0.75" bottom="0.75" header="0.3" footer="0.3"/>
  <pageSetup scale="54" fitToHeight="37" orientation="landscape" r:id="rId1"/>
  <headerFooter>
    <oddFooter>&amp;L&amp;A&amp;C Confidential&amp;RPage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TURBO AIR REF. (2)</vt:lpstr>
      <vt:lpstr>'TURBO AIR REF.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Cho</dc:creator>
  <cp:lastModifiedBy>Andres Garcia</cp:lastModifiedBy>
  <dcterms:created xsi:type="dcterms:W3CDTF">2023-06-09T18:31:58Z</dcterms:created>
  <dcterms:modified xsi:type="dcterms:W3CDTF">2025-07-29T21:01:21Z</dcterms:modified>
</cp:coreProperties>
</file>