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ddonckt\Documents\Revues\TOSEM\Diadem\Results\"/>
    </mc:Choice>
  </mc:AlternateContent>
  <xr:revisionPtr revIDLastSave="0" documentId="13_ncr:1_{6F32948B-D0C8-4172-AF40-BEAA01304B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 Borda count method" sheetId="4" r:id="rId1"/>
    <sheet name="Visualizatio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2" i="4" l="1"/>
  <c r="AP4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C68" i="4"/>
  <c r="D68" i="4"/>
  <c r="E68" i="4"/>
  <c r="F68" i="4"/>
  <c r="G68" i="4"/>
  <c r="H68" i="4"/>
  <c r="I68" i="4"/>
  <c r="J68" i="4"/>
  <c r="K68" i="4"/>
  <c r="C69" i="4"/>
  <c r="D69" i="4"/>
  <c r="E69" i="4"/>
  <c r="F69" i="4"/>
  <c r="G69" i="4"/>
  <c r="H69" i="4"/>
  <c r="I69" i="4"/>
  <c r="J69" i="4"/>
  <c r="K69" i="4"/>
  <c r="C50" i="4"/>
  <c r="D50" i="4"/>
  <c r="E50" i="4"/>
  <c r="F50" i="4"/>
  <c r="G50" i="4"/>
  <c r="H50" i="4"/>
  <c r="I50" i="4"/>
  <c r="J50" i="4"/>
  <c r="K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50" i="4"/>
  <c r="E26" i="4"/>
  <c r="AP26" i="4" s="1"/>
  <c r="AQ26" i="4" s="1"/>
  <c r="F26" i="4"/>
  <c r="AV26" i="4" s="1"/>
  <c r="G26" i="4"/>
  <c r="H26" i="4"/>
  <c r="I26" i="4"/>
  <c r="J26" i="4"/>
  <c r="K26" i="4"/>
  <c r="E27" i="4"/>
  <c r="AP27" i="4" s="1"/>
  <c r="F27" i="4"/>
  <c r="G27" i="4"/>
  <c r="H27" i="4"/>
  <c r="I27" i="4"/>
  <c r="J27" i="4"/>
  <c r="K27" i="4"/>
  <c r="E28" i="4"/>
  <c r="AP28" i="4" s="1"/>
  <c r="F28" i="4"/>
  <c r="G28" i="4"/>
  <c r="H28" i="4"/>
  <c r="I28" i="4"/>
  <c r="J28" i="4"/>
  <c r="K28" i="4"/>
  <c r="E29" i="4"/>
  <c r="AP29" i="4" s="1"/>
  <c r="F29" i="4"/>
  <c r="G29" i="4"/>
  <c r="H29" i="4"/>
  <c r="I29" i="4"/>
  <c r="J29" i="4"/>
  <c r="K29" i="4"/>
  <c r="E30" i="4"/>
  <c r="AP30" i="4" s="1"/>
  <c r="F30" i="4"/>
  <c r="G30" i="4"/>
  <c r="H30" i="4"/>
  <c r="I30" i="4"/>
  <c r="J30" i="4"/>
  <c r="K30" i="4"/>
  <c r="E31" i="4"/>
  <c r="AP31" i="4" s="1"/>
  <c r="F31" i="4"/>
  <c r="G31" i="4"/>
  <c r="H31" i="4"/>
  <c r="I31" i="4"/>
  <c r="J31" i="4"/>
  <c r="K31" i="4"/>
  <c r="E32" i="4"/>
  <c r="F32" i="4"/>
  <c r="G32" i="4"/>
  <c r="H32" i="4"/>
  <c r="I32" i="4"/>
  <c r="J32" i="4"/>
  <c r="K32" i="4"/>
  <c r="E33" i="4"/>
  <c r="AP33" i="4" s="1"/>
  <c r="F33" i="4"/>
  <c r="G33" i="4"/>
  <c r="H33" i="4"/>
  <c r="I33" i="4"/>
  <c r="J33" i="4"/>
  <c r="K33" i="4"/>
  <c r="E34" i="4"/>
  <c r="AP34" i="4" s="1"/>
  <c r="F34" i="4"/>
  <c r="G34" i="4"/>
  <c r="H34" i="4"/>
  <c r="I34" i="4"/>
  <c r="J34" i="4"/>
  <c r="K34" i="4"/>
  <c r="E35" i="4"/>
  <c r="AP35" i="4" s="1"/>
  <c r="F35" i="4"/>
  <c r="G35" i="4"/>
  <c r="H35" i="4"/>
  <c r="I35" i="4"/>
  <c r="J35" i="4"/>
  <c r="K35" i="4"/>
  <c r="E36" i="4"/>
  <c r="AP36" i="4" s="1"/>
  <c r="F36" i="4"/>
  <c r="G36" i="4"/>
  <c r="H36" i="4"/>
  <c r="I36" i="4"/>
  <c r="J36" i="4"/>
  <c r="K36" i="4"/>
  <c r="E37" i="4"/>
  <c r="AP37" i="4" s="1"/>
  <c r="F37" i="4"/>
  <c r="G37" i="4"/>
  <c r="H37" i="4"/>
  <c r="I37" i="4"/>
  <c r="J37" i="4"/>
  <c r="K37" i="4"/>
  <c r="E38" i="4"/>
  <c r="AP38" i="4" s="1"/>
  <c r="F38" i="4"/>
  <c r="G38" i="4"/>
  <c r="H38" i="4"/>
  <c r="I38" i="4"/>
  <c r="J38" i="4"/>
  <c r="K38" i="4"/>
  <c r="E39" i="4"/>
  <c r="AP39" i="4" s="1"/>
  <c r="F39" i="4"/>
  <c r="G39" i="4"/>
  <c r="H39" i="4"/>
  <c r="I39" i="4"/>
  <c r="J39" i="4"/>
  <c r="K39" i="4"/>
  <c r="E40" i="4"/>
  <c r="F40" i="4"/>
  <c r="G40" i="4"/>
  <c r="H40" i="4"/>
  <c r="I40" i="4"/>
  <c r="J40" i="4"/>
  <c r="K40" i="4"/>
  <c r="E41" i="4"/>
  <c r="AP41" i="4" s="1"/>
  <c r="F41" i="4"/>
  <c r="G41" i="4"/>
  <c r="H41" i="4"/>
  <c r="I41" i="4"/>
  <c r="J41" i="4"/>
  <c r="K41" i="4"/>
  <c r="E42" i="4"/>
  <c r="AP42" i="4" s="1"/>
  <c r="F42" i="4"/>
  <c r="G42" i="4"/>
  <c r="H42" i="4"/>
  <c r="I42" i="4"/>
  <c r="J42" i="4"/>
  <c r="K42" i="4"/>
  <c r="E43" i="4"/>
  <c r="AP43" i="4" s="1"/>
  <c r="F43" i="4"/>
  <c r="G43" i="4"/>
  <c r="H43" i="4"/>
  <c r="I43" i="4"/>
  <c r="J43" i="4"/>
  <c r="K43" i="4"/>
  <c r="E44" i="4"/>
  <c r="AP44" i="4" s="1"/>
  <c r="F44" i="4"/>
  <c r="G44" i="4"/>
  <c r="H44" i="4"/>
  <c r="I44" i="4"/>
  <c r="J44" i="4"/>
  <c r="K44" i="4"/>
  <c r="E45" i="4"/>
  <c r="AP45" i="4" s="1"/>
  <c r="F45" i="4"/>
  <c r="G45" i="4"/>
  <c r="H45" i="4"/>
  <c r="I45" i="4"/>
  <c r="J45" i="4"/>
  <c r="K45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6" i="4"/>
  <c r="C27" i="4"/>
  <c r="C28" i="4"/>
  <c r="AD28" i="4" s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6" i="4"/>
  <c r="C25" i="4"/>
  <c r="D25" i="4"/>
  <c r="E25" i="4"/>
  <c r="F25" i="4"/>
  <c r="G25" i="4"/>
  <c r="H25" i="4"/>
  <c r="I25" i="4"/>
  <c r="J25" i="4"/>
  <c r="K25" i="4"/>
  <c r="B25" i="4"/>
  <c r="A27" i="4"/>
  <c r="O27" i="4" s="1"/>
  <c r="A28" i="4"/>
  <c r="O28" i="4" s="1"/>
  <c r="A29" i="4"/>
  <c r="O29" i="4" s="1"/>
  <c r="A30" i="4"/>
  <c r="O30" i="4" s="1"/>
  <c r="A31" i="4"/>
  <c r="O31" i="4" s="1"/>
  <c r="A32" i="4"/>
  <c r="O32" i="4" s="1"/>
  <c r="A33" i="4"/>
  <c r="O33" i="4" s="1"/>
  <c r="A34" i="4"/>
  <c r="O34" i="4" s="1"/>
  <c r="A35" i="4"/>
  <c r="O35" i="4" s="1"/>
  <c r="A36" i="4"/>
  <c r="O36" i="4" s="1"/>
  <c r="A37" i="4"/>
  <c r="O37" i="4" s="1"/>
  <c r="A38" i="4"/>
  <c r="O38" i="4" s="1"/>
  <c r="A39" i="4"/>
  <c r="O39" i="4" s="1"/>
  <c r="A40" i="4"/>
  <c r="O40" i="4" s="1"/>
  <c r="A41" i="4"/>
  <c r="O41" i="4" s="1"/>
  <c r="A42" i="4"/>
  <c r="O42" i="4" s="1"/>
  <c r="A43" i="4"/>
  <c r="O43" i="4" s="1"/>
  <c r="A44" i="4"/>
  <c r="O44" i="4" s="1"/>
  <c r="A45" i="4"/>
  <c r="O45" i="4" s="1"/>
  <c r="A26" i="4"/>
  <c r="O26" i="4" s="1"/>
  <c r="AQ29" i="4" l="1"/>
  <c r="AQ34" i="4"/>
  <c r="AQ35" i="4"/>
  <c r="AQ40" i="4"/>
  <c r="AQ36" i="4"/>
  <c r="AQ45" i="4"/>
  <c r="AQ38" i="4"/>
  <c r="AQ30" i="4"/>
  <c r="AQ42" i="4"/>
  <c r="AQ27" i="4"/>
  <c r="AT41" i="4" s="1"/>
  <c r="AQ44" i="4"/>
  <c r="AQ28" i="4"/>
  <c r="AQ37" i="4"/>
  <c r="AQ39" i="4"/>
  <c r="AQ31" i="4"/>
  <c r="AT42" i="4" s="1"/>
  <c r="AQ43" i="4"/>
  <c r="AQ32" i="4"/>
  <c r="AQ41" i="4"/>
  <c r="AQ33" i="4"/>
  <c r="AT38" i="4"/>
  <c r="AT30" i="4"/>
  <c r="AT44" i="4"/>
  <c r="M50" i="4"/>
  <c r="M62" i="4"/>
  <c r="M54" i="4"/>
  <c r="R58" i="4"/>
  <c r="M69" i="4"/>
  <c r="M61" i="4"/>
  <c r="M53" i="4"/>
  <c r="R65" i="4"/>
  <c r="R57" i="4"/>
  <c r="M68" i="4"/>
  <c r="M60" i="4"/>
  <c r="M52" i="4"/>
  <c r="R66" i="4"/>
  <c r="R64" i="4"/>
  <c r="R63" i="4"/>
  <c r="R56" i="4"/>
  <c r="R55" i="4"/>
  <c r="M67" i="4"/>
  <c r="M59" i="4"/>
  <c r="M51" i="4"/>
  <c r="M66" i="4"/>
  <c r="M58" i="4"/>
  <c r="R50" i="4"/>
  <c r="R62" i="4"/>
  <c r="R54" i="4"/>
  <c r="M65" i="4"/>
  <c r="M57" i="4"/>
  <c r="N57" i="4" s="1"/>
  <c r="R69" i="4"/>
  <c r="S69" i="4" s="1"/>
  <c r="R61" i="4"/>
  <c r="R53" i="4"/>
  <c r="M64" i="4"/>
  <c r="M56" i="4"/>
  <c r="R68" i="4"/>
  <c r="R60" i="4"/>
  <c r="R52" i="4"/>
  <c r="M63" i="4"/>
  <c r="M55" i="4"/>
  <c r="R67" i="4"/>
  <c r="R59" i="4"/>
  <c r="R51" i="4"/>
  <c r="R45" i="4"/>
  <c r="R37" i="4"/>
  <c r="R29" i="4"/>
  <c r="O69" i="4"/>
  <c r="O61" i="4"/>
  <c r="O53" i="4"/>
  <c r="T69" i="4"/>
  <c r="T61" i="4"/>
  <c r="T53" i="4"/>
  <c r="O68" i="4"/>
  <c r="O60" i="4"/>
  <c r="O52" i="4"/>
  <c r="T68" i="4"/>
  <c r="T60" i="4"/>
  <c r="T52" i="4"/>
  <c r="O67" i="4"/>
  <c r="O59" i="4"/>
  <c r="O51" i="4"/>
  <c r="T67" i="4"/>
  <c r="T59" i="4"/>
  <c r="T51" i="4"/>
  <c r="R34" i="4"/>
  <c r="O66" i="4"/>
  <c r="O58" i="4"/>
  <c r="T66" i="4"/>
  <c r="T58" i="4"/>
  <c r="AV38" i="4"/>
  <c r="AV30" i="4"/>
  <c r="O65" i="4"/>
  <c r="O57" i="4"/>
  <c r="T65" i="4"/>
  <c r="T57" i="4"/>
  <c r="O64" i="4"/>
  <c r="O56" i="4"/>
  <c r="T64" i="4"/>
  <c r="T56" i="4"/>
  <c r="AV43" i="4"/>
  <c r="AV35" i="4"/>
  <c r="AV27" i="4"/>
  <c r="O63" i="4"/>
  <c r="O55" i="4"/>
  <c r="T63" i="4"/>
  <c r="T55" i="4"/>
  <c r="O50" i="4"/>
  <c r="O62" i="4"/>
  <c r="O54" i="4"/>
  <c r="T50" i="4"/>
  <c r="T62" i="4"/>
  <c r="T54" i="4"/>
  <c r="X33" i="4"/>
  <c r="R26" i="4"/>
  <c r="R38" i="4"/>
  <c r="R30" i="4"/>
  <c r="AD34" i="4"/>
  <c r="AJ26" i="4"/>
  <c r="R44" i="4"/>
  <c r="R36" i="4"/>
  <c r="R28" i="4"/>
  <c r="R43" i="4"/>
  <c r="R35" i="4"/>
  <c r="R27" i="4"/>
  <c r="AD29" i="4"/>
  <c r="R32" i="4"/>
  <c r="R42" i="4"/>
  <c r="R40" i="4"/>
  <c r="R39" i="4"/>
  <c r="R31" i="4"/>
  <c r="X41" i="4"/>
  <c r="T40" i="4"/>
  <c r="T32" i="4"/>
  <c r="T39" i="4"/>
  <c r="T31" i="4"/>
  <c r="T26" i="4"/>
  <c r="T38" i="4"/>
  <c r="T30" i="4"/>
  <c r="AV37" i="4"/>
  <c r="AV29" i="4"/>
  <c r="T45" i="4"/>
  <c r="T37" i="4"/>
  <c r="T29" i="4"/>
  <c r="T44" i="4"/>
  <c r="T36" i="4"/>
  <c r="T28" i="4"/>
  <c r="AJ43" i="4"/>
  <c r="AJ35" i="4"/>
  <c r="AJ27" i="4"/>
  <c r="T43" i="4"/>
  <c r="T35" i="4"/>
  <c r="T27" i="4"/>
  <c r="T42" i="4"/>
  <c r="T34" i="4"/>
  <c r="AD37" i="4"/>
  <c r="AJ41" i="4"/>
  <c r="AJ33" i="4"/>
  <c r="AV41" i="4"/>
  <c r="R41" i="4"/>
  <c r="R33" i="4"/>
  <c r="T41" i="4"/>
  <c r="T33" i="4"/>
  <c r="AJ37" i="4"/>
  <c r="AJ29" i="4"/>
  <c r="AV45" i="4"/>
  <c r="AV33" i="4"/>
  <c r="AD40" i="4"/>
  <c r="AD32" i="4"/>
  <c r="AV40" i="4"/>
  <c r="AV32" i="4"/>
  <c r="AD45" i="4"/>
  <c r="X40" i="4"/>
  <c r="X32" i="4"/>
  <c r="AD44" i="4"/>
  <c r="AD36" i="4"/>
  <c r="AJ40" i="4"/>
  <c r="AJ32" i="4"/>
  <c r="AV42" i="4"/>
  <c r="AV34" i="4"/>
  <c r="AD42" i="4"/>
  <c r="AV44" i="4"/>
  <c r="AV36" i="4"/>
  <c r="AV28" i="4"/>
  <c r="Z39" i="4"/>
  <c r="AL35" i="4"/>
  <c r="AL27" i="4"/>
  <c r="X39" i="4"/>
  <c r="M31" i="4"/>
  <c r="AD43" i="4"/>
  <c r="AD35" i="4"/>
  <c r="AD27" i="4"/>
  <c r="AJ39" i="4"/>
  <c r="AJ31" i="4"/>
  <c r="M30" i="4"/>
  <c r="M37" i="4"/>
  <c r="AJ45" i="4"/>
  <c r="M44" i="4"/>
  <c r="M36" i="4"/>
  <c r="M28" i="4"/>
  <c r="AJ44" i="4"/>
  <c r="AJ36" i="4"/>
  <c r="AJ28" i="4"/>
  <c r="AF41" i="4"/>
  <c r="AX26" i="4"/>
  <c r="X38" i="4"/>
  <c r="AJ38" i="4"/>
  <c r="Z31" i="4"/>
  <c r="M43" i="4"/>
  <c r="M35" i="4"/>
  <c r="M27" i="4"/>
  <c r="AD39" i="4"/>
  <c r="AD31" i="4"/>
  <c r="X44" i="4"/>
  <c r="M41" i="4"/>
  <c r="AV39" i="4"/>
  <c r="X36" i="4"/>
  <c r="AD33" i="4"/>
  <c r="AV31" i="4"/>
  <c r="AF33" i="4"/>
  <c r="AX38" i="4"/>
  <c r="M26" i="4"/>
  <c r="AJ30" i="4"/>
  <c r="M45" i="4"/>
  <c r="M29" i="4"/>
  <c r="X42" i="4"/>
  <c r="X34" i="4"/>
  <c r="AD26" i="4"/>
  <c r="AD38" i="4"/>
  <c r="AD30" i="4"/>
  <c r="AJ42" i="4"/>
  <c r="AJ34" i="4"/>
  <c r="AL43" i="4"/>
  <c r="AX30" i="4"/>
  <c r="AD41" i="4"/>
  <c r="X45" i="4"/>
  <c r="X37" i="4"/>
  <c r="Z40" i="4"/>
  <c r="Z32" i="4"/>
  <c r="AF42" i="4"/>
  <c r="AF34" i="4"/>
  <c r="AL44" i="4"/>
  <c r="AL36" i="4"/>
  <c r="AL28" i="4"/>
  <c r="AX39" i="4"/>
  <c r="AX31" i="4"/>
  <c r="M42" i="4"/>
  <c r="M34" i="4"/>
  <c r="X43" i="4"/>
  <c r="X35" i="4"/>
  <c r="Z26" i="4"/>
  <c r="Z38" i="4"/>
  <c r="Z30" i="4"/>
  <c r="AF40" i="4"/>
  <c r="AF32" i="4"/>
  <c r="AL42" i="4"/>
  <c r="AL34" i="4"/>
  <c r="AX45" i="4"/>
  <c r="AX37" i="4"/>
  <c r="AX29" i="4"/>
  <c r="M40" i="4"/>
  <c r="M32" i="4"/>
  <c r="Z45" i="4"/>
  <c r="Z37" i="4"/>
  <c r="Z29" i="4"/>
  <c r="AF39" i="4"/>
  <c r="AF31" i="4"/>
  <c r="AL41" i="4"/>
  <c r="AL33" i="4"/>
  <c r="AX44" i="4"/>
  <c r="AX36" i="4"/>
  <c r="AX28" i="4"/>
  <c r="M39" i="4"/>
  <c r="M33" i="4"/>
  <c r="Z44" i="4"/>
  <c r="Z36" i="4"/>
  <c r="Z28" i="4"/>
  <c r="AF26" i="4"/>
  <c r="AF38" i="4"/>
  <c r="AF30" i="4"/>
  <c r="AL40" i="4"/>
  <c r="AL32" i="4"/>
  <c r="AX43" i="4"/>
  <c r="AX35" i="4"/>
  <c r="AX27" i="4"/>
  <c r="M38" i="4"/>
  <c r="Z43" i="4"/>
  <c r="Z35" i="4"/>
  <c r="Z27" i="4"/>
  <c r="AF45" i="4"/>
  <c r="AF37" i="4"/>
  <c r="AF29" i="4"/>
  <c r="AL39" i="4"/>
  <c r="AL31" i="4"/>
  <c r="AX42" i="4"/>
  <c r="AX34" i="4"/>
  <c r="Z42" i="4"/>
  <c r="Z34" i="4"/>
  <c r="AF44" i="4"/>
  <c r="AF36" i="4"/>
  <c r="AF28" i="4"/>
  <c r="AL26" i="4"/>
  <c r="AL38" i="4"/>
  <c r="AL30" i="4"/>
  <c r="AX41" i="4"/>
  <c r="AX33" i="4"/>
  <c r="Z41" i="4"/>
  <c r="Z33" i="4"/>
  <c r="AF43" i="4"/>
  <c r="AF35" i="4"/>
  <c r="AF27" i="4"/>
  <c r="AL45" i="4"/>
  <c r="AL37" i="4"/>
  <c r="AL29" i="4"/>
  <c r="AX40" i="4"/>
  <c r="AX32" i="4"/>
  <c r="X26" i="4"/>
  <c r="X31" i="4"/>
  <c r="X30" i="4"/>
  <c r="X29" i="4"/>
  <c r="X28" i="4"/>
  <c r="X27" i="4"/>
  <c r="AT35" i="4" l="1"/>
  <c r="AT45" i="4"/>
  <c r="N55" i="4"/>
  <c r="AT33" i="4"/>
  <c r="AT29" i="4"/>
  <c r="N52" i="4"/>
  <c r="AT28" i="4"/>
  <c r="AT32" i="4"/>
  <c r="AT43" i="4"/>
  <c r="AT36" i="4"/>
  <c r="N50" i="4"/>
  <c r="Q62" i="4" s="1"/>
  <c r="AT31" i="4"/>
  <c r="AT27" i="4"/>
  <c r="AT26" i="4"/>
  <c r="N51" i="4"/>
  <c r="S54" i="4"/>
  <c r="S55" i="4"/>
  <c r="S57" i="4"/>
  <c r="S59" i="4"/>
  <c r="N64" i="4"/>
  <c r="S58" i="4"/>
  <c r="S63" i="4"/>
  <c r="N68" i="4"/>
  <c r="S53" i="4"/>
  <c r="N58" i="4"/>
  <c r="S64" i="4"/>
  <c r="N61" i="4"/>
  <c r="S44" i="4"/>
  <c r="S61" i="4"/>
  <c r="S66" i="4"/>
  <c r="N69" i="4"/>
  <c r="N59" i="4"/>
  <c r="S60" i="4"/>
  <c r="S51" i="4"/>
  <c r="V56" i="4" s="1"/>
  <c r="N54" i="4"/>
  <c r="S50" i="4"/>
  <c r="S56" i="4"/>
  <c r="S65" i="4"/>
  <c r="N62" i="4"/>
  <c r="N60" i="4"/>
  <c r="N65" i="4"/>
  <c r="S62" i="4"/>
  <c r="S52" i="4"/>
  <c r="N53" i="4"/>
  <c r="N66" i="4"/>
  <c r="N63" i="4"/>
  <c r="S68" i="4"/>
  <c r="S35" i="4"/>
  <c r="N56" i="4"/>
  <c r="S67" i="4"/>
  <c r="N67" i="4"/>
  <c r="S40" i="4"/>
  <c r="V57" i="4"/>
  <c r="Q68" i="4"/>
  <c r="S37" i="4"/>
  <c r="S26" i="4"/>
  <c r="V31" i="4" s="1"/>
  <c r="S41" i="4"/>
  <c r="S33" i="4"/>
  <c r="S45" i="4"/>
  <c r="S34" i="4"/>
  <c r="S30" i="4"/>
  <c r="S42" i="4"/>
  <c r="S38" i="4"/>
  <c r="S27" i="4"/>
  <c r="S31" i="4"/>
  <c r="S43" i="4"/>
  <c r="S39" i="4"/>
  <c r="S28" i="4"/>
  <c r="AK30" i="4"/>
  <c r="AW41" i="4"/>
  <c r="S29" i="4"/>
  <c r="S32" i="4"/>
  <c r="S36" i="4"/>
  <c r="AW40" i="4"/>
  <c r="AK31" i="4"/>
  <c r="AW36" i="4"/>
  <c r="AW35" i="4"/>
  <c r="AW29" i="4"/>
  <c r="AE44" i="4"/>
  <c r="AE41" i="4"/>
  <c r="AE37" i="4"/>
  <c r="Y27" i="4"/>
  <c r="AK27" i="4"/>
  <c r="AW31" i="4"/>
  <c r="N45" i="4"/>
  <c r="AK28" i="4"/>
  <c r="AK45" i="4"/>
  <c r="AW45" i="4"/>
  <c r="AK42" i="4"/>
  <c r="AK37" i="4"/>
  <c r="AK26" i="4"/>
  <c r="AN37" i="4" s="1"/>
  <c r="AW42" i="4"/>
  <c r="AK44" i="4"/>
  <c r="N26" i="4"/>
  <c r="AE26" i="4"/>
  <c r="AH27" i="4" s="1"/>
  <c r="AE42" i="4"/>
  <c r="AK35" i="4"/>
  <c r="AK40" i="4"/>
  <c r="AW39" i="4"/>
  <c r="Y36" i="4"/>
  <c r="AK43" i="4"/>
  <c r="AW38" i="4"/>
  <c r="AW34" i="4"/>
  <c r="AW26" i="4"/>
  <c r="AW33" i="4"/>
  <c r="AW30" i="4"/>
  <c r="AW28" i="4"/>
  <c r="AK32" i="4"/>
  <c r="AW27" i="4"/>
  <c r="AK33" i="4"/>
  <c r="AE29" i="4"/>
  <c r="AE28" i="4"/>
  <c r="AW32" i="4"/>
  <c r="AW37" i="4"/>
  <c r="AW44" i="4"/>
  <c r="AW43" i="4"/>
  <c r="N35" i="4"/>
  <c r="AK34" i="4"/>
  <c r="AK29" i="4"/>
  <c r="AK38" i="4"/>
  <c r="AK41" i="4"/>
  <c r="AK39" i="4"/>
  <c r="AK36" i="4"/>
  <c r="N43" i="4"/>
  <c r="AE27" i="4"/>
  <c r="Y40" i="4"/>
  <c r="N44" i="4"/>
  <c r="Y30" i="4"/>
  <c r="Y35" i="4"/>
  <c r="AE40" i="4"/>
  <c r="AN29" i="4"/>
  <c r="AE39" i="4"/>
  <c r="AE35" i="4"/>
  <c r="AE31" i="4"/>
  <c r="N39" i="4"/>
  <c r="Y31" i="4"/>
  <c r="Y43" i="4"/>
  <c r="AE32" i="4"/>
  <c r="AE34" i="4"/>
  <c r="AE43" i="4"/>
  <c r="Y39" i="4"/>
  <c r="Y26" i="4"/>
  <c r="Y28" i="4"/>
  <c r="Y38" i="4"/>
  <c r="Y33" i="4"/>
  <c r="AE45" i="4"/>
  <c r="Y29" i="4"/>
  <c r="N32" i="4"/>
  <c r="AE30" i="4"/>
  <c r="Y34" i="4"/>
  <c r="Y41" i="4"/>
  <c r="N31" i="4"/>
  <c r="Y37" i="4"/>
  <c r="AE38" i="4"/>
  <c r="AE33" i="4"/>
  <c r="AE36" i="4"/>
  <c r="Y42" i="4"/>
  <c r="Y44" i="4"/>
  <c r="Y32" i="4"/>
  <c r="Y45" i="4"/>
  <c r="N40" i="4"/>
  <c r="N30" i="4"/>
  <c r="N41" i="4"/>
  <c r="N29" i="4"/>
  <c r="N33" i="4"/>
  <c r="N38" i="4"/>
  <c r="N28" i="4"/>
  <c r="N34" i="4"/>
  <c r="N37" i="4"/>
  <c r="N27" i="4"/>
  <c r="N36" i="4"/>
  <c r="N42" i="4"/>
  <c r="V54" i="4" l="1"/>
  <c r="Q65" i="4"/>
  <c r="V53" i="4"/>
  <c r="Q56" i="4"/>
  <c r="V59" i="4"/>
  <c r="V67" i="4"/>
  <c r="V58" i="4"/>
  <c r="Q63" i="4"/>
  <c r="Q66" i="4"/>
  <c r="V65" i="4"/>
  <c r="V68" i="4"/>
  <c r="V52" i="4"/>
  <c r="V62" i="4"/>
  <c r="Q59" i="4"/>
  <c r="Q58" i="4"/>
  <c r="V34" i="4"/>
  <c r="Q55" i="4"/>
  <c r="Q60" i="4"/>
  <c r="V69" i="4"/>
  <c r="V51" i="4"/>
  <c r="Q50" i="4"/>
  <c r="Q52" i="4"/>
  <c r="V64" i="4"/>
  <c r="V61" i="4"/>
  <c r="V66" i="4"/>
  <c r="Q67" i="4"/>
  <c r="Q54" i="4"/>
  <c r="V63" i="4"/>
  <c r="Q57" i="4"/>
  <c r="Q69" i="4"/>
  <c r="Q51" i="4"/>
  <c r="V55" i="4"/>
  <c r="V60" i="4"/>
  <c r="Q64" i="4"/>
  <c r="Q61" i="4"/>
  <c r="V50" i="4"/>
  <c r="Q53" i="4"/>
  <c r="V39" i="4"/>
  <c r="V29" i="4"/>
  <c r="V26" i="4"/>
  <c r="V28" i="4"/>
  <c r="V40" i="4"/>
  <c r="V27" i="4"/>
  <c r="AH31" i="4"/>
  <c r="V33" i="4"/>
  <c r="AZ33" i="4"/>
  <c r="V42" i="4"/>
  <c r="AN33" i="4"/>
  <c r="V38" i="4"/>
  <c r="V41" i="4"/>
  <c r="V45" i="4"/>
  <c r="V44" i="4"/>
  <c r="V37" i="4"/>
  <c r="V36" i="4"/>
  <c r="V30" i="4"/>
  <c r="V43" i="4"/>
  <c r="AZ32" i="4"/>
  <c r="AN35" i="4"/>
  <c r="AN40" i="4"/>
  <c r="AH36" i="4"/>
  <c r="AZ28" i="4"/>
  <c r="AZ30" i="4"/>
  <c r="AZ44" i="4"/>
  <c r="AN43" i="4"/>
  <c r="AZ38" i="4"/>
  <c r="AZ45" i="4"/>
  <c r="AN30" i="4"/>
  <c r="AZ27" i="4"/>
  <c r="AZ37" i="4"/>
  <c r="AZ43" i="4"/>
  <c r="AZ26" i="4"/>
  <c r="AN27" i="4"/>
  <c r="AN42" i="4"/>
  <c r="AH41" i="4"/>
  <c r="AH44" i="4"/>
  <c r="AH29" i="4"/>
  <c r="AZ31" i="4"/>
  <c r="AZ36" i="4"/>
  <c r="AN26" i="4"/>
  <c r="AN32" i="4"/>
  <c r="AN38" i="4"/>
  <c r="AZ39" i="4"/>
  <c r="AZ40" i="4"/>
  <c r="AN36" i="4"/>
  <c r="AN41" i="4"/>
  <c r="AN45" i="4"/>
  <c r="AH39" i="4"/>
  <c r="AH34" i="4"/>
  <c r="AH43" i="4"/>
  <c r="AH26" i="4"/>
  <c r="AH28" i="4"/>
  <c r="AB36" i="4"/>
  <c r="AB45" i="4"/>
  <c r="AB37" i="4"/>
  <c r="AB26" i="4"/>
  <c r="AB38" i="4"/>
  <c r="AB39" i="4"/>
  <c r="AB30" i="4"/>
  <c r="AB41" i="4"/>
  <c r="AB43" i="4"/>
  <c r="AB31" i="4"/>
  <c r="AB42" i="4"/>
  <c r="AB34" i="4"/>
  <c r="AB35" i="4"/>
  <c r="AB44" i="4"/>
  <c r="AH38" i="4"/>
  <c r="AH30" i="4"/>
  <c r="AH37" i="4"/>
  <c r="Q29" i="4"/>
  <c r="Q37" i="4"/>
  <c r="Q45" i="4"/>
  <c r="Q30" i="4"/>
  <c r="Q38" i="4"/>
  <c r="Q26" i="4"/>
  <c r="Q31" i="4"/>
  <c r="Q39" i="4"/>
  <c r="Q32" i="4"/>
  <c r="Q40" i="4"/>
  <c r="Q33" i="4"/>
  <c r="Q41" i="4"/>
  <c r="Q35" i="4"/>
  <c r="Q34" i="4"/>
  <c r="Q42" i="4"/>
  <c r="Q27" i="4"/>
  <c r="Q28" i="4"/>
  <c r="Q36" i="4"/>
  <c r="Q44" i="4"/>
  <c r="Q43" i="4"/>
</calcChain>
</file>

<file path=xl/sharedStrings.xml><?xml version="1.0" encoding="utf-8"?>
<sst xmlns="http://schemas.openxmlformats.org/spreadsheetml/2006/main" count="192" uniqueCount="48">
  <si>
    <t>Adaptive menu</t>
  </si>
  <si>
    <t>Rank</t>
  </si>
  <si>
    <t>Highlighting</t>
  </si>
  <si>
    <t>Boxing</t>
  </si>
  <si>
    <t>Bolding</t>
  </si>
  <si>
    <t>Morphing</t>
  </si>
  <si>
    <t>Static</t>
  </si>
  <si>
    <t>Split without replication</t>
  </si>
  <si>
    <t>Ephemeral</t>
  </si>
  <si>
    <t>Glowing</t>
  </si>
  <si>
    <t>Blinking</t>
  </si>
  <si>
    <t>Pulsing</t>
  </si>
  <si>
    <t>Temporal</t>
  </si>
  <si>
    <t>Twisting</t>
  </si>
  <si>
    <t>Colored</t>
  </si>
  <si>
    <t>Leaf</t>
  </si>
  <si>
    <t>Rotating</t>
  </si>
  <si>
    <t>Engagement mean</t>
  </si>
  <si>
    <t>Memorization mean</t>
  </si>
  <si>
    <t>Attraction mean</t>
  </si>
  <si>
    <t>Engagement distance</t>
  </si>
  <si>
    <t>Memorization distance</t>
  </si>
  <si>
    <t>Attraction distance</t>
  </si>
  <si>
    <t>Preference percentage</t>
  </si>
  <si>
    <t>Cognitive load mean</t>
  </si>
  <si>
    <t>Cognitive load distance</t>
  </si>
  <si>
    <t>Menu</t>
  </si>
  <si>
    <t>Italicizing</t>
  </si>
  <si>
    <t>Grayscaling</t>
  </si>
  <si>
    <t>Underlining</t>
  </si>
  <si>
    <t>Split without repl.</t>
  </si>
  <si>
    <t>Out-of-context</t>
  </si>
  <si>
    <t>Completion mean time</t>
  </si>
  <si>
    <t>Activation area</t>
  </si>
  <si>
    <t>Final order</t>
  </si>
  <si>
    <t>GAM</t>
  </si>
  <si>
    <t>Overall</t>
  </si>
  <si>
    <t>Cognitive Load</t>
  </si>
  <si>
    <t>Sum</t>
  </si>
  <si>
    <t>Engagement</t>
  </si>
  <si>
    <t>Attraction</t>
  </si>
  <si>
    <t>Completion time</t>
  </si>
  <si>
    <t>Overall weighted</t>
  </si>
  <si>
    <t>Rank by "de Borda"</t>
  </si>
  <si>
    <t>Rank by "Dowdall"</t>
  </si>
  <si>
    <t>Start</t>
  </si>
  <si>
    <t>Memorization</t>
  </si>
  <si>
    <t>Activation area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</si>
</sst>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CCC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6" fillId="0" borderId="0" xfId="0" applyFont="1"/>
    <xf numFmtId="164" fontId="0" fillId="0" borderId="0" xfId="0" applyNumberFormat="1"/>
    <xf numFmtId="9" fontId="0" fillId="0" borderId="0" xfId="42" applyFont="1" applyBorder="1"/>
    <xf numFmtId="164" fontId="0" fillId="33" borderId="10" xfId="0" applyNumberFormat="1" applyFill="1" applyBorder="1"/>
    <xf numFmtId="164" fontId="0" fillId="33" borderId="11" xfId="0" applyNumberFormat="1" applyFill="1" applyBorder="1"/>
    <xf numFmtId="164" fontId="0" fillId="33" borderId="13" xfId="0" applyNumberFormat="1" applyFill="1" applyBorder="1"/>
    <xf numFmtId="164" fontId="0" fillId="33" borderId="0" xfId="0" applyNumberFormat="1" applyFill="1"/>
    <xf numFmtId="164" fontId="0" fillId="33" borderId="15" xfId="0" applyNumberFormat="1" applyFill="1" applyBorder="1"/>
    <xf numFmtId="164" fontId="0" fillId="33" borderId="16" xfId="0" applyNumberFormat="1" applyFill="1" applyBorder="1"/>
    <xf numFmtId="9" fontId="1" fillId="18" borderId="10" xfId="27" applyNumberFormat="1" applyBorder="1"/>
    <xf numFmtId="0" fontId="1" fillId="18" borderId="12" xfId="27" applyBorder="1"/>
    <xf numFmtId="9" fontId="1" fillId="18" borderId="13" xfId="27" applyNumberFormat="1" applyBorder="1"/>
    <xf numFmtId="0" fontId="1" fillId="18" borderId="14" xfId="27" applyBorder="1"/>
    <xf numFmtId="9" fontId="1" fillId="18" borderId="15" xfId="27" applyNumberFormat="1" applyBorder="1"/>
    <xf numFmtId="0" fontId="1" fillId="18" borderId="17" xfId="27" applyBorder="1"/>
    <xf numFmtId="164" fontId="0" fillId="33" borderId="19" xfId="0" applyNumberFormat="1" applyFill="1" applyBorder="1"/>
    <xf numFmtId="164" fontId="0" fillId="33" borderId="20" xfId="0" applyNumberFormat="1" applyFill="1" applyBorder="1"/>
    <xf numFmtId="164" fontId="0" fillId="33" borderId="21" xfId="0" applyNumberForma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1" fontId="0" fillId="0" borderId="0" xfId="0" applyNumberFormat="1"/>
    <xf numFmtId="0" fontId="0" fillId="35" borderId="10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7" xfId="0" applyFill="1" applyBorder="1"/>
    <xf numFmtId="0" fontId="0" fillId="36" borderId="10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7" xfId="0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7" xfId="0" applyFill="1" applyBorder="1"/>
    <xf numFmtId="0" fontId="0" fillId="37" borderId="10" xfId="0" applyFill="1" applyBorder="1"/>
    <xf numFmtId="0" fontId="0" fillId="37" borderId="12" xfId="0" applyFill="1" applyBorder="1"/>
    <xf numFmtId="0" fontId="0" fillId="38" borderId="13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38" borderId="10" xfId="0" applyFill="1" applyBorder="1"/>
    <xf numFmtId="0" fontId="0" fillId="38" borderId="12" xfId="0" applyFill="1" applyBorder="1"/>
    <xf numFmtId="0" fontId="0" fillId="39" borderId="10" xfId="0" applyFill="1" applyBorder="1"/>
    <xf numFmtId="0" fontId="0" fillId="39" borderId="12" xfId="0" applyFill="1" applyBorder="1"/>
    <xf numFmtId="0" fontId="0" fillId="39" borderId="13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39" borderId="17" xfId="0" applyFill="1" applyBorder="1"/>
    <xf numFmtId="0" fontId="0" fillId="40" borderId="0" xfId="0" applyFill="1"/>
    <xf numFmtId="2" fontId="0" fillId="0" borderId="0" xfId="0" applyNumberFormat="1"/>
    <xf numFmtId="2" fontId="0" fillId="34" borderId="10" xfId="0" applyNumberFormat="1" applyFill="1" applyBorder="1"/>
    <xf numFmtId="2" fontId="0" fillId="34" borderId="11" xfId="0" applyNumberFormat="1" applyFill="1" applyBorder="1"/>
    <xf numFmtId="2" fontId="0" fillId="34" borderId="12" xfId="0" applyNumberFormat="1" applyFill="1" applyBorder="1"/>
    <xf numFmtId="2" fontId="0" fillId="34" borderId="13" xfId="0" applyNumberFormat="1" applyFill="1" applyBorder="1"/>
    <xf numFmtId="2" fontId="0" fillId="34" borderId="0" xfId="0" applyNumberFormat="1" applyFill="1"/>
    <xf numFmtId="2" fontId="0" fillId="34" borderId="14" xfId="0" applyNumberFormat="1" applyFill="1" applyBorder="1"/>
    <xf numFmtId="2" fontId="0" fillId="34" borderId="15" xfId="0" applyNumberFormat="1" applyFill="1" applyBorder="1"/>
    <xf numFmtId="2" fontId="0" fillId="34" borderId="16" xfId="0" applyNumberFormat="1" applyFill="1" applyBorder="1"/>
    <xf numFmtId="2" fontId="0" fillId="34" borderId="17" xfId="0" applyNumberFormat="1" applyFill="1" applyBorder="1"/>
    <xf numFmtId="0" fontId="0" fillId="41" borderId="10" xfId="0" applyFill="1" applyBorder="1"/>
    <xf numFmtId="0" fontId="0" fillId="41" borderId="12" xfId="0" applyFill="1" applyBorder="1"/>
    <xf numFmtId="0" fontId="0" fillId="41" borderId="13" xfId="0" applyFill="1" applyBorder="1"/>
    <xf numFmtId="0" fontId="0" fillId="41" borderId="14" xfId="0" applyFill="1" applyBorder="1"/>
    <xf numFmtId="0" fontId="0" fillId="41" borderId="15" xfId="0" applyFill="1" applyBorder="1"/>
    <xf numFmtId="0" fontId="0" fillId="41" borderId="17" xfId="0" applyFill="1" applyBorder="1"/>
    <xf numFmtId="0" fontId="0" fillId="40" borderId="10" xfId="0" applyFill="1" applyBorder="1"/>
    <xf numFmtId="0" fontId="0" fillId="40" borderId="12" xfId="0" applyFill="1" applyBorder="1"/>
    <xf numFmtId="0" fontId="0" fillId="40" borderId="13" xfId="0" applyFill="1" applyBorder="1"/>
    <xf numFmtId="0" fontId="0" fillId="40" borderId="14" xfId="0" applyFill="1" applyBorder="1"/>
    <xf numFmtId="0" fontId="0" fillId="40" borderId="15" xfId="0" applyFill="1" applyBorder="1"/>
    <xf numFmtId="0" fontId="0" fillId="40" borderId="17" xfId="0" applyFill="1" applyBorder="1"/>
    <xf numFmtId="0" fontId="0" fillId="0" borderId="0" xfId="0" applyAlignment="1">
      <alignment horizontal="center"/>
    </xf>
    <xf numFmtId="0" fontId="0" fillId="42" borderId="10" xfId="0" applyFill="1" applyBorder="1"/>
    <xf numFmtId="0" fontId="0" fillId="42" borderId="12" xfId="0" applyFill="1" applyBorder="1"/>
    <xf numFmtId="0" fontId="0" fillId="42" borderId="13" xfId="0" applyFill="1" applyBorder="1"/>
    <xf numFmtId="0" fontId="0" fillId="42" borderId="14" xfId="0" applyFill="1" applyBorder="1"/>
    <xf numFmtId="0" fontId="0" fillId="42" borderId="15" xfId="0" applyFill="1" applyBorder="1"/>
    <xf numFmtId="0" fontId="0" fillId="42" borderId="17" xfId="0" applyFill="1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36961560534518"/>
          <c:y val="1.4725578277978475E-2"/>
          <c:w val="0.61127937262777854"/>
          <c:h val="0.69514698925561158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Visualization!$A$2</c:f>
              <c:strCache>
                <c:ptCount val="1"/>
                <c:pt idx="0">
                  <c:v>Boxing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Visualization!$B$2:$L$2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7-40D1-BA42-204E1D82E444}"/>
            </c:ext>
          </c:extLst>
        </c:ser>
        <c:ser>
          <c:idx val="1"/>
          <c:order val="1"/>
          <c:tx>
            <c:strRef>
              <c:f>Visualization!$A$3</c:f>
              <c:strCache>
                <c:ptCount val="1"/>
                <c:pt idx="0">
                  <c:v>Morphing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Visualization!$B$3:$L$3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7-40D1-BA42-204E1D82E444}"/>
            </c:ext>
          </c:extLst>
        </c:ser>
        <c:ser>
          <c:idx val="2"/>
          <c:order val="2"/>
          <c:tx>
            <c:strRef>
              <c:f>Visualization!$A$4</c:f>
              <c:strCache>
                <c:ptCount val="1"/>
                <c:pt idx="0">
                  <c:v>Split without replication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Visualization!$B$4:$L$4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7-40D1-BA42-204E1D82E444}"/>
            </c:ext>
          </c:extLst>
        </c:ser>
        <c:ser>
          <c:idx val="3"/>
          <c:order val="3"/>
          <c:tx>
            <c:strRef>
              <c:f>Visualization!$A$5</c:f>
              <c:strCache>
                <c:ptCount val="1"/>
                <c:pt idx="0">
                  <c:v>Static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Visualization!$B$5:$L$5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7-40D1-BA42-204E1D82E444}"/>
            </c:ext>
          </c:extLst>
        </c:ser>
        <c:ser>
          <c:idx val="4"/>
          <c:order val="4"/>
          <c:tx>
            <c:strRef>
              <c:f>Visualization!$A$6</c:f>
              <c:strCache>
                <c:ptCount val="1"/>
                <c:pt idx="0">
                  <c:v>Colored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Visualization!$B$6:$L$6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97-40D1-BA42-204E1D82E444}"/>
            </c:ext>
          </c:extLst>
        </c:ser>
        <c:ser>
          <c:idx val="5"/>
          <c:order val="5"/>
          <c:tx>
            <c:strRef>
              <c:f>Visualization!$A$7</c:f>
              <c:strCache>
                <c:ptCount val="1"/>
                <c:pt idx="0">
                  <c:v>Underlining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Visualization!$B$7:$L$7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97-40D1-BA42-204E1D82E444}"/>
            </c:ext>
          </c:extLst>
        </c:ser>
        <c:ser>
          <c:idx val="6"/>
          <c:order val="6"/>
          <c:tx>
            <c:strRef>
              <c:f>Visualization!$A$8</c:f>
              <c:strCache>
                <c:ptCount val="1"/>
                <c:pt idx="0">
                  <c:v>Ephemeral</c:v>
                </c:pt>
              </c:strCache>
            </c:strRef>
          </c:tx>
          <c:spPr>
            <a:ln w="38100" cap="rnd" cmpd="sng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Visualization!$B$8:$L$8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97-40D1-BA42-204E1D82E444}"/>
            </c:ext>
          </c:extLst>
        </c:ser>
        <c:ser>
          <c:idx val="7"/>
          <c:order val="7"/>
          <c:tx>
            <c:strRef>
              <c:f>Visualization!$A$9</c:f>
              <c:strCache>
                <c:ptCount val="1"/>
                <c:pt idx="0">
                  <c:v>Blinking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Visualization!$B$9:$L$9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97-40D1-BA42-204E1D82E444}"/>
            </c:ext>
          </c:extLst>
        </c:ser>
        <c:ser>
          <c:idx val="8"/>
          <c:order val="8"/>
          <c:tx>
            <c:strRef>
              <c:f>Visualization!$A$10</c:f>
              <c:strCache>
                <c:ptCount val="1"/>
                <c:pt idx="0">
                  <c:v>Twisting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Visualization!$B$10:$L$10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97-40D1-BA42-204E1D82E444}"/>
            </c:ext>
          </c:extLst>
        </c:ser>
        <c:ser>
          <c:idx val="9"/>
          <c:order val="9"/>
          <c:tx>
            <c:strRef>
              <c:f>Visualization!$A$11</c:f>
              <c:strCache>
                <c:ptCount val="1"/>
                <c:pt idx="0">
                  <c:v>Glowing</c:v>
                </c:pt>
              </c:strCache>
            </c:strRef>
          </c:tx>
          <c:spPr>
            <a:ln w="34925" cap="rnd">
              <a:solidFill>
                <a:srgbClr val="66FF66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Visualization!$B$11:$L$11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14</c:v>
                </c:pt>
                <c:pt idx="7">
                  <c:v>14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97-40D1-BA42-204E1D82E444}"/>
            </c:ext>
          </c:extLst>
        </c:ser>
        <c:ser>
          <c:idx val="10"/>
          <c:order val="10"/>
          <c:tx>
            <c:strRef>
              <c:f>Visualization!$A$12</c:f>
              <c:strCache>
                <c:ptCount val="1"/>
                <c:pt idx="0">
                  <c:v>Highlighting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Visualization!$B$12:$L$12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897-40D1-BA42-204E1D82E444}"/>
            </c:ext>
          </c:extLst>
        </c:ser>
        <c:ser>
          <c:idx val="11"/>
          <c:order val="11"/>
          <c:tx>
            <c:strRef>
              <c:f>Visualization!$A$13</c:f>
              <c:strCache>
                <c:ptCount val="1"/>
                <c:pt idx="0">
                  <c:v>Activation area</c:v>
                </c:pt>
              </c:strCache>
            </c:strRef>
          </c:tx>
          <c:spPr>
            <a:ln w="38100" cap="rnd" cmpd="dbl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Visualization!$B$13:$L$13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97-40D1-BA42-204E1D82E444}"/>
            </c:ext>
          </c:extLst>
        </c:ser>
        <c:ser>
          <c:idx val="12"/>
          <c:order val="12"/>
          <c:tx>
            <c:strRef>
              <c:f>Visualization!$A$14</c:f>
              <c:strCache>
                <c:ptCount val="1"/>
                <c:pt idx="0">
                  <c:v>Out-of-context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Visualization!$B$14:$L$14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97-40D1-BA42-204E1D82E444}"/>
            </c:ext>
          </c:extLst>
        </c:ser>
        <c:ser>
          <c:idx val="13"/>
          <c:order val="13"/>
          <c:tx>
            <c:strRef>
              <c:f>Visualization!$A$15</c:f>
              <c:strCache>
                <c:ptCount val="1"/>
                <c:pt idx="0">
                  <c:v>Grayscaling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46E-4E47-AF76-11E4FF70858F}"/>
              </c:ext>
            </c:extLst>
          </c:dPt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Visualization!$B$15:$L$15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97-40D1-BA42-204E1D82E444}"/>
            </c:ext>
          </c:extLst>
        </c:ser>
        <c:ser>
          <c:idx val="14"/>
          <c:order val="14"/>
          <c:tx>
            <c:strRef>
              <c:f>Visualization!$A$16</c:f>
              <c:strCache>
                <c:ptCount val="1"/>
                <c:pt idx="0">
                  <c:v>Pulsing</c:v>
                </c:pt>
              </c:strCache>
            </c:strRef>
          </c:tx>
          <c:spPr>
            <a:ln w="34925" cap="rnd" cmpd="thinThick">
              <a:solidFill>
                <a:srgbClr val="FF99F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Visualization!$B$16:$L$16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897-40D1-BA42-204E1D82E444}"/>
            </c:ext>
          </c:extLst>
        </c:ser>
        <c:ser>
          <c:idx val="15"/>
          <c:order val="15"/>
          <c:tx>
            <c:strRef>
              <c:f>Visualization!$A$17</c:f>
              <c:strCache>
                <c:ptCount val="1"/>
                <c:pt idx="0">
                  <c:v>Bolding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Visualization!$B$17:$L$17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897-40D1-BA42-204E1D82E444}"/>
            </c:ext>
          </c:extLst>
        </c:ser>
        <c:ser>
          <c:idx val="16"/>
          <c:order val="16"/>
          <c:tx>
            <c:strRef>
              <c:f>Visualization!$A$18</c:f>
              <c:strCache>
                <c:ptCount val="1"/>
                <c:pt idx="0">
                  <c:v>Temporal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Visualization!$B$18:$L$18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16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897-40D1-BA42-204E1D82E444}"/>
            </c:ext>
          </c:extLst>
        </c:ser>
        <c:ser>
          <c:idx val="17"/>
          <c:order val="17"/>
          <c:tx>
            <c:strRef>
              <c:f>Visualization!$A$19</c:f>
              <c:strCache>
                <c:ptCount val="1"/>
                <c:pt idx="0">
                  <c:v>Italicizing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Visualization!$B$19:$L$19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897-40D1-BA42-204E1D82E444}"/>
            </c:ext>
          </c:extLst>
        </c:ser>
        <c:ser>
          <c:idx val="18"/>
          <c:order val="18"/>
          <c:tx>
            <c:strRef>
              <c:f>Visualization!$A$20</c:f>
              <c:strCache>
                <c:ptCount val="1"/>
                <c:pt idx="0">
                  <c:v>Rotating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Visualization!$B$20:$L$20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897-40D1-BA42-204E1D82E444}"/>
            </c:ext>
          </c:extLst>
        </c:ser>
        <c:ser>
          <c:idx val="19"/>
          <c:order val="19"/>
          <c:tx>
            <c:strRef>
              <c:f>Visualization!$A$21</c:f>
              <c:strCache>
                <c:ptCount val="1"/>
                <c:pt idx="0">
                  <c:v>Leaf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Visualization!$B$21:$L$21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897-40D1-BA42-204E1D82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69455"/>
        <c:axId val="1271315775"/>
        <c:extLst>
          <c:ext xmlns:c15="http://schemas.microsoft.com/office/drawing/2012/chart" uri="{02D57815-91ED-43cb-92C2-25804820EDAC}"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5897-40D1-BA42-204E1D82E44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897-40D1-BA42-204E1D82E44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897-40D1-BA42-204E1D82E44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897-40D1-BA42-204E1D82E44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897-40D1-BA42-204E1D82E44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897-40D1-BA42-204E1D82E44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897-40D1-BA42-204E1D82E44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897-40D1-BA42-204E1D82E44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897-40D1-BA42-204E1D82E44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897-40D1-BA42-204E1D82E44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897-40D1-BA42-204E1D82E44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897-40D1-BA42-204E1D82E44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897-40D1-BA42-204E1D82E444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897-40D1-BA42-204E1D82E44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897-40D1-BA42-204E1D82E44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897-40D1-BA42-204E1D82E444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897-40D1-BA42-204E1D82E444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897-40D1-BA42-204E1D82E444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897-40D1-BA42-204E1D82E444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897-40D1-BA42-204E1D82E444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897-40D1-BA42-204E1D82E444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897-40D1-BA42-204E1D82E444}"/>
                  </c:ext>
                </c:extLst>
              </c15:ser>
            </c15:filteredLineSeries>
          </c:ext>
        </c:extLst>
      </c:lineChart>
      <c:catAx>
        <c:axId val="12694694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71315775"/>
        <c:crosses val="autoZero"/>
        <c:auto val="1"/>
        <c:lblAlgn val="ctr"/>
        <c:lblOffset val="100"/>
        <c:noMultiLvlLbl val="0"/>
      </c:catAx>
      <c:valAx>
        <c:axId val="1271315775"/>
        <c:scaling>
          <c:orientation val="maxMin"/>
          <c:max val="20"/>
          <c:min val="1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94694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54154543382363"/>
          <c:y val="3.0798694991276249E-3"/>
          <c:w val="0.11807408499930726"/>
          <c:h val="0.73051323388590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</xdr:row>
      <xdr:rowOff>71437</xdr:rowOff>
    </xdr:from>
    <xdr:to>
      <xdr:col>34</xdr:col>
      <xdr:colOff>10583</xdr:colOff>
      <xdr:row>56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67D42-5564-AF2D-4FA9-634217803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69"/>
  <sheetViews>
    <sheetView workbookViewId="0"/>
  </sheetViews>
  <sheetFormatPr defaultColWidth="11.42578125" defaultRowHeight="15" x14ac:dyDescent="0.25"/>
  <cols>
    <col min="1" max="1" width="17.42578125" customWidth="1"/>
    <col min="2" max="2" width="16.28515625" customWidth="1"/>
    <col min="3" max="4" width="11.5703125" bestFit="1" customWidth="1"/>
    <col min="5" max="5" width="13.85546875" customWidth="1"/>
    <col min="6" max="6" width="15.7109375" customWidth="1"/>
    <col min="7" max="7" width="16.7109375" customWidth="1"/>
    <col min="8" max="8" width="15.85546875" customWidth="1"/>
    <col min="9" max="9" width="15.140625" customWidth="1"/>
    <col min="10" max="10" width="16.7109375" customWidth="1"/>
    <col min="12" max="12" width="7" customWidth="1"/>
    <col min="13" max="13" width="7.42578125" customWidth="1"/>
    <col min="14" max="14" width="6.7109375" customWidth="1"/>
    <col min="17" max="17" width="16.140625" customWidth="1"/>
    <col min="18" max="18" width="9" customWidth="1"/>
    <col min="19" max="19" width="7.5703125" customWidth="1"/>
    <col min="20" max="20" width="17.28515625" bestFit="1" customWidth="1"/>
    <col min="21" max="21" width="12" customWidth="1"/>
    <col min="22" max="22" width="16.140625" customWidth="1"/>
    <col min="24" max="24" width="5.5703125" customWidth="1"/>
    <col min="25" max="25" width="6.28515625" customWidth="1"/>
    <col min="26" max="27" width="12" bestFit="1" customWidth="1"/>
    <col min="30" max="30" width="5.5703125" customWidth="1"/>
    <col min="31" max="31" width="6.28515625" customWidth="1"/>
    <col min="36" max="37" width="5.85546875" customWidth="1"/>
    <col min="42" max="42" width="6.42578125" customWidth="1"/>
    <col min="48" max="48" width="6.28515625" customWidth="1"/>
    <col min="49" max="49" width="7.140625" customWidth="1"/>
  </cols>
  <sheetData>
    <row r="1" spans="1:13" x14ac:dyDescent="0.25">
      <c r="A1" s="1" t="s">
        <v>0</v>
      </c>
      <c r="B1" s="1" t="s">
        <v>24</v>
      </c>
      <c r="C1" s="1" t="s">
        <v>17</v>
      </c>
      <c r="D1" s="1" t="s">
        <v>19</v>
      </c>
      <c r="E1" s="1" t="s">
        <v>18</v>
      </c>
      <c r="F1" s="1" t="s">
        <v>32</v>
      </c>
      <c r="G1" s="1" t="s">
        <v>25</v>
      </c>
      <c r="H1" s="1" t="s">
        <v>20</v>
      </c>
      <c r="I1" s="1" t="s">
        <v>22</v>
      </c>
      <c r="J1" s="1" t="s">
        <v>21</v>
      </c>
      <c r="K1" s="1" t="s">
        <v>23</v>
      </c>
      <c r="L1" s="1"/>
    </row>
    <row r="2" spans="1:13" x14ac:dyDescent="0.25">
      <c r="A2" t="s">
        <v>28</v>
      </c>
      <c r="B2" s="4">
        <v>29.515376833424995</v>
      </c>
      <c r="C2" s="5">
        <v>32.313981790099987</v>
      </c>
      <c r="D2" s="5">
        <v>1.5969070771999996</v>
      </c>
      <c r="E2" s="5">
        <v>25.973101197899997</v>
      </c>
      <c r="F2" s="16">
        <v>4882800</v>
      </c>
      <c r="G2" s="4">
        <v>810.0046273974998</v>
      </c>
      <c r="H2" s="5">
        <v>720.22209530750001</v>
      </c>
      <c r="I2" s="5">
        <v>1552.7571535499999</v>
      </c>
      <c r="J2" s="5">
        <v>809.51676596000004</v>
      </c>
      <c r="K2" s="10">
        <v>0.74</v>
      </c>
      <c r="L2" s="11"/>
      <c r="M2" s="2"/>
    </row>
    <row r="3" spans="1:13" x14ac:dyDescent="0.25">
      <c r="A3" t="s">
        <v>2</v>
      </c>
      <c r="B3" s="6">
        <v>29.320374666750006</v>
      </c>
      <c r="C3" s="7">
        <v>33.800261579250005</v>
      </c>
      <c r="D3" s="7">
        <v>3.6774761889249996</v>
      </c>
      <c r="E3" s="7">
        <v>24.200791200074999</v>
      </c>
      <c r="F3" s="17">
        <v>4736150</v>
      </c>
      <c r="G3" s="6">
        <v>748.00173607500005</v>
      </c>
      <c r="H3" s="7">
        <v>773.26357743499989</v>
      </c>
      <c r="I3" s="7">
        <v>1498.4245350249998</v>
      </c>
      <c r="J3" s="7">
        <v>681.69853720499998</v>
      </c>
      <c r="K3" s="12">
        <v>0.7</v>
      </c>
      <c r="L3" s="13"/>
      <c r="M3" s="2"/>
    </row>
    <row r="4" spans="1:13" x14ac:dyDescent="0.25">
      <c r="A4" t="s">
        <v>29</v>
      </c>
      <c r="B4" s="6">
        <v>26.108481362199996</v>
      </c>
      <c r="C4" s="7">
        <v>31.757792896025002</v>
      </c>
      <c r="D4" s="7">
        <v>-2.7097934015500007</v>
      </c>
      <c r="E4" s="7">
        <v>23.640075677575005</v>
      </c>
      <c r="F4" s="17">
        <v>5948725</v>
      </c>
      <c r="G4" s="6">
        <v>823.05958686249994</v>
      </c>
      <c r="H4" s="7">
        <v>824.80122707499993</v>
      </c>
      <c r="I4" s="7">
        <v>1657.1455492250007</v>
      </c>
      <c r="J4" s="7">
        <v>777.22575149000011</v>
      </c>
      <c r="K4" s="12">
        <v>0.66</v>
      </c>
      <c r="L4" s="13"/>
      <c r="M4" s="2"/>
    </row>
    <row r="5" spans="1:13" x14ac:dyDescent="0.25">
      <c r="A5" t="s">
        <v>3</v>
      </c>
      <c r="B5" s="6">
        <v>27.755183509124997</v>
      </c>
      <c r="C5" s="7">
        <v>35.33186499872501</v>
      </c>
      <c r="D5" s="7">
        <v>-5.8593413473999982</v>
      </c>
      <c r="E5" s="7">
        <v>22.785455419399995</v>
      </c>
      <c r="F5" s="17">
        <v>3697325</v>
      </c>
      <c r="G5" s="6">
        <v>696.91382997499977</v>
      </c>
      <c r="H5" s="7">
        <v>641.07602155249992</v>
      </c>
      <c r="I5" s="7">
        <v>1324.7887397649997</v>
      </c>
      <c r="J5" s="7">
        <v>654.96833888249978</v>
      </c>
      <c r="K5" s="12">
        <v>0.59</v>
      </c>
      <c r="L5" s="13"/>
      <c r="M5" s="2"/>
    </row>
    <row r="6" spans="1:13" x14ac:dyDescent="0.25">
      <c r="A6" t="s">
        <v>4</v>
      </c>
      <c r="B6" s="6">
        <v>29.369000627249999</v>
      </c>
      <c r="C6" s="7">
        <v>33.853089872924997</v>
      </c>
      <c r="D6" s="7">
        <v>0.86873117459999849</v>
      </c>
      <c r="E6" s="7">
        <v>24.300171483199996</v>
      </c>
      <c r="F6" s="17">
        <v>5211050</v>
      </c>
      <c r="G6" s="6">
        <v>810.30196731749982</v>
      </c>
      <c r="H6" s="7">
        <v>831.70026291750003</v>
      </c>
      <c r="I6" s="7">
        <v>1530.2876773249998</v>
      </c>
      <c r="J6" s="7">
        <v>737.56282039250004</v>
      </c>
      <c r="K6" s="12">
        <v>0.56000000000000005</v>
      </c>
      <c r="L6" s="13"/>
      <c r="M6" s="2"/>
    </row>
    <row r="7" spans="1:13" x14ac:dyDescent="0.25">
      <c r="A7" t="s">
        <v>33</v>
      </c>
      <c r="B7" s="6">
        <v>28.756453820350004</v>
      </c>
      <c r="C7" s="7">
        <v>33.182656480725008</v>
      </c>
      <c r="D7" s="7">
        <v>-3.4051680459499991</v>
      </c>
      <c r="E7" s="7">
        <v>23.906002345749997</v>
      </c>
      <c r="F7" s="17">
        <v>6626300</v>
      </c>
      <c r="G7" s="6">
        <v>799.9804835425</v>
      </c>
      <c r="H7" s="7">
        <v>821.63118160249974</v>
      </c>
      <c r="I7" s="7">
        <v>1727.6145852250004</v>
      </c>
      <c r="J7" s="7">
        <v>755.66771354499997</v>
      </c>
      <c r="K7" s="12">
        <v>0.55000000000000004</v>
      </c>
      <c r="L7" s="13"/>
      <c r="M7" s="2"/>
    </row>
    <row r="8" spans="1:13" x14ac:dyDescent="0.25">
      <c r="A8" t="s">
        <v>5</v>
      </c>
      <c r="B8" s="6">
        <v>25.669603873875001</v>
      </c>
      <c r="C8" s="7">
        <v>32.817627760549996</v>
      </c>
      <c r="D8" s="7">
        <v>8.8830652207749985</v>
      </c>
      <c r="E8" s="7">
        <v>23.118372197025003</v>
      </c>
      <c r="F8" s="17">
        <v>5611700</v>
      </c>
      <c r="G8" s="6">
        <v>786.24832849999996</v>
      </c>
      <c r="H8" s="7">
        <v>890.78630293250012</v>
      </c>
      <c r="I8" s="7">
        <v>1712.9500833499999</v>
      </c>
      <c r="J8" s="7">
        <v>791.34220549249994</v>
      </c>
      <c r="K8" s="12">
        <v>0.55000000000000004</v>
      </c>
      <c r="L8" s="13"/>
      <c r="M8" s="2"/>
    </row>
    <row r="9" spans="1:13" x14ac:dyDescent="0.25">
      <c r="A9" t="s">
        <v>6</v>
      </c>
      <c r="B9" s="6">
        <v>24.219488749699998</v>
      </c>
      <c r="C9" s="7">
        <v>34.022237387674998</v>
      </c>
      <c r="D9" s="7">
        <v>-4.5844246872249999</v>
      </c>
      <c r="E9" s="7">
        <v>20.053007858475002</v>
      </c>
      <c r="F9" s="17">
        <v>4807350</v>
      </c>
      <c r="G9" s="6">
        <v>749.76971982250006</v>
      </c>
      <c r="H9" s="7">
        <v>727.98100588500006</v>
      </c>
      <c r="I9" s="7">
        <v>1519.4033581249998</v>
      </c>
      <c r="J9" s="7">
        <v>626.55906213999992</v>
      </c>
      <c r="K9" s="12">
        <v>0.5</v>
      </c>
      <c r="L9" s="13"/>
      <c r="M9" s="2"/>
    </row>
    <row r="10" spans="1:13" x14ac:dyDescent="0.25">
      <c r="A10" t="s">
        <v>30</v>
      </c>
      <c r="B10" s="6">
        <v>26.057749169925</v>
      </c>
      <c r="C10" s="7">
        <v>31.97929672175</v>
      </c>
      <c r="D10" s="7">
        <v>-0.42129385815000014</v>
      </c>
      <c r="E10" s="7">
        <v>22.814971491625002</v>
      </c>
      <c r="F10" s="17">
        <v>4333550</v>
      </c>
      <c r="G10" s="6">
        <v>730.05042835999973</v>
      </c>
      <c r="H10" s="7">
        <v>695.825734775</v>
      </c>
      <c r="I10" s="7">
        <v>1655.0509162749997</v>
      </c>
      <c r="J10" s="7">
        <v>713.84672931499983</v>
      </c>
      <c r="K10" s="12">
        <v>0.44</v>
      </c>
      <c r="L10" s="13"/>
      <c r="M10" s="2"/>
    </row>
    <row r="11" spans="1:13" x14ac:dyDescent="0.25">
      <c r="A11" t="s">
        <v>8</v>
      </c>
      <c r="B11" s="6">
        <v>28.568929590149999</v>
      </c>
      <c r="C11" s="7">
        <v>33.908512013500001</v>
      </c>
      <c r="D11" s="7">
        <v>2.0251868767499999</v>
      </c>
      <c r="E11" s="7">
        <v>21.477025253549996</v>
      </c>
      <c r="F11" s="17">
        <v>3336925</v>
      </c>
      <c r="G11" s="6">
        <v>669.1592398974999</v>
      </c>
      <c r="H11" s="7">
        <v>611.11853145249995</v>
      </c>
      <c r="I11" s="7">
        <v>1420.9208554749998</v>
      </c>
      <c r="J11" s="7">
        <v>622.91151209000031</v>
      </c>
      <c r="K11" s="12">
        <v>0.42</v>
      </c>
      <c r="L11" s="13"/>
      <c r="M11" s="2"/>
    </row>
    <row r="12" spans="1:13" x14ac:dyDescent="0.25">
      <c r="A12" t="s">
        <v>9</v>
      </c>
      <c r="B12" s="6">
        <v>29.15916168042499</v>
      </c>
      <c r="C12" s="7">
        <v>30.493068433925011</v>
      </c>
      <c r="D12" s="7">
        <v>1.5048959106750004</v>
      </c>
      <c r="E12" s="7">
        <v>26.054106256350007</v>
      </c>
      <c r="F12" s="17">
        <v>3113525</v>
      </c>
      <c r="G12" s="6">
        <v>652.20028902500007</v>
      </c>
      <c r="H12" s="7">
        <v>628.1929428625001</v>
      </c>
      <c r="I12" s="7">
        <v>1276.9501846674998</v>
      </c>
      <c r="J12" s="7">
        <v>658.17064280500006</v>
      </c>
      <c r="K12" s="12">
        <v>0.4</v>
      </c>
      <c r="L12" s="13"/>
      <c r="M12" s="2"/>
    </row>
    <row r="13" spans="1:13" x14ac:dyDescent="0.25">
      <c r="A13" t="s">
        <v>10</v>
      </c>
      <c r="B13" s="6">
        <v>26.240941876800001</v>
      </c>
      <c r="C13" s="7">
        <v>34.15553546225</v>
      </c>
      <c r="D13" s="7">
        <v>-4.8739809121750008</v>
      </c>
      <c r="E13" s="7">
        <v>21.694585034125001</v>
      </c>
      <c r="F13" s="17">
        <v>3432450</v>
      </c>
      <c r="G13" s="6">
        <v>694.13334907749993</v>
      </c>
      <c r="H13" s="7">
        <v>667.80217513749972</v>
      </c>
      <c r="I13" s="7">
        <v>1310.5433427949997</v>
      </c>
      <c r="J13" s="7">
        <v>619.97879124999986</v>
      </c>
      <c r="K13" s="12">
        <v>0.38</v>
      </c>
      <c r="L13" s="13"/>
      <c r="M13" s="2"/>
    </row>
    <row r="14" spans="1:13" x14ac:dyDescent="0.25">
      <c r="A14" t="s">
        <v>11</v>
      </c>
      <c r="B14" s="6">
        <v>28.871007225425</v>
      </c>
      <c r="C14" s="7">
        <v>30.762614371499989</v>
      </c>
      <c r="D14" s="7">
        <v>3.5317810169249988</v>
      </c>
      <c r="E14" s="7">
        <v>24.387011265450003</v>
      </c>
      <c r="F14" s="17">
        <v>4648525</v>
      </c>
      <c r="G14" s="6">
        <v>721.81934712249983</v>
      </c>
      <c r="H14" s="7">
        <v>652.93465747499999</v>
      </c>
      <c r="I14" s="7">
        <v>1470.6213621999996</v>
      </c>
      <c r="J14" s="7">
        <v>660.26008078000018</v>
      </c>
      <c r="K14" s="12">
        <v>0.35</v>
      </c>
      <c r="L14" s="13"/>
      <c r="M14" s="2"/>
    </row>
    <row r="15" spans="1:13" x14ac:dyDescent="0.25">
      <c r="A15" t="s">
        <v>27</v>
      </c>
      <c r="B15" s="6">
        <v>27.257258640175007</v>
      </c>
      <c r="C15" s="7">
        <v>35.761177218999997</v>
      </c>
      <c r="D15" s="7">
        <v>1.2075286511750001</v>
      </c>
      <c r="E15" s="7">
        <v>23.685059932249992</v>
      </c>
      <c r="F15" s="17">
        <v>8218975</v>
      </c>
      <c r="G15" s="6">
        <v>968.47813272499991</v>
      </c>
      <c r="H15" s="7">
        <v>959.77304368749969</v>
      </c>
      <c r="I15" s="7">
        <v>1914.2232942500002</v>
      </c>
      <c r="J15" s="7">
        <v>854.97753894249979</v>
      </c>
      <c r="K15" s="12">
        <v>0.34</v>
      </c>
      <c r="L15" s="13"/>
      <c r="M15" s="2"/>
    </row>
    <row r="16" spans="1:13" x14ac:dyDescent="0.25">
      <c r="A16" t="s">
        <v>12</v>
      </c>
      <c r="B16" s="6">
        <v>28.931854162025008</v>
      </c>
      <c r="C16" s="7">
        <v>33.038913835549998</v>
      </c>
      <c r="D16" s="7">
        <v>4.3812558364000003</v>
      </c>
      <c r="E16" s="7">
        <v>25.238506809399997</v>
      </c>
      <c r="F16" s="17">
        <v>3894575</v>
      </c>
      <c r="G16" s="6">
        <v>744.48482622750021</v>
      </c>
      <c r="H16" s="7">
        <v>633.49782087250037</v>
      </c>
      <c r="I16" s="7">
        <v>1354.6291487075</v>
      </c>
      <c r="J16" s="7">
        <v>691.84668739499989</v>
      </c>
      <c r="K16" s="12">
        <v>0.32</v>
      </c>
      <c r="L16" s="13"/>
      <c r="M16" s="2"/>
    </row>
    <row r="17" spans="1:52" x14ac:dyDescent="0.25">
      <c r="A17" t="s">
        <v>13</v>
      </c>
      <c r="B17" s="6">
        <v>26.764961451474989</v>
      </c>
      <c r="C17" s="7">
        <v>34.079451375249995</v>
      </c>
      <c r="D17" s="7">
        <v>-0.10989036857500016</v>
      </c>
      <c r="E17" s="7">
        <v>23.7768938187</v>
      </c>
      <c r="F17" s="17">
        <v>4534450</v>
      </c>
      <c r="G17" s="6">
        <v>693.98886933000006</v>
      </c>
      <c r="H17" s="7">
        <v>658.39316331000009</v>
      </c>
      <c r="I17" s="7">
        <v>1498.4675693249994</v>
      </c>
      <c r="J17" s="7">
        <v>646.06892164249984</v>
      </c>
      <c r="K17" s="12">
        <v>0.32</v>
      </c>
      <c r="L17" s="13"/>
      <c r="M17" s="2"/>
    </row>
    <row r="18" spans="1:52" x14ac:dyDescent="0.25">
      <c r="A18" t="s">
        <v>14</v>
      </c>
      <c r="B18" s="6">
        <v>26.165527859125</v>
      </c>
      <c r="C18" s="7">
        <v>34.120499757324993</v>
      </c>
      <c r="D18" s="7">
        <v>4.1629126471499998</v>
      </c>
      <c r="E18" s="7">
        <v>22.974658618449997</v>
      </c>
      <c r="F18" s="17">
        <v>3115275</v>
      </c>
      <c r="G18" s="6">
        <v>618.60473598000021</v>
      </c>
      <c r="H18" s="7">
        <v>586.96549927749993</v>
      </c>
      <c r="I18" s="7">
        <v>1414.3364474225002</v>
      </c>
      <c r="J18" s="7">
        <v>665.48543711499985</v>
      </c>
      <c r="K18" s="12">
        <v>0.28000000000000003</v>
      </c>
      <c r="L18" s="13"/>
      <c r="M18" s="2"/>
    </row>
    <row r="19" spans="1:52" x14ac:dyDescent="0.25">
      <c r="A19" t="s">
        <v>31</v>
      </c>
      <c r="B19" s="6">
        <v>28.640572677525</v>
      </c>
      <c r="C19" s="7">
        <v>32.003378544349999</v>
      </c>
      <c r="D19" s="7">
        <v>-1.8145649031500004</v>
      </c>
      <c r="E19" s="7">
        <v>27.31134249337499</v>
      </c>
      <c r="F19" s="17">
        <v>3791050</v>
      </c>
      <c r="G19" s="6">
        <v>671.22513665250005</v>
      </c>
      <c r="H19" s="7">
        <v>610.03229509749985</v>
      </c>
      <c r="I19" s="7">
        <v>1457.7118568600004</v>
      </c>
      <c r="J19" s="7">
        <v>685.7339605075</v>
      </c>
      <c r="K19" s="12">
        <v>0.27</v>
      </c>
      <c r="L19" s="13"/>
      <c r="M19" s="2"/>
    </row>
    <row r="20" spans="1:52" x14ac:dyDescent="0.25">
      <c r="A20" t="s">
        <v>15</v>
      </c>
      <c r="B20" s="6">
        <v>32.283827592000009</v>
      </c>
      <c r="C20" s="7">
        <v>34.225647257349998</v>
      </c>
      <c r="D20" s="7">
        <v>3.7542288187249979</v>
      </c>
      <c r="E20" s="7">
        <v>29.543925391749998</v>
      </c>
      <c r="F20" s="17">
        <v>10387125</v>
      </c>
      <c r="G20" s="6">
        <v>907.96166753500006</v>
      </c>
      <c r="H20" s="7">
        <v>976.27530112249985</v>
      </c>
      <c r="I20" s="7">
        <v>2113.9122269749996</v>
      </c>
      <c r="J20" s="7">
        <v>1023.8858387124998</v>
      </c>
      <c r="K20" s="12">
        <v>0.25</v>
      </c>
      <c r="L20" s="13"/>
      <c r="M20" s="2"/>
    </row>
    <row r="21" spans="1:52" x14ac:dyDescent="0.25">
      <c r="A21" t="s">
        <v>16</v>
      </c>
      <c r="B21" s="8">
        <v>27.729317308249996</v>
      </c>
      <c r="C21" s="9">
        <v>35.615224442750005</v>
      </c>
      <c r="D21" s="9">
        <v>0.41752135564999976</v>
      </c>
      <c r="E21" s="9">
        <v>23.014897143425003</v>
      </c>
      <c r="F21" s="18">
        <v>6518625</v>
      </c>
      <c r="G21" s="8">
        <v>893.53421140000023</v>
      </c>
      <c r="H21" s="9">
        <v>843.28638536250037</v>
      </c>
      <c r="I21" s="9">
        <v>1724.5577331499996</v>
      </c>
      <c r="J21" s="9">
        <v>824.35393127250029</v>
      </c>
      <c r="K21" s="14">
        <v>0.1</v>
      </c>
      <c r="L21" s="15"/>
      <c r="M21" s="2"/>
    </row>
    <row r="22" spans="1:52" x14ac:dyDescent="0.25">
      <c r="B22" s="2"/>
      <c r="C22" s="2"/>
      <c r="D22" s="2"/>
      <c r="E22" s="2"/>
      <c r="F22" s="2"/>
      <c r="G22" s="2"/>
      <c r="H22" s="2"/>
      <c r="I22" s="2"/>
      <c r="J22" s="2"/>
      <c r="K22" s="3"/>
    </row>
    <row r="24" spans="1:52" x14ac:dyDescent="0.25">
      <c r="A24" s="1" t="s">
        <v>43</v>
      </c>
      <c r="B24" s="28">
        <v>1</v>
      </c>
      <c r="C24" s="28">
        <v>1</v>
      </c>
      <c r="D24" s="28">
        <v>0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0</v>
      </c>
      <c r="M24" s="89" t="s">
        <v>36</v>
      </c>
      <c r="N24" s="90"/>
      <c r="O24" s="90"/>
      <c r="P24" s="90"/>
      <c r="Q24" s="91"/>
      <c r="R24" s="89" t="s">
        <v>42</v>
      </c>
      <c r="S24" s="90"/>
      <c r="T24" s="90"/>
      <c r="U24" s="90"/>
      <c r="V24" s="91"/>
      <c r="X24" s="89" t="s">
        <v>37</v>
      </c>
      <c r="Y24" s="90"/>
      <c r="Z24" s="90"/>
      <c r="AA24" s="90"/>
      <c r="AB24" s="91"/>
      <c r="AD24" s="89" t="s">
        <v>39</v>
      </c>
      <c r="AE24" s="90"/>
      <c r="AF24" s="90"/>
      <c r="AG24" s="90"/>
      <c r="AH24" s="91"/>
      <c r="AJ24" s="89" t="s">
        <v>40</v>
      </c>
      <c r="AK24" s="90"/>
      <c r="AL24" s="90"/>
      <c r="AM24" s="90"/>
      <c r="AN24" s="91"/>
      <c r="AO24" s="82"/>
      <c r="AP24" s="89" t="s">
        <v>46</v>
      </c>
      <c r="AQ24" s="90"/>
      <c r="AR24" s="90"/>
      <c r="AS24" s="90"/>
      <c r="AT24" s="91"/>
      <c r="AV24" s="89" t="s">
        <v>41</v>
      </c>
      <c r="AW24" s="90"/>
      <c r="AX24" s="90"/>
      <c r="AY24" s="90"/>
      <c r="AZ24" s="91"/>
    </row>
    <row r="25" spans="1:52" x14ac:dyDescent="0.25">
      <c r="B25" s="1" t="str">
        <f>B$1</f>
        <v>Cognitive load mean</v>
      </c>
      <c r="C25" s="1" t="str">
        <f t="shared" ref="C25:K25" si="0">C$1</f>
        <v>Engagement mean</v>
      </c>
      <c r="D25" s="1" t="str">
        <f t="shared" si="0"/>
        <v>Attraction mean</v>
      </c>
      <c r="E25" s="1" t="str">
        <f t="shared" si="0"/>
        <v>Memorization mean</v>
      </c>
      <c r="F25" s="1" t="str">
        <f t="shared" si="0"/>
        <v>Completion mean time</v>
      </c>
      <c r="G25" s="1" t="str">
        <f t="shared" si="0"/>
        <v>Cognitive load distance</v>
      </c>
      <c r="H25" s="1" t="str">
        <f t="shared" si="0"/>
        <v>Engagement distance</v>
      </c>
      <c r="I25" s="1" t="str">
        <f t="shared" si="0"/>
        <v>Attraction distance</v>
      </c>
      <c r="J25" s="1" t="str">
        <f t="shared" si="0"/>
        <v>Memorization distance</v>
      </c>
      <c r="K25" s="1" t="str">
        <f t="shared" si="0"/>
        <v>Preference percentage</v>
      </c>
      <c r="L25" s="1"/>
      <c r="M25" s="1" t="s">
        <v>38</v>
      </c>
      <c r="N25" s="1" t="s">
        <v>1</v>
      </c>
      <c r="O25" s="1" t="s">
        <v>26</v>
      </c>
      <c r="P25" s="1" t="s">
        <v>34</v>
      </c>
      <c r="Q25" s="1" t="s">
        <v>35</v>
      </c>
      <c r="R25" s="1" t="s">
        <v>38</v>
      </c>
      <c r="S25" s="1" t="s">
        <v>1</v>
      </c>
      <c r="T25" s="1" t="s">
        <v>26</v>
      </c>
      <c r="U25" s="1" t="s">
        <v>34</v>
      </c>
      <c r="V25" s="1" t="s">
        <v>35</v>
      </c>
      <c r="X25" s="1" t="s">
        <v>38</v>
      </c>
      <c r="Y25" s="1" t="s">
        <v>1</v>
      </c>
      <c r="Z25" s="1" t="s">
        <v>26</v>
      </c>
      <c r="AA25" s="1" t="s">
        <v>34</v>
      </c>
      <c r="AB25" s="1" t="s">
        <v>35</v>
      </c>
      <c r="AD25" s="1" t="s">
        <v>38</v>
      </c>
      <c r="AE25" s="1" t="s">
        <v>1</v>
      </c>
      <c r="AF25" s="1" t="s">
        <v>26</v>
      </c>
      <c r="AG25" s="1" t="s">
        <v>34</v>
      </c>
      <c r="AH25" s="1" t="s">
        <v>35</v>
      </c>
      <c r="AJ25" s="1" t="s">
        <v>38</v>
      </c>
      <c r="AK25" s="1" t="s">
        <v>1</v>
      </c>
      <c r="AL25" s="1" t="s">
        <v>26</v>
      </c>
      <c r="AM25" s="1" t="s">
        <v>34</v>
      </c>
      <c r="AN25" s="1" t="s">
        <v>35</v>
      </c>
      <c r="AO25" s="1"/>
      <c r="AP25" s="1" t="s">
        <v>38</v>
      </c>
      <c r="AQ25" s="1" t="s">
        <v>1</v>
      </c>
      <c r="AR25" s="1" t="s">
        <v>26</v>
      </c>
      <c r="AS25" s="1" t="s">
        <v>34</v>
      </c>
      <c r="AT25" s="1" t="s">
        <v>35</v>
      </c>
      <c r="AV25" s="1" t="s">
        <v>38</v>
      </c>
      <c r="AW25" s="1" t="s">
        <v>1</v>
      </c>
      <c r="AX25" s="1" t="s">
        <v>26</v>
      </c>
      <c r="AY25" s="1" t="s">
        <v>34</v>
      </c>
      <c r="AZ25" s="1" t="s">
        <v>35</v>
      </c>
    </row>
    <row r="26" spans="1:52" x14ac:dyDescent="0.25">
      <c r="A26" t="str">
        <f>A2</f>
        <v>Grayscaling</v>
      </c>
      <c r="B26" s="19">
        <f>RANK(B2,B$2:B$21,B$24)</f>
        <v>19</v>
      </c>
      <c r="C26" s="20">
        <f>RANK(C2,C$2:C$21,C$24)</f>
        <v>6</v>
      </c>
      <c r="D26" s="20">
        <f t="shared" ref="D26" si="1">RANK(D2,D$2:D$21,D$24)</f>
        <v>8</v>
      </c>
      <c r="E26" s="20">
        <f t="shared" ref="E26:K26" si="2">RANK(E2,E$2:E$21,E$24)</f>
        <v>17</v>
      </c>
      <c r="F26" s="20">
        <f t="shared" si="2"/>
        <v>13</v>
      </c>
      <c r="G26" s="20">
        <f t="shared" si="2"/>
        <v>15</v>
      </c>
      <c r="H26" s="20">
        <f t="shared" si="2"/>
        <v>11</v>
      </c>
      <c r="I26" s="20">
        <f t="shared" si="2"/>
        <v>13</v>
      </c>
      <c r="J26" s="20">
        <f t="shared" si="2"/>
        <v>17</v>
      </c>
      <c r="K26" s="20">
        <f t="shared" si="2"/>
        <v>1</v>
      </c>
      <c r="L26" s="21"/>
      <c r="M26">
        <f>SUM(B26:K26)</f>
        <v>120</v>
      </c>
      <c r="N26">
        <f>RANK(M26,$M$26:$M$45,1)</f>
        <v>15</v>
      </c>
      <c r="O26" t="str">
        <f>A26</f>
        <v>Grayscaling</v>
      </c>
      <c r="P26" s="29">
        <v>1</v>
      </c>
      <c r="Q26" s="30" t="str">
        <f>VLOOKUP(P26,$N$26:$O$45,2,FALSE)</f>
        <v>Ephemeral</v>
      </c>
      <c r="R26">
        <f>SUM(B26:J26)+5*K26</f>
        <v>124</v>
      </c>
      <c r="S26">
        <f>RANK(R26,$R$26:$R$45,1)</f>
        <v>6</v>
      </c>
      <c r="T26" t="str">
        <f>A26</f>
        <v>Grayscaling</v>
      </c>
      <c r="U26" s="59">
        <v>1</v>
      </c>
      <c r="V26" s="59" t="str">
        <f>VLOOKUP(U26,$S$26:$T$45,2,FALSE)</f>
        <v>Boxing</v>
      </c>
      <c r="X26">
        <f>B26+G26+K26</f>
        <v>35</v>
      </c>
      <c r="Y26">
        <f>RANK(X26,$X$26:$X$45,1)</f>
        <v>14</v>
      </c>
      <c r="Z26" t="str">
        <f t="shared" ref="Z26:Z45" si="3">A26</f>
        <v>Grayscaling</v>
      </c>
      <c r="AA26" s="35">
        <v>1</v>
      </c>
      <c r="AB26" s="36" t="str">
        <f>VLOOKUP(AA26,$Y$26:$Z$45,2,FALSE)</f>
        <v>Boxing</v>
      </c>
      <c r="AD26">
        <f>C26+H26+K26</f>
        <v>18</v>
      </c>
      <c r="AE26">
        <f>RANK(AD26,$AD$26:$AD$45,1)</f>
        <v>2</v>
      </c>
      <c r="AF26" t="str">
        <f>A26</f>
        <v>Grayscaling</v>
      </c>
      <c r="AG26" s="45">
        <v>1</v>
      </c>
      <c r="AH26" s="46" t="str">
        <f t="shared" ref="AH26:AH31" si="4">VLOOKUP(AG26,$AE$26:$AF$45,2,FALSE)</f>
        <v>Glowing</v>
      </c>
      <c r="AJ26">
        <f>D26+I26+K26</f>
        <v>22</v>
      </c>
      <c r="AK26">
        <f>RANK(AJ26,$AJ$26:$AJ$45,1)</f>
        <v>4</v>
      </c>
      <c r="AL26" t="str">
        <f>A26</f>
        <v>Grayscaling</v>
      </c>
      <c r="AM26" s="51">
        <v>1</v>
      </c>
      <c r="AN26" s="52" t="str">
        <f>VLOOKUP(AM26,$AK$26:$AL$45,2,FALSE)</f>
        <v>Highlighting</v>
      </c>
      <c r="AP26">
        <f>E26+J26+K26</f>
        <v>35</v>
      </c>
      <c r="AQ26">
        <f>RANK(AP26,$AP$26:$AP$45,1)</f>
        <v>13</v>
      </c>
      <c r="AR26" t="s">
        <v>28</v>
      </c>
      <c r="AS26" s="83">
        <v>1</v>
      </c>
      <c r="AT26" s="84" t="str">
        <f>VLOOKUP(AS26,$AQ$26:$AR$45,2,FALSE)</f>
        <v>Static</v>
      </c>
      <c r="AV26">
        <f>F26+K26</f>
        <v>14</v>
      </c>
      <c r="AW26">
        <f>RANK(AV26,$AV$26:$AV$45,1)</f>
        <v>5</v>
      </c>
      <c r="AX26" t="str">
        <f>A26</f>
        <v>Grayscaling</v>
      </c>
      <c r="AY26" s="53">
        <v>1</v>
      </c>
      <c r="AZ26" s="54" t="str">
        <f>VLOOKUP(AY26,$AW$26:$AX$45,2,FALSE)</f>
        <v>Boxing</v>
      </c>
    </row>
    <row r="27" spans="1:52" x14ac:dyDescent="0.25">
      <c r="A27" t="str">
        <f t="shared" ref="A27:A45" si="5">A3</f>
        <v>Highlighting</v>
      </c>
      <c r="B27" s="22">
        <f t="shared" ref="B27:D45" si="6">RANK(B3,B$2:B$21,B$24)</f>
        <v>17</v>
      </c>
      <c r="C27" s="23">
        <f t="shared" si="6"/>
        <v>10</v>
      </c>
      <c r="D27" s="23">
        <f t="shared" si="6"/>
        <v>5</v>
      </c>
      <c r="E27" s="23">
        <f t="shared" ref="E27:K27" si="7">RANK(E3,E$2:E$21,E$24)</f>
        <v>13</v>
      </c>
      <c r="F27" s="23">
        <f t="shared" si="7"/>
        <v>11</v>
      </c>
      <c r="G27" s="23">
        <f t="shared" si="7"/>
        <v>11</v>
      </c>
      <c r="H27" s="23">
        <f t="shared" si="7"/>
        <v>13</v>
      </c>
      <c r="I27" s="23">
        <f t="shared" si="7"/>
        <v>9</v>
      </c>
      <c r="J27" s="23">
        <f t="shared" si="7"/>
        <v>9</v>
      </c>
      <c r="K27" s="23">
        <f t="shared" si="7"/>
        <v>2</v>
      </c>
      <c r="L27" s="24"/>
      <c r="M27">
        <f t="shared" ref="M27:M45" si="8">SUM(B27:K27)</f>
        <v>100</v>
      </c>
      <c r="N27">
        <f t="shared" ref="N27:N45" si="9">RANK(M27,$M$26:$M$45,1)</f>
        <v>12</v>
      </c>
      <c r="O27" t="str">
        <f t="shared" ref="O27:O45" si="10">A27</f>
        <v>Highlighting</v>
      </c>
      <c r="P27" s="31">
        <v>2</v>
      </c>
      <c r="Q27" s="32" t="str">
        <f t="shared" ref="Q27:Q45" si="11">VLOOKUP(P27,$N$26:$O$45,2,FALSE)</f>
        <v>Colored</v>
      </c>
      <c r="R27">
        <f t="shared" ref="R27:R45" si="12">SUM(B27:J27)+5*K27</f>
        <v>108</v>
      </c>
      <c r="S27">
        <f t="shared" ref="S27:S45" si="13">RANK(R27,$R$26:$R$45,1)</f>
        <v>3</v>
      </c>
      <c r="T27" t="str">
        <f t="shared" ref="T27:T45" si="14">A27</f>
        <v>Highlighting</v>
      </c>
      <c r="U27" s="59">
        <v>2</v>
      </c>
      <c r="V27" s="59" t="str">
        <f t="shared" ref="V27:V45" si="15">VLOOKUP(U27,$S$26:$T$45,2,FALSE)</f>
        <v>Ephemeral</v>
      </c>
      <c r="X27">
        <f t="shared" ref="X27:X45" si="16">B27+G27+K27</f>
        <v>30</v>
      </c>
      <c r="Y27">
        <f t="shared" ref="Y27:Y45" si="17">RANK(X27,$X$26:$X$45,1)</f>
        <v>11</v>
      </c>
      <c r="Z27" t="str">
        <f t="shared" si="3"/>
        <v>Highlighting</v>
      </c>
      <c r="AA27" s="37">
        <v>2</v>
      </c>
      <c r="AB27" s="38" t="s">
        <v>5</v>
      </c>
      <c r="AD27">
        <f t="shared" ref="AD27:AD45" si="18">C27+H27+K27</f>
        <v>25</v>
      </c>
      <c r="AE27">
        <f t="shared" ref="AE27:AE45" si="19">RANK(AD27,$AD$26:$AD$45,1)</f>
        <v>6</v>
      </c>
      <c r="AF27" t="str">
        <f t="shared" ref="AF27:AF45" si="20">A27</f>
        <v>Highlighting</v>
      </c>
      <c r="AG27" s="41">
        <v>2</v>
      </c>
      <c r="AH27" s="42" t="str">
        <f t="shared" si="4"/>
        <v>Grayscaling</v>
      </c>
      <c r="AJ27">
        <f t="shared" ref="AJ27:AJ45" si="21">D27+I27+K27</f>
        <v>16</v>
      </c>
      <c r="AK27">
        <f t="shared" ref="AK27:AK45" si="22">RANK(AJ27,$AJ$26:$AJ$45,1)</f>
        <v>1</v>
      </c>
      <c r="AL27" t="str">
        <f t="shared" ref="AL27:AL45" si="23">A27</f>
        <v>Highlighting</v>
      </c>
      <c r="AM27" s="47">
        <v>2</v>
      </c>
      <c r="AN27" s="48" t="str">
        <f>VLOOKUP(AM27,$AK$26:$AL$45,2,FALSE)</f>
        <v>Glowing</v>
      </c>
      <c r="AP27">
        <f t="shared" ref="AP27:AP45" si="24">E27+J27+K27</f>
        <v>24</v>
      </c>
      <c r="AQ27">
        <f t="shared" ref="AQ27:AQ45" si="25">RANK(AP27,$AP$26:$AP$45,1)</f>
        <v>5</v>
      </c>
      <c r="AR27" t="s">
        <v>2</v>
      </c>
      <c r="AS27" s="85">
        <v>2</v>
      </c>
      <c r="AT27" s="86" t="str">
        <f t="shared" ref="AT27:AT45" si="26">VLOOKUP(AS27,$AQ$26:$AR$45,2,FALSE)</f>
        <v>Boxing</v>
      </c>
      <c r="AV27">
        <f t="shared" ref="AV27:AV45" si="27">F27+K27</f>
        <v>13</v>
      </c>
      <c r="AW27">
        <f t="shared" ref="AW27:AW45" si="28">RANK(AV27,$AV$26:$AV$45,1)</f>
        <v>3</v>
      </c>
      <c r="AX27" t="str">
        <f t="shared" ref="AX27:AX45" si="29">A27</f>
        <v>Highlighting</v>
      </c>
      <c r="AY27" s="55">
        <v>2</v>
      </c>
      <c r="AZ27" s="56" t="str">
        <f>VLOOKUP(AY27,$AW$26:$AX$45,2,FALSE)</f>
        <v>Glowing</v>
      </c>
    </row>
    <row r="28" spans="1:52" x14ac:dyDescent="0.25">
      <c r="A28" t="str">
        <f t="shared" si="5"/>
        <v>Underlining</v>
      </c>
      <c r="B28" s="22">
        <f t="shared" si="6"/>
        <v>4</v>
      </c>
      <c r="C28" s="23">
        <f t="shared" si="6"/>
        <v>3</v>
      </c>
      <c r="D28" s="23">
        <f t="shared" si="6"/>
        <v>16</v>
      </c>
      <c r="E28" s="23">
        <f t="shared" ref="E28:K28" si="30">RANK(E4,E$2:E$21,E$24)</f>
        <v>9</v>
      </c>
      <c r="F28" s="23">
        <f t="shared" si="30"/>
        <v>16</v>
      </c>
      <c r="G28" s="23">
        <f t="shared" si="30"/>
        <v>17</v>
      </c>
      <c r="H28" s="23">
        <f t="shared" si="30"/>
        <v>15</v>
      </c>
      <c r="I28" s="23">
        <f t="shared" si="30"/>
        <v>15</v>
      </c>
      <c r="J28" s="23">
        <f t="shared" si="30"/>
        <v>15</v>
      </c>
      <c r="K28" s="23">
        <f t="shared" si="30"/>
        <v>3</v>
      </c>
      <c r="L28" s="24"/>
      <c r="M28">
        <f t="shared" si="8"/>
        <v>113</v>
      </c>
      <c r="N28">
        <f t="shared" si="9"/>
        <v>14</v>
      </c>
      <c r="O28" t="str">
        <f t="shared" si="10"/>
        <v>Underlining</v>
      </c>
      <c r="P28" s="31">
        <v>3</v>
      </c>
      <c r="Q28" s="32" t="str">
        <f t="shared" si="11"/>
        <v>Glowing</v>
      </c>
      <c r="R28">
        <f t="shared" si="12"/>
        <v>125</v>
      </c>
      <c r="S28">
        <f t="shared" si="13"/>
        <v>8</v>
      </c>
      <c r="T28" t="str">
        <f t="shared" si="14"/>
        <v>Underlining</v>
      </c>
      <c r="U28" s="59">
        <v>3</v>
      </c>
      <c r="V28" s="59" t="str">
        <f t="shared" si="15"/>
        <v>Highlighting</v>
      </c>
      <c r="X28">
        <f t="shared" si="16"/>
        <v>24</v>
      </c>
      <c r="Y28">
        <f t="shared" si="17"/>
        <v>6</v>
      </c>
      <c r="Z28" t="str">
        <f t="shared" si="3"/>
        <v>Underlining</v>
      </c>
      <c r="AA28" s="37">
        <v>3</v>
      </c>
      <c r="AB28" s="38" t="s">
        <v>7</v>
      </c>
      <c r="AD28">
        <f t="shared" si="18"/>
        <v>21</v>
      </c>
      <c r="AE28">
        <f t="shared" si="19"/>
        <v>3</v>
      </c>
      <c r="AF28" t="str">
        <f t="shared" si="20"/>
        <v>Underlining</v>
      </c>
      <c r="AG28" s="41">
        <v>3</v>
      </c>
      <c r="AH28" s="42" t="str">
        <f t="shared" si="4"/>
        <v>Underlining</v>
      </c>
      <c r="AJ28">
        <f t="shared" si="21"/>
        <v>34</v>
      </c>
      <c r="AK28">
        <f t="shared" si="22"/>
        <v>12</v>
      </c>
      <c r="AL28" t="str">
        <f t="shared" si="23"/>
        <v>Underlining</v>
      </c>
      <c r="AM28" s="47">
        <v>3</v>
      </c>
      <c r="AN28" s="48" t="s">
        <v>12</v>
      </c>
      <c r="AP28">
        <f t="shared" si="24"/>
        <v>27</v>
      </c>
      <c r="AQ28">
        <f t="shared" si="25"/>
        <v>7</v>
      </c>
      <c r="AR28" t="s">
        <v>29</v>
      </c>
      <c r="AS28" s="85">
        <v>3</v>
      </c>
      <c r="AT28" s="86" t="str">
        <f t="shared" si="26"/>
        <v>Ephemeral</v>
      </c>
      <c r="AV28">
        <f t="shared" si="27"/>
        <v>19</v>
      </c>
      <c r="AW28">
        <f t="shared" si="28"/>
        <v>8</v>
      </c>
      <c r="AX28" t="str">
        <f t="shared" si="29"/>
        <v>Underlining</v>
      </c>
      <c r="AY28" s="55">
        <v>3</v>
      </c>
      <c r="AZ28" s="56" t="str">
        <f>VLOOKUP(AY28,$AW$26:$AX$45,2,FALSE)</f>
        <v>Highlighting</v>
      </c>
    </row>
    <row r="29" spans="1:52" x14ac:dyDescent="0.25">
      <c r="A29" t="str">
        <f t="shared" si="5"/>
        <v>Boxing</v>
      </c>
      <c r="B29" s="22">
        <f t="shared" si="6"/>
        <v>10</v>
      </c>
      <c r="C29" s="23">
        <f t="shared" si="6"/>
        <v>18</v>
      </c>
      <c r="D29" s="23">
        <f t="shared" si="6"/>
        <v>20</v>
      </c>
      <c r="E29" s="23">
        <f t="shared" ref="E29:K29" si="31">RANK(E5,E$2:E$21,E$24)</f>
        <v>4</v>
      </c>
      <c r="F29" s="23">
        <f t="shared" si="31"/>
        <v>5</v>
      </c>
      <c r="G29" s="23">
        <f t="shared" si="31"/>
        <v>7</v>
      </c>
      <c r="H29" s="23">
        <f t="shared" si="31"/>
        <v>6</v>
      </c>
      <c r="I29" s="23">
        <f t="shared" si="31"/>
        <v>3</v>
      </c>
      <c r="J29" s="23">
        <f t="shared" si="31"/>
        <v>5</v>
      </c>
      <c r="K29" s="23">
        <f t="shared" si="31"/>
        <v>4</v>
      </c>
      <c r="L29" s="24"/>
      <c r="M29">
        <f t="shared" si="8"/>
        <v>82</v>
      </c>
      <c r="N29">
        <f t="shared" si="9"/>
        <v>5</v>
      </c>
      <c r="O29" t="str">
        <f t="shared" si="10"/>
        <v>Boxing</v>
      </c>
      <c r="P29" s="31">
        <v>4</v>
      </c>
      <c r="Q29" s="32" t="str">
        <f t="shared" si="11"/>
        <v>Blinking</v>
      </c>
      <c r="R29">
        <f t="shared" si="12"/>
        <v>98</v>
      </c>
      <c r="S29">
        <f t="shared" si="13"/>
        <v>1</v>
      </c>
      <c r="T29" t="str">
        <f t="shared" si="14"/>
        <v>Boxing</v>
      </c>
      <c r="U29" s="59">
        <v>4</v>
      </c>
      <c r="V29" s="59" t="str">
        <f t="shared" si="15"/>
        <v>Glowing</v>
      </c>
      <c r="X29">
        <f t="shared" si="16"/>
        <v>21</v>
      </c>
      <c r="Y29">
        <f t="shared" si="17"/>
        <v>1</v>
      </c>
      <c r="Z29" t="str">
        <f t="shared" si="3"/>
        <v>Boxing</v>
      </c>
      <c r="AA29" s="37">
        <v>4</v>
      </c>
      <c r="AB29" s="38" t="s">
        <v>6</v>
      </c>
      <c r="AD29">
        <f t="shared" si="18"/>
        <v>28</v>
      </c>
      <c r="AE29">
        <f t="shared" si="19"/>
        <v>9</v>
      </c>
      <c r="AF29" t="str">
        <f t="shared" si="20"/>
        <v>Boxing</v>
      </c>
      <c r="AG29" s="41">
        <v>4</v>
      </c>
      <c r="AH29" s="42" t="str">
        <f t="shared" si="4"/>
        <v>Pulsing</v>
      </c>
      <c r="AJ29">
        <f t="shared" si="21"/>
        <v>27</v>
      </c>
      <c r="AK29">
        <f t="shared" si="22"/>
        <v>8</v>
      </c>
      <c r="AL29" t="str">
        <f t="shared" si="23"/>
        <v>Boxing</v>
      </c>
      <c r="AM29" s="47">
        <v>4</v>
      </c>
      <c r="AN29" s="48" t="str">
        <f>VLOOKUP(AM29,$AK$26:$AL$45,2,FALSE)</f>
        <v>Grayscaling</v>
      </c>
      <c r="AP29">
        <f t="shared" si="24"/>
        <v>13</v>
      </c>
      <c r="AQ29">
        <f t="shared" si="25"/>
        <v>2</v>
      </c>
      <c r="AR29" t="s">
        <v>3</v>
      </c>
      <c r="AS29" s="85">
        <v>4</v>
      </c>
      <c r="AT29" s="86" t="str">
        <f t="shared" si="26"/>
        <v>Blinking</v>
      </c>
      <c r="AV29">
        <f t="shared" si="27"/>
        <v>9</v>
      </c>
      <c r="AW29">
        <f t="shared" si="28"/>
        <v>1</v>
      </c>
      <c r="AX29" t="str">
        <f t="shared" si="29"/>
        <v>Boxing</v>
      </c>
      <c r="AY29" s="55">
        <v>4</v>
      </c>
      <c r="AZ29" s="56" t="s">
        <v>8</v>
      </c>
    </row>
    <row r="30" spans="1:52" x14ac:dyDescent="0.25">
      <c r="A30" t="str">
        <f t="shared" si="5"/>
        <v>Bolding</v>
      </c>
      <c r="B30" s="22">
        <f t="shared" si="6"/>
        <v>18</v>
      </c>
      <c r="C30" s="23">
        <f t="shared" si="6"/>
        <v>11</v>
      </c>
      <c r="D30" s="23">
        <f t="shared" si="6"/>
        <v>11</v>
      </c>
      <c r="E30" s="23">
        <f t="shared" ref="E30:K30" si="32">RANK(E6,E$2:E$21,E$24)</f>
        <v>14</v>
      </c>
      <c r="F30" s="23">
        <f t="shared" si="32"/>
        <v>14</v>
      </c>
      <c r="G30" s="23">
        <f t="shared" si="32"/>
        <v>16</v>
      </c>
      <c r="H30" s="23">
        <f t="shared" si="32"/>
        <v>16</v>
      </c>
      <c r="I30" s="23">
        <f t="shared" si="32"/>
        <v>12</v>
      </c>
      <c r="J30" s="23">
        <f t="shared" si="32"/>
        <v>13</v>
      </c>
      <c r="K30" s="23">
        <f t="shared" si="32"/>
        <v>5</v>
      </c>
      <c r="L30" s="24"/>
      <c r="M30">
        <f t="shared" si="8"/>
        <v>130</v>
      </c>
      <c r="N30">
        <f t="shared" si="9"/>
        <v>16</v>
      </c>
      <c r="O30" t="str">
        <f t="shared" si="10"/>
        <v>Bolding</v>
      </c>
      <c r="P30" s="31">
        <v>5</v>
      </c>
      <c r="Q30" s="32" t="str">
        <f t="shared" si="11"/>
        <v>Boxing</v>
      </c>
      <c r="R30">
        <f t="shared" si="12"/>
        <v>150</v>
      </c>
      <c r="S30">
        <f t="shared" si="13"/>
        <v>13</v>
      </c>
      <c r="T30" t="str">
        <f t="shared" si="14"/>
        <v>Bolding</v>
      </c>
      <c r="U30" s="59">
        <v>5</v>
      </c>
      <c r="V30" s="59" t="str">
        <f t="shared" si="15"/>
        <v>Static</v>
      </c>
      <c r="X30">
        <f t="shared" si="16"/>
        <v>39</v>
      </c>
      <c r="Y30">
        <f t="shared" si="17"/>
        <v>16</v>
      </c>
      <c r="Z30" t="str">
        <f t="shared" si="3"/>
        <v>Bolding</v>
      </c>
      <c r="AA30" s="37">
        <v>5</v>
      </c>
      <c r="AB30" s="38" t="str">
        <f>VLOOKUP(AA30,$Y$26:$Z$45,2,FALSE)</f>
        <v>Colored</v>
      </c>
      <c r="AD30">
        <f t="shared" si="18"/>
        <v>32</v>
      </c>
      <c r="AE30">
        <f t="shared" si="19"/>
        <v>13</v>
      </c>
      <c r="AF30" t="str">
        <f t="shared" si="20"/>
        <v>Bolding</v>
      </c>
      <c r="AG30" s="41">
        <v>5</v>
      </c>
      <c r="AH30" s="42" t="str">
        <f t="shared" si="4"/>
        <v>Split without repl.</v>
      </c>
      <c r="AJ30">
        <f t="shared" si="21"/>
        <v>28</v>
      </c>
      <c r="AK30">
        <f t="shared" si="22"/>
        <v>10</v>
      </c>
      <c r="AL30" t="str">
        <f t="shared" si="23"/>
        <v>Bolding</v>
      </c>
      <c r="AM30" s="47">
        <v>5</v>
      </c>
      <c r="AN30" s="48" t="str">
        <f>VLOOKUP(AM30,$AK$26:$AL$45,2,FALSE)</f>
        <v>Morphing</v>
      </c>
      <c r="AP30">
        <f t="shared" si="24"/>
        <v>32</v>
      </c>
      <c r="AQ30">
        <f t="shared" si="25"/>
        <v>11</v>
      </c>
      <c r="AR30" t="s">
        <v>4</v>
      </c>
      <c r="AS30" s="85">
        <v>5</v>
      </c>
      <c r="AT30" s="86" t="str">
        <f t="shared" si="26"/>
        <v>Highlighting</v>
      </c>
      <c r="AV30">
        <f t="shared" si="27"/>
        <v>19</v>
      </c>
      <c r="AW30">
        <f t="shared" si="28"/>
        <v>8</v>
      </c>
      <c r="AX30" t="str">
        <f t="shared" si="29"/>
        <v>Bolding</v>
      </c>
      <c r="AY30" s="55">
        <v>5</v>
      </c>
      <c r="AZ30" s="56" t="str">
        <f>VLOOKUP(AY30,$AW$26:$AX$45,2,FALSE)</f>
        <v>Grayscaling</v>
      </c>
    </row>
    <row r="31" spans="1:52" x14ac:dyDescent="0.25">
      <c r="A31" t="str">
        <f t="shared" si="5"/>
        <v>Activation area</v>
      </c>
      <c r="B31" s="22">
        <f t="shared" si="6"/>
        <v>13</v>
      </c>
      <c r="C31" s="23">
        <f t="shared" si="6"/>
        <v>9</v>
      </c>
      <c r="D31" s="23">
        <f t="shared" si="6"/>
        <v>17</v>
      </c>
      <c r="E31" s="23">
        <f t="shared" ref="E31:K31" si="33">RANK(E7,E$2:E$21,E$24)</f>
        <v>12</v>
      </c>
      <c r="F31" s="23">
        <f t="shared" si="33"/>
        <v>18</v>
      </c>
      <c r="G31" s="23">
        <f t="shared" si="33"/>
        <v>14</v>
      </c>
      <c r="H31" s="23">
        <f t="shared" si="33"/>
        <v>14</v>
      </c>
      <c r="I31" s="23">
        <f t="shared" si="33"/>
        <v>18</v>
      </c>
      <c r="J31" s="23">
        <f t="shared" si="33"/>
        <v>14</v>
      </c>
      <c r="K31" s="23">
        <f t="shared" si="33"/>
        <v>6</v>
      </c>
      <c r="L31" s="24"/>
      <c r="M31">
        <f t="shared" si="8"/>
        <v>135</v>
      </c>
      <c r="N31">
        <f t="shared" si="9"/>
        <v>17</v>
      </c>
      <c r="O31" t="str">
        <f t="shared" si="10"/>
        <v>Activation area</v>
      </c>
      <c r="P31" s="31">
        <v>6</v>
      </c>
      <c r="Q31" s="32" t="str">
        <f t="shared" si="11"/>
        <v>Split without repl.</v>
      </c>
      <c r="R31">
        <f t="shared" si="12"/>
        <v>159</v>
      </c>
      <c r="S31">
        <f t="shared" si="13"/>
        <v>16</v>
      </c>
      <c r="T31" t="str">
        <f t="shared" si="14"/>
        <v>Activation area</v>
      </c>
      <c r="U31" s="59">
        <v>6</v>
      </c>
      <c r="V31" s="59" t="str">
        <f t="shared" si="15"/>
        <v>Grayscaling</v>
      </c>
      <c r="X31">
        <f t="shared" si="16"/>
        <v>33</v>
      </c>
      <c r="Y31">
        <f t="shared" si="17"/>
        <v>12</v>
      </c>
      <c r="Z31" t="str">
        <f t="shared" si="3"/>
        <v>Activation area</v>
      </c>
      <c r="AA31" s="37">
        <v>6</v>
      </c>
      <c r="AB31" s="38" t="str">
        <f>VLOOKUP(AA31,$Y$26:$Z$45,2,FALSE)</f>
        <v>Underlining</v>
      </c>
      <c r="AD31">
        <f t="shared" si="18"/>
        <v>29</v>
      </c>
      <c r="AE31">
        <f t="shared" si="19"/>
        <v>11</v>
      </c>
      <c r="AF31" t="str">
        <f t="shared" si="20"/>
        <v>Activation area</v>
      </c>
      <c r="AG31" s="41">
        <v>6</v>
      </c>
      <c r="AH31" s="42" t="str">
        <f t="shared" si="4"/>
        <v>Highlighting</v>
      </c>
      <c r="AJ31">
        <f t="shared" si="21"/>
        <v>41</v>
      </c>
      <c r="AK31">
        <f t="shared" si="22"/>
        <v>17</v>
      </c>
      <c r="AL31" t="str">
        <f t="shared" si="23"/>
        <v>Activation area</v>
      </c>
      <c r="AM31" s="47">
        <v>6</v>
      </c>
      <c r="AN31" s="48" t="s">
        <v>8</v>
      </c>
      <c r="AP31">
        <f t="shared" si="24"/>
        <v>32</v>
      </c>
      <c r="AQ31">
        <f t="shared" si="25"/>
        <v>11</v>
      </c>
      <c r="AR31" t="s">
        <v>33</v>
      </c>
      <c r="AS31" s="85">
        <v>6</v>
      </c>
      <c r="AT31" s="86" t="str">
        <f t="shared" si="26"/>
        <v>Split without repl.</v>
      </c>
      <c r="AV31">
        <f t="shared" si="27"/>
        <v>24</v>
      </c>
      <c r="AW31">
        <f t="shared" si="28"/>
        <v>15</v>
      </c>
      <c r="AX31" t="str">
        <f t="shared" si="29"/>
        <v>Activation area</v>
      </c>
      <c r="AY31" s="55">
        <v>6</v>
      </c>
      <c r="AZ31" s="56" t="str">
        <f>VLOOKUP(AY31,$AW$26:$AX$45,2,FALSE)</f>
        <v>Blinking</v>
      </c>
    </row>
    <row r="32" spans="1:52" x14ac:dyDescent="0.25">
      <c r="A32" t="str">
        <f t="shared" si="5"/>
        <v>Morphing</v>
      </c>
      <c r="B32" s="22">
        <f t="shared" si="6"/>
        <v>2</v>
      </c>
      <c r="C32" s="23">
        <f t="shared" si="6"/>
        <v>7</v>
      </c>
      <c r="D32" s="23">
        <f t="shared" si="6"/>
        <v>1</v>
      </c>
      <c r="E32" s="23">
        <f t="shared" ref="E32:K32" si="34">RANK(E8,E$2:E$21,E$24)</f>
        <v>8</v>
      </c>
      <c r="F32" s="23">
        <f t="shared" si="34"/>
        <v>15</v>
      </c>
      <c r="G32" s="23">
        <f t="shared" si="34"/>
        <v>13</v>
      </c>
      <c r="H32" s="23">
        <f t="shared" si="34"/>
        <v>18</v>
      </c>
      <c r="I32" s="23">
        <f t="shared" si="34"/>
        <v>16</v>
      </c>
      <c r="J32" s="23">
        <f t="shared" si="34"/>
        <v>16</v>
      </c>
      <c r="K32" s="23">
        <f t="shared" si="34"/>
        <v>6</v>
      </c>
      <c r="L32" s="24"/>
      <c r="M32">
        <f t="shared" si="8"/>
        <v>102</v>
      </c>
      <c r="N32">
        <f t="shared" si="9"/>
        <v>13</v>
      </c>
      <c r="O32" t="str">
        <f t="shared" si="10"/>
        <v>Morphing</v>
      </c>
      <c r="P32" s="31">
        <v>7</v>
      </c>
      <c r="Q32" s="32" t="str">
        <f t="shared" si="11"/>
        <v>Pulsing</v>
      </c>
      <c r="R32">
        <f t="shared" si="12"/>
        <v>126</v>
      </c>
      <c r="S32">
        <f t="shared" si="13"/>
        <v>9</v>
      </c>
      <c r="T32" t="str">
        <f t="shared" si="14"/>
        <v>Morphing</v>
      </c>
      <c r="U32" s="59">
        <v>7</v>
      </c>
      <c r="V32" s="59" t="s">
        <v>30</v>
      </c>
      <c r="X32">
        <f t="shared" si="16"/>
        <v>21</v>
      </c>
      <c r="Y32">
        <f t="shared" si="17"/>
        <v>1</v>
      </c>
      <c r="Z32" t="str">
        <f t="shared" si="3"/>
        <v>Morphing</v>
      </c>
      <c r="AA32" s="37">
        <v>7</v>
      </c>
      <c r="AB32" s="38" t="s">
        <v>8</v>
      </c>
      <c r="AD32">
        <f t="shared" si="18"/>
        <v>31</v>
      </c>
      <c r="AE32">
        <f t="shared" si="19"/>
        <v>12</v>
      </c>
      <c r="AF32" t="str">
        <f t="shared" si="20"/>
        <v>Morphing</v>
      </c>
      <c r="AG32" s="41">
        <v>7</v>
      </c>
      <c r="AH32" s="42" t="s">
        <v>8</v>
      </c>
      <c r="AJ32">
        <f t="shared" si="21"/>
        <v>23</v>
      </c>
      <c r="AK32">
        <f t="shared" si="22"/>
        <v>5</v>
      </c>
      <c r="AL32" t="str">
        <f t="shared" si="23"/>
        <v>Morphing</v>
      </c>
      <c r="AM32" s="47">
        <v>7</v>
      </c>
      <c r="AN32" s="48" t="str">
        <f>VLOOKUP(AM32,$AK$26:$AL$45,2,FALSE)</f>
        <v>Colored</v>
      </c>
      <c r="AP32">
        <f t="shared" si="24"/>
        <v>30</v>
      </c>
      <c r="AQ32">
        <f t="shared" si="25"/>
        <v>8</v>
      </c>
      <c r="AR32" t="s">
        <v>5</v>
      </c>
      <c r="AS32" s="85">
        <v>7</v>
      </c>
      <c r="AT32" s="86" t="str">
        <f t="shared" si="26"/>
        <v>Underlining</v>
      </c>
      <c r="AV32">
        <f t="shared" si="27"/>
        <v>21</v>
      </c>
      <c r="AW32">
        <f t="shared" si="28"/>
        <v>12</v>
      </c>
      <c r="AX32" t="str">
        <f t="shared" si="29"/>
        <v>Morphing</v>
      </c>
      <c r="AY32" s="55">
        <v>7</v>
      </c>
      <c r="AZ32" s="56" t="str">
        <f>VLOOKUP(AY32,$AW$26:$AX$45,2,FALSE)</f>
        <v>Split without repl.</v>
      </c>
    </row>
    <row r="33" spans="1:52" x14ac:dyDescent="0.25">
      <c r="A33" t="str">
        <f t="shared" si="5"/>
        <v>Static</v>
      </c>
      <c r="B33" s="22">
        <f t="shared" si="6"/>
        <v>1</v>
      </c>
      <c r="C33" s="23">
        <f t="shared" si="6"/>
        <v>13</v>
      </c>
      <c r="D33" s="23">
        <f t="shared" si="6"/>
        <v>18</v>
      </c>
      <c r="E33" s="23">
        <f t="shared" ref="E33:K33" si="35">RANK(E9,E$2:E$21,E$24)</f>
        <v>1</v>
      </c>
      <c r="F33" s="23">
        <f t="shared" si="35"/>
        <v>12</v>
      </c>
      <c r="G33" s="23">
        <f t="shared" si="35"/>
        <v>12</v>
      </c>
      <c r="H33" s="23">
        <f t="shared" si="35"/>
        <v>12</v>
      </c>
      <c r="I33" s="23">
        <f t="shared" si="35"/>
        <v>11</v>
      </c>
      <c r="J33" s="23">
        <f t="shared" si="35"/>
        <v>3</v>
      </c>
      <c r="K33" s="23">
        <f t="shared" si="35"/>
        <v>8</v>
      </c>
      <c r="L33" s="24"/>
      <c r="M33">
        <f t="shared" si="8"/>
        <v>91</v>
      </c>
      <c r="N33">
        <f t="shared" si="9"/>
        <v>8</v>
      </c>
      <c r="O33" t="str">
        <f t="shared" si="10"/>
        <v>Static</v>
      </c>
      <c r="P33" s="31">
        <v>8</v>
      </c>
      <c r="Q33" s="32" t="str">
        <f t="shared" si="11"/>
        <v>Static</v>
      </c>
      <c r="R33">
        <f t="shared" si="12"/>
        <v>123</v>
      </c>
      <c r="S33">
        <f t="shared" si="13"/>
        <v>5</v>
      </c>
      <c r="T33" t="str">
        <f t="shared" si="14"/>
        <v>Static</v>
      </c>
      <c r="U33" s="59">
        <v>8</v>
      </c>
      <c r="V33" s="59" t="str">
        <f t="shared" si="15"/>
        <v>Underlining</v>
      </c>
      <c r="X33">
        <f t="shared" si="16"/>
        <v>21</v>
      </c>
      <c r="Y33">
        <f t="shared" si="17"/>
        <v>1</v>
      </c>
      <c r="Z33" t="str">
        <f t="shared" si="3"/>
        <v>Static</v>
      </c>
      <c r="AA33" s="37">
        <v>8</v>
      </c>
      <c r="AB33" s="38" t="s">
        <v>10</v>
      </c>
      <c r="AD33">
        <f t="shared" si="18"/>
        <v>33</v>
      </c>
      <c r="AE33">
        <f t="shared" si="19"/>
        <v>14</v>
      </c>
      <c r="AF33" t="str">
        <f t="shared" si="20"/>
        <v>Static</v>
      </c>
      <c r="AG33" s="41">
        <v>8</v>
      </c>
      <c r="AH33" s="42" t="s">
        <v>31</v>
      </c>
      <c r="AJ33">
        <f t="shared" si="21"/>
        <v>37</v>
      </c>
      <c r="AK33">
        <f t="shared" si="22"/>
        <v>13</v>
      </c>
      <c r="AL33" t="str">
        <f t="shared" si="23"/>
        <v>Static</v>
      </c>
      <c r="AM33" s="47">
        <v>8</v>
      </c>
      <c r="AN33" s="48" t="str">
        <f>VLOOKUP(AM33,$AK$26:$AL$45,2,FALSE)</f>
        <v>Boxing</v>
      </c>
      <c r="AP33">
        <f t="shared" si="24"/>
        <v>12</v>
      </c>
      <c r="AQ33">
        <f t="shared" si="25"/>
        <v>1</v>
      </c>
      <c r="AR33" t="s">
        <v>6</v>
      </c>
      <c r="AS33" s="85">
        <v>8</v>
      </c>
      <c r="AT33" s="86" t="str">
        <f t="shared" si="26"/>
        <v>Morphing</v>
      </c>
      <c r="AV33">
        <f t="shared" si="27"/>
        <v>20</v>
      </c>
      <c r="AW33">
        <f t="shared" si="28"/>
        <v>11</v>
      </c>
      <c r="AX33" t="str">
        <f t="shared" si="29"/>
        <v>Static</v>
      </c>
      <c r="AY33" s="55">
        <v>8</v>
      </c>
      <c r="AZ33" s="56" t="str">
        <f>VLOOKUP(AY33,$AW$26:$AX$45,2,FALSE)</f>
        <v>Underlining</v>
      </c>
    </row>
    <row r="34" spans="1:52" x14ac:dyDescent="0.25">
      <c r="A34" t="str">
        <f t="shared" si="5"/>
        <v>Split without repl.</v>
      </c>
      <c r="B34" s="22">
        <f t="shared" si="6"/>
        <v>3</v>
      </c>
      <c r="C34" s="23">
        <f t="shared" si="6"/>
        <v>4</v>
      </c>
      <c r="D34" s="23">
        <f t="shared" si="6"/>
        <v>14</v>
      </c>
      <c r="E34" s="23">
        <f t="shared" ref="E34:K34" si="36">RANK(E10,E$2:E$21,E$24)</f>
        <v>5</v>
      </c>
      <c r="F34" s="23">
        <f t="shared" si="36"/>
        <v>8</v>
      </c>
      <c r="G34" s="23">
        <f t="shared" si="36"/>
        <v>9</v>
      </c>
      <c r="H34" s="23">
        <f t="shared" si="36"/>
        <v>10</v>
      </c>
      <c r="I34" s="23">
        <f t="shared" si="36"/>
        <v>14</v>
      </c>
      <c r="J34" s="23">
        <f t="shared" si="36"/>
        <v>12</v>
      </c>
      <c r="K34" s="23">
        <f t="shared" si="36"/>
        <v>9</v>
      </c>
      <c r="L34" s="24"/>
      <c r="M34">
        <f t="shared" si="8"/>
        <v>88</v>
      </c>
      <c r="N34">
        <f t="shared" si="9"/>
        <v>6</v>
      </c>
      <c r="O34" t="str">
        <f t="shared" si="10"/>
        <v>Split without repl.</v>
      </c>
      <c r="P34" s="31">
        <v>9</v>
      </c>
      <c r="Q34" s="32" t="str">
        <f t="shared" si="11"/>
        <v>Temporal</v>
      </c>
      <c r="R34">
        <f t="shared" si="12"/>
        <v>124</v>
      </c>
      <c r="S34">
        <f t="shared" si="13"/>
        <v>6</v>
      </c>
      <c r="T34" t="str">
        <f t="shared" si="14"/>
        <v>Split without repl.</v>
      </c>
      <c r="U34" s="59">
        <v>9</v>
      </c>
      <c r="V34" s="59" t="str">
        <f t="shared" si="15"/>
        <v>Morphing</v>
      </c>
      <c r="X34">
        <f t="shared" si="16"/>
        <v>21</v>
      </c>
      <c r="Y34">
        <f t="shared" si="17"/>
        <v>1</v>
      </c>
      <c r="Z34" t="str">
        <f t="shared" si="3"/>
        <v>Split without repl.</v>
      </c>
      <c r="AA34" s="37">
        <v>9</v>
      </c>
      <c r="AB34" s="38" t="str">
        <f t="shared" ref="AB34:AB39" si="37">VLOOKUP(AA34,$Y$26:$Z$45,2,FALSE)</f>
        <v>Twisting</v>
      </c>
      <c r="AD34">
        <f t="shared" si="18"/>
        <v>23</v>
      </c>
      <c r="AE34">
        <f t="shared" si="19"/>
        <v>5</v>
      </c>
      <c r="AF34" t="str">
        <f t="shared" si="20"/>
        <v>Split without repl.</v>
      </c>
      <c r="AG34" s="41">
        <v>9</v>
      </c>
      <c r="AH34" s="42" t="str">
        <f>VLOOKUP(AG34,$AE$26:$AF$45,2,FALSE)</f>
        <v>Boxing</v>
      </c>
      <c r="AJ34">
        <f t="shared" si="21"/>
        <v>37</v>
      </c>
      <c r="AK34">
        <f t="shared" si="22"/>
        <v>13</v>
      </c>
      <c r="AL34" t="str">
        <f t="shared" si="23"/>
        <v>Split without repl.</v>
      </c>
      <c r="AM34" s="47">
        <v>9</v>
      </c>
      <c r="AN34" s="48" t="s">
        <v>11</v>
      </c>
      <c r="AP34">
        <f t="shared" si="24"/>
        <v>26</v>
      </c>
      <c r="AQ34">
        <f t="shared" si="25"/>
        <v>6</v>
      </c>
      <c r="AR34" t="s">
        <v>30</v>
      </c>
      <c r="AS34" s="85">
        <v>9</v>
      </c>
      <c r="AT34" s="86" t="s">
        <v>13</v>
      </c>
      <c r="AV34">
        <f t="shared" si="27"/>
        <v>17</v>
      </c>
      <c r="AW34">
        <f t="shared" si="28"/>
        <v>7</v>
      </c>
      <c r="AX34" t="str">
        <f t="shared" si="29"/>
        <v>Split without repl.</v>
      </c>
      <c r="AY34" s="55">
        <v>9</v>
      </c>
      <c r="AZ34" s="56" t="s">
        <v>4</v>
      </c>
    </row>
    <row r="35" spans="1:52" x14ac:dyDescent="0.25">
      <c r="A35" t="str">
        <f t="shared" si="5"/>
        <v>Ephemeral</v>
      </c>
      <c r="B35" s="22">
        <f t="shared" si="6"/>
        <v>11</v>
      </c>
      <c r="C35" s="23">
        <f t="shared" si="6"/>
        <v>12</v>
      </c>
      <c r="D35" s="23">
        <f t="shared" si="6"/>
        <v>7</v>
      </c>
      <c r="E35" s="23">
        <f t="shared" ref="E35:K35" si="38">RANK(E11,E$2:E$21,E$24)</f>
        <v>2</v>
      </c>
      <c r="F35" s="23">
        <f t="shared" si="38"/>
        <v>3</v>
      </c>
      <c r="G35" s="23">
        <f t="shared" si="38"/>
        <v>3</v>
      </c>
      <c r="H35" s="23">
        <f t="shared" si="38"/>
        <v>3</v>
      </c>
      <c r="I35" s="23">
        <f t="shared" si="38"/>
        <v>6</v>
      </c>
      <c r="J35" s="23">
        <f t="shared" si="38"/>
        <v>2</v>
      </c>
      <c r="K35" s="23">
        <f t="shared" si="38"/>
        <v>10</v>
      </c>
      <c r="L35" s="24"/>
      <c r="M35">
        <f t="shared" si="8"/>
        <v>59</v>
      </c>
      <c r="N35">
        <f t="shared" si="9"/>
        <v>1</v>
      </c>
      <c r="O35" t="str">
        <f t="shared" si="10"/>
        <v>Ephemeral</v>
      </c>
      <c r="P35" s="31">
        <v>10</v>
      </c>
      <c r="Q35" s="32" t="str">
        <f t="shared" si="11"/>
        <v>Twisting</v>
      </c>
      <c r="R35">
        <f t="shared" si="12"/>
        <v>99</v>
      </c>
      <c r="S35">
        <f t="shared" si="13"/>
        <v>2</v>
      </c>
      <c r="T35" t="str">
        <f t="shared" si="14"/>
        <v>Ephemeral</v>
      </c>
      <c r="U35" s="59">
        <v>10</v>
      </c>
      <c r="V35" s="59" t="s">
        <v>10</v>
      </c>
      <c r="X35">
        <f t="shared" si="16"/>
        <v>24</v>
      </c>
      <c r="Y35">
        <f t="shared" si="17"/>
        <v>6</v>
      </c>
      <c r="Z35" t="str">
        <f t="shared" si="3"/>
        <v>Ephemeral</v>
      </c>
      <c r="AA35" s="37">
        <v>10</v>
      </c>
      <c r="AB35" s="38" t="str">
        <f t="shared" si="37"/>
        <v>Glowing</v>
      </c>
      <c r="AD35">
        <f t="shared" si="18"/>
        <v>25</v>
      </c>
      <c r="AE35">
        <f t="shared" si="19"/>
        <v>6</v>
      </c>
      <c r="AF35" t="str">
        <f t="shared" si="20"/>
        <v>Ephemeral</v>
      </c>
      <c r="AG35" s="41">
        <v>10</v>
      </c>
      <c r="AH35" s="42" t="s">
        <v>12</v>
      </c>
      <c r="AJ35">
        <f t="shared" si="21"/>
        <v>23</v>
      </c>
      <c r="AK35">
        <f t="shared" si="22"/>
        <v>5</v>
      </c>
      <c r="AL35" t="str">
        <f t="shared" si="23"/>
        <v>Ephemeral</v>
      </c>
      <c r="AM35" s="47">
        <v>10</v>
      </c>
      <c r="AN35" s="48" t="str">
        <f>VLOOKUP(AM35,$AK$26:$AL$45,2,FALSE)</f>
        <v>Bolding</v>
      </c>
      <c r="AP35">
        <f t="shared" si="24"/>
        <v>14</v>
      </c>
      <c r="AQ35">
        <f t="shared" si="25"/>
        <v>3</v>
      </c>
      <c r="AR35" t="s">
        <v>8</v>
      </c>
      <c r="AS35" s="85">
        <v>10</v>
      </c>
      <c r="AT35" s="86" t="str">
        <f t="shared" si="26"/>
        <v>Colored</v>
      </c>
      <c r="AV35">
        <f t="shared" si="27"/>
        <v>13</v>
      </c>
      <c r="AW35">
        <f t="shared" si="28"/>
        <v>3</v>
      </c>
      <c r="AX35" t="str">
        <f t="shared" si="29"/>
        <v>Ephemeral</v>
      </c>
      <c r="AY35" s="55">
        <v>10</v>
      </c>
      <c r="AZ35" s="56" t="s">
        <v>14</v>
      </c>
    </row>
    <row r="36" spans="1:52" x14ac:dyDescent="0.25">
      <c r="A36" t="str">
        <f t="shared" si="5"/>
        <v>Glowing</v>
      </c>
      <c r="B36" s="22">
        <f t="shared" si="6"/>
        <v>16</v>
      </c>
      <c r="C36" s="23">
        <f t="shared" si="6"/>
        <v>1</v>
      </c>
      <c r="D36" s="23">
        <f t="shared" si="6"/>
        <v>9</v>
      </c>
      <c r="E36" s="23">
        <f t="shared" ref="E36:K36" si="39">RANK(E12,E$2:E$21,E$24)</f>
        <v>18</v>
      </c>
      <c r="F36" s="23">
        <f t="shared" si="39"/>
        <v>1</v>
      </c>
      <c r="G36" s="23">
        <f t="shared" si="39"/>
        <v>2</v>
      </c>
      <c r="H36" s="23">
        <f t="shared" si="39"/>
        <v>4</v>
      </c>
      <c r="I36" s="23">
        <f t="shared" si="39"/>
        <v>1</v>
      </c>
      <c r="J36" s="23">
        <f t="shared" si="39"/>
        <v>6</v>
      </c>
      <c r="K36" s="23">
        <f t="shared" si="39"/>
        <v>11</v>
      </c>
      <c r="L36" s="24"/>
      <c r="M36">
        <f t="shared" si="8"/>
        <v>69</v>
      </c>
      <c r="N36">
        <f t="shared" si="9"/>
        <v>3</v>
      </c>
      <c r="O36" t="str">
        <f t="shared" si="10"/>
        <v>Glowing</v>
      </c>
      <c r="P36" s="31">
        <v>11</v>
      </c>
      <c r="Q36" s="32" t="str">
        <f t="shared" si="11"/>
        <v>Out-of-context</v>
      </c>
      <c r="R36">
        <f t="shared" si="12"/>
        <v>113</v>
      </c>
      <c r="S36">
        <f t="shared" si="13"/>
        <v>4</v>
      </c>
      <c r="T36" t="str">
        <f t="shared" si="14"/>
        <v>Glowing</v>
      </c>
      <c r="U36" s="59">
        <v>11</v>
      </c>
      <c r="V36" s="59" t="str">
        <f t="shared" si="15"/>
        <v>Colored</v>
      </c>
      <c r="X36">
        <f t="shared" si="16"/>
        <v>29</v>
      </c>
      <c r="Y36">
        <f t="shared" si="17"/>
        <v>10</v>
      </c>
      <c r="Z36" t="str">
        <f t="shared" si="3"/>
        <v>Glowing</v>
      </c>
      <c r="AA36" s="37">
        <v>11</v>
      </c>
      <c r="AB36" s="38" t="str">
        <f t="shared" si="37"/>
        <v>Highlighting</v>
      </c>
      <c r="AD36">
        <f t="shared" si="18"/>
        <v>16</v>
      </c>
      <c r="AE36">
        <f t="shared" si="19"/>
        <v>1</v>
      </c>
      <c r="AF36" t="str">
        <f t="shared" si="20"/>
        <v>Glowing</v>
      </c>
      <c r="AG36" s="41">
        <v>11</v>
      </c>
      <c r="AH36" s="42" t="str">
        <f>VLOOKUP(AG36,$AE$26:$AF$45,2,FALSE)</f>
        <v>Activation area</v>
      </c>
      <c r="AJ36">
        <f t="shared" si="21"/>
        <v>21</v>
      </c>
      <c r="AK36">
        <f t="shared" si="22"/>
        <v>2</v>
      </c>
      <c r="AL36" t="str">
        <f t="shared" si="23"/>
        <v>Glowing</v>
      </c>
      <c r="AM36" s="47">
        <v>11</v>
      </c>
      <c r="AN36" s="48" t="str">
        <f>VLOOKUP(AM36,$AK$26:$AL$45,2,FALSE)</f>
        <v>Blinking</v>
      </c>
      <c r="AP36">
        <f t="shared" si="24"/>
        <v>35</v>
      </c>
      <c r="AQ36">
        <f t="shared" si="25"/>
        <v>13</v>
      </c>
      <c r="AR36" t="s">
        <v>9</v>
      </c>
      <c r="AS36" s="85">
        <v>11</v>
      </c>
      <c r="AT36" s="86" t="str">
        <f t="shared" si="26"/>
        <v>Bolding</v>
      </c>
      <c r="AV36">
        <f t="shared" si="27"/>
        <v>12</v>
      </c>
      <c r="AW36">
        <f t="shared" si="28"/>
        <v>2</v>
      </c>
      <c r="AX36" t="str">
        <f t="shared" si="29"/>
        <v>Glowing</v>
      </c>
      <c r="AY36" s="55">
        <v>11</v>
      </c>
      <c r="AZ36" s="56" t="str">
        <f>VLOOKUP(AY36,$AW$26:$AX$45,2,FALSE)</f>
        <v>Static</v>
      </c>
    </row>
    <row r="37" spans="1:52" x14ac:dyDescent="0.25">
      <c r="A37" t="str">
        <f t="shared" si="5"/>
        <v>Blinking</v>
      </c>
      <c r="B37" s="22">
        <f t="shared" si="6"/>
        <v>6</v>
      </c>
      <c r="C37" s="23">
        <f t="shared" si="6"/>
        <v>16</v>
      </c>
      <c r="D37" s="23">
        <f t="shared" si="6"/>
        <v>19</v>
      </c>
      <c r="E37" s="23">
        <f t="shared" ref="E37:K37" si="40">RANK(E13,E$2:E$21,E$24)</f>
        <v>3</v>
      </c>
      <c r="F37" s="23">
        <f t="shared" si="40"/>
        <v>4</v>
      </c>
      <c r="G37" s="23">
        <f t="shared" si="40"/>
        <v>6</v>
      </c>
      <c r="H37" s="23">
        <f t="shared" si="40"/>
        <v>9</v>
      </c>
      <c r="I37" s="23">
        <f t="shared" si="40"/>
        <v>2</v>
      </c>
      <c r="J37" s="23">
        <f t="shared" si="40"/>
        <v>1</v>
      </c>
      <c r="K37" s="23">
        <f t="shared" si="40"/>
        <v>12</v>
      </c>
      <c r="L37" s="24"/>
      <c r="M37">
        <f t="shared" si="8"/>
        <v>78</v>
      </c>
      <c r="N37">
        <f t="shared" si="9"/>
        <v>4</v>
      </c>
      <c r="O37" t="str">
        <f t="shared" si="10"/>
        <v>Blinking</v>
      </c>
      <c r="P37" s="31">
        <v>12</v>
      </c>
      <c r="Q37" s="32" t="str">
        <f t="shared" si="11"/>
        <v>Highlighting</v>
      </c>
      <c r="R37">
        <f t="shared" si="12"/>
        <v>126</v>
      </c>
      <c r="S37">
        <f t="shared" si="13"/>
        <v>9</v>
      </c>
      <c r="T37" t="str">
        <f t="shared" si="14"/>
        <v>Blinking</v>
      </c>
      <c r="U37" s="59">
        <v>12</v>
      </c>
      <c r="V37" s="59" t="str">
        <f t="shared" si="15"/>
        <v>Pulsing</v>
      </c>
      <c r="X37">
        <f t="shared" si="16"/>
        <v>24</v>
      </c>
      <c r="Y37">
        <f t="shared" si="17"/>
        <v>6</v>
      </c>
      <c r="Z37" t="str">
        <f t="shared" si="3"/>
        <v>Blinking</v>
      </c>
      <c r="AA37" s="37">
        <v>12</v>
      </c>
      <c r="AB37" s="38" t="str">
        <f t="shared" si="37"/>
        <v>Activation area</v>
      </c>
      <c r="AD37">
        <f t="shared" si="18"/>
        <v>37</v>
      </c>
      <c r="AE37">
        <f t="shared" si="19"/>
        <v>16</v>
      </c>
      <c r="AF37" t="str">
        <f t="shared" si="20"/>
        <v>Blinking</v>
      </c>
      <c r="AG37" s="41">
        <v>12</v>
      </c>
      <c r="AH37" s="42" t="str">
        <f>VLOOKUP(AG37,$AE$26:$AF$45,2,FALSE)</f>
        <v>Morphing</v>
      </c>
      <c r="AJ37">
        <f t="shared" si="21"/>
        <v>33</v>
      </c>
      <c r="AK37">
        <f t="shared" si="22"/>
        <v>11</v>
      </c>
      <c r="AL37" t="str">
        <f t="shared" si="23"/>
        <v>Blinking</v>
      </c>
      <c r="AM37" s="47">
        <v>12</v>
      </c>
      <c r="AN37" s="48" t="str">
        <f>VLOOKUP(AM37,$AK$26:$AL$45,2,FALSE)</f>
        <v>Underlining</v>
      </c>
      <c r="AP37">
        <f t="shared" si="24"/>
        <v>16</v>
      </c>
      <c r="AQ37">
        <f t="shared" si="25"/>
        <v>4</v>
      </c>
      <c r="AR37" t="s">
        <v>10</v>
      </c>
      <c r="AS37" s="85">
        <v>12</v>
      </c>
      <c r="AT37" s="86" t="s">
        <v>47</v>
      </c>
      <c r="AV37">
        <f t="shared" si="27"/>
        <v>16</v>
      </c>
      <c r="AW37">
        <f t="shared" si="28"/>
        <v>6</v>
      </c>
      <c r="AX37" t="str">
        <f t="shared" si="29"/>
        <v>Blinking</v>
      </c>
      <c r="AY37" s="55">
        <v>12</v>
      </c>
      <c r="AZ37" s="56" t="str">
        <f>VLOOKUP(AY37,$AW$26:$AX$45,2,FALSE)</f>
        <v>Morphing</v>
      </c>
    </row>
    <row r="38" spans="1:52" x14ac:dyDescent="0.25">
      <c r="A38" t="str">
        <f t="shared" si="5"/>
        <v>Pulsing</v>
      </c>
      <c r="B38" s="22">
        <f t="shared" si="6"/>
        <v>14</v>
      </c>
      <c r="C38" s="23">
        <f t="shared" si="6"/>
        <v>2</v>
      </c>
      <c r="D38" s="23">
        <f t="shared" si="6"/>
        <v>6</v>
      </c>
      <c r="E38" s="23">
        <f t="shared" ref="E38:K38" si="41">RANK(E14,E$2:E$21,E$24)</f>
        <v>15</v>
      </c>
      <c r="F38" s="23">
        <f t="shared" si="41"/>
        <v>10</v>
      </c>
      <c r="G38" s="23">
        <f t="shared" si="41"/>
        <v>8</v>
      </c>
      <c r="H38" s="23">
        <f t="shared" si="41"/>
        <v>7</v>
      </c>
      <c r="I38" s="23">
        <f t="shared" si="41"/>
        <v>8</v>
      </c>
      <c r="J38" s="23">
        <f t="shared" si="41"/>
        <v>7</v>
      </c>
      <c r="K38" s="23">
        <f t="shared" si="41"/>
        <v>13</v>
      </c>
      <c r="L38" s="24"/>
      <c r="M38">
        <f t="shared" si="8"/>
        <v>90</v>
      </c>
      <c r="N38">
        <f t="shared" si="9"/>
        <v>7</v>
      </c>
      <c r="O38" t="str">
        <f t="shared" si="10"/>
        <v>Pulsing</v>
      </c>
      <c r="P38" s="31">
        <v>13</v>
      </c>
      <c r="Q38" s="32" t="str">
        <f t="shared" si="11"/>
        <v>Morphing</v>
      </c>
      <c r="R38">
        <f t="shared" si="12"/>
        <v>142</v>
      </c>
      <c r="S38">
        <f t="shared" si="13"/>
        <v>12</v>
      </c>
      <c r="T38" t="str">
        <f t="shared" si="14"/>
        <v>Pulsing</v>
      </c>
      <c r="U38" s="59">
        <v>13</v>
      </c>
      <c r="V38" s="59" t="str">
        <f t="shared" si="15"/>
        <v>Bolding</v>
      </c>
      <c r="X38">
        <f t="shared" si="16"/>
        <v>35</v>
      </c>
      <c r="Y38">
        <f t="shared" si="17"/>
        <v>14</v>
      </c>
      <c r="Z38" t="str">
        <f t="shared" si="3"/>
        <v>Pulsing</v>
      </c>
      <c r="AA38" s="37">
        <v>13</v>
      </c>
      <c r="AB38" s="38" t="str">
        <f t="shared" si="37"/>
        <v>Out-of-context</v>
      </c>
      <c r="AD38">
        <f t="shared" si="18"/>
        <v>22</v>
      </c>
      <c r="AE38">
        <f t="shared" si="19"/>
        <v>4</v>
      </c>
      <c r="AF38" t="str">
        <f t="shared" si="20"/>
        <v>Pulsing</v>
      </c>
      <c r="AG38" s="41">
        <v>13</v>
      </c>
      <c r="AH38" s="42" t="str">
        <f>VLOOKUP(AG38,$AE$26:$AF$45,2,FALSE)</f>
        <v>Bolding</v>
      </c>
      <c r="AJ38">
        <f t="shared" si="21"/>
        <v>27</v>
      </c>
      <c r="AK38">
        <f t="shared" si="22"/>
        <v>8</v>
      </c>
      <c r="AL38" t="str">
        <f t="shared" si="23"/>
        <v>Pulsing</v>
      </c>
      <c r="AM38" s="47">
        <v>13</v>
      </c>
      <c r="AN38" s="48" t="str">
        <f>VLOOKUP(AM38,$AK$26:$AL$45,2,FALSE)</f>
        <v>Static</v>
      </c>
      <c r="AP38">
        <f t="shared" si="24"/>
        <v>35</v>
      </c>
      <c r="AQ38">
        <f t="shared" si="25"/>
        <v>13</v>
      </c>
      <c r="AR38" t="s">
        <v>11</v>
      </c>
      <c r="AS38" s="85">
        <v>13</v>
      </c>
      <c r="AT38" s="86" t="str">
        <f t="shared" si="26"/>
        <v>Grayscaling</v>
      </c>
      <c r="AV38">
        <f t="shared" si="27"/>
        <v>23</v>
      </c>
      <c r="AW38">
        <f t="shared" si="28"/>
        <v>14</v>
      </c>
      <c r="AX38" t="str">
        <f t="shared" si="29"/>
        <v>Pulsing</v>
      </c>
      <c r="AY38" s="55">
        <v>13</v>
      </c>
      <c r="AZ38" s="56" t="str">
        <f>VLOOKUP(AY38,$AW$26:$AX$45,2,FALSE)</f>
        <v>Temporal</v>
      </c>
    </row>
    <row r="39" spans="1:52" x14ac:dyDescent="0.25">
      <c r="A39" t="str">
        <f t="shared" si="5"/>
        <v>Italicizing</v>
      </c>
      <c r="B39" s="22">
        <f t="shared" si="6"/>
        <v>8</v>
      </c>
      <c r="C39" s="23">
        <f t="shared" si="6"/>
        <v>20</v>
      </c>
      <c r="D39" s="23">
        <f t="shared" si="6"/>
        <v>10</v>
      </c>
      <c r="E39" s="23">
        <f t="shared" ref="E39:K39" si="42">RANK(E15,E$2:E$21,E$24)</f>
        <v>10</v>
      </c>
      <c r="F39" s="23">
        <f t="shared" si="42"/>
        <v>19</v>
      </c>
      <c r="G39" s="23">
        <f t="shared" si="42"/>
        <v>20</v>
      </c>
      <c r="H39" s="23">
        <f t="shared" si="42"/>
        <v>19</v>
      </c>
      <c r="I39" s="23">
        <f t="shared" si="42"/>
        <v>19</v>
      </c>
      <c r="J39" s="23">
        <f t="shared" si="42"/>
        <v>19</v>
      </c>
      <c r="K39" s="23">
        <f t="shared" si="42"/>
        <v>14</v>
      </c>
      <c r="L39" s="24"/>
      <c r="M39">
        <f t="shared" si="8"/>
        <v>158</v>
      </c>
      <c r="N39">
        <f t="shared" si="9"/>
        <v>19</v>
      </c>
      <c r="O39" t="str">
        <f t="shared" si="10"/>
        <v>Italicizing</v>
      </c>
      <c r="P39" s="31">
        <v>14</v>
      </c>
      <c r="Q39" s="32" t="str">
        <f t="shared" si="11"/>
        <v>Underlining</v>
      </c>
      <c r="R39">
        <f t="shared" si="12"/>
        <v>214</v>
      </c>
      <c r="S39">
        <f t="shared" si="13"/>
        <v>18</v>
      </c>
      <c r="T39" t="str">
        <f t="shared" si="14"/>
        <v>Italicizing</v>
      </c>
      <c r="U39" s="59">
        <v>14</v>
      </c>
      <c r="V39" s="59" t="str">
        <f t="shared" si="15"/>
        <v>Temporal</v>
      </c>
      <c r="X39">
        <f t="shared" si="16"/>
        <v>42</v>
      </c>
      <c r="Y39">
        <f t="shared" si="17"/>
        <v>18</v>
      </c>
      <c r="Z39" t="str">
        <f t="shared" si="3"/>
        <v>Italicizing</v>
      </c>
      <c r="AA39" s="37">
        <v>14</v>
      </c>
      <c r="AB39" s="38" t="str">
        <f t="shared" si="37"/>
        <v>Grayscaling</v>
      </c>
      <c r="AD39">
        <f t="shared" si="18"/>
        <v>53</v>
      </c>
      <c r="AE39">
        <f t="shared" si="19"/>
        <v>18</v>
      </c>
      <c r="AF39" t="str">
        <f t="shared" si="20"/>
        <v>Italicizing</v>
      </c>
      <c r="AG39" s="41">
        <v>14</v>
      </c>
      <c r="AH39" s="42" t="str">
        <f>VLOOKUP(AG39,$AE$26:$AF$45,2,FALSE)</f>
        <v>Static</v>
      </c>
      <c r="AJ39">
        <f t="shared" si="21"/>
        <v>43</v>
      </c>
      <c r="AK39">
        <f t="shared" si="22"/>
        <v>18</v>
      </c>
      <c r="AL39" t="str">
        <f t="shared" si="23"/>
        <v>Italicizing</v>
      </c>
      <c r="AM39" s="47">
        <v>14</v>
      </c>
      <c r="AN39" s="48" t="s">
        <v>7</v>
      </c>
      <c r="AP39">
        <f t="shared" si="24"/>
        <v>43</v>
      </c>
      <c r="AQ39">
        <f t="shared" si="25"/>
        <v>17</v>
      </c>
      <c r="AR39" t="s">
        <v>27</v>
      </c>
      <c r="AS39" s="85">
        <v>14</v>
      </c>
      <c r="AT39" s="86" t="s">
        <v>9</v>
      </c>
      <c r="AV39">
        <f t="shared" si="27"/>
        <v>33</v>
      </c>
      <c r="AW39">
        <f t="shared" si="28"/>
        <v>18</v>
      </c>
      <c r="AX39" t="str">
        <f t="shared" si="29"/>
        <v>Italicizing</v>
      </c>
      <c r="AY39" s="55">
        <v>14</v>
      </c>
      <c r="AZ39" s="56" t="str">
        <f>VLOOKUP(AY39,$AW$26:$AX$45,2,FALSE)</f>
        <v>Pulsing</v>
      </c>
    </row>
    <row r="40" spans="1:52" x14ac:dyDescent="0.25">
      <c r="A40" t="str">
        <f t="shared" si="5"/>
        <v>Temporal</v>
      </c>
      <c r="B40" s="22">
        <f t="shared" si="6"/>
        <v>15</v>
      </c>
      <c r="C40" s="23">
        <f t="shared" si="6"/>
        <v>8</v>
      </c>
      <c r="D40" s="23">
        <f t="shared" si="6"/>
        <v>2</v>
      </c>
      <c r="E40" s="23">
        <f t="shared" ref="E40:K40" si="43">RANK(E16,E$2:E$21,E$24)</f>
        <v>16</v>
      </c>
      <c r="F40" s="23">
        <f t="shared" si="43"/>
        <v>7</v>
      </c>
      <c r="G40" s="23">
        <f t="shared" si="43"/>
        <v>10</v>
      </c>
      <c r="H40" s="23">
        <f t="shared" si="43"/>
        <v>5</v>
      </c>
      <c r="I40" s="23">
        <f t="shared" si="43"/>
        <v>4</v>
      </c>
      <c r="J40" s="23">
        <f t="shared" si="43"/>
        <v>11</v>
      </c>
      <c r="K40" s="23">
        <f t="shared" si="43"/>
        <v>15</v>
      </c>
      <c r="L40" s="24"/>
      <c r="M40">
        <f t="shared" si="8"/>
        <v>93</v>
      </c>
      <c r="N40">
        <f t="shared" si="9"/>
        <v>9</v>
      </c>
      <c r="O40" t="str">
        <f t="shared" si="10"/>
        <v>Temporal</v>
      </c>
      <c r="P40" s="31">
        <v>15</v>
      </c>
      <c r="Q40" s="32" t="str">
        <f t="shared" si="11"/>
        <v>Grayscaling</v>
      </c>
      <c r="R40">
        <f t="shared" si="12"/>
        <v>153</v>
      </c>
      <c r="S40">
        <f t="shared" si="13"/>
        <v>14</v>
      </c>
      <c r="T40" t="str">
        <f t="shared" si="14"/>
        <v>Temporal</v>
      </c>
      <c r="U40" s="59">
        <v>15</v>
      </c>
      <c r="V40" s="59" t="str">
        <f t="shared" si="15"/>
        <v>Twisting</v>
      </c>
      <c r="X40">
        <f t="shared" si="16"/>
        <v>40</v>
      </c>
      <c r="Y40">
        <f t="shared" si="17"/>
        <v>17</v>
      </c>
      <c r="Z40" t="str">
        <f t="shared" si="3"/>
        <v>Temporal</v>
      </c>
      <c r="AA40" s="37">
        <v>15</v>
      </c>
      <c r="AB40" s="38" t="s">
        <v>11</v>
      </c>
      <c r="AD40">
        <f t="shared" si="18"/>
        <v>28</v>
      </c>
      <c r="AE40">
        <f t="shared" si="19"/>
        <v>9</v>
      </c>
      <c r="AF40" t="str">
        <f t="shared" si="20"/>
        <v>Temporal</v>
      </c>
      <c r="AG40" s="41">
        <v>15</v>
      </c>
      <c r="AH40" s="42" t="s">
        <v>14</v>
      </c>
      <c r="AJ40">
        <f t="shared" si="21"/>
        <v>21</v>
      </c>
      <c r="AK40">
        <f t="shared" si="22"/>
        <v>2</v>
      </c>
      <c r="AL40" t="str">
        <f t="shared" si="23"/>
        <v>Temporal</v>
      </c>
      <c r="AM40" s="47">
        <v>15</v>
      </c>
      <c r="AN40" s="48" t="str">
        <f>VLOOKUP(AM40,$AK$26:$AL$45,2,FALSE)</f>
        <v>Twisting</v>
      </c>
      <c r="AP40">
        <f t="shared" si="24"/>
        <v>42</v>
      </c>
      <c r="AQ40">
        <f t="shared" si="25"/>
        <v>16</v>
      </c>
      <c r="AR40" t="s">
        <v>12</v>
      </c>
      <c r="AS40" s="85">
        <v>15</v>
      </c>
      <c r="AT40" s="86" t="s">
        <v>11</v>
      </c>
      <c r="AV40">
        <f t="shared" si="27"/>
        <v>22</v>
      </c>
      <c r="AW40">
        <f t="shared" si="28"/>
        <v>13</v>
      </c>
      <c r="AX40" t="str">
        <f t="shared" si="29"/>
        <v>Temporal</v>
      </c>
      <c r="AY40" s="55">
        <v>15</v>
      </c>
      <c r="AZ40" s="56" t="str">
        <f>VLOOKUP(AY40,$AW$26:$AX$45,2,FALSE)</f>
        <v>Activation area</v>
      </c>
    </row>
    <row r="41" spans="1:52" x14ac:dyDescent="0.25">
      <c r="A41" t="str">
        <f t="shared" si="5"/>
        <v>Twisting</v>
      </c>
      <c r="B41" s="22">
        <f t="shared" si="6"/>
        <v>7</v>
      </c>
      <c r="C41" s="23">
        <f t="shared" si="6"/>
        <v>14</v>
      </c>
      <c r="D41" s="23">
        <f t="shared" si="6"/>
        <v>13</v>
      </c>
      <c r="E41" s="23">
        <f t="shared" ref="E41:K41" si="44">RANK(E17,E$2:E$21,E$24)</f>
        <v>11</v>
      </c>
      <c r="F41" s="23">
        <f t="shared" si="44"/>
        <v>9</v>
      </c>
      <c r="G41" s="23">
        <f t="shared" si="44"/>
        <v>5</v>
      </c>
      <c r="H41" s="23">
        <f t="shared" si="44"/>
        <v>8</v>
      </c>
      <c r="I41" s="23">
        <f t="shared" si="44"/>
        <v>10</v>
      </c>
      <c r="J41" s="23">
        <f t="shared" si="44"/>
        <v>4</v>
      </c>
      <c r="K41" s="23">
        <f t="shared" si="44"/>
        <v>15</v>
      </c>
      <c r="L41" s="24"/>
      <c r="M41">
        <f t="shared" si="8"/>
        <v>96</v>
      </c>
      <c r="N41">
        <f t="shared" si="9"/>
        <v>10</v>
      </c>
      <c r="O41" t="str">
        <f t="shared" si="10"/>
        <v>Twisting</v>
      </c>
      <c r="P41" s="31">
        <v>16</v>
      </c>
      <c r="Q41" s="32" t="str">
        <f t="shared" si="11"/>
        <v>Bolding</v>
      </c>
      <c r="R41">
        <f t="shared" si="12"/>
        <v>156</v>
      </c>
      <c r="S41">
        <f t="shared" si="13"/>
        <v>15</v>
      </c>
      <c r="T41" t="str">
        <f t="shared" si="14"/>
        <v>Twisting</v>
      </c>
      <c r="U41" s="59">
        <v>16</v>
      </c>
      <c r="V41" s="59" t="str">
        <f t="shared" si="15"/>
        <v>Activation area</v>
      </c>
      <c r="X41">
        <f t="shared" si="16"/>
        <v>27</v>
      </c>
      <c r="Y41">
        <f t="shared" si="17"/>
        <v>9</v>
      </c>
      <c r="Z41" t="str">
        <f t="shared" si="3"/>
        <v>Twisting</v>
      </c>
      <c r="AA41" s="37">
        <v>16</v>
      </c>
      <c r="AB41" s="38" t="str">
        <f>VLOOKUP(AA41,$Y$26:$Z$45,2,FALSE)</f>
        <v>Bolding</v>
      </c>
      <c r="AD41">
        <f t="shared" si="18"/>
        <v>37</v>
      </c>
      <c r="AE41">
        <f t="shared" si="19"/>
        <v>16</v>
      </c>
      <c r="AF41" t="str">
        <f t="shared" si="20"/>
        <v>Twisting</v>
      </c>
      <c r="AG41" s="41">
        <v>16</v>
      </c>
      <c r="AH41" s="42" t="str">
        <f>VLOOKUP(AG41,$AE$26:$AF$45,2,FALSE)</f>
        <v>Blinking</v>
      </c>
      <c r="AJ41">
        <f t="shared" si="21"/>
        <v>38</v>
      </c>
      <c r="AK41">
        <f t="shared" si="22"/>
        <v>15</v>
      </c>
      <c r="AL41" t="str">
        <f t="shared" si="23"/>
        <v>Twisting</v>
      </c>
      <c r="AM41" s="47">
        <v>16</v>
      </c>
      <c r="AN41" s="48" t="str">
        <f>VLOOKUP(AM41,$AK$26:$AL$45,2,FALSE)</f>
        <v>Out-of-context</v>
      </c>
      <c r="AP41">
        <f t="shared" si="24"/>
        <v>30</v>
      </c>
      <c r="AQ41">
        <f t="shared" si="25"/>
        <v>8</v>
      </c>
      <c r="AR41" t="s">
        <v>13</v>
      </c>
      <c r="AS41" s="85">
        <v>16</v>
      </c>
      <c r="AT41" s="86" t="str">
        <f t="shared" si="26"/>
        <v>Temporal</v>
      </c>
      <c r="AV41">
        <f t="shared" si="27"/>
        <v>24</v>
      </c>
      <c r="AW41">
        <f t="shared" si="28"/>
        <v>15</v>
      </c>
      <c r="AX41" t="str">
        <f t="shared" si="29"/>
        <v>Twisting</v>
      </c>
      <c r="AY41" s="55">
        <v>16</v>
      </c>
      <c r="AZ41" s="56" t="s">
        <v>13</v>
      </c>
    </row>
    <row r="42" spans="1:52" x14ac:dyDescent="0.25">
      <c r="A42" t="str">
        <f t="shared" si="5"/>
        <v>Colored</v>
      </c>
      <c r="B42" s="22">
        <f t="shared" si="6"/>
        <v>5</v>
      </c>
      <c r="C42" s="23">
        <f t="shared" si="6"/>
        <v>15</v>
      </c>
      <c r="D42" s="23">
        <f t="shared" si="6"/>
        <v>3</v>
      </c>
      <c r="E42" s="23">
        <f t="shared" ref="E42:K42" si="45">RANK(E18,E$2:E$21,E$24)</f>
        <v>6</v>
      </c>
      <c r="F42" s="23">
        <f t="shared" si="45"/>
        <v>2</v>
      </c>
      <c r="G42" s="23">
        <f t="shared" si="45"/>
        <v>1</v>
      </c>
      <c r="H42" s="23">
        <f t="shared" si="45"/>
        <v>1</v>
      </c>
      <c r="I42" s="23">
        <f t="shared" si="45"/>
        <v>5</v>
      </c>
      <c r="J42" s="23">
        <f t="shared" si="45"/>
        <v>8</v>
      </c>
      <c r="K42" s="23">
        <f t="shared" si="45"/>
        <v>17</v>
      </c>
      <c r="L42" s="24"/>
      <c r="M42">
        <f t="shared" si="8"/>
        <v>63</v>
      </c>
      <c r="N42">
        <f t="shared" si="9"/>
        <v>2</v>
      </c>
      <c r="O42" t="str">
        <f t="shared" si="10"/>
        <v>Colored</v>
      </c>
      <c r="P42" s="31">
        <v>17</v>
      </c>
      <c r="Q42" s="32" t="str">
        <f t="shared" si="11"/>
        <v>Activation area</v>
      </c>
      <c r="R42">
        <f t="shared" si="12"/>
        <v>131</v>
      </c>
      <c r="S42">
        <f t="shared" si="13"/>
        <v>11</v>
      </c>
      <c r="T42" t="str">
        <f t="shared" si="14"/>
        <v>Colored</v>
      </c>
      <c r="U42" s="59">
        <v>17</v>
      </c>
      <c r="V42" s="59" t="str">
        <f t="shared" si="15"/>
        <v>Out-of-context</v>
      </c>
      <c r="X42">
        <f t="shared" si="16"/>
        <v>23</v>
      </c>
      <c r="Y42">
        <f t="shared" si="17"/>
        <v>5</v>
      </c>
      <c r="Z42" t="str">
        <f t="shared" si="3"/>
        <v>Colored</v>
      </c>
      <c r="AA42" s="37">
        <v>17</v>
      </c>
      <c r="AB42" s="38" t="str">
        <f>VLOOKUP(AA42,$Y$26:$Z$45,2,FALSE)</f>
        <v>Temporal</v>
      </c>
      <c r="AD42">
        <f t="shared" si="18"/>
        <v>33</v>
      </c>
      <c r="AE42">
        <f t="shared" si="19"/>
        <v>14</v>
      </c>
      <c r="AF42" t="str">
        <f t="shared" si="20"/>
        <v>Colored</v>
      </c>
      <c r="AG42" s="41">
        <v>17</v>
      </c>
      <c r="AH42" s="42" t="s">
        <v>13</v>
      </c>
      <c r="AJ42">
        <f t="shared" si="21"/>
        <v>25</v>
      </c>
      <c r="AK42">
        <f t="shared" si="22"/>
        <v>7</v>
      </c>
      <c r="AL42" t="str">
        <f t="shared" si="23"/>
        <v>Colored</v>
      </c>
      <c r="AM42" s="47">
        <v>17</v>
      </c>
      <c r="AN42" s="48" t="str">
        <f>VLOOKUP(AM42,$AK$26:$AL$45,2,FALSE)</f>
        <v>Activation area</v>
      </c>
      <c r="AP42">
        <f t="shared" si="24"/>
        <v>31</v>
      </c>
      <c r="AQ42">
        <f t="shared" si="25"/>
        <v>10</v>
      </c>
      <c r="AR42" t="s">
        <v>14</v>
      </c>
      <c r="AS42" s="85">
        <v>17</v>
      </c>
      <c r="AT42" s="86" t="str">
        <f t="shared" si="26"/>
        <v>Italicizing</v>
      </c>
      <c r="AV42">
        <f t="shared" si="27"/>
        <v>19</v>
      </c>
      <c r="AW42">
        <f t="shared" si="28"/>
        <v>8</v>
      </c>
      <c r="AX42" t="str">
        <f t="shared" si="29"/>
        <v>Colored</v>
      </c>
      <c r="AY42" s="55">
        <v>17</v>
      </c>
      <c r="AZ42" s="56" t="s">
        <v>31</v>
      </c>
    </row>
    <row r="43" spans="1:52" x14ac:dyDescent="0.25">
      <c r="A43" t="str">
        <f t="shared" si="5"/>
        <v>Out-of-context</v>
      </c>
      <c r="B43" s="22">
        <f t="shared" si="6"/>
        <v>12</v>
      </c>
      <c r="C43" s="23">
        <f t="shared" si="6"/>
        <v>5</v>
      </c>
      <c r="D43" s="23">
        <f t="shared" si="6"/>
        <v>15</v>
      </c>
      <c r="E43" s="23">
        <f t="shared" ref="E43:K43" si="46">RANK(E19,E$2:E$21,E$24)</f>
        <v>19</v>
      </c>
      <c r="F43" s="23">
        <f t="shared" si="46"/>
        <v>6</v>
      </c>
      <c r="G43" s="23">
        <f t="shared" si="46"/>
        <v>4</v>
      </c>
      <c r="H43" s="23">
        <f t="shared" si="46"/>
        <v>2</v>
      </c>
      <c r="I43" s="23">
        <f t="shared" si="46"/>
        <v>7</v>
      </c>
      <c r="J43" s="23">
        <f t="shared" si="46"/>
        <v>10</v>
      </c>
      <c r="K43" s="23">
        <f t="shared" si="46"/>
        <v>18</v>
      </c>
      <c r="L43" s="24"/>
      <c r="M43">
        <f t="shared" si="8"/>
        <v>98</v>
      </c>
      <c r="N43">
        <f t="shared" si="9"/>
        <v>11</v>
      </c>
      <c r="O43" t="str">
        <f t="shared" si="10"/>
        <v>Out-of-context</v>
      </c>
      <c r="P43" s="31">
        <v>18</v>
      </c>
      <c r="Q43" s="32" t="str">
        <f t="shared" si="11"/>
        <v>Rotating</v>
      </c>
      <c r="R43">
        <f t="shared" si="12"/>
        <v>170</v>
      </c>
      <c r="S43">
        <f t="shared" si="13"/>
        <v>17</v>
      </c>
      <c r="T43" t="str">
        <f t="shared" si="14"/>
        <v>Out-of-context</v>
      </c>
      <c r="U43" s="59">
        <v>18</v>
      </c>
      <c r="V43" s="59" t="str">
        <f t="shared" si="15"/>
        <v>Italicizing</v>
      </c>
      <c r="X43">
        <f t="shared" si="16"/>
        <v>34</v>
      </c>
      <c r="Y43">
        <f t="shared" si="17"/>
        <v>13</v>
      </c>
      <c r="Z43" t="str">
        <f t="shared" si="3"/>
        <v>Out-of-context</v>
      </c>
      <c r="AA43" s="37">
        <v>18</v>
      </c>
      <c r="AB43" s="38" t="str">
        <f>VLOOKUP(AA43,$Y$26:$Z$45,2,FALSE)</f>
        <v>Italicizing</v>
      </c>
      <c r="AD43">
        <f t="shared" si="18"/>
        <v>25</v>
      </c>
      <c r="AE43">
        <f t="shared" si="19"/>
        <v>6</v>
      </c>
      <c r="AF43" t="str">
        <f t="shared" si="20"/>
        <v>Out-of-context</v>
      </c>
      <c r="AG43" s="41">
        <v>18</v>
      </c>
      <c r="AH43" s="42" t="str">
        <f>VLOOKUP(AG43,$AE$26:$AF$45,2,FALSE)</f>
        <v>Italicizing</v>
      </c>
      <c r="AJ43">
        <f t="shared" si="21"/>
        <v>40</v>
      </c>
      <c r="AK43">
        <f t="shared" si="22"/>
        <v>16</v>
      </c>
      <c r="AL43" t="str">
        <f t="shared" si="23"/>
        <v>Out-of-context</v>
      </c>
      <c r="AM43" s="47">
        <v>18</v>
      </c>
      <c r="AN43" s="48" t="str">
        <f>VLOOKUP(AM43,$AK$26:$AL$45,2,FALSE)</f>
        <v>Italicizing</v>
      </c>
      <c r="AP43">
        <f t="shared" si="24"/>
        <v>47</v>
      </c>
      <c r="AQ43">
        <f t="shared" si="25"/>
        <v>19</v>
      </c>
      <c r="AR43" t="s">
        <v>31</v>
      </c>
      <c r="AS43" s="85">
        <v>18</v>
      </c>
      <c r="AT43" s="86" t="str">
        <f t="shared" si="26"/>
        <v>Rotating</v>
      </c>
      <c r="AV43">
        <f t="shared" si="27"/>
        <v>24</v>
      </c>
      <c r="AW43">
        <f t="shared" si="28"/>
        <v>15</v>
      </c>
      <c r="AX43" t="str">
        <f t="shared" si="29"/>
        <v>Out-of-context</v>
      </c>
      <c r="AY43" s="55">
        <v>18</v>
      </c>
      <c r="AZ43" s="56" t="str">
        <f>VLOOKUP(AY43,$AW$26:$AX$45,2,FALSE)</f>
        <v>Italicizing</v>
      </c>
    </row>
    <row r="44" spans="1:52" x14ac:dyDescent="0.25">
      <c r="A44" t="str">
        <f t="shared" si="5"/>
        <v>Leaf</v>
      </c>
      <c r="B44" s="22">
        <f t="shared" si="6"/>
        <v>20</v>
      </c>
      <c r="C44" s="23">
        <f t="shared" si="6"/>
        <v>17</v>
      </c>
      <c r="D44" s="23">
        <f t="shared" si="6"/>
        <v>4</v>
      </c>
      <c r="E44" s="23">
        <f t="shared" ref="E44:K44" si="47">RANK(E20,E$2:E$21,E$24)</f>
        <v>20</v>
      </c>
      <c r="F44" s="23">
        <f t="shared" si="47"/>
        <v>20</v>
      </c>
      <c r="G44" s="23">
        <f t="shared" si="47"/>
        <v>19</v>
      </c>
      <c r="H44" s="23">
        <f t="shared" si="47"/>
        <v>20</v>
      </c>
      <c r="I44" s="23">
        <f t="shared" si="47"/>
        <v>20</v>
      </c>
      <c r="J44" s="23">
        <f t="shared" si="47"/>
        <v>20</v>
      </c>
      <c r="K44" s="23">
        <f t="shared" si="47"/>
        <v>19</v>
      </c>
      <c r="L44" s="24"/>
      <c r="M44">
        <f t="shared" si="8"/>
        <v>179</v>
      </c>
      <c r="N44">
        <f t="shared" si="9"/>
        <v>20</v>
      </c>
      <c r="O44" t="str">
        <f t="shared" si="10"/>
        <v>Leaf</v>
      </c>
      <c r="P44" s="31">
        <v>19</v>
      </c>
      <c r="Q44" s="32" t="str">
        <f t="shared" si="11"/>
        <v>Italicizing</v>
      </c>
      <c r="R44">
        <f t="shared" si="12"/>
        <v>255</v>
      </c>
      <c r="S44">
        <f t="shared" si="13"/>
        <v>20</v>
      </c>
      <c r="T44" t="str">
        <f t="shared" si="14"/>
        <v>Leaf</v>
      </c>
      <c r="U44" s="59">
        <v>19</v>
      </c>
      <c r="V44" s="59" t="str">
        <f t="shared" si="15"/>
        <v>Rotating</v>
      </c>
      <c r="X44">
        <f t="shared" si="16"/>
        <v>58</v>
      </c>
      <c r="Y44">
        <f t="shared" si="17"/>
        <v>20</v>
      </c>
      <c r="Z44" t="str">
        <f t="shared" si="3"/>
        <v>Leaf</v>
      </c>
      <c r="AA44" s="37">
        <v>19</v>
      </c>
      <c r="AB44" s="38" t="str">
        <f>VLOOKUP(AA44,$Y$26:$Z$45,2,FALSE)</f>
        <v>Rotating</v>
      </c>
      <c r="AD44">
        <f t="shared" si="18"/>
        <v>56</v>
      </c>
      <c r="AE44">
        <f t="shared" si="19"/>
        <v>19</v>
      </c>
      <c r="AF44" t="str">
        <f t="shared" si="20"/>
        <v>Leaf</v>
      </c>
      <c r="AG44" s="41">
        <v>19</v>
      </c>
      <c r="AH44" s="42" t="str">
        <f>VLOOKUP(AG44,$AE$26:$AF$45,2,FALSE)</f>
        <v>Leaf</v>
      </c>
      <c r="AJ44">
        <f t="shared" si="21"/>
        <v>43</v>
      </c>
      <c r="AK44">
        <f t="shared" si="22"/>
        <v>18</v>
      </c>
      <c r="AL44" t="str">
        <f t="shared" si="23"/>
        <v>Leaf</v>
      </c>
      <c r="AM44" s="47">
        <v>19</v>
      </c>
      <c r="AN44" s="48" t="s">
        <v>15</v>
      </c>
      <c r="AP44">
        <f t="shared" si="24"/>
        <v>59</v>
      </c>
      <c r="AQ44">
        <f t="shared" si="25"/>
        <v>20</v>
      </c>
      <c r="AR44" t="s">
        <v>15</v>
      </c>
      <c r="AS44" s="85">
        <v>19</v>
      </c>
      <c r="AT44" s="86" t="str">
        <f t="shared" si="26"/>
        <v>Out-of-context</v>
      </c>
      <c r="AV44">
        <f t="shared" si="27"/>
        <v>39</v>
      </c>
      <c r="AW44">
        <f t="shared" si="28"/>
        <v>20</v>
      </c>
      <c r="AX44" t="str">
        <f t="shared" si="29"/>
        <v>Leaf</v>
      </c>
      <c r="AY44" s="55">
        <v>19</v>
      </c>
      <c r="AZ44" s="56" t="str">
        <f>VLOOKUP(AY44,$AW$26:$AX$45,2,FALSE)</f>
        <v>Rotating</v>
      </c>
    </row>
    <row r="45" spans="1:52" x14ac:dyDescent="0.25">
      <c r="A45" t="str">
        <f t="shared" si="5"/>
        <v>Rotating</v>
      </c>
      <c r="B45" s="25">
        <f t="shared" si="6"/>
        <v>9</v>
      </c>
      <c r="C45" s="26">
        <f t="shared" si="6"/>
        <v>19</v>
      </c>
      <c r="D45" s="26">
        <f t="shared" si="6"/>
        <v>12</v>
      </c>
      <c r="E45" s="26">
        <f t="shared" ref="E45:K45" si="48">RANK(E21,E$2:E$21,E$24)</f>
        <v>7</v>
      </c>
      <c r="F45" s="26">
        <f t="shared" si="48"/>
        <v>17</v>
      </c>
      <c r="G45" s="26">
        <f t="shared" si="48"/>
        <v>18</v>
      </c>
      <c r="H45" s="26">
        <f t="shared" si="48"/>
        <v>17</v>
      </c>
      <c r="I45" s="26">
        <f t="shared" si="48"/>
        <v>17</v>
      </c>
      <c r="J45" s="26">
        <f t="shared" si="48"/>
        <v>18</v>
      </c>
      <c r="K45" s="26">
        <f t="shared" si="48"/>
        <v>20</v>
      </c>
      <c r="L45" s="27"/>
      <c r="M45">
        <f t="shared" si="8"/>
        <v>154</v>
      </c>
      <c r="N45">
        <f t="shared" si="9"/>
        <v>18</v>
      </c>
      <c r="O45" t="str">
        <f t="shared" si="10"/>
        <v>Rotating</v>
      </c>
      <c r="P45" s="33">
        <v>20</v>
      </c>
      <c r="Q45" s="34" t="str">
        <f t="shared" si="11"/>
        <v>Leaf</v>
      </c>
      <c r="R45">
        <f t="shared" si="12"/>
        <v>234</v>
      </c>
      <c r="S45">
        <f t="shared" si="13"/>
        <v>19</v>
      </c>
      <c r="T45" t="str">
        <f t="shared" si="14"/>
        <v>Rotating</v>
      </c>
      <c r="U45" s="59">
        <v>20</v>
      </c>
      <c r="V45" s="59" t="str">
        <f t="shared" si="15"/>
        <v>Leaf</v>
      </c>
      <c r="X45">
        <f t="shared" si="16"/>
        <v>47</v>
      </c>
      <c r="Y45">
        <f t="shared" si="17"/>
        <v>19</v>
      </c>
      <c r="Z45" t="str">
        <f t="shared" si="3"/>
        <v>Rotating</v>
      </c>
      <c r="AA45" s="39">
        <v>20</v>
      </c>
      <c r="AB45" s="40" t="str">
        <f>VLOOKUP(AA45,$Y$26:$Z$45,2,FALSE)</f>
        <v>Leaf</v>
      </c>
      <c r="AD45">
        <f t="shared" si="18"/>
        <v>56</v>
      </c>
      <c r="AE45">
        <f t="shared" si="19"/>
        <v>19</v>
      </c>
      <c r="AF45" t="str">
        <f t="shared" si="20"/>
        <v>Rotating</v>
      </c>
      <c r="AG45" s="43">
        <v>20</v>
      </c>
      <c r="AH45" s="44" t="s">
        <v>16</v>
      </c>
      <c r="AJ45">
        <f t="shared" si="21"/>
        <v>49</v>
      </c>
      <c r="AK45">
        <f t="shared" si="22"/>
        <v>20</v>
      </c>
      <c r="AL45" t="str">
        <f t="shared" si="23"/>
        <v>Rotating</v>
      </c>
      <c r="AM45" s="49">
        <v>20</v>
      </c>
      <c r="AN45" s="50" t="str">
        <f>VLOOKUP(AM45,$AK$26:$AL$45,2,FALSE)</f>
        <v>Rotating</v>
      </c>
      <c r="AP45">
        <f t="shared" si="24"/>
        <v>45</v>
      </c>
      <c r="AQ45">
        <f t="shared" si="25"/>
        <v>18</v>
      </c>
      <c r="AR45" t="s">
        <v>16</v>
      </c>
      <c r="AS45" s="87">
        <v>20</v>
      </c>
      <c r="AT45" s="88" t="str">
        <f t="shared" si="26"/>
        <v>Leaf</v>
      </c>
      <c r="AV45">
        <f t="shared" si="27"/>
        <v>37</v>
      </c>
      <c r="AW45">
        <f t="shared" si="28"/>
        <v>19</v>
      </c>
      <c r="AX45" t="str">
        <f t="shared" si="29"/>
        <v>Rotating</v>
      </c>
      <c r="AY45" s="57">
        <v>20</v>
      </c>
      <c r="AZ45" s="58" t="str">
        <f>VLOOKUP(AY45,$AW$26:$AX$45,2,FALSE)</f>
        <v>Leaf</v>
      </c>
    </row>
    <row r="48" spans="1:52" x14ac:dyDescent="0.25">
      <c r="A48" s="1" t="s">
        <v>44</v>
      </c>
      <c r="M48" s="89" t="s">
        <v>36</v>
      </c>
      <c r="N48" s="90"/>
      <c r="O48" s="90"/>
      <c r="P48" s="90"/>
      <c r="Q48" s="91"/>
      <c r="R48" s="89" t="s">
        <v>42</v>
      </c>
      <c r="S48" s="90"/>
      <c r="T48" s="90"/>
      <c r="U48" s="90"/>
      <c r="V48" s="91"/>
    </row>
    <row r="49" spans="1:22" x14ac:dyDescent="0.25">
      <c r="B49" s="1" t="s">
        <v>24</v>
      </c>
      <c r="C49" s="1" t="s">
        <v>17</v>
      </c>
      <c r="D49" s="1" t="s">
        <v>19</v>
      </c>
      <c r="E49" s="1" t="s">
        <v>18</v>
      </c>
      <c r="F49" s="1" t="s">
        <v>32</v>
      </c>
      <c r="G49" s="1" t="s">
        <v>25</v>
      </c>
      <c r="H49" s="1" t="s">
        <v>20</v>
      </c>
      <c r="I49" s="1" t="s">
        <v>22</v>
      </c>
      <c r="J49" s="1" t="s">
        <v>21</v>
      </c>
      <c r="K49" s="1" t="s">
        <v>23</v>
      </c>
      <c r="L49" s="1"/>
      <c r="M49" s="1" t="s">
        <v>38</v>
      </c>
      <c r="N49" s="1" t="s">
        <v>1</v>
      </c>
      <c r="O49" s="1" t="s">
        <v>26</v>
      </c>
      <c r="P49" s="1" t="s">
        <v>34</v>
      </c>
      <c r="Q49" s="1" t="s">
        <v>35</v>
      </c>
      <c r="R49" s="1" t="s">
        <v>38</v>
      </c>
      <c r="S49" s="1" t="s">
        <v>1</v>
      </c>
      <c r="T49" s="1" t="s">
        <v>26</v>
      </c>
      <c r="U49" s="1" t="s">
        <v>34</v>
      </c>
      <c r="V49" s="1" t="s">
        <v>35</v>
      </c>
    </row>
    <row r="50" spans="1:22" x14ac:dyDescent="0.25">
      <c r="A50" t="s">
        <v>28</v>
      </c>
      <c r="B50" s="61">
        <f>1/RANK(B2,B$2:B$21,B$24)</f>
        <v>5.2631578947368418E-2</v>
      </c>
      <c r="C50" s="62">
        <f t="shared" ref="C50:K50" si="49">1/RANK(C2,C$2:C$21,C$24)</f>
        <v>0.16666666666666666</v>
      </c>
      <c r="D50" s="62">
        <f t="shared" si="49"/>
        <v>0.125</v>
      </c>
      <c r="E50" s="62">
        <f t="shared" si="49"/>
        <v>5.8823529411764705E-2</v>
      </c>
      <c r="F50" s="62">
        <f t="shared" si="49"/>
        <v>7.6923076923076927E-2</v>
      </c>
      <c r="G50" s="62">
        <f t="shared" si="49"/>
        <v>6.6666666666666666E-2</v>
      </c>
      <c r="H50" s="62">
        <f t="shared" si="49"/>
        <v>9.0909090909090912E-2</v>
      </c>
      <c r="I50" s="62">
        <f t="shared" si="49"/>
        <v>7.6923076923076927E-2</v>
      </c>
      <c r="J50" s="62">
        <f t="shared" si="49"/>
        <v>5.8823529411764705E-2</v>
      </c>
      <c r="K50" s="63">
        <f t="shared" si="49"/>
        <v>1</v>
      </c>
      <c r="M50" s="60">
        <f>SUM(B50:K50)</f>
        <v>1.773367215859476</v>
      </c>
      <c r="N50">
        <f>RANK(M50,$M$50:$M$69,1)</f>
        <v>14</v>
      </c>
      <c r="O50" t="str">
        <f>A26</f>
        <v>Grayscaling</v>
      </c>
      <c r="P50" s="70">
        <v>20</v>
      </c>
      <c r="Q50" s="71" t="str">
        <f>VLOOKUP(P50,$N$50:$O$69,2,FALSE)</f>
        <v>Glowing</v>
      </c>
      <c r="R50" s="60">
        <f>SUM(B50:J50)+5*K50</f>
        <v>5.7733672158594764</v>
      </c>
      <c r="S50">
        <f>RANK(R50,$R$50:$R$69,1)</f>
        <v>20</v>
      </c>
      <c r="T50" t="str">
        <f>A26</f>
        <v>Grayscaling</v>
      </c>
      <c r="U50" s="76">
        <v>20</v>
      </c>
      <c r="V50" s="77" t="str">
        <f>VLOOKUP(U50,$S$50:$T$69,2,FALSE)</f>
        <v>Grayscaling</v>
      </c>
    </row>
    <row r="51" spans="1:22" x14ac:dyDescent="0.25">
      <c r="A51" t="s">
        <v>2</v>
      </c>
      <c r="B51" s="64">
        <f t="shared" ref="B51:K69" si="50">1/RANK(B3,B$2:B$21,B$24)</f>
        <v>5.8823529411764705E-2</v>
      </c>
      <c r="C51" s="65">
        <f t="shared" si="50"/>
        <v>0.1</v>
      </c>
      <c r="D51" s="65">
        <f t="shared" si="50"/>
        <v>0.2</v>
      </c>
      <c r="E51" s="65">
        <f t="shared" si="50"/>
        <v>7.6923076923076927E-2</v>
      </c>
      <c r="F51" s="65">
        <f t="shared" si="50"/>
        <v>9.0909090909090912E-2</v>
      </c>
      <c r="G51" s="65">
        <f t="shared" si="50"/>
        <v>9.0909090909090912E-2</v>
      </c>
      <c r="H51" s="65">
        <f t="shared" si="50"/>
        <v>7.6923076923076927E-2</v>
      </c>
      <c r="I51" s="65">
        <f t="shared" si="50"/>
        <v>0.1111111111111111</v>
      </c>
      <c r="J51" s="65">
        <f t="shared" si="50"/>
        <v>0.1111111111111111</v>
      </c>
      <c r="K51" s="66">
        <f t="shared" si="50"/>
        <v>0.5</v>
      </c>
      <c r="M51" s="60">
        <f t="shared" ref="M51:M69" si="51">SUM(B51:K51)</f>
        <v>1.4167100872983227</v>
      </c>
      <c r="N51">
        <f t="shared" ref="N51:N69" si="52">RANK(M51,$M$50:$M$69,1)</f>
        <v>8</v>
      </c>
      <c r="O51" t="str">
        <f t="shared" ref="O51:O69" si="53">A27</f>
        <v>Highlighting</v>
      </c>
      <c r="P51" s="72">
        <v>19</v>
      </c>
      <c r="Q51" s="73" t="str">
        <f t="shared" ref="Q51:Q69" si="54">VLOOKUP(P51,$N$50:$O$69,2,FALSE)</f>
        <v>Colored</v>
      </c>
      <c r="R51" s="60">
        <f t="shared" ref="R51:R69" si="55">SUM(B51:J51)+5*K51</f>
        <v>3.4167100872983225</v>
      </c>
      <c r="S51">
        <f t="shared" ref="S51:S69" si="56">RANK(R51,$R$50:$R$69,1)</f>
        <v>16</v>
      </c>
      <c r="T51" t="str">
        <f t="shared" ref="T51:T69" si="57">A27</f>
        <v>Highlighting</v>
      </c>
      <c r="U51" s="78">
        <v>19</v>
      </c>
      <c r="V51" s="79" t="str">
        <f t="shared" ref="V51:V69" si="58">VLOOKUP(U51,$S$50:$T$69,2,FALSE)</f>
        <v>Glowing</v>
      </c>
    </row>
    <row r="52" spans="1:22" x14ac:dyDescent="0.25">
      <c r="A52" t="s">
        <v>29</v>
      </c>
      <c r="B52" s="64">
        <f t="shared" si="50"/>
        <v>0.25</v>
      </c>
      <c r="C52" s="65">
        <f t="shared" si="50"/>
        <v>0.33333333333333331</v>
      </c>
      <c r="D52" s="65">
        <f t="shared" si="50"/>
        <v>6.25E-2</v>
      </c>
      <c r="E52" s="65">
        <f t="shared" si="50"/>
        <v>0.1111111111111111</v>
      </c>
      <c r="F52" s="65">
        <f t="shared" si="50"/>
        <v>6.25E-2</v>
      </c>
      <c r="G52" s="65">
        <f t="shared" si="50"/>
        <v>5.8823529411764705E-2</v>
      </c>
      <c r="H52" s="65">
        <f t="shared" si="50"/>
        <v>6.6666666666666666E-2</v>
      </c>
      <c r="I52" s="65">
        <f t="shared" si="50"/>
        <v>6.6666666666666666E-2</v>
      </c>
      <c r="J52" s="65">
        <f t="shared" si="50"/>
        <v>6.6666666666666666E-2</v>
      </c>
      <c r="K52" s="66">
        <f t="shared" si="50"/>
        <v>0.33333333333333331</v>
      </c>
      <c r="M52" s="60">
        <f t="shared" si="51"/>
        <v>1.4116013071895424</v>
      </c>
      <c r="N52">
        <f t="shared" si="52"/>
        <v>7</v>
      </c>
      <c r="O52" t="str">
        <f t="shared" si="53"/>
        <v>Underlining</v>
      </c>
      <c r="P52" s="72">
        <v>18</v>
      </c>
      <c r="Q52" s="73" t="str">
        <f t="shared" si="54"/>
        <v>Static</v>
      </c>
      <c r="R52" s="60">
        <f t="shared" si="55"/>
        <v>2.7449346405228754</v>
      </c>
      <c r="S52">
        <f t="shared" si="56"/>
        <v>11</v>
      </c>
      <c r="T52" t="str">
        <f t="shared" si="57"/>
        <v>Underlining</v>
      </c>
      <c r="U52" s="78">
        <v>18</v>
      </c>
      <c r="V52" s="79" t="str">
        <f t="shared" si="58"/>
        <v>Colored</v>
      </c>
    </row>
    <row r="53" spans="1:22" x14ac:dyDescent="0.25">
      <c r="A53" t="s">
        <v>3</v>
      </c>
      <c r="B53" s="64">
        <f t="shared" si="50"/>
        <v>0.1</v>
      </c>
      <c r="C53" s="65">
        <f t="shared" si="50"/>
        <v>5.5555555555555552E-2</v>
      </c>
      <c r="D53" s="65">
        <f t="shared" si="50"/>
        <v>0.05</v>
      </c>
      <c r="E53" s="65">
        <f t="shared" si="50"/>
        <v>0.25</v>
      </c>
      <c r="F53" s="65">
        <f t="shared" si="50"/>
        <v>0.2</v>
      </c>
      <c r="G53" s="65">
        <f t="shared" si="50"/>
        <v>0.14285714285714285</v>
      </c>
      <c r="H53" s="65">
        <f t="shared" si="50"/>
        <v>0.16666666666666666</v>
      </c>
      <c r="I53" s="65">
        <f t="shared" si="50"/>
        <v>0.33333333333333331</v>
      </c>
      <c r="J53" s="65">
        <f t="shared" si="50"/>
        <v>0.2</v>
      </c>
      <c r="K53" s="66">
        <f t="shared" si="50"/>
        <v>0.25</v>
      </c>
      <c r="M53" s="60">
        <f t="shared" si="51"/>
        <v>1.7484126984126984</v>
      </c>
      <c r="N53">
        <f t="shared" si="52"/>
        <v>13</v>
      </c>
      <c r="O53" t="str">
        <f t="shared" si="53"/>
        <v>Boxing</v>
      </c>
      <c r="P53" s="72">
        <v>17</v>
      </c>
      <c r="Q53" s="73" t="str">
        <f t="shared" si="54"/>
        <v>Blinking</v>
      </c>
      <c r="R53" s="60">
        <f t="shared" si="55"/>
        <v>2.7484126984126984</v>
      </c>
      <c r="S53">
        <f t="shared" si="56"/>
        <v>12</v>
      </c>
      <c r="T53" t="str">
        <f t="shared" si="57"/>
        <v>Boxing</v>
      </c>
      <c r="U53" s="78">
        <v>17</v>
      </c>
      <c r="V53" s="79" t="str">
        <f t="shared" si="58"/>
        <v>Static</v>
      </c>
    </row>
    <row r="54" spans="1:22" x14ac:dyDescent="0.25">
      <c r="A54" t="s">
        <v>4</v>
      </c>
      <c r="B54" s="64">
        <f t="shared" si="50"/>
        <v>5.5555555555555552E-2</v>
      </c>
      <c r="C54" s="65">
        <f t="shared" si="50"/>
        <v>9.0909090909090912E-2</v>
      </c>
      <c r="D54" s="65">
        <f t="shared" si="50"/>
        <v>9.0909090909090912E-2</v>
      </c>
      <c r="E54" s="65">
        <f t="shared" si="50"/>
        <v>7.1428571428571425E-2</v>
      </c>
      <c r="F54" s="65">
        <f t="shared" si="50"/>
        <v>7.1428571428571425E-2</v>
      </c>
      <c r="G54" s="65">
        <f t="shared" si="50"/>
        <v>6.25E-2</v>
      </c>
      <c r="H54" s="65">
        <f t="shared" si="50"/>
        <v>6.25E-2</v>
      </c>
      <c r="I54" s="65">
        <f t="shared" si="50"/>
        <v>8.3333333333333329E-2</v>
      </c>
      <c r="J54" s="65">
        <f t="shared" si="50"/>
        <v>7.6923076923076927E-2</v>
      </c>
      <c r="K54" s="66">
        <f t="shared" si="50"/>
        <v>0.2</v>
      </c>
      <c r="M54" s="60">
        <f t="shared" si="51"/>
        <v>0.86548729048729056</v>
      </c>
      <c r="N54">
        <f t="shared" si="52"/>
        <v>5</v>
      </c>
      <c r="O54" t="str">
        <f t="shared" si="53"/>
        <v>Bolding</v>
      </c>
      <c r="P54" s="72">
        <v>16</v>
      </c>
      <c r="Q54" s="73" t="str">
        <f t="shared" si="54"/>
        <v>Ephemeral</v>
      </c>
      <c r="R54" s="60">
        <f t="shared" si="55"/>
        <v>1.6654872904872906</v>
      </c>
      <c r="S54">
        <f t="shared" si="56"/>
        <v>6</v>
      </c>
      <c r="T54" t="str">
        <f t="shared" si="57"/>
        <v>Bolding</v>
      </c>
      <c r="U54" s="78">
        <v>16</v>
      </c>
      <c r="V54" s="79" t="str">
        <f t="shared" si="58"/>
        <v>Highlighting</v>
      </c>
    </row>
    <row r="55" spans="1:22" x14ac:dyDescent="0.25">
      <c r="A55" t="s">
        <v>33</v>
      </c>
      <c r="B55" s="64">
        <f t="shared" si="50"/>
        <v>7.6923076923076927E-2</v>
      </c>
      <c r="C55" s="65">
        <f t="shared" si="50"/>
        <v>0.1111111111111111</v>
      </c>
      <c r="D55" s="65">
        <f t="shared" si="50"/>
        <v>5.8823529411764705E-2</v>
      </c>
      <c r="E55" s="65">
        <f t="shared" si="50"/>
        <v>8.3333333333333329E-2</v>
      </c>
      <c r="F55" s="65">
        <f t="shared" si="50"/>
        <v>5.5555555555555552E-2</v>
      </c>
      <c r="G55" s="65">
        <f t="shared" si="50"/>
        <v>7.1428571428571425E-2</v>
      </c>
      <c r="H55" s="65">
        <f t="shared" si="50"/>
        <v>7.1428571428571425E-2</v>
      </c>
      <c r="I55" s="65">
        <f t="shared" si="50"/>
        <v>5.5555555555555552E-2</v>
      </c>
      <c r="J55" s="65">
        <f t="shared" si="50"/>
        <v>7.1428571428571425E-2</v>
      </c>
      <c r="K55" s="66">
        <f t="shared" si="50"/>
        <v>0.16666666666666666</v>
      </c>
      <c r="M55" s="60">
        <f t="shared" si="51"/>
        <v>0.82225454284277799</v>
      </c>
      <c r="N55">
        <f t="shared" si="52"/>
        <v>4</v>
      </c>
      <c r="O55" t="str">
        <f t="shared" si="53"/>
        <v>Activation area</v>
      </c>
      <c r="P55" s="72">
        <v>15</v>
      </c>
      <c r="Q55" s="73" t="str">
        <f t="shared" si="54"/>
        <v>Morphing</v>
      </c>
      <c r="R55" s="60">
        <f t="shared" si="55"/>
        <v>1.4889212095094446</v>
      </c>
      <c r="S55">
        <f t="shared" si="56"/>
        <v>4</v>
      </c>
      <c r="T55" t="str">
        <f t="shared" si="57"/>
        <v>Activation area</v>
      </c>
      <c r="U55" s="78">
        <v>15</v>
      </c>
      <c r="V55" s="79" t="str">
        <f t="shared" si="58"/>
        <v>Blinking</v>
      </c>
    </row>
    <row r="56" spans="1:22" x14ac:dyDescent="0.25">
      <c r="A56" t="s">
        <v>5</v>
      </c>
      <c r="B56" s="64">
        <f t="shared" si="50"/>
        <v>0.5</v>
      </c>
      <c r="C56" s="65">
        <f t="shared" si="50"/>
        <v>0.14285714285714285</v>
      </c>
      <c r="D56" s="65">
        <f t="shared" si="50"/>
        <v>1</v>
      </c>
      <c r="E56" s="65">
        <f t="shared" si="50"/>
        <v>0.125</v>
      </c>
      <c r="F56" s="65">
        <f t="shared" si="50"/>
        <v>6.6666666666666666E-2</v>
      </c>
      <c r="G56" s="65">
        <f t="shared" si="50"/>
        <v>7.6923076923076927E-2</v>
      </c>
      <c r="H56" s="65">
        <f t="shared" si="50"/>
        <v>5.5555555555555552E-2</v>
      </c>
      <c r="I56" s="65">
        <f t="shared" si="50"/>
        <v>6.25E-2</v>
      </c>
      <c r="J56" s="65">
        <f t="shared" si="50"/>
        <v>6.25E-2</v>
      </c>
      <c r="K56" s="66">
        <f t="shared" si="50"/>
        <v>0.16666666666666666</v>
      </c>
      <c r="M56" s="60">
        <f t="shared" si="51"/>
        <v>2.2586691086691082</v>
      </c>
      <c r="N56">
        <f t="shared" si="52"/>
        <v>15</v>
      </c>
      <c r="O56" t="str">
        <f t="shared" si="53"/>
        <v>Morphing</v>
      </c>
      <c r="P56" s="72">
        <v>14</v>
      </c>
      <c r="Q56" s="73" t="str">
        <f t="shared" si="54"/>
        <v>Grayscaling</v>
      </c>
      <c r="R56" s="60">
        <f t="shared" si="55"/>
        <v>2.9253357753357747</v>
      </c>
      <c r="S56">
        <f t="shared" si="56"/>
        <v>13</v>
      </c>
      <c r="T56" t="str">
        <f t="shared" si="57"/>
        <v>Morphing</v>
      </c>
      <c r="U56" s="78">
        <v>14</v>
      </c>
      <c r="V56" s="79" t="str">
        <f t="shared" si="58"/>
        <v>Ephemeral</v>
      </c>
    </row>
    <row r="57" spans="1:22" x14ac:dyDescent="0.25">
      <c r="A57" t="s">
        <v>6</v>
      </c>
      <c r="B57" s="64">
        <f t="shared" si="50"/>
        <v>1</v>
      </c>
      <c r="C57" s="65">
        <f t="shared" si="50"/>
        <v>7.6923076923076927E-2</v>
      </c>
      <c r="D57" s="65">
        <f t="shared" si="50"/>
        <v>5.5555555555555552E-2</v>
      </c>
      <c r="E57" s="65">
        <f t="shared" si="50"/>
        <v>1</v>
      </c>
      <c r="F57" s="65">
        <f t="shared" si="50"/>
        <v>8.3333333333333329E-2</v>
      </c>
      <c r="G57" s="65">
        <f t="shared" si="50"/>
        <v>8.3333333333333329E-2</v>
      </c>
      <c r="H57" s="65">
        <f t="shared" si="50"/>
        <v>8.3333333333333329E-2</v>
      </c>
      <c r="I57" s="65">
        <f t="shared" si="50"/>
        <v>9.0909090909090912E-2</v>
      </c>
      <c r="J57" s="65">
        <f t="shared" si="50"/>
        <v>0.33333333333333331</v>
      </c>
      <c r="K57" s="66">
        <f t="shared" si="50"/>
        <v>0.125</v>
      </c>
      <c r="M57" s="60">
        <f t="shared" si="51"/>
        <v>2.9317210567210572</v>
      </c>
      <c r="N57">
        <f t="shared" si="52"/>
        <v>18</v>
      </c>
      <c r="O57" t="str">
        <f t="shared" si="53"/>
        <v>Static</v>
      </c>
      <c r="P57" s="72">
        <v>13</v>
      </c>
      <c r="Q57" s="73" t="str">
        <f t="shared" si="54"/>
        <v>Boxing</v>
      </c>
      <c r="R57" s="60">
        <f t="shared" si="55"/>
        <v>3.4317210567210572</v>
      </c>
      <c r="S57">
        <f t="shared" si="56"/>
        <v>17</v>
      </c>
      <c r="T57" t="str">
        <f t="shared" si="57"/>
        <v>Static</v>
      </c>
      <c r="U57" s="78">
        <v>13</v>
      </c>
      <c r="V57" s="79" t="str">
        <f t="shared" si="58"/>
        <v>Morphing</v>
      </c>
    </row>
    <row r="58" spans="1:22" x14ac:dyDescent="0.25">
      <c r="A58" t="s">
        <v>30</v>
      </c>
      <c r="B58" s="64">
        <f t="shared" si="50"/>
        <v>0.33333333333333331</v>
      </c>
      <c r="C58" s="65">
        <f t="shared" si="50"/>
        <v>0.25</v>
      </c>
      <c r="D58" s="65">
        <f t="shared" si="50"/>
        <v>7.1428571428571425E-2</v>
      </c>
      <c r="E58" s="65">
        <f t="shared" si="50"/>
        <v>0.2</v>
      </c>
      <c r="F58" s="65">
        <f t="shared" si="50"/>
        <v>0.125</v>
      </c>
      <c r="G58" s="65">
        <f t="shared" si="50"/>
        <v>0.1111111111111111</v>
      </c>
      <c r="H58" s="65">
        <f t="shared" si="50"/>
        <v>0.1</v>
      </c>
      <c r="I58" s="65">
        <f t="shared" si="50"/>
        <v>7.1428571428571425E-2</v>
      </c>
      <c r="J58" s="65">
        <f t="shared" si="50"/>
        <v>8.3333333333333329E-2</v>
      </c>
      <c r="K58" s="66">
        <f t="shared" si="50"/>
        <v>0.1111111111111111</v>
      </c>
      <c r="M58" s="60">
        <f t="shared" si="51"/>
        <v>1.4567460317460317</v>
      </c>
      <c r="N58">
        <f t="shared" si="52"/>
        <v>9</v>
      </c>
      <c r="O58" t="str">
        <f t="shared" si="53"/>
        <v>Split without repl.</v>
      </c>
      <c r="P58" s="72">
        <v>12</v>
      </c>
      <c r="Q58" s="73" t="str">
        <f t="shared" si="54"/>
        <v>Out-of-context</v>
      </c>
      <c r="R58" s="60">
        <f t="shared" si="55"/>
        <v>1.9011904761904761</v>
      </c>
      <c r="S58">
        <f t="shared" si="56"/>
        <v>10</v>
      </c>
      <c r="T58" t="str">
        <f t="shared" si="57"/>
        <v>Split without repl.</v>
      </c>
      <c r="U58" s="78">
        <v>12</v>
      </c>
      <c r="V58" s="79" t="str">
        <f t="shared" si="58"/>
        <v>Boxing</v>
      </c>
    </row>
    <row r="59" spans="1:22" x14ac:dyDescent="0.25">
      <c r="A59" t="s">
        <v>8</v>
      </c>
      <c r="B59" s="64">
        <f t="shared" si="50"/>
        <v>9.0909090909090912E-2</v>
      </c>
      <c r="C59" s="65">
        <f t="shared" si="50"/>
        <v>8.3333333333333329E-2</v>
      </c>
      <c r="D59" s="65">
        <f t="shared" si="50"/>
        <v>0.14285714285714285</v>
      </c>
      <c r="E59" s="65">
        <f t="shared" si="50"/>
        <v>0.5</v>
      </c>
      <c r="F59" s="65">
        <f t="shared" si="50"/>
        <v>0.33333333333333331</v>
      </c>
      <c r="G59" s="65">
        <f t="shared" si="50"/>
        <v>0.33333333333333331</v>
      </c>
      <c r="H59" s="65">
        <f t="shared" si="50"/>
        <v>0.33333333333333331</v>
      </c>
      <c r="I59" s="65">
        <f t="shared" si="50"/>
        <v>0.16666666666666666</v>
      </c>
      <c r="J59" s="65">
        <f t="shared" si="50"/>
        <v>0.5</v>
      </c>
      <c r="K59" s="66">
        <f t="shared" si="50"/>
        <v>0.1</v>
      </c>
      <c r="M59" s="60">
        <f t="shared" si="51"/>
        <v>2.5837662337662337</v>
      </c>
      <c r="N59">
        <f t="shared" si="52"/>
        <v>16</v>
      </c>
      <c r="O59" t="str">
        <f t="shared" si="53"/>
        <v>Ephemeral</v>
      </c>
      <c r="P59" s="72">
        <v>11</v>
      </c>
      <c r="Q59" s="73" t="str">
        <f t="shared" si="54"/>
        <v>Temporal</v>
      </c>
      <c r="R59" s="60">
        <f t="shared" si="55"/>
        <v>2.9837662337662336</v>
      </c>
      <c r="S59">
        <f t="shared" si="56"/>
        <v>14</v>
      </c>
      <c r="T59" t="str">
        <f t="shared" si="57"/>
        <v>Ephemeral</v>
      </c>
      <c r="U59" s="78">
        <v>11</v>
      </c>
      <c r="V59" s="79" t="str">
        <f t="shared" si="58"/>
        <v>Underlining</v>
      </c>
    </row>
    <row r="60" spans="1:22" x14ac:dyDescent="0.25">
      <c r="A60" t="s">
        <v>9</v>
      </c>
      <c r="B60" s="64">
        <f t="shared" si="50"/>
        <v>6.25E-2</v>
      </c>
      <c r="C60" s="65">
        <f t="shared" si="50"/>
        <v>1</v>
      </c>
      <c r="D60" s="65">
        <f t="shared" si="50"/>
        <v>0.1111111111111111</v>
      </c>
      <c r="E60" s="65">
        <f t="shared" si="50"/>
        <v>5.5555555555555552E-2</v>
      </c>
      <c r="F60" s="65">
        <f t="shared" si="50"/>
        <v>1</v>
      </c>
      <c r="G60" s="65">
        <f t="shared" si="50"/>
        <v>0.5</v>
      </c>
      <c r="H60" s="65">
        <f t="shared" si="50"/>
        <v>0.25</v>
      </c>
      <c r="I60" s="65">
        <f t="shared" si="50"/>
        <v>1</v>
      </c>
      <c r="J60" s="65">
        <f t="shared" si="50"/>
        <v>0.16666666666666666</v>
      </c>
      <c r="K60" s="66">
        <f t="shared" si="50"/>
        <v>9.0909090909090912E-2</v>
      </c>
      <c r="M60" s="60">
        <f t="shared" si="51"/>
        <v>4.2367424242424248</v>
      </c>
      <c r="N60">
        <f t="shared" si="52"/>
        <v>20</v>
      </c>
      <c r="O60" t="str">
        <f t="shared" si="53"/>
        <v>Glowing</v>
      </c>
      <c r="P60" s="72">
        <v>10</v>
      </c>
      <c r="Q60" s="73" t="str">
        <f t="shared" si="54"/>
        <v>Pulsing</v>
      </c>
      <c r="R60" s="60">
        <f t="shared" si="55"/>
        <v>4.600378787878789</v>
      </c>
      <c r="S60">
        <f t="shared" si="56"/>
        <v>19</v>
      </c>
      <c r="T60" t="str">
        <f t="shared" si="57"/>
        <v>Glowing</v>
      </c>
      <c r="U60" s="78">
        <v>10</v>
      </c>
      <c r="V60" s="79" t="str">
        <f t="shared" si="58"/>
        <v>Split without repl.</v>
      </c>
    </row>
    <row r="61" spans="1:22" x14ac:dyDescent="0.25">
      <c r="A61" t="s">
        <v>10</v>
      </c>
      <c r="B61" s="64">
        <f t="shared" si="50"/>
        <v>0.16666666666666666</v>
      </c>
      <c r="C61" s="65">
        <f t="shared" si="50"/>
        <v>6.25E-2</v>
      </c>
      <c r="D61" s="65">
        <f t="shared" si="50"/>
        <v>5.2631578947368418E-2</v>
      </c>
      <c r="E61" s="65">
        <f t="shared" si="50"/>
        <v>0.33333333333333331</v>
      </c>
      <c r="F61" s="65">
        <f t="shared" si="50"/>
        <v>0.25</v>
      </c>
      <c r="G61" s="65">
        <f t="shared" si="50"/>
        <v>0.16666666666666666</v>
      </c>
      <c r="H61" s="65">
        <f t="shared" si="50"/>
        <v>0.1111111111111111</v>
      </c>
      <c r="I61" s="65">
        <f t="shared" si="50"/>
        <v>0.5</v>
      </c>
      <c r="J61" s="65">
        <f t="shared" si="50"/>
        <v>1</v>
      </c>
      <c r="K61" s="66">
        <f t="shared" si="50"/>
        <v>8.3333333333333329E-2</v>
      </c>
      <c r="M61" s="60">
        <f t="shared" si="51"/>
        <v>2.7262426900584797</v>
      </c>
      <c r="N61">
        <f t="shared" si="52"/>
        <v>17</v>
      </c>
      <c r="O61" t="str">
        <f t="shared" si="53"/>
        <v>Blinking</v>
      </c>
      <c r="P61" s="72">
        <v>9</v>
      </c>
      <c r="Q61" s="73" t="str">
        <f t="shared" si="54"/>
        <v>Split without repl.</v>
      </c>
      <c r="R61" s="60">
        <f t="shared" si="55"/>
        <v>3.0595760233918128</v>
      </c>
      <c r="S61">
        <f t="shared" si="56"/>
        <v>15</v>
      </c>
      <c r="T61" t="str">
        <f t="shared" si="57"/>
        <v>Blinking</v>
      </c>
      <c r="U61" s="78">
        <v>9</v>
      </c>
      <c r="V61" s="79" t="str">
        <f t="shared" si="58"/>
        <v>Temporal</v>
      </c>
    </row>
    <row r="62" spans="1:22" x14ac:dyDescent="0.25">
      <c r="A62" t="s">
        <v>11</v>
      </c>
      <c r="B62" s="64">
        <f t="shared" si="50"/>
        <v>7.1428571428571425E-2</v>
      </c>
      <c r="C62" s="65">
        <f t="shared" si="50"/>
        <v>0.5</v>
      </c>
      <c r="D62" s="65">
        <f t="shared" si="50"/>
        <v>0.16666666666666666</v>
      </c>
      <c r="E62" s="65">
        <f t="shared" si="50"/>
        <v>6.6666666666666666E-2</v>
      </c>
      <c r="F62" s="65">
        <f t="shared" si="50"/>
        <v>0.1</v>
      </c>
      <c r="G62" s="65">
        <f t="shared" si="50"/>
        <v>0.125</v>
      </c>
      <c r="H62" s="65">
        <f t="shared" si="50"/>
        <v>0.14285714285714285</v>
      </c>
      <c r="I62" s="65">
        <f t="shared" si="50"/>
        <v>0.125</v>
      </c>
      <c r="J62" s="65">
        <f t="shared" si="50"/>
        <v>0.14285714285714285</v>
      </c>
      <c r="K62" s="66">
        <f t="shared" si="50"/>
        <v>7.6923076923076927E-2</v>
      </c>
      <c r="M62" s="60">
        <f t="shared" si="51"/>
        <v>1.5173992673992671</v>
      </c>
      <c r="N62">
        <f t="shared" si="52"/>
        <v>10</v>
      </c>
      <c r="O62" t="str">
        <f t="shared" si="53"/>
        <v>Pulsing</v>
      </c>
      <c r="P62" s="72">
        <v>8</v>
      </c>
      <c r="Q62" s="73" t="str">
        <f t="shared" si="54"/>
        <v>Highlighting</v>
      </c>
      <c r="R62" s="60">
        <f t="shared" si="55"/>
        <v>1.8250915750915748</v>
      </c>
      <c r="S62">
        <f t="shared" si="56"/>
        <v>7</v>
      </c>
      <c r="T62" t="str">
        <f t="shared" si="57"/>
        <v>Pulsing</v>
      </c>
      <c r="U62" s="78">
        <v>8</v>
      </c>
      <c r="V62" s="79" t="str">
        <f t="shared" si="58"/>
        <v>Out-of-context</v>
      </c>
    </row>
    <row r="63" spans="1:22" x14ac:dyDescent="0.25">
      <c r="A63" t="s">
        <v>27</v>
      </c>
      <c r="B63" s="64">
        <f t="shared" si="50"/>
        <v>0.125</v>
      </c>
      <c r="C63" s="65">
        <f t="shared" si="50"/>
        <v>0.05</v>
      </c>
      <c r="D63" s="65">
        <f t="shared" si="50"/>
        <v>0.1</v>
      </c>
      <c r="E63" s="65">
        <f t="shared" si="50"/>
        <v>0.1</v>
      </c>
      <c r="F63" s="65">
        <f t="shared" si="50"/>
        <v>5.2631578947368418E-2</v>
      </c>
      <c r="G63" s="65">
        <f t="shared" si="50"/>
        <v>0.05</v>
      </c>
      <c r="H63" s="65">
        <f t="shared" si="50"/>
        <v>5.2631578947368418E-2</v>
      </c>
      <c r="I63" s="65">
        <f t="shared" si="50"/>
        <v>5.2631578947368418E-2</v>
      </c>
      <c r="J63" s="65">
        <f t="shared" si="50"/>
        <v>5.2631578947368418E-2</v>
      </c>
      <c r="K63" s="66">
        <f t="shared" si="50"/>
        <v>7.1428571428571425E-2</v>
      </c>
      <c r="M63" s="60">
        <f t="shared" si="51"/>
        <v>0.70695488721804489</v>
      </c>
      <c r="N63">
        <f t="shared" si="52"/>
        <v>1</v>
      </c>
      <c r="O63" t="str">
        <f t="shared" si="53"/>
        <v>Italicizing</v>
      </c>
      <c r="P63" s="72">
        <v>7</v>
      </c>
      <c r="Q63" s="73" t="str">
        <f t="shared" si="54"/>
        <v>Underlining</v>
      </c>
      <c r="R63" s="60">
        <f t="shared" si="55"/>
        <v>0.99266917293233059</v>
      </c>
      <c r="S63">
        <f t="shared" si="56"/>
        <v>3</v>
      </c>
      <c r="T63" t="str">
        <f t="shared" si="57"/>
        <v>Italicizing</v>
      </c>
      <c r="U63" s="78">
        <v>7</v>
      </c>
      <c r="V63" s="79" t="str">
        <f t="shared" si="58"/>
        <v>Pulsing</v>
      </c>
    </row>
    <row r="64" spans="1:22" x14ac:dyDescent="0.25">
      <c r="A64" t="s">
        <v>12</v>
      </c>
      <c r="B64" s="64">
        <f t="shared" si="50"/>
        <v>6.6666666666666666E-2</v>
      </c>
      <c r="C64" s="65">
        <f t="shared" si="50"/>
        <v>0.125</v>
      </c>
      <c r="D64" s="65">
        <f t="shared" si="50"/>
        <v>0.5</v>
      </c>
      <c r="E64" s="65">
        <f t="shared" si="50"/>
        <v>6.25E-2</v>
      </c>
      <c r="F64" s="65">
        <f t="shared" si="50"/>
        <v>0.14285714285714285</v>
      </c>
      <c r="G64" s="65">
        <f t="shared" si="50"/>
        <v>0.1</v>
      </c>
      <c r="H64" s="65">
        <f t="shared" si="50"/>
        <v>0.2</v>
      </c>
      <c r="I64" s="65">
        <f t="shared" si="50"/>
        <v>0.25</v>
      </c>
      <c r="J64" s="65">
        <f t="shared" si="50"/>
        <v>9.0909090909090912E-2</v>
      </c>
      <c r="K64" s="66">
        <f t="shared" si="50"/>
        <v>6.6666666666666666E-2</v>
      </c>
      <c r="M64" s="60">
        <f t="shared" si="51"/>
        <v>1.604599567099567</v>
      </c>
      <c r="N64">
        <f t="shared" si="52"/>
        <v>11</v>
      </c>
      <c r="O64" t="str">
        <f t="shared" si="53"/>
        <v>Temporal</v>
      </c>
      <c r="P64" s="72">
        <v>6</v>
      </c>
      <c r="Q64" s="73" t="str">
        <f t="shared" si="54"/>
        <v>Twisting</v>
      </c>
      <c r="R64" s="60">
        <f t="shared" si="55"/>
        <v>1.8712662337662336</v>
      </c>
      <c r="S64">
        <f t="shared" si="56"/>
        <v>9</v>
      </c>
      <c r="T64" t="str">
        <f t="shared" si="57"/>
        <v>Temporal</v>
      </c>
      <c r="U64" s="78">
        <v>6</v>
      </c>
      <c r="V64" s="79" t="str">
        <f t="shared" si="58"/>
        <v>Bolding</v>
      </c>
    </row>
    <row r="65" spans="1:22" x14ac:dyDescent="0.25">
      <c r="A65" t="s">
        <v>13</v>
      </c>
      <c r="B65" s="64">
        <f t="shared" si="50"/>
        <v>0.14285714285714285</v>
      </c>
      <c r="C65" s="65">
        <f t="shared" si="50"/>
        <v>7.1428571428571425E-2</v>
      </c>
      <c r="D65" s="65">
        <f t="shared" si="50"/>
        <v>7.6923076923076927E-2</v>
      </c>
      <c r="E65" s="65">
        <f t="shared" si="50"/>
        <v>9.0909090909090912E-2</v>
      </c>
      <c r="F65" s="65">
        <f t="shared" si="50"/>
        <v>0.1111111111111111</v>
      </c>
      <c r="G65" s="65">
        <f t="shared" si="50"/>
        <v>0.2</v>
      </c>
      <c r="H65" s="65">
        <f t="shared" si="50"/>
        <v>0.125</v>
      </c>
      <c r="I65" s="65">
        <f t="shared" si="50"/>
        <v>0.1</v>
      </c>
      <c r="J65" s="65">
        <f t="shared" si="50"/>
        <v>0.25</v>
      </c>
      <c r="K65" s="66">
        <f t="shared" si="50"/>
        <v>6.6666666666666666E-2</v>
      </c>
      <c r="M65" s="60">
        <f t="shared" si="51"/>
        <v>1.23489565989566</v>
      </c>
      <c r="N65">
        <f t="shared" si="52"/>
        <v>6</v>
      </c>
      <c r="O65" t="str">
        <f t="shared" si="53"/>
        <v>Twisting</v>
      </c>
      <c r="P65" s="72">
        <v>5</v>
      </c>
      <c r="Q65" s="73" t="str">
        <f t="shared" si="54"/>
        <v>Bolding</v>
      </c>
      <c r="R65" s="60">
        <f t="shared" si="55"/>
        <v>1.5015623265623266</v>
      </c>
      <c r="S65">
        <f t="shared" si="56"/>
        <v>5</v>
      </c>
      <c r="T65" t="str">
        <f t="shared" si="57"/>
        <v>Twisting</v>
      </c>
      <c r="U65" s="78">
        <v>5</v>
      </c>
      <c r="V65" s="79" t="str">
        <f t="shared" si="58"/>
        <v>Twisting</v>
      </c>
    </row>
    <row r="66" spans="1:22" x14ac:dyDescent="0.25">
      <c r="A66" t="s">
        <v>14</v>
      </c>
      <c r="B66" s="64">
        <f t="shared" si="50"/>
        <v>0.2</v>
      </c>
      <c r="C66" s="65">
        <f t="shared" si="50"/>
        <v>6.6666666666666666E-2</v>
      </c>
      <c r="D66" s="65">
        <f t="shared" si="50"/>
        <v>0.33333333333333331</v>
      </c>
      <c r="E66" s="65">
        <f t="shared" si="50"/>
        <v>0.16666666666666666</v>
      </c>
      <c r="F66" s="65">
        <f t="shared" si="50"/>
        <v>0.5</v>
      </c>
      <c r="G66" s="65">
        <f t="shared" si="50"/>
        <v>1</v>
      </c>
      <c r="H66" s="65">
        <f t="shared" si="50"/>
        <v>1</v>
      </c>
      <c r="I66" s="65">
        <f t="shared" si="50"/>
        <v>0.2</v>
      </c>
      <c r="J66" s="65">
        <f t="shared" si="50"/>
        <v>0.125</v>
      </c>
      <c r="K66" s="66">
        <f t="shared" si="50"/>
        <v>5.8823529411764705E-2</v>
      </c>
      <c r="M66" s="60">
        <f t="shared" si="51"/>
        <v>3.6504901960784313</v>
      </c>
      <c r="N66">
        <f t="shared" si="52"/>
        <v>19</v>
      </c>
      <c r="O66" t="str">
        <f t="shared" si="53"/>
        <v>Colored</v>
      </c>
      <c r="P66" s="72">
        <v>4</v>
      </c>
      <c r="Q66" s="73" t="str">
        <f t="shared" si="54"/>
        <v>Activation area</v>
      </c>
      <c r="R66" s="60">
        <f t="shared" si="55"/>
        <v>3.8857843137254902</v>
      </c>
      <c r="S66">
        <f t="shared" si="56"/>
        <v>18</v>
      </c>
      <c r="T66" t="str">
        <f t="shared" si="57"/>
        <v>Colored</v>
      </c>
      <c r="U66" s="78">
        <v>4</v>
      </c>
      <c r="V66" s="79" t="str">
        <f t="shared" si="58"/>
        <v>Activation area</v>
      </c>
    </row>
    <row r="67" spans="1:22" x14ac:dyDescent="0.25">
      <c r="A67" t="s">
        <v>31</v>
      </c>
      <c r="B67" s="64">
        <f t="shared" si="50"/>
        <v>8.3333333333333329E-2</v>
      </c>
      <c r="C67" s="65">
        <f t="shared" si="50"/>
        <v>0.2</v>
      </c>
      <c r="D67" s="65">
        <f t="shared" si="50"/>
        <v>6.6666666666666666E-2</v>
      </c>
      <c r="E67" s="65">
        <f t="shared" si="50"/>
        <v>5.2631578947368418E-2</v>
      </c>
      <c r="F67" s="65">
        <f t="shared" si="50"/>
        <v>0.16666666666666666</v>
      </c>
      <c r="G67" s="65">
        <f t="shared" si="50"/>
        <v>0.25</v>
      </c>
      <c r="H67" s="65">
        <f t="shared" si="50"/>
        <v>0.5</v>
      </c>
      <c r="I67" s="65">
        <f t="shared" si="50"/>
        <v>0.14285714285714285</v>
      </c>
      <c r="J67" s="65">
        <f t="shared" si="50"/>
        <v>0.1</v>
      </c>
      <c r="K67" s="66">
        <f t="shared" si="50"/>
        <v>5.5555555555555552E-2</v>
      </c>
      <c r="M67" s="60">
        <f t="shared" si="51"/>
        <v>1.6177109440267337</v>
      </c>
      <c r="N67">
        <f t="shared" si="52"/>
        <v>12</v>
      </c>
      <c r="O67" t="str">
        <f t="shared" si="53"/>
        <v>Out-of-context</v>
      </c>
      <c r="P67" s="72">
        <v>3</v>
      </c>
      <c r="Q67" s="73" t="str">
        <f t="shared" si="54"/>
        <v>Rotating</v>
      </c>
      <c r="R67" s="60">
        <f t="shared" si="55"/>
        <v>1.8399331662489558</v>
      </c>
      <c r="S67">
        <f t="shared" si="56"/>
        <v>8</v>
      </c>
      <c r="T67" t="str">
        <f t="shared" si="57"/>
        <v>Out-of-context</v>
      </c>
      <c r="U67" s="78">
        <v>3</v>
      </c>
      <c r="V67" s="79" t="str">
        <f t="shared" si="58"/>
        <v>Italicizing</v>
      </c>
    </row>
    <row r="68" spans="1:22" x14ac:dyDescent="0.25">
      <c r="A68" t="s">
        <v>15</v>
      </c>
      <c r="B68" s="64">
        <f t="shared" si="50"/>
        <v>0.05</v>
      </c>
      <c r="C68" s="65">
        <f t="shared" si="50"/>
        <v>5.8823529411764705E-2</v>
      </c>
      <c r="D68" s="65">
        <f t="shared" si="50"/>
        <v>0.25</v>
      </c>
      <c r="E68" s="65">
        <f t="shared" si="50"/>
        <v>0.05</v>
      </c>
      <c r="F68" s="65">
        <f t="shared" si="50"/>
        <v>0.05</v>
      </c>
      <c r="G68" s="65">
        <f t="shared" si="50"/>
        <v>5.2631578947368418E-2</v>
      </c>
      <c r="H68" s="65">
        <f t="shared" si="50"/>
        <v>0.05</v>
      </c>
      <c r="I68" s="65">
        <f t="shared" si="50"/>
        <v>0.05</v>
      </c>
      <c r="J68" s="65">
        <f t="shared" si="50"/>
        <v>0.05</v>
      </c>
      <c r="K68" s="66">
        <f t="shared" si="50"/>
        <v>5.2631578947368418E-2</v>
      </c>
      <c r="M68" s="60">
        <f t="shared" si="51"/>
        <v>0.71408668730650171</v>
      </c>
      <c r="N68">
        <f t="shared" si="52"/>
        <v>2</v>
      </c>
      <c r="O68" t="str">
        <f t="shared" si="53"/>
        <v>Leaf</v>
      </c>
      <c r="P68" s="72">
        <v>2</v>
      </c>
      <c r="Q68" s="73" t="str">
        <f t="shared" si="54"/>
        <v>Leaf</v>
      </c>
      <c r="R68" s="60">
        <f t="shared" si="55"/>
        <v>0.92461300309597538</v>
      </c>
      <c r="S68">
        <f t="shared" si="56"/>
        <v>1</v>
      </c>
      <c r="T68" t="str">
        <f t="shared" si="57"/>
        <v>Leaf</v>
      </c>
      <c r="U68" s="78">
        <v>2</v>
      </c>
      <c r="V68" s="79" t="str">
        <f t="shared" si="58"/>
        <v>Rotating</v>
      </c>
    </row>
    <row r="69" spans="1:22" x14ac:dyDescent="0.25">
      <c r="A69" t="s">
        <v>16</v>
      </c>
      <c r="B69" s="67">
        <f t="shared" si="50"/>
        <v>0.1111111111111111</v>
      </c>
      <c r="C69" s="68">
        <f t="shared" si="50"/>
        <v>5.2631578947368418E-2</v>
      </c>
      <c r="D69" s="68">
        <f t="shared" si="50"/>
        <v>8.3333333333333329E-2</v>
      </c>
      <c r="E69" s="68">
        <f t="shared" si="50"/>
        <v>0.14285714285714285</v>
      </c>
      <c r="F69" s="68">
        <f t="shared" si="50"/>
        <v>5.8823529411764705E-2</v>
      </c>
      <c r="G69" s="68">
        <f t="shared" si="50"/>
        <v>5.5555555555555552E-2</v>
      </c>
      <c r="H69" s="68">
        <f t="shared" si="50"/>
        <v>5.8823529411764705E-2</v>
      </c>
      <c r="I69" s="68">
        <f t="shared" si="50"/>
        <v>5.8823529411764705E-2</v>
      </c>
      <c r="J69" s="68">
        <f t="shared" si="50"/>
        <v>5.5555555555555552E-2</v>
      </c>
      <c r="K69" s="69">
        <f t="shared" si="50"/>
        <v>0.05</v>
      </c>
      <c r="M69" s="60">
        <f t="shared" si="51"/>
        <v>0.72751486559536105</v>
      </c>
      <c r="N69">
        <f t="shared" si="52"/>
        <v>3</v>
      </c>
      <c r="O69" t="str">
        <f t="shared" si="53"/>
        <v>Rotating</v>
      </c>
      <c r="P69" s="74">
        <v>1</v>
      </c>
      <c r="Q69" s="75" t="str">
        <f t="shared" si="54"/>
        <v>Italicizing</v>
      </c>
      <c r="R69" s="60">
        <f t="shared" si="55"/>
        <v>0.927514865595361</v>
      </c>
      <c r="S69">
        <f t="shared" si="56"/>
        <v>2</v>
      </c>
      <c r="T69" t="str">
        <f t="shared" si="57"/>
        <v>Rotating</v>
      </c>
      <c r="U69" s="80">
        <v>1</v>
      </c>
      <c r="V69" s="81" t="str">
        <f t="shared" si="58"/>
        <v>Leaf</v>
      </c>
    </row>
  </sheetData>
  <sortState xmlns:xlrd2="http://schemas.microsoft.com/office/spreadsheetml/2017/richdata2" ref="A2:K21">
    <sortCondition descending="1" ref="K2:K21"/>
  </sortState>
  <mergeCells count="9">
    <mergeCell ref="AJ24:AN24"/>
    <mergeCell ref="AV24:AZ24"/>
    <mergeCell ref="R24:V24"/>
    <mergeCell ref="M48:Q48"/>
    <mergeCell ref="R48:V48"/>
    <mergeCell ref="M24:Q24"/>
    <mergeCell ref="X24:AB24"/>
    <mergeCell ref="AD24:AH24"/>
    <mergeCell ref="AP24:AT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5D5A-831A-4830-B95A-06CACB801969}">
  <dimension ref="A1:L21"/>
  <sheetViews>
    <sheetView tabSelected="1" zoomScale="80" zoomScaleNormal="80" workbookViewId="0"/>
  </sheetViews>
  <sheetFormatPr defaultRowHeight="15" x14ac:dyDescent="0.25"/>
  <cols>
    <col min="1" max="1" width="13.140625" customWidth="1"/>
  </cols>
  <sheetData>
    <row r="1" spans="1:12" x14ac:dyDescent="0.25">
      <c r="B1" s="1" t="s">
        <v>45</v>
      </c>
      <c r="C1" s="1" t="s">
        <v>37</v>
      </c>
      <c r="D1" s="1" t="s">
        <v>39</v>
      </c>
      <c r="E1" s="1"/>
      <c r="F1" s="1" t="s">
        <v>40</v>
      </c>
      <c r="G1" s="1"/>
      <c r="H1" s="1" t="s">
        <v>46</v>
      </c>
      <c r="I1" s="1"/>
      <c r="J1" s="1" t="s">
        <v>41</v>
      </c>
      <c r="K1" s="1"/>
      <c r="L1" s="1" t="s">
        <v>36</v>
      </c>
    </row>
    <row r="2" spans="1:12" x14ac:dyDescent="0.25">
      <c r="A2" s="1" t="s">
        <v>3</v>
      </c>
      <c r="B2" s="92">
        <v>1</v>
      </c>
      <c r="C2" s="93">
        <v>1</v>
      </c>
      <c r="D2" s="93">
        <v>9</v>
      </c>
      <c r="E2" s="93">
        <v>9</v>
      </c>
      <c r="F2" s="93">
        <v>8</v>
      </c>
      <c r="G2" s="93">
        <v>8</v>
      </c>
      <c r="H2" s="93">
        <v>2</v>
      </c>
      <c r="I2" s="93">
        <v>2</v>
      </c>
      <c r="J2" s="93">
        <v>1</v>
      </c>
      <c r="K2" s="93">
        <v>1</v>
      </c>
      <c r="L2" s="94">
        <v>5</v>
      </c>
    </row>
    <row r="3" spans="1:12" x14ac:dyDescent="0.25">
      <c r="A3" s="1" t="s">
        <v>5</v>
      </c>
      <c r="B3" s="95">
        <v>2</v>
      </c>
      <c r="C3" s="96">
        <v>2</v>
      </c>
      <c r="D3" s="96">
        <v>12</v>
      </c>
      <c r="E3" s="96">
        <v>12</v>
      </c>
      <c r="F3" s="96">
        <v>5</v>
      </c>
      <c r="G3" s="96">
        <v>5</v>
      </c>
      <c r="H3" s="96">
        <v>8</v>
      </c>
      <c r="I3" s="96">
        <v>8</v>
      </c>
      <c r="J3" s="96">
        <v>12</v>
      </c>
      <c r="K3" s="96">
        <v>12</v>
      </c>
      <c r="L3" s="97">
        <v>13</v>
      </c>
    </row>
    <row r="4" spans="1:12" x14ac:dyDescent="0.25">
      <c r="A4" s="1" t="s">
        <v>7</v>
      </c>
      <c r="B4" s="95">
        <v>3</v>
      </c>
      <c r="C4" s="96">
        <v>3</v>
      </c>
      <c r="D4" s="96">
        <v>5</v>
      </c>
      <c r="E4" s="96">
        <v>5</v>
      </c>
      <c r="F4" s="96">
        <v>14</v>
      </c>
      <c r="G4" s="96">
        <v>14</v>
      </c>
      <c r="H4" s="96">
        <v>6</v>
      </c>
      <c r="I4" s="96">
        <v>6</v>
      </c>
      <c r="J4" s="96">
        <v>7</v>
      </c>
      <c r="K4" s="96">
        <v>7</v>
      </c>
      <c r="L4" s="97">
        <v>6</v>
      </c>
    </row>
    <row r="5" spans="1:12" x14ac:dyDescent="0.25">
      <c r="A5" s="1" t="s">
        <v>6</v>
      </c>
      <c r="B5" s="95">
        <v>4</v>
      </c>
      <c r="C5" s="96">
        <v>4</v>
      </c>
      <c r="D5" s="96">
        <v>14</v>
      </c>
      <c r="E5" s="96">
        <v>14</v>
      </c>
      <c r="F5" s="96">
        <v>13</v>
      </c>
      <c r="G5" s="96">
        <v>13</v>
      </c>
      <c r="H5" s="96">
        <v>1</v>
      </c>
      <c r="I5" s="96">
        <v>1</v>
      </c>
      <c r="J5" s="96">
        <v>11</v>
      </c>
      <c r="K5" s="96">
        <v>11</v>
      </c>
      <c r="L5" s="97">
        <v>8</v>
      </c>
    </row>
    <row r="6" spans="1:12" x14ac:dyDescent="0.25">
      <c r="A6" s="1" t="s">
        <v>14</v>
      </c>
      <c r="B6" s="95">
        <v>5</v>
      </c>
      <c r="C6" s="96">
        <v>5</v>
      </c>
      <c r="D6" s="96">
        <v>15</v>
      </c>
      <c r="E6" s="96">
        <v>15</v>
      </c>
      <c r="F6" s="96">
        <v>7</v>
      </c>
      <c r="G6" s="96">
        <v>7</v>
      </c>
      <c r="H6" s="96">
        <v>10</v>
      </c>
      <c r="I6" s="96">
        <v>10</v>
      </c>
      <c r="J6" s="96">
        <v>10</v>
      </c>
      <c r="K6" s="96">
        <v>10</v>
      </c>
      <c r="L6" s="97">
        <v>2</v>
      </c>
    </row>
    <row r="7" spans="1:12" x14ac:dyDescent="0.25">
      <c r="A7" s="1" t="s">
        <v>29</v>
      </c>
      <c r="B7" s="95">
        <v>6</v>
      </c>
      <c r="C7" s="96">
        <v>6</v>
      </c>
      <c r="D7" s="96">
        <v>3</v>
      </c>
      <c r="E7" s="96">
        <v>3</v>
      </c>
      <c r="F7" s="96">
        <v>12</v>
      </c>
      <c r="G7" s="96">
        <v>12</v>
      </c>
      <c r="H7" s="96">
        <v>7</v>
      </c>
      <c r="I7" s="96">
        <v>7</v>
      </c>
      <c r="J7" s="96">
        <v>8</v>
      </c>
      <c r="K7" s="96">
        <v>8</v>
      </c>
      <c r="L7" s="97">
        <v>14</v>
      </c>
    </row>
    <row r="8" spans="1:12" x14ac:dyDescent="0.25">
      <c r="A8" s="1" t="s">
        <v>8</v>
      </c>
      <c r="B8" s="95">
        <v>7</v>
      </c>
      <c r="C8" s="96">
        <v>7</v>
      </c>
      <c r="D8" s="96">
        <v>7</v>
      </c>
      <c r="E8" s="96">
        <v>7</v>
      </c>
      <c r="F8" s="96">
        <v>6</v>
      </c>
      <c r="G8" s="96">
        <v>6</v>
      </c>
      <c r="H8" s="96">
        <v>3</v>
      </c>
      <c r="I8" s="96">
        <v>3</v>
      </c>
      <c r="J8" s="96">
        <v>4</v>
      </c>
      <c r="K8" s="96">
        <v>4</v>
      </c>
      <c r="L8" s="97">
        <v>1</v>
      </c>
    </row>
    <row r="9" spans="1:12" x14ac:dyDescent="0.25">
      <c r="A9" s="1" t="s">
        <v>10</v>
      </c>
      <c r="B9" s="95">
        <v>8</v>
      </c>
      <c r="C9" s="96">
        <v>8</v>
      </c>
      <c r="D9" s="96">
        <v>16</v>
      </c>
      <c r="E9" s="96">
        <v>16</v>
      </c>
      <c r="F9" s="96">
        <v>11</v>
      </c>
      <c r="G9" s="96">
        <v>11</v>
      </c>
      <c r="H9" s="96">
        <v>4</v>
      </c>
      <c r="I9" s="96">
        <v>4</v>
      </c>
      <c r="J9" s="96">
        <v>6</v>
      </c>
      <c r="K9" s="96">
        <v>6</v>
      </c>
      <c r="L9" s="97">
        <v>4</v>
      </c>
    </row>
    <row r="10" spans="1:12" x14ac:dyDescent="0.25">
      <c r="A10" s="1" t="s">
        <v>13</v>
      </c>
      <c r="B10" s="95">
        <v>9</v>
      </c>
      <c r="C10" s="96">
        <v>9</v>
      </c>
      <c r="D10" s="96">
        <v>17</v>
      </c>
      <c r="E10" s="96">
        <v>17</v>
      </c>
      <c r="F10" s="96">
        <v>15</v>
      </c>
      <c r="G10" s="96">
        <v>15</v>
      </c>
      <c r="H10" s="96">
        <v>9</v>
      </c>
      <c r="I10" s="96">
        <v>9</v>
      </c>
      <c r="J10" s="96">
        <v>16</v>
      </c>
      <c r="K10" s="96">
        <v>16</v>
      </c>
      <c r="L10" s="97">
        <v>10</v>
      </c>
    </row>
    <row r="11" spans="1:12" x14ac:dyDescent="0.25">
      <c r="A11" s="1" t="s">
        <v>9</v>
      </c>
      <c r="B11" s="95">
        <v>10</v>
      </c>
      <c r="C11" s="96">
        <v>10</v>
      </c>
      <c r="D11" s="96">
        <v>1</v>
      </c>
      <c r="E11" s="96">
        <v>1</v>
      </c>
      <c r="F11" s="96">
        <v>2</v>
      </c>
      <c r="G11" s="96">
        <v>2</v>
      </c>
      <c r="H11" s="96">
        <v>14</v>
      </c>
      <c r="I11" s="96">
        <v>14</v>
      </c>
      <c r="J11" s="96">
        <v>2</v>
      </c>
      <c r="K11" s="96">
        <v>2</v>
      </c>
      <c r="L11" s="97">
        <v>3</v>
      </c>
    </row>
    <row r="12" spans="1:12" x14ac:dyDescent="0.25">
      <c r="A12" s="1" t="s">
        <v>2</v>
      </c>
      <c r="B12" s="95">
        <v>11</v>
      </c>
      <c r="C12" s="96">
        <v>11</v>
      </c>
      <c r="D12" s="96">
        <v>6</v>
      </c>
      <c r="E12" s="96">
        <v>6</v>
      </c>
      <c r="F12" s="96">
        <v>1</v>
      </c>
      <c r="G12" s="96">
        <v>1</v>
      </c>
      <c r="H12" s="96">
        <v>5</v>
      </c>
      <c r="I12" s="96">
        <v>5</v>
      </c>
      <c r="J12" s="96">
        <v>3</v>
      </c>
      <c r="K12" s="96">
        <v>3</v>
      </c>
      <c r="L12" s="97">
        <v>12</v>
      </c>
    </row>
    <row r="13" spans="1:12" x14ac:dyDescent="0.25">
      <c r="A13" s="1" t="s">
        <v>33</v>
      </c>
      <c r="B13" s="95">
        <v>12</v>
      </c>
      <c r="C13" s="96">
        <v>12</v>
      </c>
      <c r="D13" s="96">
        <v>11</v>
      </c>
      <c r="E13" s="96">
        <v>11</v>
      </c>
      <c r="F13" s="96">
        <v>17</v>
      </c>
      <c r="G13" s="96">
        <v>17</v>
      </c>
      <c r="H13" s="96">
        <v>12</v>
      </c>
      <c r="I13" s="96">
        <v>12</v>
      </c>
      <c r="J13" s="96">
        <v>15</v>
      </c>
      <c r="K13" s="96">
        <v>15</v>
      </c>
      <c r="L13" s="97">
        <v>17</v>
      </c>
    </row>
    <row r="14" spans="1:12" x14ac:dyDescent="0.25">
      <c r="A14" s="1" t="s">
        <v>31</v>
      </c>
      <c r="B14" s="95">
        <v>13</v>
      </c>
      <c r="C14" s="96">
        <v>13</v>
      </c>
      <c r="D14" s="96">
        <v>8</v>
      </c>
      <c r="E14" s="96">
        <v>8</v>
      </c>
      <c r="F14" s="96">
        <v>16</v>
      </c>
      <c r="G14" s="96">
        <v>16</v>
      </c>
      <c r="H14" s="96">
        <v>19</v>
      </c>
      <c r="I14" s="96">
        <v>19</v>
      </c>
      <c r="J14" s="96">
        <v>17</v>
      </c>
      <c r="K14" s="96">
        <v>17</v>
      </c>
      <c r="L14" s="97">
        <v>11</v>
      </c>
    </row>
    <row r="15" spans="1:12" x14ac:dyDescent="0.25">
      <c r="A15" s="1" t="s">
        <v>28</v>
      </c>
      <c r="B15" s="95">
        <v>14</v>
      </c>
      <c r="C15" s="96">
        <v>14</v>
      </c>
      <c r="D15" s="96">
        <v>2</v>
      </c>
      <c r="E15" s="96">
        <v>2</v>
      </c>
      <c r="F15" s="96">
        <v>4</v>
      </c>
      <c r="G15" s="96">
        <v>4</v>
      </c>
      <c r="H15" s="96">
        <v>13</v>
      </c>
      <c r="I15" s="96">
        <v>13</v>
      </c>
      <c r="J15" s="96">
        <v>5</v>
      </c>
      <c r="K15" s="96">
        <v>5</v>
      </c>
      <c r="L15" s="97">
        <v>15</v>
      </c>
    </row>
    <row r="16" spans="1:12" x14ac:dyDescent="0.25">
      <c r="A16" s="1" t="s">
        <v>11</v>
      </c>
      <c r="B16" s="95">
        <v>15</v>
      </c>
      <c r="C16" s="96">
        <v>15</v>
      </c>
      <c r="D16" s="96">
        <v>4</v>
      </c>
      <c r="E16" s="96">
        <v>4</v>
      </c>
      <c r="F16" s="96">
        <v>9</v>
      </c>
      <c r="G16" s="96">
        <v>9</v>
      </c>
      <c r="H16" s="96">
        <v>15</v>
      </c>
      <c r="I16" s="96">
        <v>15</v>
      </c>
      <c r="J16" s="96">
        <v>14</v>
      </c>
      <c r="K16" s="96">
        <v>14</v>
      </c>
      <c r="L16" s="97">
        <v>7</v>
      </c>
    </row>
    <row r="17" spans="1:12" x14ac:dyDescent="0.25">
      <c r="A17" s="1" t="s">
        <v>4</v>
      </c>
      <c r="B17" s="95">
        <v>16</v>
      </c>
      <c r="C17" s="96">
        <v>16</v>
      </c>
      <c r="D17" s="96">
        <v>13</v>
      </c>
      <c r="E17" s="96">
        <v>13</v>
      </c>
      <c r="F17" s="96">
        <v>10</v>
      </c>
      <c r="G17" s="96">
        <v>10</v>
      </c>
      <c r="H17" s="96">
        <v>11</v>
      </c>
      <c r="I17" s="96">
        <v>11</v>
      </c>
      <c r="J17" s="96">
        <v>9</v>
      </c>
      <c r="K17" s="96">
        <v>9</v>
      </c>
      <c r="L17" s="97">
        <v>16</v>
      </c>
    </row>
    <row r="18" spans="1:12" x14ac:dyDescent="0.25">
      <c r="A18" s="1" t="s">
        <v>12</v>
      </c>
      <c r="B18" s="95">
        <v>17</v>
      </c>
      <c r="C18" s="96">
        <v>17</v>
      </c>
      <c r="D18" s="96">
        <v>10</v>
      </c>
      <c r="E18" s="96">
        <v>10</v>
      </c>
      <c r="F18" s="96">
        <v>3</v>
      </c>
      <c r="G18" s="96">
        <v>3</v>
      </c>
      <c r="H18" s="96">
        <v>16</v>
      </c>
      <c r="I18" s="96">
        <v>16</v>
      </c>
      <c r="J18" s="96">
        <v>13</v>
      </c>
      <c r="K18" s="96">
        <v>13</v>
      </c>
      <c r="L18" s="97">
        <v>9</v>
      </c>
    </row>
    <row r="19" spans="1:12" x14ac:dyDescent="0.25">
      <c r="A19" s="1" t="s">
        <v>27</v>
      </c>
      <c r="B19" s="95">
        <v>18</v>
      </c>
      <c r="C19" s="96">
        <v>18</v>
      </c>
      <c r="D19" s="96">
        <v>18</v>
      </c>
      <c r="E19" s="96">
        <v>18</v>
      </c>
      <c r="F19" s="96">
        <v>18</v>
      </c>
      <c r="G19" s="96">
        <v>18</v>
      </c>
      <c r="H19" s="96">
        <v>17</v>
      </c>
      <c r="I19" s="96">
        <v>17</v>
      </c>
      <c r="J19" s="96">
        <v>18</v>
      </c>
      <c r="K19" s="96">
        <v>18</v>
      </c>
      <c r="L19" s="97">
        <v>19</v>
      </c>
    </row>
    <row r="20" spans="1:12" x14ac:dyDescent="0.25">
      <c r="A20" s="1" t="s">
        <v>16</v>
      </c>
      <c r="B20" s="95">
        <v>19</v>
      </c>
      <c r="C20" s="96">
        <v>19</v>
      </c>
      <c r="D20" s="96">
        <v>20</v>
      </c>
      <c r="E20" s="96">
        <v>20</v>
      </c>
      <c r="F20" s="96">
        <v>20</v>
      </c>
      <c r="G20" s="96">
        <v>20</v>
      </c>
      <c r="H20" s="96">
        <v>18</v>
      </c>
      <c r="I20" s="96">
        <v>18</v>
      </c>
      <c r="J20" s="96">
        <v>19</v>
      </c>
      <c r="K20" s="96">
        <v>19</v>
      </c>
      <c r="L20" s="97">
        <v>18</v>
      </c>
    </row>
    <row r="21" spans="1:12" x14ac:dyDescent="0.25">
      <c r="A21" s="1" t="s">
        <v>15</v>
      </c>
      <c r="B21" s="98">
        <v>20</v>
      </c>
      <c r="C21" s="99">
        <v>20</v>
      </c>
      <c r="D21" s="99">
        <v>19</v>
      </c>
      <c r="E21" s="99">
        <v>19</v>
      </c>
      <c r="F21" s="99">
        <v>19</v>
      </c>
      <c r="G21" s="99">
        <v>19</v>
      </c>
      <c r="H21" s="99">
        <v>20</v>
      </c>
      <c r="I21" s="99">
        <v>20</v>
      </c>
      <c r="J21" s="99">
        <v>20</v>
      </c>
      <c r="K21" s="99">
        <v>20</v>
      </c>
      <c r="L21" s="10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 Borda count method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dgaspar</dc:creator>
  <cp:lastModifiedBy>Jean Vanderdonckt</cp:lastModifiedBy>
  <dcterms:created xsi:type="dcterms:W3CDTF">2023-02-28T10:57:10Z</dcterms:created>
  <dcterms:modified xsi:type="dcterms:W3CDTF">2023-07-29T10:47:04Z</dcterms:modified>
</cp:coreProperties>
</file>