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Larp\Agnoia\"/>
    </mc:Choice>
  </mc:AlternateContent>
  <xr:revisionPtr revIDLastSave="0" documentId="10_ncr:0_{442B8599-E56E-4C33-93BD-85F2CBB4FE5E}" xr6:coauthVersionLast="47" xr6:coauthVersionMax="47" xr10:uidLastSave="{00000000-0000-0000-0000-000000000000}"/>
  <bookViews>
    <workbookView xWindow="-32280" yWindow="3870" windowWidth="28800" windowHeight="15345" xr2:uid="{BEB283C4-C8C7-43D1-8E53-DEFB385CF3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17" i="1"/>
  <c r="E2" i="1"/>
  <c r="E11" i="1"/>
  <c r="E8" i="1"/>
  <c r="E15" i="1"/>
  <c r="E12" i="1"/>
  <c r="E19" i="1"/>
  <c r="E9" i="1"/>
  <c r="E13" i="1"/>
  <c r="E18" i="1"/>
  <c r="E14" i="1"/>
  <c r="E6" i="1"/>
  <c r="E16" i="1"/>
  <c r="E10" i="1"/>
  <c r="E3" i="1"/>
  <c r="E4" i="1"/>
  <c r="E5" i="1"/>
  <c r="F15" i="1" l="1"/>
  <c r="H15" i="1" s="1"/>
  <c r="J15" i="1" s="1"/>
  <c r="M15" i="1" s="1"/>
  <c r="F18" i="1"/>
  <c r="H18" i="1" s="1"/>
  <c r="F4" i="1"/>
  <c r="H4" i="1" s="1"/>
  <c r="K4" i="1" s="1"/>
  <c r="N4" i="1" s="1"/>
  <c r="F9" i="1"/>
  <c r="H9" i="1" s="1"/>
  <c r="K9" i="1" s="1"/>
  <c r="N9" i="1" s="1"/>
  <c r="F19" i="1"/>
  <c r="H19" i="1" s="1"/>
  <c r="K19" i="1" s="1"/>
  <c r="N19" i="1" s="1"/>
  <c r="F13" i="1"/>
  <c r="H13" i="1" s="1"/>
  <c r="J13" i="1" s="1"/>
  <c r="M13" i="1" s="1"/>
  <c r="F12" i="1"/>
  <c r="H12" i="1" s="1"/>
  <c r="J12" i="1" s="1"/>
  <c r="M12" i="1" s="1"/>
  <c r="K18" i="1"/>
  <c r="N18" i="1" s="1"/>
  <c r="J18" i="1"/>
  <c r="M18" i="1" s="1"/>
  <c r="F8" i="1"/>
  <c r="H8" i="1" s="1"/>
  <c r="F17" i="1"/>
  <c r="H17" i="1" s="1"/>
  <c r="F3" i="1"/>
  <c r="H3" i="1" s="1"/>
  <c r="F16" i="1"/>
  <c r="H16" i="1" s="1"/>
  <c r="F5" i="1"/>
  <c r="H5" i="1" s="1"/>
  <c r="F10" i="1"/>
  <c r="H10" i="1" s="1"/>
  <c r="F6" i="1"/>
  <c r="H6" i="1" s="1"/>
  <c r="F11" i="1"/>
  <c r="H11" i="1" s="1"/>
  <c r="F2" i="1"/>
  <c r="H2" i="1" s="1"/>
  <c r="F7" i="1"/>
  <c r="H7" i="1" s="1"/>
  <c r="F14" i="1"/>
  <c r="H14" i="1" s="1"/>
  <c r="J9" i="1" l="1"/>
  <c r="M9" i="1" s="1"/>
  <c r="K15" i="1"/>
  <c r="N15" i="1" s="1"/>
  <c r="J4" i="1"/>
  <c r="M4" i="1" s="1"/>
  <c r="J19" i="1"/>
  <c r="M19" i="1" s="1"/>
  <c r="K13" i="1"/>
  <c r="N13" i="1" s="1"/>
  <c r="K12" i="1"/>
  <c r="N12" i="1" s="1"/>
  <c r="J10" i="1"/>
  <c r="M10" i="1" s="1"/>
  <c r="K10" i="1"/>
  <c r="N10" i="1" s="1"/>
  <c r="H21" i="1"/>
  <c r="K5" i="1"/>
  <c r="N5" i="1" s="1"/>
  <c r="J5" i="1"/>
  <c r="M5" i="1" s="1"/>
  <c r="K6" i="1"/>
  <c r="N6" i="1" s="1"/>
  <c r="J6" i="1"/>
  <c r="M6" i="1" s="1"/>
  <c r="K16" i="1"/>
  <c r="N16" i="1" s="1"/>
  <c r="J16" i="1"/>
  <c r="M16" i="1" s="1"/>
  <c r="K8" i="1"/>
  <c r="N8" i="1" s="1"/>
  <c r="J8" i="1"/>
  <c r="M8" i="1" s="1"/>
  <c r="J11" i="1"/>
  <c r="M11" i="1" s="1"/>
  <c r="K11" i="1"/>
  <c r="N11" i="1" s="1"/>
  <c r="K17" i="1"/>
  <c r="N17" i="1" s="1"/>
  <c r="J17" i="1"/>
  <c r="M17" i="1" s="1"/>
  <c r="K7" i="1"/>
  <c r="N7" i="1" s="1"/>
  <c r="J7" i="1"/>
  <c r="M7" i="1" s="1"/>
  <c r="J3" i="1"/>
  <c r="M3" i="1" s="1"/>
  <c r="K3" i="1"/>
  <c r="N3" i="1" s="1"/>
  <c r="J14" i="1"/>
  <c r="M14" i="1" s="1"/>
  <c r="K14" i="1"/>
  <c r="N14" i="1" s="1"/>
  <c r="K2" i="1"/>
  <c r="N2" i="1" s="1"/>
  <c r="J2" i="1"/>
  <c r="M2" i="1" s="1"/>
</calcChain>
</file>

<file path=xl/sharedStrings.xml><?xml version="1.0" encoding="utf-8"?>
<sst xmlns="http://schemas.openxmlformats.org/spreadsheetml/2006/main" count="32" uniqueCount="32">
  <si>
    <t>Kruid</t>
  </si>
  <si>
    <t>ID</t>
  </si>
  <si>
    <t>Sumumisa</t>
  </si>
  <si>
    <t>Eseper</t>
  </si>
  <si>
    <t>Ushanamon</t>
  </si>
  <si>
    <t>Papivil</t>
  </si>
  <si>
    <t>Eqomeg</t>
  </si>
  <si>
    <t>Love Chervil</t>
  </si>
  <si>
    <t>Vakkacory</t>
  </si>
  <si>
    <t>Aforan</t>
  </si>
  <si>
    <t>Ukkeanamon</t>
  </si>
  <si>
    <t>Subbiaram</t>
  </si>
  <si>
    <t>Fade Cress</t>
  </si>
  <si>
    <t>Mercy Clove</t>
  </si>
  <si>
    <t>Star Parsley</t>
  </si>
  <si>
    <t>Cliff Rue</t>
  </si>
  <si>
    <t>Monk's Rue</t>
  </si>
  <si>
    <t>King's Scepter</t>
  </si>
  <si>
    <t>Bakkeo</t>
  </si>
  <si>
    <t>Agokka</t>
  </si>
  <si>
    <t>Aantal gesplitst/gebruikt</t>
  </si>
  <si>
    <t>Aantal in inventaris</t>
  </si>
  <si>
    <t>Totaal gevonden (Gewicht)</t>
  </si>
  <si>
    <t>Vindkans</t>
  </si>
  <si>
    <t>Gemiddelde verzameltijd met 2 kruid per kwartier</t>
  </si>
  <si>
    <t>Gemiddelde verzameltijd met 4 kruid per kwartier</t>
  </si>
  <si>
    <t>1 as per kwartier</t>
  </si>
  <si>
    <t>Column1</t>
  </si>
  <si>
    <t>Column2</t>
  </si>
  <si>
    <t>Column3</t>
  </si>
  <si>
    <t>Column4</t>
  </si>
  <si>
    <t>1 as per kwartier expert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</si>
</sst>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[$₽-46D]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5">
    <dxf>
      <numFmt numFmtId="165" formatCode="#,##0.00\ [$₽-46D]"/>
    </dxf>
    <dxf>
      <numFmt numFmtId="165" formatCode="#,##0.00\ [$₽-46D]"/>
    </dxf>
    <dxf>
      <numFmt numFmtId="1" formatCode="0"/>
    </dxf>
    <dxf>
      <numFmt numFmtId="1" formatCode="0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C1F492-C1DB-4353-B3F4-E033C5203C4F}" name="Table2" displayName="Table2" ref="A1:N19" totalsRowShown="0">
  <autoFilter ref="A1:N19" xr:uid="{BEC1F492-C1DB-4353-B3F4-E033C5203C4F}"/>
  <sortState xmlns:xlrd2="http://schemas.microsoft.com/office/spreadsheetml/2017/richdata2" ref="A2:N19">
    <sortCondition ref="N1:N19"/>
  </sortState>
  <tableColumns count="14">
    <tableColumn id="1" xr3:uid="{9D5DC85D-9907-4174-978B-8459E35CA1DE}" name="ID"/>
    <tableColumn id="2" xr3:uid="{8BCF8A69-7B3B-4222-A74E-C87D754DB651}" name="Kruid"/>
    <tableColumn id="3" xr3:uid="{129A2F84-D0AF-4079-A20D-C5A1C3514610}" name="Aantal in inventaris"/>
    <tableColumn id="4" xr3:uid="{71008E16-EEED-454B-9F6A-CDA4E186B2FF}" name="Aantal gesplitst/gebruikt"/>
    <tableColumn id="5" xr3:uid="{87D645CC-58FD-45A0-BFA1-16A4A550BE30}" name="Totaal gevonden (Gewicht)">
      <calculatedColumnFormula>SUM(C2:D2)</calculatedColumnFormula>
    </tableColumn>
    <tableColumn id="6" xr3:uid="{A1FB83D4-720C-4BDB-B8D3-B5798CA4FD59}" name="Column1">
      <calculatedColumnFormula>SUM(E:E)</calculatedColumnFormula>
    </tableColumn>
    <tableColumn id="7" xr3:uid="{BD010515-FA16-4652-8CD8-453D56DBCC19}" name="Column2"/>
    <tableColumn id="8" xr3:uid="{A551194C-DC40-431B-80BE-9AC7A9EDC855}" name="Vindkans" dataDxfId="4">
      <calculatedColumnFormula>(E2/F2)</calculatedColumnFormula>
    </tableColumn>
    <tableColumn id="9" xr3:uid="{8CE7DCEA-3950-4FAA-919A-3EF83EFD0AC4}" name="Column3"/>
    <tableColumn id="10" xr3:uid="{E678FD95-91A4-4157-925C-D48FE054D737}" name="Gemiddelde verzameltijd met 2 kruid per kwartier" dataDxfId="3">
      <calculatedColumnFormula>15 / (H2 * 2)</calculatedColumnFormula>
    </tableColumn>
    <tableColumn id="11" xr3:uid="{0E85525E-83CD-4E52-9B3C-F0281D93714C}" name="Gemiddelde verzameltijd met 4 kruid per kwartier" dataDxfId="2">
      <calculatedColumnFormula>15 / (H2 * 4)</calculatedColumnFormula>
    </tableColumn>
    <tableColumn id="12" xr3:uid="{11D32C9C-A00F-4227-BF2F-E9D30837798E}" name="Column4"/>
    <tableColumn id="13" xr3:uid="{59D837DB-0759-4066-9B49-1D8F2BCDD4C9}" name="1 as per kwartier" dataDxfId="1">
      <calculatedColumnFormula>J2 / 15</calculatedColumnFormula>
    </tableColumn>
    <tableColumn id="14" xr3:uid="{B9171D29-3B6A-4583-A0AC-0E5DE80E9C6D}" name="1 as per kwartier expert" dataDxfId="0">
      <calculatedColumnFormula>K2 / 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A282-CE32-4EAC-8F52-22E020A1A87E}">
  <dimension ref="A1:N21"/>
  <sheetViews>
    <sheetView tabSelected="1" zoomScaleNormal="100" workbookViewId="0">
      <selection activeCell="C9" sqref="C9"/>
    </sheetView>
  </sheetViews>
  <sheetFormatPr defaultRowHeight="15" x14ac:dyDescent="0.25"/>
  <cols>
    <col min="2" max="2" width="17.5703125" bestFit="1" customWidth="1"/>
    <col min="3" max="3" width="24.85546875" bestFit="1" customWidth="1"/>
    <col min="4" max="4" width="25.140625" customWidth="1"/>
    <col min="5" max="5" width="27" customWidth="1"/>
    <col min="6" max="7" width="16.42578125" hidden="1" customWidth="1"/>
    <col min="8" max="8" width="11.28515625" customWidth="1"/>
    <col min="9" max="9" width="11" hidden="1" customWidth="1"/>
    <col min="10" max="11" width="47.42578125" customWidth="1"/>
    <col min="12" max="12" width="11" hidden="1" customWidth="1"/>
    <col min="13" max="13" width="17.7109375" customWidth="1"/>
    <col min="14" max="14" width="24.5703125" bestFit="1" customWidth="1"/>
  </cols>
  <sheetData>
    <row r="1" spans="1:14" x14ac:dyDescent="0.25">
      <c r="A1" t="s">
        <v>1</v>
      </c>
      <c r="B1" t="s">
        <v>0</v>
      </c>
      <c r="C1" t="s">
        <v>21</v>
      </c>
      <c r="D1" t="s">
        <v>20</v>
      </c>
      <c r="E1" t="s">
        <v>22</v>
      </c>
      <c r="F1" t="s">
        <v>27</v>
      </c>
      <c r="G1" t="s">
        <v>28</v>
      </c>
      <c r="H1" t="s">
        <v>23</v>
      </c>
      <c r="I1" t="s">
        <v>29</v>
      </c>
      <c r="J1" t="s">
        <v>24</v>
      </c>
      <c r="K1" t="s">
        <v>25</v>
      </c>
      <c r="L1" t="s">
        <v>30</v>
      </c>
      <c r="M1" t="s">
        <v>26</v>
      </c>
      <c r="N1" t="s">
        <v>31</v>
      </c>
    </row>
    <row r="2" spans="1:14" x14ac:dyDescent="0.25">
      <c r="A2">
        <v>69</v>
      </c>
      <c r="B2" t="s">
        <v>5</v>
      </c>
      <c r="C2">
        <v>25</v>
      </c>
      <c r="D2">
        <v>1</v>
      </c>
      <c r="E2">
        <f>SUM(C2:D2)</f>
        <v>26</v>
      </c>
      <c r="F2">
        <f>SUM(E:E)</f>
        <v>259</v>
      </c>
      <c r="H2" s="1">
        <f>(E2/F2)</f>
        <v>0.10038610038610038</v>
      </c>
      <c r="J2" s="2">
        <f>15 / (H2 * 2)</f>
        <v>74.711538461538467</v>
      </c>
      <c r="K2" s="2">
        <f>15 / (H2 * 4)</f>
        <v>37.355769230769234</v>
      </c>
      <c r="M2" s="3">
        <f>J2 / 15</f>
        <v>4.9807692307692308</v>
      </c>
      <c r="N2" s="3">
        <f>K2 / 15</f>
        <v>2.4903846153846154</v>
      </c>
    </row>
    <row r="3" spans="1:14" x14ac:dyDescent="0.25">
      <c r="A3">
        <v>89</v>
      </c>
      <c r="B3" t="s">
        <v>17</v>
      </c>
      <c r="C3">
        <v>23</v>
      </c>
      <c r="D3">
        <v>2</v>
      </c>
      <c r="E3">
        <f>SUM(C3:D3)</f>
        <v>25</v>
      </c>
      <c r="F3">
        <f>SUM(E:E)</f>
        <v>259</v>
      </c>
      <c r="H3" s="1">
        <f>(E3/F3)</f>
        <v>9.6525096525096526E-2</v>
      </c>
      <c r="J3" s="2">
        <f>15 / (H3 * 2)</f>
        <v>77.7</v>
      </c>
      <c r="K3" s="2">
        <f>15 / (H3 * 4)</f>
        <v>38.85</v>
      </c>
      <c r="M3" s="3">
        <f>J3 / 15</f>
        <v>5.1800000000000006</v>
      </c>
      <c r="N3" s="3">
        <f>K3 / 15</f>
        <v>2.5900000000000003</v>
      </c>
    </row>
    <row r="4" spans="1:14" x14ac:dyDescent="0.25">
      <c r="A4">
        <v>91</v>
      </c>
      <c r="B4" t="s">
        <v>18</v>
      </c>
      <c r="C4">
        <v>21</v>
      </c>
      <c r="D4">
        <v>3</v>
      </c>
      <c r="E4">
        <f>SUM(C4:D4)</f>
        <v>24</v>
      </c>
      <c r="F4">
        <f>SUM(E:E)</f>
        <v>259</v>
      </c>
      <c r="H4" s="1">
        <f>(E4/F4)</f>
        <v>9.2664092664092659E-2</v>
      </c>
      <c r="J4" s="2">
        <f>15 / (H4 * 2)</f>
        <v>80.9375</v>
      </c>
      <c r="K4" s="2">
        <f>15 / (H4 * 4)</f>
        <v>40.46875</v>
      </c>
      <c r="M4" s="3">
        <f>J4 / 15</f>
        <v>5.395833333333333</v>
      </c>
      <c r="N4" s="3">
        <f>K4 / 15</f>
        <v>2.6979166666666665</v>
      </c>
    </row>
    <row r="5" spans="1:14" x14ac:dyDescent="0.25">
      <c r="A5">
        <v>66</v>
      </c>
      <c r="B5" t="s">
        <v>2</v>
      </c>
      <c r="C5">
        <v>19</v>
      </c>
      <c r="D5">
        <v>2</v>
      </c>
      <c r="E5">
        <f>SUM(C5:D5)</f>
        <v>21</v>
      </c>
      <c r="F5">
        <f>SUM(E:E)</f>
        <v>259</v>
      </c>
      <c r="H5" s="1">
        <f>(E5/F5)</f>
        <v>8.1081081081081086E-2</v>
      </c>
      <c r="J5" s="2">
        <f>15 / (H5 * 2)</f>
        <v>92.5</v>
      </c>
      <c r="K5" s="2">
        <f>15 / (H5 * 4)</f>
        <v>46.25</v>
      </c>
      <c r="M5" s="3">
        <f>J5 / 15</f>
        <v>6.166666666666667</v>
      </c>
      <c r="N5" s="3">
        <f>K5 / 15</f>
        <v>3.0833333333333335</v>
      </c>
    </row>
    <row r="6" spans="1:14" x14ac:dyDescent="0.25">
      <c r="A6">
        <v>85</v>
      </c>
      <c r="B6" t="s">
        <v>14</v>
      </c>
      <c r="C6">
        <v>10</v>
      </c>
      <c r="D6">
        <v>11</v>
      </c>
      <c r="E6">
        <f>SUM(C6:D6)</f>
        <v>21</v>
      </c>
      <c r="F6">
        <f>SUM(E:E)</f>
        <v>259</v>
      </c>
      <c r="H6" s="1">
        <f>(E6/F6)</f>
        <v>8.1081081081081086E-2</v>
      </c>
      <c r="J6" s="2">
        <f>15 / (H6 * 2)</f>
        <v>92.5</v>
      </c>
      <c r="K6" s="2">
        <f>15 / (H6 * 4)</f>
        <v>46.25</v>
      </c>
      <c r="M6" s="3">
        <f>J6 / 15</f>
        <v>6.166666666666667</v>
      </c>
      <c r="N6" s="3">
        <f>K6 / 15</f>
        <v>3.0833333333333335</v>
      </c>
    </row>
    <row r="7" spans="1:14" x14ac:dyDescent="0.25">
      <c r="A7">
        <v>67</v>
      </c>
      <c r="B7" t="s">
        <v>3</v>
      </c>
      <c r="C7">
        <v>11</v>
      </c>
      <c r="D7">
        <v>5</v>
      </c>
      <c r="E7">
        <f>SUM(C7:D7)</f>
        <v>16</v>
      </c>
      <c r="F7">
        <f>SUM(E:E)</f>
        <v>259</v>
      </c>
      <c r="H7" s="1">
        <f>(E7/F7)</f>
        <v>6.1776061776061778E-2</v>
      </c>
      <c r="J7" s="2">
        <f>15 / (H7 * 2)</f>
        <v>121.40625</v>
      </c>
      <c r="K7" s="2">
        <f>15 / (H7 * 4)</f>
        <v>60.703125</v>
      </c>
      <c r="M7" s="3">
        <f>J7 / 15</f>
        <v>8.09375</v>
      </c>
      <c r="N7" s="3">
        <f>K7 / 15</f>
        <v>4.046875</v>
      </c>
    </row>
    <row r="8" spans="1:14" x14ac:dyDescent="0.25">
      <c r="A8">
        <v>71</v>
      </c>
      <c r="B8" t="s">
        <v>7</v>
      </c>
      <c r="C8">
        <v>15</v>
      </c>
      <c r="D8">
        <v>1</v>
      </c>
      <c r="E8">
        <f>SUM(C8:D8)</f>
        <v>16</v>
      </c>
      <c r="F8">
        <f>SUM(E:E)</f>
        <v>259</v>
      </c>
      <c r="H8" s="1">
        <f>(E8/F8)</f>
        <v>6.1776061776061778E-2</v>
      </c>
      <c r="J8" s="2">
        <f>15 / (H8 * 2)</f>
        <v>121.40625</v>
      </c>
      <c r="K8" s="2">
        <f>15 / (H8 * 4)</f>
        <v>60.703125</v>
      </c>
      <c r="M8" s="3">
        <f>J8 / 15</f>
        <v>8.09375</v>
      </c>
      <c r="N8" s="3">
        <f>K8 / 15</f>
        <v>4.046875</v>
      </c>
    </row>
    <row r="9" spans="1:14" x14ac:dyDescent="0.25">
      <c r="A9">
        <v>79</v>
      </c>
      <c r="B9" t="s">
        <v>11</v>
      </c>
      <c r="C9">
        <v>4</v>
      </c>
      <c r="D9">
        <v>11</v>
      </c>
      <c r="E9">
        <f>SUM(C9:D9)</f>
        <v>15</v>
      </c>
      <c r="F9">
        <f>SUM(E:E)</f>
        <v>259</v>
      </c>
      <c r="H9" s="1">
        <f>(E9/F9)</f>
        <v>5.7915057915057917E-2</v>
      </c>
      <c r="J9" s="2">
        <f>15 / (H9 * 2)</f>
        <v>129.5</v>
      </c>
      <c r="K9" s="2">
        <f>15 / (H9 * 4)</f>
        <v>64.75</v>
      </c>
      <c r="M9" s="3">
        <f>J9 / 15</f>
        <v>8.6333333333333329</v>
      </c>
      <c r="N9" s="3">
        <f>K9 / 15</f>
        <v>4.3166666666666664</v>
      </c>
    </row>
    <row r="10" spans="1:14" x14ac:dyDescent="0.25">
      <c r="A10">
        <v>88</v>
      </c>
      <c r="B10" t="s">
        <v>16</v>
      </c>
      <c r="C10">
        <v>15</v>
      </c>
      <c r="E10">
        <f>SUM(C10:D10)</f>
        <v>15</v>
      </c>
      <c r="F10">
        <f>SUM(E:E)</f>
        <v>259</v>
      </c>
      <c r="H10" s="1">
        <f>(E10/F10)</f>
        <v>5.7915057915057917E-2</v>
      </c>
      <c r="J10" s="2">
        <f>15 / (H10 * 2)</f>
        <v>129.5</v>
      </c>
      <c r="K10" s="2">
        <f>15 / (H10 * 4)</f>
        <v>64.75</v>
      </c>
      <c r="M10" s="3">
        <f>J10 / 15</f>
        <v>8.6333333333333329</v>
      </c>
      <c r="N10" s="3">
        <f>K10 / 15</f>
        <v>4.3166666666666664</v>
      </c>
    </row>
    <row r="11" spans="1:14" x14ac:dyDescent="0.25">
      <c r="A11">
        <v>70</v>
      </c>
      <c r="B11" t="s">
        <v>6</v>
      </c>
      <c r="C11">
        <v>10</v>
      </c>
      <c r="D11">
        <v>3</v>
      </c>
      <c r="E11">
        <f>SUM(C11:D11)</f>
        <v>13</v>
      </c>
      <c r="F11">
        <f>SUM(E:E)</f>
        <v>259</v>
      </c>
      <c r="H11" s="1">
        <f>(E11/F11)</f>
        <v>5.019305019305019E-2</v>
      </c>
      <c r="J11" s="2">
        <f>15 / (H11 * 2)</f>
        <v>149.42307692307693</v>
      </c>
      <c r="K11" s="2">
        <f>15 / (H11 * 4)</f>
        <v>74.711538461538467</v>
      </c>
      <c r="M11" s="3">
        <f>J11 / 15</f>
        <v>9.9615384615384617</v>
      </c>
      <c r="N11" s="3">
        <f>K11 / 15</f>
        <v>4.9807692307692308</v>
      </c>
    </row>
    <row r="12" spans="1:14" x14ac:dyDescent="0.25">
      <c r="A12">
        <v>73</v>
      </c>
      <c r="B12" t="s">
        <v>9</v>
      </c>
      <c r="C12">
        <v>9</v>
      </c>
      <c r="D12">
        <v>3</v>
      </c>
      <c r="E12">
        <f>SUM(C12:D12)</f>
        <v>12</v>
      </c>
      <c r="F12">
        <f>SUM(E:E)</f>
        <v>259</v>
      </c>
      <c r="H12" s="1">
        <f>(E12/F12)</f>
        <v>4.633204633204633E-2</v>
      </c>
      <c r="J12" s="2">
        <f>15 / (H12 * 2)</f>
        <v>161.875</v>
      </c>
      <c r="K12" s="2">
        <f>15 / (H12 * 4)</f>
        <v>80.9375</v>
      </c>
      <c r="M12" s="3">
        <f>J12 / 15</f>
        <v>10.791666666666666</v>
      </c>
      <c r="N12" s="3">
        <f>K12 / 15</f>
        <v>5.395833333333333</v>
      </c>
    </row>
    <row r="13" spans="1:14" x14ac:dyDescent="0.25">
      <c r="A13">
        <v>81</v>
      </c>
      <c r="B13" t="s">
        <v>19</v>
      </c>
      <c r="C13">
        <v>6</v>
      </c>
      <c r="D13">
        <v>5</v>
      </c>
      <c r="E13">
        <f>SUM(C13:D13)</f>
        <v>11</v>
      </c>
      <c r="F13">
        <f>SUM(E:E)</f>
        <v>259</v>
      </c>
      <c r="H13" s="1">
        <f>(E13/F13)</f>
        <v>4.2471042471042469E-2</v>
      </c>
      <c r="J13" s="2">
        <f>15 / (H13 * 2)</f>
        <v>176.59090909090909</v>
      </c>
      <c r="K13" s="2">
        <f>15 / (H13 * 4)</f>
        <v>88.295454545454547</v>
      </c>
      <c r="M13" s="3">
        <f>J13 / 15</f>
        <v>11.772727272727273</v>
      </c>
      <c r="N13" s="3">
        <f>K13 / 15</f>
        <v>5.8863636363636367</v>
      </c>
    </row>
    <row r="14" spans="1:14" x14ac:dyDescent="0.25">
      <c r="A14">
        <v>83</v>
      </c>
      <c r="B14" t="s">
        <v>13</v>
      </c>
      <c r="C14">
        <v>10</v>
      </c>
      <c r="D14">
        <v>1</v>
      </c>
      <c r="E14">
        <f>SUM(C14:D14)</f>
        <v>11</v>
      </c>
      <c r="F14">
        <f>SUM(E:E)</f>
        <v>259</v>
      </c>
      <c r="H14" s="1">
        <f>(E14/F14)</f>
        <v>4.2471042471042469E-2</v>
      </c>
      <c r="J14" s="2">
        <f>15 / (H14 * 2)</f>
        <v>176.59090909090909</v>
      </c>
      <c r="K14" s="2">
        <f>15 / (H14 * 4)</f>
        <v>88.295454545454547</v>
      </c>
      <c r="M14" s="3">
        <f>J14 / 15</f>
        <v>11.772727272727273</v>
      </c>
      <c r="N14" s="3">
        <f>K14 / 15</f>
        <v>5.8863636363636367</v>
      </c>
    </row>
    <row r="15" spans="1:14" x14ac:dyDescent="0.25">
      <c r="A15">
        <v>72</v>
      </c>
      <c r="B15" t="s">
        <v>8</v>
      </c>
      <c r="C15">
        <v>4</v>
      </c>
      <c r="D15">
        <v>5</v>
      </c>
      <c r="E15">
        <f>SUM(C15:D15)</f>
        <v>9</v>
      </c>
      <c r="F15">
        <f>SUM(E:E)</f>
        <v>259</v>
      </c>
      <c r="H15" s="1">
        <f>(E15/F15)</f>
        <v>3.4749034749034749E-2</v>
      </c>
      <c r="J15" s="2">
        <f>15 / (H15 * 2)</f>
        <v>215.83333333333334</v>
      </c>
      <c r="K15" s="2">
        <f>15 / (H15 * 4)</f>
        <v>107.91666666666667</v>
      </c>
      <c r="M15" s="3">
        <f>J15 / 15</f>
        <v>14.388888888888889</v>
      </c>
      <c r="N15" s="3">
        <f>K15 / 15</f>
        <v>7.1944444444444446</v>
      </c>
    </row>
    <row r="16" spans="1:14" x14ac:dyDescent="0.25">
      <c r="A16">
        <v>87</v>
      </c>
      <c r="B16" t="s">
        <v>15</v>
      </c>
      <c r="C16">
        <v>5</v>
      </c>
      <c r="D16">
        <v>4</v>
      </c>
      <c r="E16">
        <f>SUM(C16:D16)</f>
        <v>9</v>
      </c>
      <c r="F16">
        <f>SUM(E:E)</f>
        <v>259</v>
      </c>
      <c r="H16" s="1">
        <f>(E16/F16)</f>
        <v>3.4749034749034749E-2</v>
      </c>
      <c r="J16" s="2">
        <f>15 / (H16 * 2)</f>
        <v>215.83333333333334</v>
      </c>
      <c r="K16" s="2">
        <f>15 / (H16 * 4)</f>
        <v>107.91666666666667</v>
      </c>
      <c r="M16" s="3">
        <f>J16 / 15</f>
        <v>14.388888888888889</v>
      </c>
      <c r="N16" s="3">
        <f>K16 / 15</f>
        <v>7.1944444444444446</v>
      </c>
    </row>
    <row r="17" spans="1:14" x14ac:dyDescent="0.25">
      <c r="A17">
        <v>68</v>
      </c>
      <c r="B17" t="s">
        <v>4</v>
      </c>
      <c r="C17">
        <v>4</v>
      </c>
      <c r="D17">
        <v>3</v>
      </c>
      <c r="E17">
        <f>SUM(C17:D17)</f>
        <v>7</v>
      </c>
      <c r="F17">
        <f>SUM(E:E)</f>
        <v>259</v>
      </c>
      <c r="H17" s="1">
        <f>(E17/F17)</f>
        <v>2.7027027027027029E-2</v>
      </c>
      <c r="J17" s="2">
        <f>15 / (H17 * 2)</f>
        <v>277.5</v>
      </c>
      <c r="K17" s="2">
        <f>15 / (H17 * 4)</f>
        <v>138.75</v>
      </c>
      <c r="M17" s="3">
        <f>J17 / 15</f>
        <v>18.5</v>
      </c>
      <c r="N17" s="3">
        <f>K17 / 15</f>
        <v>9.25</v>
      </c>
    </row>
    <row r="18" spans="1:14" x14ac:dyDescent="0.25">
      <c r="A18">
        <v>82</v>
      </c>
      <c r="B18" t="s">
        <v>12</v>
      </c>
      <c r="C18">
        <v>2</v>
      </c>
      <c r="D18">
        <v>3</v>
      </c>
      <c r="E18">
        <f>SUM(C18:D18)</f>
        <v>5</v>
      </c>
      <c r="F18">
        <f>SUM(E:E)</f>
        <v>259</v>
      </c>
      <c r="H18" s="1">
        <f>(E18/F18)</f>
        <v>1.9305019305019305E-2</v>
      </c>
      <c r="J18" s="2">
        <f>15 / (H18 * 2)</f>
        <v>388.5</v>
      </c>
      <c r="K18" s="2">
        <f>15 / (H18 * 4)</f>
        <v>194.25</v>
      </c>
      <c r="M18" s="3">
        <f>J18 / 15</f>
        <v>25.9</v>
      </c>
      <c r="N18" s="3">
        <f>K18 / 15</f>
        <v>12.95</v>
      </c>
    </row>
    <row r="19" spans="1:14" x14ac:dyDescent="0.25">
      <c r="A19">
        <v>76</v>
      </c>
      <c r="B19" t="s">
        <v>10</v>
      </c>
      <c r="C19">
        <v>3</v>
      </c>
      <c r="E19">
        <f>SUM(C19:D19)</f>
        <v>3</v>
      </c>
      <c r="F19">
        <f>SUM(E:E)</f>
        <v>259</v>
      </c>
      <c r="H19" s="1">
        <f>(E19/F19)</f>
        <v>1.1583011583011582E-2</v>
      </c>
      <c r="J19" s="2">
        <f>15 / (H19 * 2)</f>
        <v>647.5</v>
      </c>
      <c r="K19" s="2">
        <f>15 / (H19 * 4)</f>
        <v>323.75</v>
      </c>
      <c r="M19" s="3">
        <f>J19 / 15</f>
        <v>43.166666666666664</v>
      </c>
      <c r="N19" s="3">
        <f>K19 / 15</f>
        <v>21.583333333333332</v>
      </c>
    </row>
    <row r="21" spans="1:14" x14ac:dyDescent="0.25">
      <c r="H21" s="1">
        <f>SUM(H2:H19)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Donner</dc:creator>
  <cp:lastModifiedBy>Robert Donner</cp:lastModifiedBy>
  <dcterms:created xsi:type="dcterms:W3CDTF">2023-05-29T16:52:58Z</dcterms:created>
  <dcterms:modified xsi:type="dcterms:W3CDTF">2023-05-30T21:26:34Z</dcterms:modified>
</cp:coreProperties>
</file>