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mo/git/AITAM/data/activities/"/>
    </mc:Choice>
  </mc:AlternateContent>
  <xr:revisionPtr revIDLastSave="0" documentId="13_ncr:1_{4E6E8600-5BCE-A040-BA31-6B35CED55E93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9" i="1" l="1"/>
  <c r="O17" i="1"/>
  <c r="O21" i="1"/>
  <c r="N21" i="1"/>
  <c r="L21" i="1"/>
  <c r="O20" i="1"/>
  <c r="N20" i="1"/>
  <c r="L20" i="1"/>
  <c r="O18" i="1"/>
  <c r="N18" i="1"/>
  <c r="L18" i="1"/>
  <c r="O16" i="1"/>
  <c r="N16" i="1"/>
  <c r="L16" i="1"/>
  <c r="O33" i="1" l="1"/>
  <c r="K33" i="1"/>
  <c r="J33" i="1"/>
  <c r="T24" i="1"/>
  <c r="T19" i="1"/>
  <c r="T16" i="1"/>
  <c r="O15" i="1"/>
  <c r="N15" i="1"/>
  <c r="L15" i="1"/>
  <c r="O14" i="1"/>
  <c r="T14" i="1"/>
  <c r="L13" i="1"/>
  <c r="R13" i="1"/>
  <c r="P13" i="1"/>
  <c r="T13" i="1" s="1"/>
  <c r="N13" i="1"/>
  <c r="M13" i="1"/>
  <c r="J13" i="1"/>
  <c r="R12" i="1"/>
  <c r="P12" i="1"/>
  <c r="M12" i="1"/>
  <c r="J12" i="1"/>
  <c r="M4" i="1"/>
  <c r="T4" i="1"/>
  <c r="R11" i="1"/>
  <c r="P11" i="1"/>
  <c r="N11" i="1"/>
  <c r="M11" i="1"/>
  <c r="L11" i="1"/>
  <c r="J11" i="1"/>
  <c r="J10" i="1"/>
  <c r="M10" i="1"/>
  <c r="P10" i="1"/>
  <c r="R10" i="1"/>
  <c r="T10" i="1" s="1"/>
  <c r="T9" i="1"/>
  <c r="T17" i="1"/>
  <c r="T20" i="1"/>
  <c r="T21" i="1"/>
  <c r="T22" i="1"/>
  <c r="T25" i="1"/>
  <c r="T26" i="1"/>
  <c r="T27" i="1"/>
  <c r="T28" i="1"/>
  <c r="T29" i="1"/>
  <c r="T30" i="1"/>
  <c r="T31" i="1"/>
  <c r="T32" i="1"/>
  <c r="T33" i="1"/>
  <c r="R9" i="1"/>
  <c r="P9" i="1"/>
  <c r="M9" i="1"/>
  <c r="J9" i="1"/>
  <c r="R8" i="1"/>
  <c r="P8" i="1"/>
  <c r="O8" i="1"/>
  <c r="N8" i="1"/>
  <c r="M8" i="1"/>
  <c r="T8" i="1" s="1"/>
  <c r="L8" i="1"/>
  <c r="J8" i="1"/>
  <c r="R7" i="1"/>
  <c r="P7" i="1"/>
  <c r="O7" i="1"/>
  <c r="N7" i="1"/>
  <c r="M7" i="1"/>
  <c r="L7" i="1"/>
  <c r="J7" i="1"/>
  <c r="T7" i="1" s="1"/>
  <c r="T6" i="1"/>
  <c r="R6" i="1"/>
  <c r="P6" i="1"/>
  <c r="O6" i="1"/>
  <c r="M6" i="1"/>
  <c r="J6" i="1"/>
  <c r="R5" i="1"/>
  <c r="P5" i="1"/>
  <c r="O5" i="1"/>
  <c r="N5" i="1"/>
  <c r="M5" i="1"/>
  <c r="L5" i="1"/>
  <c r="J5" i="1"/>
  <c r="T5" i="1" s="1"/>
  <c r="R4" i="1"/>
  <c r="P4" i="1"/>
  <c r="O4" i="1"/>
  <c r="N4" i="1"/>
  <c r="L4" i="1"/>
  <c r="J4" i="1"/>
  <c r="R3" i="1"/>
  <c r="P3" i="1"/>
  <c r="O3" i="1"/>
  <c r="T3" i="1" s="1"/>
  <c r="M3" i="1"/>
  <c r="J3" i="1"/>
  <c r="T23" i="1" l="1"/>
  <c r="T18" i="1"/>
  <c r="T15" i="1"/>
  <c r="T12" i="1"/>
  <c r="T11" i="1"/>
</calcChain>
</file>

<file path=xl/sharedStrings.xml><?xml version="1.0" encoding="utf-8"?>
<sst xmlns="http://schemas.openxmlformats.org/spreadsheetml/2006/main" count="415" uniqueCount="76">
  <si>
    <t>Constraints</t>
  </si>
  <si>
    <t>Subsistence</t>
  </si>
  <si>
    <t>Affection</t>
  </si>
  <si>
    <t>Understanding</t>
  </si>
  <si>
    <t>Participation</t>
  </si>
  <si>
    <t>Leisure</t>
  </si>
  <si>
    <t>Creation</t>
  </si>
  <si>
    <t>Freedom</t>
  </si>
  <si>
    <t>Sum</t>
  </si>
  <si>
    <t>Time of Day</t>
  </si>
  <si>
    <t>Joint Activity</t>
  </si>
  <si>
    <t>Location</t>
  </si>
  <si>
    <t>Network</t>
  </si>
  <si>
    <t>Week Day(s)</t>
  </si>
  <si>
    <t>Category</t>
  </si>
  <si>
    <t>Activity Description</t>
  </si>
  <si>
    <t>.</t>
  </si>
  <si>
    <t>Travel</t>
  </si>
  <si>
    <t>Leisure at home alone</t>
  </si>
  <si>
    <t>No</t>
  </si>
  <si>
    <t>Home</t>
  </si>
  <si>
    <t>None</t>
  </si>
  <si>
    <t>6:00 - 23:00</t>
  </si>
  <si>
    <t>Need Time Split</t>
  </si>
  <si>
    <t>Leisure at home with household members</t>
  </si>
  <si>
    <t>Yes</t>
  </si>
  <si>
    <t>ID</t>
  </si>
  <si>
    <t>Legend:</t>
  </si>
  <si>
    <t>Protection</t>
  </si>
  <si>
    <t>Identity</t>
  </si>
  <si>
    <t>Alternative Activity (ID)</t>
  </si>
  <si>
    <t>Household</t>
  </si>
  <si>
    <t>Leisure at home with friends</t>
  </si>
  <si>
    <t>Friends</t>
  </si>
  <si>
    <t>Leisure at 3rd place alone</t>
  </si>
  <si>
    <t>Mo - Su</t>
  </si>
  <si>
    <t>3rd</t>
  </si>
  <si>
    <t>Leisure at 3rd place with household members</t>
  </si>
  <si>
    <t>Leisure at 3rd place with friends</t>
  </si>
  <si>
    <t>Work</t>
  </si>
  <si>
    <t>Work at home alone</t>
  </si>
  <si>
    <t>Mo - Fr</t>
  </si>
  <si>
    <t>7:00 - 18:00</t>
  </si>
  <si>
    <t>Work at work location alone</t>
  </si>
  <si>
    <t>Work at work location with coworkers</t>
  </si>
  <si>
    <t>Work at 3rd place for work alone</t>
  </si>
  <si>
    <t>Colleagues</t>
  </si>
  <si>
    <t>Idleness</t>
  </si>
  <si>
    <t>Work at 3rd place for work with coworkers</t>
  </si>
  <si>
    <t>Personal care</t>
  </si>
  <si>
    <t>Personal care at home alone</t>
  </si>
  <si>
    <t>0:00 - 23:59</t>
  </si>
  <si>
    <t>Personal care at home with household members</t>
  </si>
  <si>
    <t>Personal care at home with friends</t>
  </si>
  <si>
    <t>Personal care at work alone</t>
  </si>
  <si>
    <t>Personal care at work with coworkers</t>
  </si>
  <si>
    <t>Personal care at 3rd place alone</t>
  </si>
  <si>
    <t>Personal care at 3rd place with household members</t>
  </si>
  <si>
    <t>Personal care at 3rd place with friends</t>
  </si>
  <si>
    <t>Household/family care at home alone</t>
  </si>
  <si>
    <t>Household/family care at home with household members</t>
  </si>
  <si>
    <t>Household &amp; family care</t>
  </si>
  <si>
    <t>Household/family care at 3rd place alone</t>
  </si>
  <si>
    <t>Household/family care at 3rd place with household members</t>
  </si>
  <si>
    <t>Idle at home</t>
  </si>
  <si>
    <t>Idle</t>
  </si>
  <si>
    <t>Idle at work</t>
  </si>
  <si>
    <t>Idle at leisure</t>
  </si>
  <si>
    <t>Idle at 3rd place for household and family care</t>
  </si>
  <si>
    <t>Idle at 3rd place for work</t>
  </si>
  <si>
    <t>Idle at 3rd place for leisure</t>
  </si>
  <si>
    <t>Sleep at home</t>
  </si>
  <si>
    <t>Sleep &amp; rest</t>
  </si>
  <si>
    <t>6:00 - 21:00</t>
  </si>
  <si>
    <t>8:00 - 21:00</t>
  </si>
  <si>
    <t>8:00 - 20:00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</si>
</sst>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10205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3" fillId="2" borderId="1" xfId="4" applyFont="1" applyFill="1" applyBorder="1" applyAlignment="1">
      <alignment horizontal="center" vertical="center" wrapText="1"/>
    </xf>
    <xf numFmtId="0" fontId="4" fillId="0" borderId="0" xfId="0" applyFont="1"/>
    <xf numFmtId="164" fontId="4" fillId="0" borderId="0" xfId="0" applyNumberFormat="1" applyFont="1"/>
    <xf numFmtId="0" fontId="4" fillId="0" borderId="1" xfId="0" applyFont="1" applyBorder="1"/>
    <xf numFmtId="165" fontId="4" fillId="0" borderId="1" xfId="0" applyNumberFormat="1" applyFont="1" applyBorder="1"/>
    <xf numFmtId="0" fontId="2" fillId="0" borderId="0" xfId="0" applyFont="1"/>
    <xf numFmtId="0" fontId="4" fillId="4" borderId="2" xfId="0" applyFont="1" applyFill="1" applyBorder="1" applyAlignment="1">
      <alignment horizontal="center"/>
    </xf>
    <xf numFmtId="0" fontId="5" fillId="4" borderId="2" xfId="7" applyFont="1" applyFill="1" applyBorder="1" applyAlignment="1">
      <alignment horizontal="left" wrapText="1"/>
    </xf>
    <xf numFmtId="164" fontId="4" fillId="4" borderId="1" xfId="0" applyNumberFormat="1" applyFont="1" applyFill="1" applyBorder="1"/>
    <xf numFmtId="164" fontId="4" fillId="4" borderId="0" xfId="0" applyNumberFormat="1" applyFont="1" applyFill="1"/>
    <xf numFmtId="0" fontId="4" fillId="5" borderId="2" xfId="0" applyFont="1" applyFill="1" applyBorder="1" applyAlignment="1">
      <alignment horizontal="center"/>
    </xf>
    <xf numFmtId="0" fontId="5" fillId="5" borderId="2" xfId="7" applyFont="1" applyFill="1" applyBorder="1" applyAlignment="1">
      <alignment horizontal="left" wrapText="1"/>
    </xf>
    <xf numFmtId="164" fontId="4" fillId="5" borderId="1" xfId="0" applyNumberFormat="1" applyFont="1" applyFill="1" applyBorder="1"/>
    <xf numFmtId="164" fontId="4" fillId="5" borderId="0" xfId="0" applyNumberFormat="1" applyFont="1" applyFill="1"/>
    <xf numFmtId="0" fontId="4" fillId="6" borderId="2" xfId="0" applyFont="1" applyFill="1" applyBorder="1" applyAlignment="1">
      <alignment horizontal="center"/>
    </xf>
    <xf numFmtId="0" fontId="5" fillId="6" borderId="2" xfId="7" applyFont="1" applyFill="1" applyBorder="1" applyAlignment="1">
      <alignment horizontal="left" wrapText="1"/>
    </xf>
    <xf numFmtId="164" fontId="4" fillId="6" borderId="1" xfId="0" applyNumberFormat="1" applyFont="1" applyFill="1" applyBorder="1"/>
    <xf numFmtId="164" fontId="4" fillId="6" borderId="0" xfId="0" applyNumberFormat="1" applyFont="1" applyFill="1"/>
    <xf numFmtId="164" fontId="4" fillId="7" borderId="1" xfId="0" applyNumberFormat="1" applyFont="1" applyFill="1" applyBorder="1"/>
    <xf numFmtId="164" fontId="4" fillId="7" borderId="0" xfId="0" applyNumberFormat="1" applyFont="1" applyFill="1"/>
    <xf numFmtId="0" fontId="4" fillId="7" borderId="2" xfId="0" applyFont="1" applyFill="1" applyBorder="1" applyAlignment="1">
      <alignment horizontal="center"/>
    </xf>
    <xf numFmtId="0" fontId="5" fillId="7" borderId="2" xfId="7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center"/>
    </xf>
    <xf numFmtId="0" fontId="5" fillId="8" borderId="2" xfId="7" applyFont="1" applyFill="1" applyBorder="1" applyAlignment="1">
      <alignment horizontal="left" wrapText="1"/>
    </xf>
    <xf numFmtId="164" fontId="4" fillId="8" borderId="1" xfId="0" applyNumberFormat="1" applyFont="1" applyFill="1" applyBorder="1"/>
    <xf numFmtId="164" fontId="4" fillId="8" borderId="0" xfId="0" applyNumberFormat="1" applyFont="1" applyFill="1"/>
    <xf numFmtId="0" fontId="4" fillId="3" borderId="2" xfId="0" applyFont="1" applyFill="1" applyBorder="1" applyAlignment="1">
      <alignment horizontal="center"/>
    </xf>
    <xf numFmtId="0" fontId="5" fillId="3" borderId="2" xfId="7" applyFont="1" applyFill="1" applyBorder="1" applyAlignment="1">
      <alignment horizontal="left" wrapText="1"/>
    </xf>
    <xf numFmtId="164" fontId="4" fillId="3" borderId="1" xfId="0" applyNumberFormat="1" applyFont="1" applyFill="1" applyBorder="1"/>
    <xf numFmtId="164" fontId="4" fillId="3" borderId="0" xfId="0" applyNumberFormat="1" applyFont="1" applyFill="1"/>
    <xf numFmtId="0" fontId="4" fillId="9" borderId="2" xfId="0" applyFont="1" applyFill="1" applyBorder="1" applyAlignment="1">
      <alignment horizontal="center"/>
    </xf>
    <xf numFmtId="0" fontId="5" fillId="9" borderId="2" xfId="7" applyFont="1" applyFill="1" applyBorder="1" applyAlignment="1">
      <alignment horizontal="left" wrapText="1"/>
    </xf>
    <xf numFmtId="164" fontId="4" fillId="9" borderId="1" xfId="0" applyNumberFormat="1" applyFont="1" applyFill="1" applyBorder="1"/>
    <xf numFmtId="164" fontId="4" fillId="9" borderId="0" xfId="0" applyNumberFormat="1" applyFont="1" applyFill="1"/>
    <xf numFmtId="164" fontId="4" fillId="10" borderId="1" xfId="0" applyNumberFormat="1" applyFont="1" applyFill="1" applyBorder="1"/>
    <xf numFmtId="164" fontId="4" fillId="10" borderId="0" xfId="0" applyNumberFormat="1" applyFont="1" applyFill="1"/>
    <xf numFmtId="0" fontId="4" fillId="10" borderId="2" xfId="0" applyFont="1" applyFill="1" applyBorder="1" applyAlignment="1">
      <alignment horizontal="center"/>
    </xf>
    <xf numFmtId="0" fontId="5" fillId="10" borderId="2" xfId="7" applyFont="1" applyFill="1" applyBorder="1" applyAlignment="1">
      <alignment horizontal="left" wrapText="1"/>
    </xf>
    <xf numFmtId="0" fontId="4" fillId="11" borderId="2" xfId="0" applyFont="1" applyFill="1" applyBorder="1" applyAlignment="1">
      <alignment horizontal="center"/>
    </xf>
    <xf numFmtId="0" fontId="5" fillId="11" borderId="2" xfId="7" applyFont="1" applyFill="1" applyBorder="1" applyAlignment="1">
      <alignment horizontal="left" wrapText="1"/>
    </xf>
    <xf numFmtId="164" fontId="4" fillId="11" borderId="1" xfId="0" applyNumberFormat="1" applyFont="1" applyFill="1" applyBorder="1"/>
    <xf numFmtId="164" fontId="4" fillId="11" borderId="0" xfId="0" applyNumberFormat="1" applyFont="1" applyFill="1"/>
    <xf numFmtId="0" fontId="4" fillId="12" borderId="2" xfId="0" applyFont="1" applyFill="1" applyBorder="1" applyAlignment="1">
      <alignment horizontal="center"/>
    </xf>
    <xf numFmtId="0" fontId="5" fillId="12" borderId="2" xfId="7" applyFont="1" applyFill="1" applyBorder="1" applyAlignment="1">
      <alignment horizontal="left" wrapText="1"/>
    </xf>
    <xf numFmtId="164" fontId="4" fillId="12" borderId="1" xfId="0" applyNumberFormat="1" applyFont="1" applyFill="1" applyBorder="1"/>
    <xf numFmtId="164" fontId="4" fillId="12" borderId="0" xfId="0" applyNumberFormat="1" applyFont="1" applyFill="1"/>
    <xf numFmtId="0" fontId="6" fillId="2" borderId="3" xfId="5" applyFont="1" applyFill="1" applyBorder="1" applyAlignment="1">
      <alignment horizontal="left" wrapText="1"/>
    </xf>
    <xf numFmtId="0" fontId="6" fillId="0" borderId="3" xfId="8" applyFont="1" applyFill="1" applyBorder="1" applyAlignment="1">
      <alignment horizontal="left" wrapText="1"/>
    </xf>
    <xf numFmtId="0" fontId="6" fillId="0" borderId="3" xfId="7" applyFont="1" applyFill="1" applyBorder="1" applyAlignment="1">
      <alignment horizontal="left" wrapText="1"/>
    </xf>
    <xf numFmtId="0" fontId="6" fillId="4" borderId="3" xfId="7" applyFont="1" applyFill="1" applyBorder="1" applyAlignment="1">
      <alignment horizontal="center" wrapText="1"/>
    </xf>
    <xf numFmtId="0" fontId="6" fillId="5" borderId="3" xfId="7" applyFont="1" applyFill="1" applyBorder="1" applyAlignment="1">
      <alignment horizontal="center" wrapText="1"/>
    </xf>
    <xf numFmtId="0" fontId="6" fillId="6" borderId="3" xfId="7" applyFont="1" applyFill="1" applyBorder="1" applyAlignment="1">
      <alignment horizontal="center" wrapText="1"/>
    </xf>
    <xf numFmtId="0" fontId="6" fillId="7" borderId="3" xfId="7" applyFont="1" applyFill="1" applyBorder="1" applyAlignment="1">
      <alignment horizontal="center" wrapText="1"/>
    </xf>
    <xf numFmtId="0" fontId="6" fillId="8" borderId="3" xfId="7" applyFont="1" applyFill="1" applyBorder="1" applyAlignment="1">
      <alignment horizontal="center" wrapText="1"/>
    </xf>
    <xf numFmtId="0" fontId="6" fillId="3" borderId="3" xfId="7" applyFont="1" applyFill="1" applyBorder="1" applyAlignment="1">
      <alignment horizontal="center" wrapText="1"/>
    </xf>
    <xf numFmtId="0" fontId="6" fillId="9" borderId="3" xfId="7" applyFont="1" applyFill="1" applyBorder="1" applyAlignment="1">
      <alignment horizontal="center" wrapText="1"/>
    </xf>
    <xf numFmtId="0" fontId="6" fillId="10" borderId="3" xfId="7" applyFont="1" applyFill="1" applyBorder="1" applyAlignment="1">
      <alignment horizontal="center" wrapText="1"/>
    </xf>
    <xf numFmtId="0" fontId="6" fillId="11" borderId="3" xfId="7" applyFont="1" applyFill="1" applyBorder="1" applyAlignment="1">
      <alignment horizontal="center" wrapText="1"/>
    </xf>
    <xf numFmtId="0" fontId="6" fillId="12" borderId="3" xfId="7" applyFont="1" applyFill="1" applyBorder="1" applyAlignment="1">
      <alignment horizontal="center" wrapText="1"/>
    </xf>
    <xf numFmtId="0" fontId="6" fillId="0" borderId="3" xfId="7" applyFont="1" applyFill="1" applyBorder="1" applyAlignment="1">
      <alignment horizont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" xfId="4" applyFont="1" applyFill="1" applyBorder="1" applyAlignment="1">
      <alignment horizontal="center" vertical="center" wrapText="1"/>
    </xf>
  </cellXfs>
  <cellStyles count="23">
    <cellStyle name="Normal" xfId="0" builtinId="0"/>
    <cellStyle name="style1540825549593" xfId="1" xr:uid="{00000000-0005-0000-0000-000001000000}"/>
    <cellStyle name="style1540825549832" xfId="2" xr:uid="{00000000-0005-0000-0000-000002000000}"/>
    <cellStyle name="style1540825549889" xfId="3" xr:uid="{00000000-0005-0000-0000-000003000000}"/>
    <cellStyle name="style1540825549944" xfId="4" xr:uid="{00000000-0005-0000-0000-000004000000}"/>
    <cellStyle name="style1540825550018" xfId="5" xr:uid="{00000000-0005-0000-0000-000005000000}"/>
    <cellStyle name="style1540825550070" xfId="6" xr:uid="{00000000-0005-0000-0000-000006000000}"/>
    <cellStyle name="style1540825550121" xfId="7" xr:uid="{00000000-0005-0000-0000-000007000000}"/>
    <cellStyle name="style1540825550174" xfId="8" xr:uid="{00000000-0005-0000-0000-000008000000}"/>
    <cellStyle name="style1540825550229" xfId="9" xr:uid="{00000000-0005-0000-0000-000009000000}"/>
    <cellStyle name="style1540825550290" xfId="10" xr:uid="{00000000-0005-0000-0000-00000A000000}"/>
    <cellStyle name="style1540825550359" xfId="11" xr:uid="{00000000-0005-0000-0000-00000B000000}"/>
    <cellStyle name="style1540825550410" xfId="12" xr:uid="{00000000-0005-0000-0000-00000C000000}"/>
    <cellStyle name="style1540825550453" xfId="13" xr:uid="{00000000-0005-0000-0000-00000D000000}"/>
    <cellStyle name="style1540825550496" xfId="14" xr:uid="{00000000-0005-0000-0000-00000E000000}"/>
    <cellStyle name="style1540825550529" xfId="15" xr:uid="{00000000-0005-0000-0000-00000F000000}"/>
    <cellStyle name="style1540825550569" xfId="16" xr:uid="{00000000-0005-0000-0000-000010000000}"/>
    <cellStyle name="style1540825550610" xfId="17" xr:uid="{00000000-0005-0000-0000-000011000000}"/>
    <cellStyle name="style1540825550662" xfId="18" xr:uid="{00000000-0005-0000-0000-000012000000}"/>
    <cellStyle name="style1540825550690" xfId="19" xr:uid="{00000000-0005-0000-0000-000013000000}"/>
    <cellStyle name="style1540825550748" xfId="20" xr:uid="{00000000-0005-0000-0000-000014000000}"/>
    <cellStyle name="style1540825550793" xfId="21" xr:uid="{00000000-0005-0000-0000-000015000000}"/>
    <cellStyle name="style1540825550832" xfId="22" xr:uid="{00000000-0005-0000-0000-00001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F8A4CE1-3D20-451D-9782-FCFAE08F208F}">
      <tableStyleElement type="wholeTable" dxfId="1"/>
      <tableStyleElement type="headerRow" dxfId="0"/>
    </tableStyle>
  </tableStyles>
  <colors>
    <mruColors>
      <color rgb="FFFFFF66"/>
      <color rgb="FFFF6600"/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E1" zoomScale="125" zoomScaleNormal="100" workbookViewId="0">
      <selection activeCell="H18" sqref="H18"/>
    </sheetView>
  </sheetViews>
  <sheetFormatPr baseColWidth="10" defaultColWidth="9.1640625" defaultRowHeight="13" x14ac:dyDescent="0.15"/>
  <cols>
    <col min="1" max="1" width="5.33203125" style="2" customWidth="1"/>
    <col min="2" max="2" width="52.1640625" style="2" bestFit="1" customWidth="1"/>
    <col min="3" max="3" width="21.5" style="2" bestFit="1" customWidth="1"/>
    <col min="4" max="4" width="7.5" style="2" bestFit="1" customWidth="1"/>
    <col min="5" max="5" width="10.83203125" style="2" bestFit="1" customWidth="1"/>
    <col min="6" max="6" width="7.5" style="2" bestFit="1" customWidth="1"/>
    <col min="7" max="7" width="11.1640625" style="2" bestFit="1" customWidth="1"/>
    <col min="8" max="8" width="8.83203125" style="2" bestFit="1" customWidth="1"/>
    <col min="9" max="9" width="10.1640625" style="2" bestFit="1" customWidth="1"/>
    <col min="10" max="16" width="6.5" style="3" bestFit="1" customWidth="1"/>
    <col min="17" max="17" width="6.6640625" style="3" bestFit="1" customWidth="1"/>
    <col min="18" max="19" width="6.5" style="3" bestFit="1" customWidth="1"/>
    <col min="20" max="20" width="5.1640625" style="2" bestFit="1" customWidth="1"/>
    <col min="21" max="16384" width="9.1640625" style="2"/>
  </cols>
  <sheetData>
    <row r="1" spans="1:20" ht="29" customHeight="1" x14ac:dyDescent="0.15">
      <c r="A1" s="4"/>
      <c r="B1" s="1"/>
      <c r="C1" s="61" t="s">
        <v>0</v>
      </c>
      <c r="D1" s="61"/>
      <c r="E1" s="61"/>
      <c r="F1" s="61"/>
      <c r="G1" s="61"/>
      <c r="H1" s="61"/>
      <c r="I1" s="61"/>
      <c r="J1" s="62" t="s">
        <v>23</v>
      </c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28" x14ac:dyDescent="0.15">
      <c r="A2" s="47" t="s">
        <v>26</v>
      </c>
      <c r="B2" s="47" t="s">
        <v>15</v>
      </c>
      <c r="C2" s="48" t="s">
        <v>14</v>
      </c>
      <c r="D2" s="49" t="s">
        <v>13</v>
      </c>
      <c r="E2" s="49" t="s">
        <v>9</v>
      </c>
      <c r="F2" s="49" t="s">
        <v>10</v>
      </c>
      <c r="G2" s="49" t="s">
        <v>30</v>
      </c>
      <c r="H2" s="49" t="s">
        <v>11</v>
      </c>
      <c r="I2" s="49" t="s">
        <v>12</v>
      </c>
      <c r="J2" s="50">
        <v>1</v>
      </c>
      <c r="K2" s="51">
        <v>2</v>
      </c>
      <c r="L2" s="52">
        <v>3</v>
      </c>
      <c r="M2" s="53">
        <v>4</v>
      </c>
      <c r="N2" s="54">
        <v>5</v>
      </c>
      <c r="O2" s="55">
        <v>6</v>
      </c>
      <c r="P2" s="56">
        <v>7</v>
      </c>
      <c r="Q2" s="57">
        <v>8</v>
      </c>
      <c r="R2" s="58">
        <v>9</v>
      </c>
      <c r="S2" s="59">
        <v>10</v>
      </c>
      <c r="T2" s="60" t="s">
        <v>8</v>
      </c>
    </row>
    <row r="3" spans="1:20" x14ac:dyDescent="0.15">
      <c r="A3" s="4">
        <v>1</v>
      </c>
      <c r="B3" s="4" t="s">
        <v>18</v>
      </c>
      <c r="C3" s="4" t="s">
        <v>5</v>
      </c>
      <c r="D3" s="4" t="s">
        <v>35</v>
      </c>
      <c r="E3" s="4" t="s">
        <v>22</v>
      </c>
      <c r="F3" s="4" t="s">
        <v>19</v>
      </c>
      <c r="G3" s="4" t="s">
        <v>16</v>
      </c>
      <c r="H3" s="4" t="s">
        <v>20</v>
      </c>
      <c r="I3" s="4" t="s">
        <v>16</v>
      </c>
      <c r="J3" s="9">
        <f>1/8</f>
        <v>0.125</v>
      </c>
      <c r="K3" s="13" t="s">
        <v>16</v>
      </c>
      <c r="L3" s="17" t="s">
        <v>16</v>
      </c>
      <c r="M3" s="19">
        <f>1/8</f>
        <v>0.125</v>
      </c>
      <c r="N3" s="25" t="s">
        <v>16</v>
      </c>
      <c r="O3" s="29">
        <f>1/4</f>
        <v>0.25</v>
      </c>
      <c r="P3" s="33">
        <f>1/4</f>
        <v>0.25</v>
      </c>
      <c r="Q3" s="35" t="s">
        <v>16</v>
      </c>
      <c r="R3" s="41">
        <f>1/4</f>
        <v>0.25</v>
      </c>
      <c r="S3" s="45" t="s">
        <v>16</v>
      </c>
      <c r="T3" s="5">
        <f>SUM(J3:S3)</f>
        <v>1</v>
      </c>
    </row>
    <row r="4" spans="1:20" x14ac:dyDescent="0.15">
      <c r="A4" s="4">
        <v>2</v>
      </c>
      <c r="B4" s="4" t="s">
        <v>24</v>
      </c>
      <c r="C4" s="4" t="s">
        <v>5</v>
      </c>
      <c r="D4" s="4" t="s">
        <v>35</v>
      </c>
      <c r="E4" s="4" t="s">
        <v>22</v>
      </c>
      <c r="F4" s="4" t="s">
        <v>25</v>
      </c>
      <c r="G4" s="4">
        <v>1</v>
      </c>
      <c r="H4" s="4" t="s">
        <v>20</v>
      </c>
      <c r="I4" s="4" t="s">
        <v>31</v>
      </c>
      <c r="J4" s="9">
        <f>1/12</f>
        <v>8.3333333333333329E-2</v>
      </c>
      <c r="K4" s="13" t="s">
        <v>16</v>
      </c>
      <c r="L4" s="17">
        <f>1/6</f>
        <v>0.16666666666666666</v>
      </c>
      <c r="M4" s="19">
        <f>1/12</f>
        <v>8.3333333333333329E-2</v>
      </c>
      <c r="N4" s="25">
        <f t="shared" ref="N4:P5" si="0">1/6</f>
        <v>0.16666666666666666</v>
      </c>
      <c r="O4" s="29">
        <f t="shared" si="0"/>
        <v>0.16666666666666666</v>
      </c>
      <c r="P4" s="33">
        <f t="shared" si="0"/>
        <v>0.16666666666666666</v>
      </c>
      <c r="Q4" s="35" t="s">
        <v>16</v>
      </c>
      <c r="R4" s="41">
        <f>1/6</f>
        <v>0.16666666666666666</v>
      </c>
      <c r="S4" s="45" t="s">
        <v>16</v>
      </c>
      <c r="T4" s="5">
        <f>SUM(J4:S4)</f>
        <v>0.99999999999999989</v>
      </c>
    </row>
    <row r="5" spans="1:20" x14ac:dyDescent="0.15">
      <c r="A5" s="2">
        <v>3</v>
      </c>
      <c r="B5" s="2" t="s">
        <v>32</v>
      </c>
      <c r="C5" s="2" t="s">
        <v>5</v>
      </c>
      <c r="D5" s="4" t="s">
        <v>35</v>
      </c>
      <c r="E5" s="2" t="s">
        <v>22</v>
      </c>
      <c r="F5" s="2" t="s">
        <v>25</v>
      </c>
      <c r="G5" s="2">
        <v>1</v>
      </c>
      <c r="H5" s="2" t="s">
        <v>20</v>
      </c>
      <c r="I5" s="2" t="s">
        <v>33</v>
      </c>
      <c r="J5" s="9">
        <f>1/12</f>
        <v>8.3333333333333329E-2</v>
      </c>
      <c r="K5" s="13" t="s">
        <v>16</v>
      </c>
      <c r="L5" s="17">
        <f>1/6</f>
        <v>0.16666666666666666</v>
      </c>
      <c r="M5" s="19">
        <f>1/12</f>
        <v>8.3333333333333329E-2</v>
      </c>
      <c r="N5" s="25">
        <f t="shared" si="0"/>
        <v>0.16666666666666666</v>
      </c>
      <c r="O5" s="29">
        <f t="shared" si="0"/>
        <v>0.16666666666666666</v>
      </c>
      <c r="P5" s="33">
        <f t="shared" si="0"/>
        <v>0.16666666666666666</v>
      </c>
      <c r="Q5" s="35" t="s">
        <v>16</v>
      </c>
      <c r="R5" s="41">
        <f>1/6</f>
        <v>0.16666666666666666</v>
      </c>
      <c r="S5" s="45" t="s">
        <v>16</v>
      </c>
      <c r="T5" s="5">
        <f>SUM(J5:S5)</f>
        <v>0.99999999999999989</v>
      </c>
    </row>
    <row r="6" spans="1:20" x14ac:dyDescent="0.15">
      <c r="A6" s="2">
        <v>4</v>
      </c>
      <c r="B6" s="2" t="s">
        <v>34</v>
      </c>
      <c r="C6" s="2" t="s">
        <v>5</v>
      </c>
      <c r="D6" s="4" t="s">
        <v>35</v>
      </c>
      <c r="E6" s="2" t="s">
        <v>22</v>
      </c>
      <c r="F6" s="2" t="s">
        <v>19</v>
      </c>
      <c r="G6" s="2" t="s">
        <v>16</v>
      </c>
      <c r="H6" s="2" t="s">
        <v>36</v>
      </c>
      <c r="I6" s="2" t="s">
        <v>16</v>
      </c>
      <c r="J6" s="10">
        <f>1/8</f>
        <v>0.125</v>
      </c>
      <c r="K6" s="14" t="s">
        <v>16</v>
      </c>
      <c r="L6" s="18" t="s">
        <v>16</v>
      </c>
      <c r="M6" s="20">
        <f>1/8</f>
        <v>0.125</v>
      </c>
      <c r="N6" s="26" t="s">
        <v>16</v>
      </c>
      <c r="O6" s="30">
        <f>1/4</f>
        <v>0.25</v>
      </c>
      <c r="P6" s="34">
        <f>1/4</f>
        <v>0.25</v>
      </c>
      <c r="Q6" s="36" t="s">
        <v>16</v>
      </c>
      <c r="R6" s="42">
        <f>1/4</f>
        <v>0.25</v>
      </c>
      <c r="S6" s="46" t="s">
        <v>16</v>
      </c>
      <c r="T6" s="5">
        <f>SUM(J6:S6)</f>
        <v>1</v>
      </c>
    </row>
    <row r="7" spans="1:20" x14ac:dyDescent="0.15">
      <c r="A7" s="2">
        <v>5</v>
      </c>
      <c r="B7" s="2" t="s">
        <v>37</v>
      </c>
      <c r="C7" s="2" t="s">
        <v>5</v>
      </c>
      <c r="D7" s="4" t="s">
        <v>35</v>
      </c>
      <c r="E7" s="2" t="s">
        <v>22</v>
      </c>
      <c r="F7" s="2" t="s">
        <v>25</v>
      </c>
      <c r="G7" s="2">
        <v>4</v>
      </c>
      <c r="H7" s="2" t="s">
        <v>36</v>
      </c>
      <c r="I7" s="2" t="s">
        <v>31</v>
      </c>
      <c r="J7" s="10">
        <f>1/12</f>
        <v>8.3333333333333329E-2</v>
      </c>
      <c r="K7" s="14" t="s">
        <v>16</v>
      </c>
      <c r="L7" s="18">
        <f>1/6</f>
        <v>0.16666666666666666</v>
      </c>
      <c r="M7" s="20">
        <f>1/12</f>
        <v>8.3333333333333329E-2</v>
      </c>
      <c r="N7" s="26">
        <f t="shared" ref="N7:P8" si="1">1/6</f>
        <v>0.16666666666666666</v>
      </c>
      <c r="O7" s="30">
        <f t="shared" si="1"/>
        <v>0.16666666666666666</v>
      </c>
      <c r="P7" s="34">
        <f t="shared" si="1"/>
        <v>0.16666666666666666</v>
      </c>
      <c r="Q7" s="36" t="s">
        <v>16</v>
      </c>
      <c r="R7" s="42">
        <f>1/6</f>
        <v>0.16666666666666666</v>
      </c>
      <c r="S7" s="46" t="s">
        <v>16</v>
      </c>
      <c r="T7" s="5">
        <f t="shared" ref="T7" si="2">SUM(J7:S7)</f>
        <v>0.99999999999999989</v>
      </c>
    </row>
    <row r="8" spans="1:20" x14ac:dyDescent="0.15">
      <c r="A8" s="2">
        <v>6</v>
      </c>
      <c r="B8" s="2" t="s">
        <v>38</v>
      </c>
      <c r="C8" s="2" t="s">
        <v>5</v>
      </c>
      <c r="D8" s="4" t="s">
        <v>35</v>
      </c>
      <c r="E8" s="2" t="s">
        <v>22</v>
      </c>
      <c r="F8" s="2" t="s">
        <v>25</v>
      </c>
      <c r="G8" s="2">
        <v>4</v>
      </c>
      <c r="H8" s="2" t="s">
        <v>36</v>
      </c>
      <c r="I8" s="2" t="s">
        <v>33</v>
      </c>
      <c r="J8" s="10">
        <f>1/12</f>
        <v>8.3333333333333329E-2</v>
      </c>
      <c r="K8" s="14" t="s">
        <v>16</v>
      </c>
      <c r="L8" s="18">
        <f>1/6</f>
        <v>0.16666666666666666</v>
      </c>
      <c r="M8" s="20">
        <f>1/12</f>
        <v>8.3333333333333329E-2</v>
      </c>
      <c r="N8" s="26">
        <f t="shared" si="1"/>
        <v>0.16666666666666666</v>
      </c>
      <c r="O8" s="30">
        <f t="shared" si="1"/>
        <v>0.16666666666666666</v>
      </c>
      <c r="P8" s="34">
        <f t="shared" si="1"/>
        <v>0.16666666666666666</v>
      </c>
      <c r="Q8" s="36" t="s">
        <v>16</v>
      </c>
      <c r="R8" s="42">
        <f>1/6</f>
        <v>0.16666666666666666</v>
      </c>
      <c r="S8" s="46" t="s">
        <v>16</v>
      </c>
      <c r="T8" s="5">
        <f t="shared" ref="T8:T33" si="3">SUM(J8:S8)</f>
        <v>0.99999999999999989</v>
      </c>
    </row>
    <row r="9" spans="1:20" x14ac:dyDescent="0.15">
      <c r="A9" s="2">
        <v>7</v>
      </c>
      <c r="B9" s="2" t="s">
        <v>40</v>
      </c>
      <c r="C9" s="2" t="s">
        <v>39</v>
      </c>
      <c r="D9" s="2" t="s">
        <v>41</v>
      </c>
      <c r="E9" s="2" t="s">
        <v>42</v>
      </c>
      <c r="F9" s="2" t="s">
        <v>19</v>
      </c>
      <c r="G9" s="2" t="s">
        <v>16</v>
      </c>
      <c r="H9" s="2" t="s">
        <v>20</v>
      </c>
      <c r="I9" s="2" t="s">
        <v>16</v>
      </c>
      <c r="J9" s="10">
        <f>1/6</f>
        <v>0.16666666666666666</v>
      </c>
      <c r="K9" s="14" t="s">
        <v>16</v>
      </c>
      <c r="L9" s="18" t="s">
        <v>16</v>
      </c>
      <c r="M9" s="20">
        <f>1/3</f>
        <v>0.33333333333333331</v>
      </c>
      <c r="N9" s="26" t="s">
        <v>16</v>
      </c>
      <c r="O9" s="30" t="s">
        <v>16</v>
      </c>
      <c r="P9" s="34">
        <f>1/3</f>
        <v>0.33333333333333331</v>
      </c>
      <c r="Q9" s="36" t="s">
        <v>16</v>
      </c>
      <c r="R9" s="42">
        <f>1/6</f>
        <v>0.16666666666666666</v>
      </c>
      <c r="S9" s="46" t="s">
        <v>16</v>
      </c>
      <c r="T9" s="5">
        <f t="shared" si="3"/>
        <v>0.99999999999999989</v>
      </c>
    </row>
    <row r="10" spans="1:20" x14ac:dyDescent="0.15">
      <c r="A10" s="2">
        <v>8</v>
      </c>
      <c r="B10" s="2" t="s">
        <v>43</v>
      </c>
      <c r="C10" s="2" t="s">
        <v>39</v>
      </c>
      <c r="D10" s="2" t="s">
        <v>41</v>
      </c>
      <c r="E10" s="2" t="s">
        <v>42</v>
      </c>
      <c r="F10" s="2" t="s">
        <v>19</v>
      </c>
      <c r="G10" s="2" t="s">
        <v>16</v>
      </c>
      <c r="H10" s="2" t="s">
        <v>39</v>
      </c>
      <c r="I10" s="2" t="s">
        <v>16</v>
      </c>
      <c r="J10" s="10">
        <f>1/6</f>
        <v>0.16666666666666666</v>
      </c>
      <c r="K10" s="14" t="s">
        <v>16</v>
      </c>
      <c r="L10" s="18" t="s">
        <v>16</v>
      </c>
      <c r="M10" s="20">
        <f>1/3</f>
        <v>0.33333333333333331</v>
      </c>
      <c r="N10" s="26" t="s">
        <v>16</v>
      </c>
      <c r="O10" s="30" t="s">
        <v>16</v>
      </c>
      <c r="P10" s="34">
        <f>1/3</f>
        <v>0.33333333333333331</v>
      </c>
      <c r="Q10" s="36" t="s">
        <v>16</v>
      </c>
      <c r="R10" s="42">
        <f>1/6</f>
        <v>0.16666666666666666</v>
      </c>
      <c r="S10" s="46" t="s">
        <v>16</v>
      </c>
      <c r="T10" s="5">
        <f t="shared" si="3"/>
        <v>0.99999999999999989</v>
      </c>
    </row>
    <row r="11" spans="1:20" x14ac:dyDescent="0.15">
      <c r="A11" s="2">
        <v>9</v>
      </c>
      <c r="B11" s="2" t="s">
        <v>44</v>
      </c>
      <c r="C11" s="2" t="s">
        <v>39</v>
      </c>
      <c r="D11" s="2" t="s">
        <v>41</v>
      </c>
      <c r="E11" s="2" t="s">
        <v>42</v>
      </c>
      <c r="F11" s="2" t="s">
        <v>25</v>
      </c>
      <c r="G11" s="2">
        <v>8</v>
      </c>
      <c r="H11" s="2" t="s">
        <v>39</v>
      </c>
      <c r="I11" s="2" t="s">
        <v>46</v>
      </c>
      <c r="J11" s="10">
        <f>1/9</f>
        <v>0.1111111111111111</v>
      </c>
      <c r="K11" s="14" t="s">
        <v>16</v>
      </c>
      <c r="L11" s="18">
        <f>1/9</f>
        <v>0.1111111111111111</v>
      </c>
      <c r="M11" s="20">
        <f>2/9</f>
        <v>0.22222222222222221</v>
      </c>
      <c r="N11" s="26">
        <f>2/9</f>
        <v>0.22222222222222221</v>
      </c>
      <c r="O11" s="30" t="s">
        <v>16</v>
      </c>
      <c r="P11" s="34">
        <f>2/9</f>
        <v>0.22222222222222221</v>
      </c>
      <c r="Q11" s="36" t="s">
        <v>16</v>
      </c>
      <c r="R11" s="42">
        <f>1/9</f>
        <v>0.1111111111111111</v>
      </c>
      <c r="S11" s="46" t="s">
        <v>16</v>
      </c>
      <c r="T11" s="5">
        <f t="shared" si="3"/>
        <v>1</v>
      </c>
    </row>
    <row r="12" spans="1:20" x14ac:dyDescent="0.15">
      <c r="A12" s="2">
        <v>10</v>
      </c>
      <c r="B12" s="2" t="s">
        <v>45</v>
      </c>
      <c r="C12" s="2" t="s">
        <v>39</v>
      </c>
      <c r="D12" s="2" t="s">
        <v>41</v>
      </c>
      <c r="E12" s="2" t="s">
        <v>42</v>
      </c>
      <c r="F12" s="2" t="s">
        <v>19</v>
      </c>
      <c r="G12" s="2" t="s">
        <v>16</v>
      </c>
      <c r="H12" s="2" t="s">
        <v>36</v>
      </c>
      <c r="I12" s="2" t="s">
        <v>16</v>
      </c>
      <c r="J12" s="10">
        <f>1/6</f>
        <v>0.16666666666666666</v>
      </c>
      <c r="K12" s="14" t="s">
        <v>16</v>
      </c>
      <c r="L12" s="18" t="s">
        <v>16</v>
      </c>
      <c r="M12" s="20">
        <f>1/3</f>
        <v>0.33333333333333331</v>
      </c>
      <c r="N12" s="26" t="s">
        <v>16</v>
      </c>
      <c r="O12" s="30" t="s">
        <v>16</v>
      </c>
      <c r="P12" s="34">
        <f>1/3</f>
        <v>0.33333333333333331</v>
      </c>
      <c r="Q12" s="36" t="s">
        <v>16</v>
      </c>
      <c r="R12" s="42">
        <f>1/6</f>
        <v>0.16666666666666666</v>
      </c>
      <c r="S12" s="46" t="s">
        <v>16</v>
      </c>
      <c r="T12" s="5">
        <f t="shared" si="3"/>
        <v>0.99999999999999989</v>
      </c>
    </row>
    <row r="13" spans="1:20" x14ac:dyDescent="0.15">
      <c r="A13" s="2">
        <v>11</v>
      </c>
      <c r="B13" s="2" t="s">
        <v>48</v>
      </c>
      <c r="C13" s="2" t="s">
        <v>39</v>
      </c>
      <c r="D13" s="2" t="s">
        <v>41</v>
      </c>
      <c r="E13" s="2" t="s">
        <v>42</v>
      </c>
      <c r="F13" s="2" t="s">
        <v>25</v>
      </c>
      <c r="G13" s="2">
        <v>10</v>
      </c>
      <c r="H13" s="2" t="s">
        <v>36</v>
      </c>
      <c r="I13" s="2" t="s">
        <v>46</v>
      </c>
      <c r="J13" s="10">
        <f>1/9</f>
        <v>0.1111111111111111</v>
      </c>
      <c r="K13" s="14" t="s">
        <v>16</v>
      </c>
      <c r="L13" s="18">
        <f>1/9</f>
        <v>0.1111111111111111</v>
      </c>
      <c r="M13" s="20">
        <f>2/9</f>
        <v>0.22222222222222221</v>
      </c>
      <c r="N13" s="26">
        <f>2/9</f>
        <v>0.22222222222222221</v>
      </c>
      <c r="O13" s="30" t="s">
        <v>16</v>
      </c>
      <c r="P13" s="34">
        <f>2/9</f>
        <v>0.22222222222222221</v>
      </c>
      <c r="Q13" s="36" t="s">
        <v>16</v>
      </c>
      <c r="R13" s="42">
        <f>1/9</f>
        <v>0.1111111111111111</v>
      </c>
      <c r="S13" s="46" t="s">
        <v>16</v>
      </c>
      <c r="T13" s="5">
        <f t="shared" si="3"/>
        <v>1</v>
      </c>
    </row>
    <row r="14" spans="1:20" x14ac:dyDescent="0.15">
      <c r="A14" s="2">
        <v>12</v>
      </c>
      <c r="B14" s="2" t="s">
        <v>50</v>
      </c>
      <c r="C14" s="2" t="s">
        <v>49</v>
      </c>
      <c r="D14" s="4" t="s">
        <v>35</v>
      </c>
      <c r="E14" s="2" t="s">
        <v>51</v>
      </c>
      <c r="F14" s="2" t="s">
        <v>19</v>
      </c>
      <c r="G14" s="2" t="s">
        <v>16</v>
      </c>
      <c r="H14" s="2" t="s">
        <v>20</v>
      </c>
      <c r="I14" s="2" t="s">
        <v>16</v>
      </c>
      <c r="J14" s="10">
        <v>0.1</v>
      </c>
      <c r="K14" s="14">
        <v>0.4</v>
      </c>
      <c r="L14" s="18" t="s">
        <v>16</v>
      </c>
      <c r="M14" s="20" t="s">
        <v>16</v>
      </c>
      <c r="N14" s="26" t="s">
        <v>16</v>
      </c>
      <c r="O14" s="30">
        <f>1/5</f>
        <v>0.2</v>
      </c>
      <c r="P14" s="34" t="s">
        <v>16</v>
      </c>
      <c r="Q14" s="36">
        <v>0.2</v>
      </c>
      <c r="R14" s="42">
        <v>0.1</v>
      </c>
      <c r="S14" s="46" t="s">
        <v>16</v>
      </c>
      <c r="T14" s="5">
        <f t="shared" si="3"/>
        <v>0.99999999999999989</v>
      </c>
    </row>
    <row r="15" spans="1:20" x14ac:dyDescent="0.15">
      <c r="A15" s="2">
        <v>13</v>
      </c>
      <c r="B15" s="2" t="s">
        <v>52</v>
      </c>
      <c r="C15" s="2" t="s">
        <v>49</v>
      </c>
      <c r="D15" s="4" t="s">
        <v>35</v>
      </c>
      <c r="E15" s="2" t="s">
        <v>73</v>
      </c>
      <c r="F15" s="2" t="s">
        <v>25</v>
      </c>
      <c r="G15" s="2">
        <v>12</v>
      </c>
      <c r="H15" s="2" t="s">
        <v>20</v>
      </c>
      <c r="I15" s="2" t="s">
        <v>31</v>
      </c>
      <c r="J15" s="10">
        <v>0.05</v>
      </c>
      <c r="K15" s="14">
        <v>0.2</v>
      </c>
      <c r="L15" s="18">
        <f>1/4</f>
        <v>0.25</v>
      </c>
      <c r="M15" s="20" t="s">
        <v>16</v>
      </c>
      <c r="N15" s="26">
        <f>1/8</f>
        <v>0.125</v>
      </c>
      <c r="O15" s="30">
        <f>1/8</f>
        <v>0.125</v>
      </c>
      <c r="P15" s="34" t="s">
        <v>16</v>
      </c>
      <c r="Q15" s="36">
        <v>0.2</v>
      </c>
      <c r="R15" s="42">
        <v>0.05</v>
      </c>
      <c r="S15" s="46" t="s">
        <v>16</v>
      </c>
      <c r="T15" s="5">
        <f t="shared" si="3"/>
        <v>1</v>
      </c>
    </row>
    <row r="16" spans="1:20" x14ac:dyDescent="0.15">
      <c r="A16" s="2">
        <v>14</v>
      </c>
      <c r="B16" s="2" t="s">
        <v>53</v>
      </c>
      <c r="C16" s="2" t="s">
        <v>49</v>
      </c>
      <c r="D16" s="4" t="s">
        <v>35</v>
      </c>
      <c r="E16" s="2" t="s">
        <v>74</v>
      </c>
      <c r="F16" s="2" t="s">
        <v>25</v>
      </c>
      <c r="G16" s="2">
        <v>12</v>
      </c>
      <c r="H16" s="2" t="s">
        <v>20</v>
      </c>
      <c r="I16" s="2" t="s">
        <v>33</v>
      </c>
      <c r="J16" s="10">
        <v>0.05</v>
      </c>
      <c r="K16" s="14">
        <v>0.2</v>
      </c>
      <c r="L16" s="18">
        <f>1/4</f>
        <v>0.25</v>
      </c>
      <c r="M16" s="20" t="s">
        <v>16</v>
      </c>
      <c r="N16" s="26">
        <f>1/8</f>
        <v>0.125</v>
      </c>
      <c r="O16" s="30">
        <f>1/8</f>
        <v>0.125</v>
      </c>
      <c r="P16" s="34" t="s">
        <v>16</v>
      </c>
      <c r="Q16" s="36">
        <v>0.2</v>
      </c>
      <c r="R16" s="42">
        <v>0.05</v>
      </c>
      <c r="S16" s="46" t="s">
        <v>16</v>
      </c>
      <c r="T16" s="5">
        <f t="shared" si="3"/>
        <v>1</v>
      </c>
    </row>
    <row r="17" spans="1:20" x14ac:dyDescent="0.15">
      <c r="A17" s="2">
        <v>15</v>
      </c>
      <c r="B17" s="2" t="s">
        <v>54</v>
      </c>
      <c r="C17" s="2" t="s">
        <v>49</v>
      </c>
      <c r="D17" s="2" t="s">
        <v>41</v>
      </c>
      <c r="E17" s="2" t="s">
        <v>42</v>
      </c>
      <c r="F17" s="2" t="s">
        <v>19</v>
      </c>
      <c r="G17" s="2" t="s">
        <v>16</v>
      </c>
      <c r="H17" s="2" t="s">
        <v>39</v>
      </c>
      <c r="I17" s="2" t="s">
        <v>16</v>
      </c>
      <c r="J17" s="10">
        <v>0.1</v>
      </c>
      <c r="K17" s="14">
        <v>0.4</v>
      </c>
      <c r="L17" s="18" t="s">
        <v>16</v>
      </c>
      <c r="M17" s="20" t="s">
        <v>16</v>
      </c>
      <c r="N17" s="26" t="s">
        <v>16</v>
      </c>
      <c r="O17" s="30">
        <f>1/5</f>
        <v>0.2</v>
      </c>
      <c r="P17" s="34" t="s">
        <v>16</v>
      </c>
      <c r="Q17" s="36">
        <v>0.2</v>
      </c>
      <c r="R17" s="42">
        <v>0.1</v>
      </c>
      <c r="S17" s="46" t="s">
        <v>16</v>
      </c>
      <c r="T17" s="5">
        <f t="shared" si="3"/>
        <v>0.99999999999999989</v>
      </c>
    </row>
    <row r="18" spans="1:20" x14ac:dyDescent="0.15">
      <c r="A18" s="2">
        <v>16</v>
      </c>
      <c r="B18" s="2" t="s">
        <v>55</v>
      </c>
      <c r="C18" s="2" t="s">
        <v>49</v>
      </c>
      <c r="D18" s="2" t="s">
        <v>41</v>
      </c>
      <c r="E18" s="2" t="s">
        <v>42</v>
      </c>
      <c r="F18" s="2" t="s">
        <v>25</v>
      </c>
      <c r="G18" s="2">
        <v>15</v>
      </c>
      <c r="H18" s="2" t="s">
        <v>39</v>
      </c>
      <c r="I18" s="2" t="s">
        <v>46</v>
      </c>
      <c r="J18" s="10">
        <v>0.05</v>
      </c>
      <c r="K18" s="14">
        <v>0.2</v>
      </c>
      <c r="L18" s="18">
        <f>1/4</f>
        <v>0.25</v>
      </c>
      <c r="M18" s="20" t="s">
        <v>16</v>
      </c>
      <c r="N18" s="26">
        <f>1/8</f>
        <v>0.125</v>
      </c>
      <c r="O18" s="30">
        <f>1/8</f>
        <v>0.125</v>
      </c>
      <c r="P18" s="34" t="s">
        <v>16</v>
      </c>
      <c r="Q18" s="36">
        <v>0.2</v>
      </c>
      <c r="R18" s="42">
        <v>0.05</v>
      </c>
      <c r="S18" s="46" t="s">
        <v>16</v>
      </c>
      <c r="T18" s="5">
        <f t="shared" si="3"/>
        <v>1</v>
      </c>
    </row>
    <row r="19" spans="1:20" x14ac:dyDescent="0.15">
      <c r="A19" s="2">
        <v>17</v>
      </c>
      <c r="B19" s="2" t="s">
        <v>56</v>
      </c>
      <c r="C19" s="2" t="s">
        <v>49</v>
      </c>
      <c r="D19" s="4" t="s">
        <v>35</v>
      </c>
      <c r="E19" s="2" t="s">
        <v>75</v>
      </c>
      <c r="F19" s="2" t="s">
        <v>19</v>
      </c>
      <c r="G19" s="2" t="s">
        <v>16</v>
      </c>
      <c r="H19" s="2" t="s">
        <v>36</v>
      </c>
      <c r="I19" s="2" t="s">
        <v>16</v>
      </c>
      <c r="J19" s="10">
        <v>0.1</v>
      </c>
      <c r="K19" s="14">
        <v>0.4</v>
      </c>
      <c r="L19" s="18" t="s">
        <v>16</v>
      </c>
      <c r="M19" s="20" t="s">
        <v>16</v>
      </c>
      <c r="N19" s="26" t="s">
        <v>16</v>
      </c>
      <c r="O19" s="30">
        <f>1/5</f>
        <v>0.2</v>
      </c>
      <c r="P19" s="34" t="s">
        <v>16</v>
      </c>
      <c r="Q19" s="36">
        <v>0.2</v>
      </c>
      <c r="R19" s="42">
        <v>0.1</v>
      </c>
      <c r="S19" s="46" t="s">
        <v>16</v>
      </c>
      <c r="T19" s="5">
        <f t="shared" si="3"/>
        <v>0.99999999999999989</v>
      </c>
    </row>
    <row r="20" spans="1:20" x14ac:dyDescent="0.15">
      <c r="A20" s="2">
        <v>18</v>
      </c>
      <c r="B20" s="2" t="s">
        <v>57</v>
      </c>
      <c r="C20" s="2" t="s">
        <v>49</v>
      </c>
      <c r="D20" s="4" t="s">
        <v>35</v>
      </c>
      <c r="E20" s="2" t="s">
        <v>75</v>
      </c>
      <c r="F20" s="2" t="s">
        <v>25</v>
      </c>
      <c r="G20" s="2">
        <v>17</v>
      </c>
      <c r="H20" s="2" t="s">
        <v>36</v>
      </c>
      <c r="I20" s="2" t="s">
        <v>31</v>
      </c>
      <c r="J20" s="10">
        <v>0.05</v>
      </c>
      <c r="K20" s="14">
        <v>0.2</v>
      </c>
      <c r="L20" s="18">
        <f>1/4</f>
        <v>0.25</v>
      </c>
      <c r="M20" s="20" t="s">
        <v>16</v>
      </c>
      <c r="N20" s="26">
        <f>1/8</f>
        <v>0.125</v>
      </c>
      <c r="O20" s="30">
        <f>1/8</f>
        <v>0.125</v>
      </c>
      <c r="P20" s="34" t="s">
        <v>16</v>
      </c>
      <c r="Q20" s="36">
        <v>0.2</v>
      </c>
      <c r="R20" s="42">
        <v>0.05</v>
      </c>
      <c r="S20" s="46" t="s">
        <v>16</v>
      </c>
      <c r="T20" s="5">
        <f t="shared" si="3"/>
        <v>1</v>
      </c>
    </row>
    <row r="21" spans="1:20" x14ac:dyDescent="0.15">
      <c r="A21" s="2">
        <v>19</v>
      </c>
      <c r="B21" s="2" t="s">
        <v>58</v>
      </c>
      <c r="C21" s="2" t="s">
        <v>49</v>
      </c>
      <c r="D21" s="4" t="s">
        <v>35</v>
      </c>
      <c r="E21" s="2" t="s">
        <v>75</v>
      </c>
      <c r="F21" s="2" t="s">
        <v>25</v>
      </c>
      <c r="G21" s="2">
        <v>17</v>
      </c>
      <c r="H21" s="2" t="s">
        <v>36</v>
      </c>
      <c r="I21" s="2" t="s">
        <v>33</v>
      </c>
      <c r="J21" s="10">
        <v>0.05</v>
      </c>
      <c r="K21" s="14">
        <v>0.2</v>
      </c>
      <c r="L21" s="18">
        <f>1/4</f>
        <v>0.25</v>
      </c>
      <c r="M21" s="20" t="s">
        <v>16</v>
      </c>
      <c r="N21" s="26">
        <f>1/8</f>
        <v>0.125</v>
      </c>
      <c r="O21" s="30">
        <f>1/8</f>
        <v>0.125</v>
      </c>
      <c r="P21" s="34" t="s">
        <v>16</v>
      </c>
      <c r="Q21" s="36">
        <v>0.2</v>
      </c>
      <c r="R21" s="42">
        <v>0.05</v>
      </c>
      <c r="S21" s="46" t="s">
        <v>16</v>
      </c>
      <c r="T21" s="5">
        <f t="shared" si="3"/>
        <v>1</v>
      </c>
    </row>
    <row r="22" spans="1:20" x14ac:dyDescent="0.15">
      <c r="A22" s="2">
        <v>20</v>
      </c>
      <c r="B22" s="2" t="s">
        <v>59</v>
      </c>
      <c r="C22" s="2" t="s">
        <v>61</v>
      </c>
      <c r="D22" s="4" t="s">
        <v>35</v>
      </c>
      <c r="E22" s="2" t="s">
        <v>51</v>
      </c>
      <c r="F22" s="2" t="s">
        <v>19</v>
      </c>
      <c r="G22" s="2" t="s">
        <v>16</v>
      </c>
      <c r="H22" s="2" t="s">
        <v>20</v>
      </c>
      <c r="I22" s="2" t="s">
        <v>16</v>
      </c>
      <c r="J22" s="10">
        <v>0.1</v>
      </c>
      <c r="K22" s="14">
        <v>0.2</v>
      </c>
      <c r="L22" s="18">
        <v>0.1</v>
      </c>
      <c r="M22" s="20"/>
      <c r="N22" s="26">
        <v>0.1</v>
      </c>
      <c r="O22" s="30">
        <v>0.1</v>
      </c>
      <c r="P22" s="34" t="s">
        <v>16</v>
      </c>
      <c r="Q22" s="36">
        <v>0.3</v>
      </c>
      <c r="R22" s="42">
        <v>0.1</v>
      </c>
      <c r="S22" s="46" t="s">
        <v>16</v>
      </c>
      <c r="T22" s="5">
        <f t="shared" si="3"/>
        <v>0.99999999999999989</v>
      </c>
    </row>
    <row r="23" spans="1:20" x14ac:dyDescent="0.15">
      <c r="A23" s="2">
        <v>21</v>
      </c>
      <c r="B23" s="2" t="s">
        <v>60</v>
      </c>
      <c r="C23" s="2" t="s">
        <v>61</v>
      </c>
      <c r="D23" s="4" t="s">
        <v>35</v>
      </c>
      <c r="E23" s="2" t="s">
        <v>51</v>
      </c>
      <c r="F23" s="2" t="s">
        <v>25</v>
      </c>
      <c r="G23" s="2">
        <v>20</v>
      </c>
      <c r="H23" s="2" t="s">
        <v>20</v>
      </c>
      <c r="I23" s="2" t="s">
        <v>31</v>
      </c>
      <c r="J23" s="10">
        <v>0.1</v>
      </c>
      <c r="K23" s="14">
        <v>0.2</v>
      </c>
      <c r="L23" s="18">
        <v>0.1</v>
      </c>
      <c r="M23" s="20" t="s">
        <v>16</v>
      </c>
      <c r="N23" s="26">
        <v>0.3</v>
      </c>
      <c r="O23" s="30" t="s">
        <v>16</v>
      </c>
      <c r="P23" s="34"/>
      <c r="Q23" s="36">
        <v>0.1</v>
      </c>
      <c r="R23" s="42">
        <v>0.2</v>
      </c>
      <c r="S23" s="46" t="s">
        <v>16</v>
      </c>
      <c r="T23" s="5">
        <f t="shared" si="3"/>
        <v>1</v>
      </c>
    </row>
    <row r="24" spans="1:20" x14ac:dyDescent="0.15">
      <c r="A24" s="2">
        <v>22</v>
      </c>
      <c r="B24" s="2" t="s">
        <v>62</v>
      </c>
      <c r="C24" s="2" t="s">
        <v>61</v>
      </c>
      <c r="D24" s="4" t="s">
        <v>35</v>
      </c>
      <c r="E24" s="2" t="s">
        <v>51</v>
      </c>
      <c r="F24" s="2" t="s">
        <v>19</v>
      </c>
      <c r="G24" s="2" t="s">
        <v>16</v>
      </c>
      <c r="H24" s="2" t="s">
        <v>36</v>
      </c>
      <c r="I24" s="2" t="s">
        <v>16</v>
      </c>
      <c r="J24" s="10">
        <v>0.1</v>
      </c>
      <c r="K24" s="14">
        <v>0.2</v>
      </c>
      <c r="L24" s="18">
        <v>0.1</v>
      </c>
      <c r="M24" s="20"/>
      <c r="N24" s="26">
        <v>0.1</v>
      </c>
      <c r="O24" s="30">
        <v>0.1</v>
      </c>
      <c r="P24" s="34" t="s">
        <v>16</v>
      </c>
      <c r="Q24" s="36">
        <v>0.3</v>
      </c>
      <c r="R24" s="42">
        <v>0.1</v>
      </c>
      <c r="S24" s="46"/>
      <c r="T24" s="5">
        <f t="shared" si="3"/>
        <v>0.99999999999999989</v>
      </c>
    </row>
    <row r="25" spans="1:20" x14ac:dyDescent="0.15">
      <c r="A25" s="2">
        <v>23</v>
      </c>
      <c r="B25" s="2" t="s">
        <v>63</v>
      </c>
      <c r="C25" s="2" t="s">
        <v>61</v>
      </c>
      <c r="D25" s="4" t="s">
        <v>35</v>
      </c>
      <c r="E25" s="2" t="s">
        <v>51</v>
      </c>
      <c r="F25" s="2" t="s">
        <v>25</v>
      </c>
      <c r="G25" s="2">
        <v>22</v>
      </c>
      <c r="H25" s="2" t="s">
        <v>36</v>
      </c>
      <c r="I25" s="2" t="s">
        <v>31</v>
      </c>
      <c r="J25" s="10">
        <v>0.1</v>
      </c>
      <c r="K25" s="14">
        <v>0.2</v>
      </c>
      <c r="L25" s="18">
        <v>0.1</v>
      </c>
      <c r="M25" s="20" t="s">
        <v>16</v>
      </c>
      <c r="N25" s="26">
        <v>0.3</v>
      </c>
      <c r="O25" s="30" t="s">
        <v>16</v>
      </c>
      <c r="P25" s="34"/>
      <c r="Q25" s="36">
        <v>0.1</v>
      </c>
      <c r="R25" s="42">
        <v>0.2</v>
      </c>
      <c r="S25" s="46" t="s">
        <v>16</v>
      </c>
      <c r="T25" s="5">
        <f t="shared" si="3"/>
        <v>1</v>
      </c>
    </row>
    <row r="26" spans="1:20" x14ac:dyDescent="0.15">
      <c r="A26" s="2">
        <v>24</v>
      </c>
      <c r="B26" s="2" t="s">
        <v>64</v>
      </c>
      <c r="C26" s="2" t="s">
        <v>65</v>
      </c>
      <c r="D26" s="4" t="s">
        <v>35</v>
      </c>
      <c r="E26" s="2" t="s">
        <v>51</v>
      </c>
      <c r="F26" s="2" t="s">
        <v>19</v>
      </c>
      <c r="G26" s="2" t="s">
        <v>16</v>
      </c>
      <c r="H26" s="2" t="s">
        <v>20</v>
      </c>
      <c r="I26" s="2" t="s">
        <v>16</v>
      </c>
      <c r="J26" s="10" t="s">
        <v>16</v>
      </c>
      <c r="K26" s="14" t="s">
        <v>16</v>
      </c>
      <c r="L26" s="18" t="s">
        <v>16</v>
      </c>
      <c r="M26" s="20" t="s">
        <v>16</v>
      </c>
      <c r="N26" s="26" t="s">
        <v>16</v>
      </c>
      <c r="O26" s="30" t="s">
        <v>16</v>
      </c>
      <c r="P26" s="34" t="s">
        <v>16</v>
      </c>
      <c r="Q26" s="36" t="s">
        <v>16</v>
      </c>
      <c r="R26" s="42" t="s">
        <v>16</v>
      </c>
      <c r="S26" s="46">
        <v>1</v>
      </c>
      <c r="T26" s="5">
        <f t="shared" si="3"/>
        <v>1</v>
      </c>
    </row>
    <row r="27" spans="1:20" x14ac:dyDescent="0.15">
      <c r="A27" s="2">
        <v>25</v>
      </c>
      <c r="B27" s="2" t="s">
        <v>66</v>
      </c>
      <c r="C27" s="2" t="s">
        <v>65</v>
      </c>
      <c r="D27" s="4" t="s">
        <v>35</v>
      </c>
      <c r="E27" s="2" t="s">
        <v>51</v>
      </c>
      <c r="F27" s="2" t="s">
        <v>19</v>
      </c>
      <c r="G27" s="2" t="s">
        <v>16</v>
      </c>
      <c r="H27" s="2" t="s">
        <v>39</v>
      </c>
      <c r="I27" s="2" t="s">
        <v>16</v>
      </c>
      <c r="J27" s="10" t="s">
        <v>16</v>
      </c>
      <c r="K27" s="14" t="s">
        <v>16</v>
      </c>
      <c r="L27" s="18" t="s">
        <v>16</v>
      </c>
      <c r="M27" s="20" t="s">
        <v>16</v>
      </c>
      <c r="N27" s="26" t="s">
        <v>16</v>
      </c>
      <c r="O27" s="30" t="s">
        <v>16</v>
      </c>
      <c r="P27" s="34" t="s">
        <v>16</v>
      </c>
      <c r="Q27" s="36" t="s">
        <v>16</v>
      </c>
      <c r="R27" s="42" t="s">
        <v>16</v>
      </c>
      <c r="S27" s="46">
        <v>1</v>
      </c>
      <c r="T27" s="5">
        <f t="shared" si="3"/>
        <v>1</v>
      </c>
    </row>
    <row r="28" spans="1:20" x14ac:dyDescent="0.15">
      <c r="A28" s="2">
        <v>26</v>
      </c>
      <c r="B28" s="2" t="s">
        <v>67</v>
      </c>
      <c r="C28" s="2" t="s">
        <v>65</v>
      </c>
      <c r="D28" s="4" t="s">
        <v>35</v>
      </c>
      <c r="E28" s="2" t="s">
        <v>51</v>
      </c>
      <c r="F28" s="2" t="s">
        <v>19</v>
      </c>
      <c r="G28" s="2" t="s">
        <v>16</v>
      </c>
      <c r="H28" s="2" t="s">
        <v>5</v>
      </c>
      <c r="I28" s="2" t="s">
        <v>16</v>
      </c>
      <c r="J28" s="10" t="s">
        <v>16</v>
      </c>
      <c r="K28" s="14" t="s">
        <v>16</v>
      </c>
      <c r="L28" s="18" t="s">
        <v>16</v>
      </c>
      <c r="M28" s="20" t="s">
        <v>16</v>
      </c>
      <c r="N28" s="26" t="s">
        <v>16</v>
      </c>
      <c r="O28" s="30" t="s">
        <v>16</v>
      </c>
      <c r="P28" s="34" t="s">
        <v>16</v>
      </c>
      <c r="Q28" s="36" t="s">
        <v>16</v>
      </c>
      <c r="R28" s="42" t="s">
        <v>16</v>
      </c>
      <c r="S28" s="46">
        <v>1</v>
      </c>
      <c r="T28" s="5">
        <f t="shared" si="3"/>
        <v>1</v>
      </c>
    </row>
    <row r="29" spans="1:20" x14ac:dyDescent="0.15">
      <c r="A29" s="2">
        <v>27</v>
      </c>
      <c r="B29" s="2" t="s">
        <v>68</v>
      </c>
      <c r="C29" s="2" t="s">
        <v>65</v>
      </c>
      <c r="D29" s="4" t="s">
        <v>35</v>
      </c>
      <c r="E29" s="2" t="s">
        <v>51</v>
      </c>
      <c r="F29" s="2" t="s">
        <v>19</v>
      </c>
      <c r="G29" s="2" t="s">
        <v>16</v>
      </c>
      <c r="H29" s="2" t="s">
        <v>36</v>
      </c>
      <c r="I29" s="2" t="s">
        <v>16</v>
      </c>
      <c r="J29" s="10" t="s">
        <v>16</v>
      </c>
      <c r="K29" s="14" t="s">
        <v>16</v>
      </c>
      <c r="L29" s="18" t="s">
        <v>16</v>
      </c>
      <c r="M29" s="20" t="s">
        <v>16</v>
      </c>
      <c r="N29" s="26" t="s">
        <v>16</v>
      </c>
      <c r="O29" s="30" t="s">
        <v>16</v>
      </c>
      <c r="P29" s="34" t="s">
        <v>16</v>
      </c>
      <c r="Q29" s="36" t="s">
        <v>16</v>
      </c>
      <c r="R29" s="42" t="s">
        <v>16</v>
      </c>
      <c r="S29" s="46">
        <v>1</v>
      </c>
      <c r="T29" s="5">
        <f t="shared" si="3"/>
        <v>1</v>
      </c>
    </row>
    <row r="30" spans="1:20" x14ac:dyDescent="0.15">
      <c r="A30" s="2">
        <v>28</v>
      </c>
      <c r="B30" s="2" t="s">
        <v>69</v>
      </c>
      <c r="C30" s="2" t="s">
        <v>65</v>
      </c>
      <c r="D30" s="4" t="s">
        <v>35</v>
      </c>
      <c r="E30" s="2" t="s">
        <v>51</v>
      </c>
      <c r="F30" s="2" t="s">
        <v>19</v>
      </c>
      <c r="G30" s="2" t="s">
        <v>16</v>
      </c>
      <c r="H30" s="2" t="s">
        <v>36</v>
      </c>
      <c r="I30" s="2" t="s">
        <v>16</v>
      </c>
      <c r="J30" s="10" t="s">
        <v>16</v>
      </c>
      <c r="K30" s="14" t="s">
        <v>16</v>
      </c>
      <c r="L30" s="18" t="s">
        <v>16</v>
      </c>
      <c r="M30" s="20" t="s">
        <v>16</v>
      </c>
      <c r="N30" s="26" t="s">
        <v>16</v>
      </c>
      <c r="O30" s="30" t="s">
        <v>16</v>
      </c>
      <c r="P30" s="34" t="s">
        <v>16</v>
      </c>
      <c r="Q30" s="36" t="s">
        <v>16</v>
      </c>
      <c r="R30" s="42" t="s">
        <v>16</v>
      </c>
      <c r="S30" s="46">
        <v>1</v>
      </c>
      <c r="T30" s="5">
        <f t="shared" si="3"/>
        <v>1</v>
      </c>
    </row>
    <row r="31" spans="1:20" x14ac:dyDescent="0.15">
      <c r="A31" s="2">
        <v>29</v>
      </c>
      <c r="B31" s="2" t="s">
        <v>70</v>
      </c>
      <c r="C31" s="2" t="s">
        <v>65</v>
      </c>
      <c r="D31" s="4" t="s">
        <v>35</v>
      </c>
      <c r="E31" s="2" t="s">
        <v>51</v>
      </c>
      <c r="F31" s="2" t="s">
        <v>19</v>
      </c>
      <c r="G31" s="2" t="s">
        <v>16</v>
      </c>
      <c r="H31" s="2" t="s">
        <v>36</v>
      </c>
      <c r="I31" s="2" t="s">
        <v>16</v>
      </c>
      <c r="J31" s="10" t="s">
        <v>16</v>
      </c>
      <c r="K31" s="14" t="s">
        <v>16</v>
      </c>
      <c r="L31" s="18" t="s">
        <v>16</v>
      </c>
      <c r="M31" s="20" t="s">
        <v>16</v>
      </c>
      <c r="N31" s="26" t="s">
        <v>16</v>
      </c>
      <c r="O31" s="30" t="s">
        <v>16</v>
      </c>
      <c r="P31" s="34" t="s">
        <v>16</v>
      </c>
      <c r="Q31" s="36" t="s">
        <v>16</v>
      </c>
      <c r="R31" s="42" t="s">
        <v>16</v>
      </c>
      <c r="S31" s="46">
        <v>1</v>
      </c>
      <c r="T31" s="5">
        <f t="shared" si="3"/>
        <v>1</v>
      </c>
    </row>
    <row r="32" spans="1:20" x14ac:dyDescent="0.15">
      <c r="A32" s="2">
        <v>30</v>
      </c>
      <c r="B32" s="2" t="s">
        <v>17</v>
      </c>
      <c r="C32" s="2" t="s">
        <v>17</v>
      </c>
      <c r="D32" s="4" t="s">
        <v>35</v>
      </c>
      <c r="E32" s="2" t="s">
        <v>51</v>
      </c>
      <c r="F32" s="2" t="s">
        <v>19</v>
      </c>
      <c r="G32" s="2" t="s">
        <v>16</v>
      </c>
      <c r="H32" s="2" t="s">
        <v>17</v>
      </c>
      <c r="I32" s="2" t="s">
        <v>16</v>
      </c>
      <c r="J32" s="10" t="s">
        <v>16</v>
      </c>
      <c r="K32" s="14" t="s">
        <v>16</v>
      </c>
      <c r="L32" s="18" t="s">
        <v>16</v>
      </c>
      <c r="M32" s="20" t="s">
        <v>16</v>
      </c>
      <c r="N32" s="26" t="s">
        <v>16</v>
      </c>
      <c r="O32" s="30" t="s">
        <v>16</v>
      </c>
      <c r="P32" s="34" t="s">
        <v>16</v>
      </c>
      <c r="Q32" s="36" t="s">
        <v>16</v>
      </c>
      <c r="R32" s="42" t="s">
        <v>16</v>
      </c>
      <c r="S32" s="46">
        <v>1</v>
      </c>
      <c r="T32" s="5">
        <f t="shared" si="3"/>
        <v>1</v>
      </c>
    </row>
    <row r="33" spans="1:20" x14ac:dyDescent="0.15">
      <c r="A33" s="2">
        <v>31</v>
      </c>
      <c r="B33" s="2" t="s">
        <v>71</v>
      </c>
      <c r="C33" s="2" t="s">
        <v>72</v>
      </c>
      <c r="D33" s="4" t="s">
        <v>35</v>
      </c>
      <c r="E33" s="2" t="s">
        <v>51</v>
      </c>
      <c r="F33" s="2" t="s">
        <v>19</v>
      </c>
      <c r="G33" s="2" t="s">
        <v>16</v>
      </c>
      <c r="H33" s="2" t="s">
        <v>20</v>
      </c>
      <c r="I33" s="2" t="s">
        <v>16</v>
      </c>
      <c r="J33" s="10">
        <f>6/10</f>
        <v>0.6</v>
      </c>
      <c r="K33" s="14">
        <f>2/10</f>
        <v>0.2</v>
      </c>
      <c r="L33" s="18" t="s">
        <v>16</v>
      </c>
      <c r="M33" s="20" t="s">
        <v>16</v>
      </c>
      <c r="N33" s="26" t="s">
        <v>16</v>
      </c>
      <c r="O33" s="30">
        <f>2/10</f>
        <v>0.2</v>
      </c>
      <c r="P33" s="34" t="s">
        <v>16</v>
      </c>
      <c r="Q33" s="36" t="s">
        <v>16</v>
      </c>
      <c r="R33" s="42" t="s">
        <v>16</v>
      </c>
      <c r="S33" s="46" t="s">
        <v>16</v>
      </c>
      <c r="T33" s="5">
        <f t="shared" si="3"/>
        <v>1</v>
      </c>
    </row>
    <row r="34" spans="1:20" x14ac:dyDescent="0.15">
      <c r="T34" s="5"/>
    </row>
    <row r="35" spans="1:20" x14ac:dyDescent="0.15">
      <c r="A35" s="6" t="s">
        <v>27</v>
      </c>
      <c r="T35" s="5"/>
    </row>
    <row r="36" spans="1:20" ht="14" x14ac:dyDescent="0.15">
      <c r="A36" s="7">
        <v>1</v>
      </c>
      <c r="B36" s="8" t="s">
        <v>1</v>
      </c>
      <c r="T36" s="5"/>
    </row>
    <row r="37" spans="1:20" ht="14" x14ac:dyDescent="0.15">
      <c r="A37" s="11">
        <v>2</v>
      </c>
      <c r="B37" s="12" t="s">
        <v>28</v>
      </c>
      <c r="T37" s="5"/>
    </row>
    <row r="38" spans="1:20" ht="14" x14ac:dyDescent="0.15">
      <c r="A38" s="15">
        <v>3</v>
      </c>
      <c r="B38" s="16" t="s">
        <v>2</v>
      </c>
      <c r="T38" s="5"/>
    </row>
    <row r="39" spans="1:20" ht="14" x14ac:dyDescent="0.15">
      <c r="A39" s="21">
        <v>4</v>
      </c>
      <c r="B39" s="22" t="s">
        <v>3</v>
      </c>
      <c r="T39" s="5"/>
    </row>
    <row r="40" spans="1:20" ht="14" x14ac:dyDescent="0.15">
      <c r="A40" s="23">
        <v>5</v>
      </c>
      <c r="B40" s="24" t="s">
        <v>4</v>
      </c>
      <c r="T40" s="5"/>
    </row>
    <row r="41" spans="1:20" ht="14" x14ac:dyDescent="0.15">
      <c r="A41" s="27">
        <v>6</v>
      </c>
      <c r="B41" s="28" t="s">
        <v>47</v>
      </c>
      <c r="T41" s="5"/>
    </row>
    <row r="42" spans="1:20" ht="14" x14ac:dyDescent="0.15">
      <c r="A42" s="31">
        <v>7</v>
      </c>
      <c r="B42" s="32" t="s">
        <v>6</v>
      </c>
      <c r="T42" s="5"/>
    </row>
    <row r="43" spans="1:20" ht="14" x14ac:dyDescent="0.15">
      <c r="A43" s="37">
        <v>8</v>
      </c>
      <c r="B43" s="38" t="s">
        <v>29</v>
      </c>
    </row>
    <row r="44" spans="1:20" ht="14" x14ac:dyDescent="0.15">
      <c r="A44" s="39">
        <v>9</v>
      </c>
      <c r="B44" s="40" t="s">
        <v>7</v>
      </c>
    </row>
    <row r="45" spans="1:20" ht="14" x14ac:dyDescent="0.15">
      <c r="A45" s="43">
        <v>10</v>
      </c>
      <c r="B45" s="44" t="s">
        <v>21</v>
      </c>
    </row>
  </sheetData>
  <mergeCells count="2">
    <mergeCell ref="C1:I1"/>
    <mergeCell ref="J1:T1"/>
  </mergeCells>
  <pageMargins left="0.7" right="0.7" top="0.75" bottom="0.75" header="0.3" footer="0.3"/>
  <pageSetup orientation="portrait" r:id="rId1"/>
  <ignoredErrors>
    <ignoredError sqref="M4:M6 O6:P6 M7:M8 J6 R6 M11 P11 R11 J11:J13 M12:T13 M26:T33 T17 T16 M14:P14 S14:T14 M15:P15 S15:T15 T19 T18 M23 T20 T21 P22 S22:T22 S23:T23 S24:T24 T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2019-01-02T19:54:11Z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6a6ad7f7-cfde-4b29-a220-85c58c820d62</vt:lpwstr>
  </property>
</Properties>
</file>