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URNET.NL\Homes\hinto001\My Documents\Water governence\Risk pool\gro for good\functionality non functionality\"/>
    </mc:Choice>
  </mc:AlternateContent>
  <xr:revisionPtr revIDLastSave="0" documentId="8_{6EAD143F-9269-4398-A2FF-063064066FC6}" xr6:coauthVersionLast="47" xr6:coauthVersionMax="47" xr10:uidLastSave="{00000000-0000-0000-0000-000000000000}"/>
  <bookViews>
    <workbookView xWindow="-105" yWindow="0" windowWidth="26055" windowHeight="10335" xr2:uid="{E29F7B67-5610-4998-86BC-60D263A70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2" i="1"/>
  <c r="C20" i="1" s="1"/>
  <c r="D2" i="1" l="1"/>
  <c r="B19" i="1"/>
  <c r="B12" i="1"/>
  <c r="D16" i="1"/>
  <c r="D3" i="1"/>
  <c r="D4" i="1"/>
  <c r="D5" i="1"/>
  <c r="D6" i="1"/>
  <c r="D7" i="1"/>
  <c r="D8" i="1"/>
  <c r="D9" i="1"/>
  <c r="D10" i="1"/>
  <c r="D11" i="1"/>
  <c r="D13" i="1"/>
  <c r="D15" i="1"/>
  <c r="D17" i="1"/>
  <c r="D18" i="1"/>
  <c r="D19" i="1" l="1"/>
  <c r="B20" i="1"/>
  <c r="D20" i="1" s="1"/>
  <c r="D12" i="1"/>
  <c r="E18" i="1" l="1"/>
  <c r="F2" i="1"/>
  <c r="H2" i="1" s="1"/>
  <c r="J2" i="1" s="1"/>
  <c r="E9" i="1"/>
  <c r="F3" i="1"/>
  <c r="H3" i="1" s="1"/>
  <c r="J3" i="1" s="1"/>
  <c r="E10" i="1"/>
  <c r="E4" i="1"/>
  <c r="E13" i="1"/>
  <c r="E5" i="1"/>
  <c r="E12" i="1"/>
  <c r="E3" i="1"/>
  <c r="E20" i="1"/>
  <c r="E15" i="1"/>
  <c r="E6" i="1"/>
  <c r="E8" i="1"/>
  <c r="F8" i="1"/>
  <c r="H8" i="1" s="1"/>
  <c r="J8" i="1" s="1"/>
  <c r="F4" i="1"/>
  <c r="H4" i="1" s="1"/>
  <c r="J4" i="1" s="1"/>
  <c r="F13" i="1"/>
  <c r="H13" i="1" s="1"/>
  <c r="J13" i="1" s="1"/>
  <c r="E2" i="1"/>
  <c r="F19" i="1"/>
  <c r="H19" i="1" s="1"/>
  <c r="J19" i="1" s="1"/>
  <c r="F5" i="1"/>
  <c r="H5" i="1" s="1"/>
  <c r="J5" i="1" s="1"/>
  <c r="F15" i="1"/>
  <c r="H15" i="1" s="1"/>
  <c r="F17" i="1"/>
  <c r="H17" i="1" s="1"/>
  <c r="E11" i="1"/>
  <c r="E7" i="1"/>
  <c r="E19" i="1"/>
  <c r="E16" i="1"/>
  <c r="F10" i="1"/>
  <c r="H10" i="1" s="1"/>
  <c r="F9" i="1"/>
  <c r="H9" i="1" s="1"/>
  <c r="J9" i="1" s="1"/>
  <c r="F18" i="1"/>
  <c r="H18" i="1" s="1"/>
  <c r="J18" i="1" s="1"/>
  <c r="E17" i="1"/>
  <c r="F12" i="1"/>
  <c r="H12" i="1" s="1"/>
  <c r="J12" i="1" s="1"/>
  <c r="G5" i="1" l="1"/>
  <c r="I5" i="1" s="1"/>
  <c r="K5" i="1" s="1"/>
  <c r="G13" i="1"/>
  <c r="I13" i="1" s="1"/>
  <c r="K13" i="1" s="1"/>
  <c r="G2" i="1"/>
  <c r="I2" i="1" s="1"/>
  <c r="K2" i="1" s="1"/>
  <c r="G4" i="1"/>
  <c r="I4" i="1" s="1"/>
  <c r="K4" i="1" s="1"/>
  <c r="G10" i="1"/>
  <c r="G12" i="1"/>
  <c r="I12" i="1" s="1"/>
  <c r="K12" i="1" s="1"/>
  <c r="G3" i="1"/>
  <c r="I3" i="1" s="1"/>
  <c r="K3" i="1" s="1"/>
  <c r="G17" i="1"/>
  <c r="G9" i="1"/>
  <c r="I9" i="1" s="1"/>
  <c r="K9" i="1" s="1"/>
  <c r="G8" i="1"/>
  <c r="I8" i="1" s="1"/>
  <c r="K8" i="1" s="1"/>
  <c r="G19" i="1"/>
  <c r="I19" i="1" s="1"/>
  <c r="K19" i="1" s="1"/>
  <c r="G15" i="1"/>
  <c r="G18" i="1"/>
  <c r="I18" i="1" s="1"/>
  <c r="K18" i="1" s="1"/>
</calcChain>
</file>

<file path=xl/sharedStrings.xml><?xml version="1.0" encoding="utf-8"?>
<sst xmlns="http://schemas.openxmlformats.org/spreadsheetml/2006/main" count="63" uniqueCount="31">
  <si>
    <t>Source</t>
  </si>
  <si>
    <t>Functional in last 2 years</t>
  </si>
  <si>
    <t>Non-functional 1 year ago</t>
  </si>
  <si>
    <t>Reference HP</t>
  </si>
  <si>
    <t>Other HP</t>
  </si>
  <si>
    <t>Piped to neighbor’s yard</t>
  </si>
  <si>
    <t>Piped to yard of dwelling</t>
  </si>
  <si>
    <t>Private protected well</t>
  </si>
  <si>
    <t>Public protected well</t>
  </si>
  <si>
    <t>Public tap kiosk</t>
  </si>
  <si>
    <t>Private submersible pump</t>
  </si>
  <si>
    <t>Public submersible pump</t>
  </si>
  <si>
    <t>Bottled water</t>
  </si>
  <si>
    <t>Total improved sources</t>
  </si>
  <si>
    <t>Surface water</t>
  </si>
  <si>
    <t>Cart bicycle</t>
  </si>
  <si>
    <t>Other</t>
  </si>
  <si>
    <t>Private unprotected well</t>
  </si>
  <si>
    <t>Public unprotected well</t>
  </si>
  <si>
    <t>Total unimproved sources</t>
  </si>
  <si>
    <t>Total users</t>
  </si>
  <si>
    <t>Expected func</t>
  </si>
  <si>
    <t>expected nF</t>
  </si>
  <si>
    <t>(observed-expected)^2 functional</t>
  </si>
  <si>
    <t>(observed-expected)^2 non-functional</t>
  </si>
  <si>
    <t>chi-squared functional</t>
  </si>
  <si>
    <t>chi-squared non-functional</t>
  </si>
  <si>
    <t>CHI-SQUARED</t>
  </si>
  <si>
    <t>p value</t>
  </si>
  <si>
    <t>Rainwater collection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</si>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</sst>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9CB3-758C-4CC8-AF0C-5CD51F20A885}">
  <dimension ref="A1:L20"/>
  <sheetViews>
    <sheetView tabSelected="1" topLeftCell="A2" workbookViewId="0">
      <selection activeCell="L19" sqref="L19"/>
    </sheetView>
  </sheetViews>
  <sheetFormatPr defaultRowHeight="14.5" x14ac:dyDescent="0.35"/>
  <cols>
    <col min="1" max="1" width="19.1796875" customWidth="1"/>
    <col min="5" max="5" width="10.81640625" customWidth="1"/>
    <col min="9" max="9" width="12.81640625" customWidth="1"/>
    <col min="12" max="12" width="10" bestFit="1" customWidth="1"/>
  </cols>
  <sheetData>
    <row r="1" spans="1:12" x14ac:dyDescent="0.35">
      <c r="A1" t="s">
        <v>0</v>
      </c>
      <c r="B1" t="s">
        <v>1</v>
      </c>
      <c r="C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35">
      <c r="A2" t="s">
        <v>3</v>
      </c>
      <c r="B2">
        <v>110</v>
      </c>
      <c r="C2">
        <v>62</v>
      </c>
      <c r="D2">
        <f>SUM(B2:C2)</f>
        <v>172</v>
      </c>
      <c r="E2" s="1">
        <f t="shared" ref="E2:E13" si="0">($D2/$D$20)*$B$20</f>
        <v>103.48547717842324</v>
      </c>
      <c r="F2" s="1">
        <f>(D2/$D$20)*$C$20</f>
        <v>68.514522821576762</v>
      </c>
      <c r="G2" s="1">
        <f>(B2-E2)^2</f>
        <v>42.439007592844455</v>
      </c>
      <c r="H2" s="1">
        <f>(C2-F2)^2</f>
        <v>42.439007592844455</v>
      </c>
      <c r="I2">
        <f>G2/E2</f>
        <v>0.41009626422917056</v>
      </c>
      <c r="J2">
        <f>H2/F2</f>
        <v>0.61941623242947641</v>
      </c>
      <c r="K2">
        <f>I2+J2</f>
        <v>1.0295124966586471</v>
      </c>
      <c r="L2" s="3"/>
    </row>
    <row r="3" spans="1:12" x14ac:dyDescent="0.35">
      <c r="A3" t="s">
        <v>4</v>
      </c>
      <c r="B3">
        <v>4</v>
      </c>
      <c r="C3">
        <v>2</v>
      </c>
      <c r="D3">
        <f t="shared" ref="D3:D20" si="1">SUM(B3:C3)</f>
        <v>6</v>
      </c>
      <c r="E3" s="1">
        <f t="shared" si="0"/>
        <v>3.609958506224066</v>
      </c>
      <c r="F3" s="1">
        <f>(D3/$D$20)*$C$20</f>
        <v>2.3900414937759336</v>
      </c>
      <c r="G3" s="1">
        <f t="shared" ref="G3:G19" si="2">(B3-E3)^2</f>
        <v>0.15213236686696197</v>
      </c>
      <c r="H3" s="1">
        <f t="shared" ref="H3:H19" si="3">(C3-F3)^2</f>
        <v>0.1521323668669616</v>
      </c>
      <c r="I3">
        <f t="shared" ref="I3:I19" si="4">G3/E3</f>
        <v>4.2142414270043491E-2</v>
      </c>
      <c r="J3">
        <f t="shared" ref="J3:J19" si="5">H3/F3</f>
        <v>6.3652604887044703E-2</v>
      </c>
      <c r="K3">
        <f t="shared" ref="K3:K19" si="6">I3+J3</f>
        <v>0.10579501915708819</v>
      </c>
    </row>
    <row r="4" spans="1:12" x14ac:dyDescent="0.35">
      <c r="A4" t="s">
        <v>5</v>
      </c>
      <c r="B4">
        <v>3</v>
      </c>
      <c r="C4">
        <v>5</v>
      </c>
      <c r="D4">
        <f t="shared" si="1"/>
        <v>8</v>
      </c>
      <c r="E4" s="1">
        <f t="shared" si="0"/>
        <v>4.813278008298755</v>
      </c>
      <c r="F4" s="1">
        <f>(D4/$D$20)*$C$20</f>
        <v>3.186721991701245</v>
      </c>
      <c r="G4" s="1">
        <f t="shared" si="2"/>
        <v>3.2879771353798999</v>
      </c>
      <c r="H4" s="1">
        <f t="shared" si="3"/>
        <v>3.2879771353798999</v>
      </c>
      <c r="I4">
        <f t="shared" si="4"/>
        <v>0.68310559450565167</v>
      </c>
      <c r="J4">
        <f t="shared" si="5"/>
        <v>1.0317740750345779</v>
      </c>
      <c r="K4">
        <f t="shared" si="6"/>
        <v>1.7148796695402295</v>
      </c>
    </row>
    <row r="5" spans="1:12" x14ac:dyDescent="0.35">
      <c r="A5" t="s">
        <v>6</v>
      </c>
      <c r="B5">
        <v>1</v>
      </c>
      <c r="C5">
        <v>0</v>
      </c>
      <c r="D5">
        <f t="shared" si="1"/>
        <v>1</v>
      </c>
      <c r="E5" s="1">
        <f t="shared" si="0"/>
        <v>0.60165975103734437</v>
      </c>
      <c r="F5" s="1">
        <f>(D5/$D$20)*$C$20</f>
        <v>0.39834024896265563</v>
      </c>
      <c r="G5" s="1">
        <f t="shared" si="2"/>
        <v>0.15867495394363046</v>
      </c>
      <c r="H5" s="1">
        <f t="shared" si="3"/>
        <v>0.15867495394363046</v>
      </c>
      <c r="I5">
        <f t="shared" si="4"/>
        <v>0.2637287165545858</v>
      </c>
      <c r="J5">
        <f t="shared" si="5"/>
        <v>0.39834024896265563</v>
      </c>
      <c r="K5">
        <f t="shared" si="6"/>
        <v>0.66206896551724137</v>
      </c>
    </row>
    <row r="6" spans="1:12" x14ac:dyDescent="0.35">
      <c r="A6" t="s">
        <v>7</v>
      </c>
      <c r="B6">
        <v>1</v>
      </c>
      <c r="C6">
        <v>0</v>
      </c>
      <c r="D6">
        <f t="shared" si="1"/>
        <v>1</v>
      </c>
      <c r="E6" s="1">
        <f t="shared" si="0"/>
        <v>0.60165975103734437</v>
      </c>
      <c r="F6" s="1" t="s">
        <v>30</v>
      </c>
      <c r="G6" s="1" t="s">
        <v>30</v>
      </c>
      <c r="H6" s="1" t="s">
        <v>30</v>
      </c>
      <c r="I6" s="1" t="s">
        <v>30</v>
      </c>
      <c r="J6" s="1" t="s">
        <v>30</v>
      </c>
      <c r="K6" s="1" t="s">
        <v>30</v>
      </c>
      <c r="L6" s="1"/>
    </row>
    <row r="7" spans="1:12" x14ac:dyDescent="0.35">
      <c r="A7" t="s">
        <v>8</v>
      </c>
      <c r="B7">
        <v>1</v>
      </c>
      <c r="C7">
        <v>0</v>
      </c>
      <c r="D7">
        <f t="shared" si="1"/>
        <v>1</v>
      </c>
      <c r="E7" s="1">
        <f t="shared" si="0"/>
        <v>0.60165975103734437</v>
      </c>
      <c r="F7" s="1" t="s">
        <v>30</v>
      </c>
      <c r="G7" s="1" t="s">
        <v>30</v>
      </c>
      <c r="H7" s="1" t="s">
        <v>30</v>
      </c>
      <c r="I7" s="1" t="s">
        <v>30</v>
      </c>
      <c r="J7" s="1" t="s">
        <v>30</v>
      </c>
      <c r="K7" s="1" t="s">
        <v>30</v>
      </c>
      <c r="L7" s="1"/>
    </row>
    <row r="8" spans="1:12" x14ac:dyDescent="0.35">
      <c r="A8" t="s">
        <v>9</v>
      </c>
      <c r="B8">
        <v>2</v>
      </c>
      <c r="C8">
        <v>6</v>
      </c>
      <c r="D8">
        <f t="shared" si="1"/>
        <v>8</v>
      </c>
      <c r="E8" s="1">
        <f t="shared" si="0"/>
        <v>4.813278008298755</v>
      </c>
      <c r="F8" s="1">
        <f>(D8/$D$20)*$C$20</f>
        <v>3.186721991701245</v>
      </c>
      <c r="G8" s="1">
        <f t="shared" si="2"/>
        <v>7.9145331519774098</v>
      </c>
      <c r="H8" s="1">
        <f t="shared" si="3"/>
        <v>7.9145331519774098</v>
      </c>
      <c r="I8">
        <f t="shared" si="4"/>
        <v>1.6443124910573756</v>
      </c>
      <c r="J8">
        <f t="shared" si="5"/>
        <v>2.4835969917012441</v>
      </c>
      <c r="K8">
        <f t="shared" si="6"/>
        <v>4.1279094827586196</v>
      </c>
      <c r="L8" s="2"/>
    </row>
    <row r="9" spans="1:12" x14ac:dyDescent="0.35">
      <c r="A9" t="s">
        <v>10</v>
      </c>
      <c r="B9">
        <v>2</v>
      </c>
      <c r="C9">
        <v>3</v>
      </c>
      <c r="D9">
        <f t="shared" si="1"/>
        <v>5</v>
      </c>
      <c r="E9" s="1">
        <f t="shared" si="0"/>
        <v>3.008298755186722</v>
      </c>
      <c r="F9" s="1">
        <f>(D9/$D$20)*$C$20</f>
        <v>1.991701244813278</v>
      </c>
      <c r="G9" s="1">
        <f t="shared" si="2"/>
        <v>1.0166663797110931</v>
      </c>
      <c r="H9" s="1">
        <f t="shared" si="3"/>
        <v>1.0166663797110931</v>
      </c>
      <c r="I9">
        <f t="shared" si="4"/>
        <v>0.33795392760051507</v>
      </c>
      <c r="J9">
        <f t="shared" si="5"/>
        <v>0.51045124481327797</v>
      </c>
      <c r="K9">
        <f t="shared" si="6"/>
        <v>0.8484051724137931</v>
      </c>
    </row>
    <row r="10" spans="1:12" x14ac:dyDescent="0.35">
      <c r="A10" t="s">
        <v>11</v>
      </c>
      <c r="B10">
        <v>0</v>
      </c>
      <c r="C10">
        <v>1</v>
      </c>
      <c r="D10">
        <f t="shared" si="1"/>
        <v>1</v>
      </c>
      <c r="E10" s="1">
        <f t="shared" si="0"/>
        <v>0.60165975103734437</v>
      </c>
      <c r="F10" s="1">
        <f>(D10/$D$20)*$C$20</f>
        <v>0.39834024896265563</v>
      </c>
      <c r="G10" s="1">
        <f t="shared" si="2"/>
        <v>0.3619944560183192</v>
      </c>
      <c r="H10" s="1">
        <f t="shared" si="3"/>
        <v>0.3619944560183192</v>
      </c>
      <c r="I10" t="s">
        <v>30</v>
      </c>
      <c r="J10" t="s">
        <v>30</v>
      </c>
      <c r="K10" t="s">
        <v>30</v>
      </c>
    </row>
    <row r="11" spans="1:12" x14ac:dyDescent="0.35">
      <c r="A11" t="s">
        <v>12</v>
      </c>
      <c r="B11">
        <v>2</v>
      </c>
      <c r="C11">
        <v>0</v>
      </c>
      <c r="D11">
        <f t="shared" si="1"/>
        <v>2</v>
      </c>
      <c r="E11" s="1">
        <f t="shared" si="0"/>
        <v>1.2033195020746887</v>
      </c>
      <c r="F11" s="1" t="s">
        <v>30</v>
      </c>
      <c r="G11" s="1" t="s">
        <v>30</v>
      </c>
      <c r="H11" s="1" t="s">
        <v>30</v>
      </c>
      <c r="I11" s="1" t="s">
        <v>30</v>
      </c>
      <c r="J11" s="1" t="s">
        <v>30</v>
      </c>
      <c r="K11" s="1" t="s">
        <v>30</v>
      </c>
      <c r="L11" s="1"/>
    </row>
    <row r="12" spans="1:12" x14ac:dyDescent="0.35">
      <c r="A12" t="s">
        <v>13</v>
      </c>
      <c r="B12">
        <f>SUM(B2:B11)</f>
        <v>126</v>
      </c>
      <c r="C12">
        <f>SUM(C2:C11)</f>
        <v>79</v>
      </c>
      <c r="D12">
        <f t="shared" si="1"/>
        <v>205</v>
      </c>
      <c r="E12" s="1">
        <f t="shared" si="0"/>
        <v>123.34024896265559</v>
      </c>
      <c r="F12" s="1">
        <f>(D12/$D$20)*$C$20</f>
        <v>81.659751037344392</v>
      </c>
      <c r="G12" s="1">
        <f t="shared" si="2"/>
        <v>7.0742755806546471</v>
      </c>
      <c r="H12" s="1">
        <f t="shared" si="3"/>
        <v>7.0742755806545716</v>
      </c>
      <c r="I12">
        <f t="shared" si="4"/>
        <v>5.7355775103036841E-2</v>
      </c>
      <c r="J12">
        <f t="shared" si="5"/>
        <v>8.6631118645210975E-2</v>
      </c>
      <c r="K12">
        <f t="shared" si="6"/>
        <v>0.1439868937482478</v>
      </c>
      <c r="L12" s="3"/>
    </row>
    <row r="13" spans="1:12" x14ac:dyDescent="0.35">
      <c r="A13" t="s">
        <v>14</v>
      </c>
      <c r="B13">
        <v>6</v>
      </c>
      <c r="C13">
        <v>6</v>
      </c>
      <c r="D13">
        <f t="shared" si="1"/>
        <v>12</v>
      </c>
      <c r="E13" s="1">
        <f t="shared" si="0"/>
        <v>7.219917012448132</v>
      </c>
      <c r="F13" s="1">
        <f>(D13/$D$20)*$C$20</f>
        <v>4.7800829875518671</v>
      </c>
      <c r="G13" s="1">
        <f t="shared" si="2"/>
        <v>1.4881975172603759</v>
      </c>
      <c r="H13" s="1">
        <f t="shared" si="3"/>
        <v>1.4881975172603781</v>
      </c>
      <c r="I13">
        <f t="shared" si="4"/>
        <v>0.20612390899985669</v>
      </c>
      <c r="J13">
        <f t="shared" si="5"/>
        <v>0.31133298755186728</v>
      </c>
      <c r="K13">
        <f t="shared" si="6"/>
        <v>0.517456896551724</v>
      </c>
      <c r="L13" s="2"/>
    </row>
    <row r="14" spans="1:12" x14ac:dyDescent="0.35">
      <c r="A14" t="s">
        <v>15</v>
      </c>
      <c r="B14">
        <v>0</v>
      </c>
      <c r="E14" s="1"/>
      <c r="F14" s="1"/>
      <c r="G14" s="1"/>
      <c r="H14" s="1"/>
      <c r="L14" s="2"/>
    </row>
    <row r="15" spans="1:12" x14ac:dyDescent="0.35">
      <c r="A15" t="s">
        <v>29</v>
      </c>
      <c r="B15">
        <v>4</v>
      </c>
      <c r="C15">
        <v>3</v>
      </c>
      <c r="D15">
        <f t="shared" si="1"/>
        <v>7</v>
      </c>
      <c r="E15" s="1">
        <f>($D15/$D$20)*$B$20</f>
        <v>4.2116182572614109</v>
      </c>
      <c r="F15" s="1">
        <f>(D15/$D$20)*$C$20</f>
        <v>2.7883817427385891</v>
      </c>
      <c r="G15" s="1">
        <f t="shared" si="2"/>
        <v>4.4782286806356694E-2</v>
      </c>
      <c r="H15" s="1">
        <f t="shared" si="3"/>
        <v>4.4782286806356694E-2</v>
      </c>
      <c r="I15" t="s">
        <v>30</v>
      </c>
      <c r="J15" t="s">
        <v>30</v>
      </c>
      <c r="K15" t="s">
        <v>30</v>
      </c>
    </row>
    <row r="16" spans="1:12" x14ac:dyDescent="0.35">
      <c r="A16" t="s">
        <v>16</v>
      </c>
      <c r="B16">
        <v>2</v>
      </c>
      <c r="C16">
        <v>0</v>
      </c>
      <c r="D16">
        <f t="shared" si="1"/>
        <v>2</v>
      </c>
      <c r="E16" s="1">
        <f t="shared" ref="E16" si="7">($D16/$D$20)*$B$20</f>
        <v>1.2033195020746887</v>
      </c>
      <c r="F16" s="1" t="s">
        <v>30</v>
      </c>
      <c r="G16" s="1" t="s">
        <v>30</v>
      </c>
      <c r="H16" s="1" t="s">
        <v>30</v>
      </c>
      <c r="I16" s="1" t="s">
        <v>30</v>
      </c>
      <c r="J16" s="1" t="s">
        <v>30</v>
      </c>
      <c r="K16" s="1" t="s">
        <v>30</v>
      </c>
      <c r="L16" s="1"/>
    </row>
    <row r="17" spans="1:12" x14ac:dyDescent="0.35">
      <c r="A17" t="s">
        <v>17</v>
      </c>
      <c r="B17">
        <v>3</v>
      </c>
      <c r="C17">
        <v>2</v>
      </c>
      <c r="D17">
        <f t="shared" si="1"/>
        <v>5</v>
      </c>
      <c r="E17" s="1">
        <f>($D17/$D$20)*$B$20</f>
        <v>3.008298755186722</v>
      </c>
      <c r="F17" s="1">
        <f>(D17/$D$20)*$C$20</f>
        <v>1.991701244813278</v>
      </c>
      <c r="G17" s="1">
        <f t="shared" si="2"/>
        <v>6.8869337649144668E-5</v>
      </c>
      <c r="H17" s="1">
        <f t="shared" si="3"/>
        <v>6.8869337649144668E-5</v>
      </c>
      <c r="I17" t="s">
        <v>30</v>
      </c>
      <c r="J17" t="s">
        <v>30</v>
      </c>
      <c r="K17" t="s">
        <v>30</v>
      </c>
    </row>
    <row r="18" spans="1:12" x14ac:dyDescent="0.35">
      <c r="A18" t="s">
        <v>18</v>
      </c>
      <c r="B18">
        <v>4</v>
      </c>
      <c r="C18">
        <v>6</v>
      </c>
      <c r="D18">
        <f t="shared" si="1"/>
        <v>10</v>
      </c>
      <c r="E18" s="1">
        <f>($D18/$D$20)*$B$20</f>
        <v>6.0165975103734439</v>
      </c>
      <c r="F18" s="1">
        <f>(D18/$D$20)*$C$20</f>
        <v>3.9834024896265561</v>
      </c>
      <c r="G18" s="1">
        <f t="shared" si="2"/>
        <v>4.0666655188443723</v>
      </c>
      <c r="H18" s="1">
        <f t="shared" si="3"/>
        <v>4.0666655188443723</v>
      </c>
      <c r="I18">
        <f t="shared" si="4"/>
        <v>0.67590785520103014</v>
      </c>
      <c r="J18">
        <f t="shared" si="5"/>
        <v>1.0209024896265559</v>
      </c>
      <c r="K18">
        <f t="shared" si="6"/>
        <v>1.6968103448275862</v>
      </c>
      <c r="L18" s="2"/>
    </row>
    <row r="19" spans="1:12" x14ac:dyDescent="0.35">
      <c r="A19" t="s">
        <v>19</v>
      </c>
      <c r="B19">
        <f>SUM(B13:B18)</f>
        <v>19</v>
      </c>
      <c r="C19">
        <f>SUM(C13:C18)</f>
        <v>17</v>
      </c>
      <c r="D19">
        <f t="shared" si="1"/>
        <v>36</v>
      </c>
      <c r="E19" s="1">
        <f>($D19/$D$20)*$B$20</f>
        <v>21.6597510373444</v>
      </c>
      <c r="F19" s="1">
        <f>(D19/$D$20)*$C$20</f>
        <v>14.3402489626556</v>
      </c>
      <c r="G19" s="1">
        <f t="shared" si="2"/>
        <v>7.0742755806546098</v>
      </c>
      <c r="H19" s="1">
        <f t="shared" si="3"/>
        <v>7.0742755806546098</v>
      </c>
      <c r="I19">
        <f t="shared" si="4"/>
        <v>0.32660927489229136</v>
      </c>
      <c r="J19">
        <f t="shared" si="5"/>
        <v>0.49331609228523182</v>
      </c>
      <c r="K19">
        <f t="shared" si="6"/>
        <v>0.81992536717752318</v>
      </c>
      <c r="L19" s="2"/>
    </row>
    <row r="20" spans="1:12" x14ac:dyDescent="0.35">
      <c r="A20" t="s">
        <v>20</v>
      </c>
      <c r="B20">
        <f>B12+B19</f>
        <v>145</v>
      </c>
      <c r="C20">
        <f>C12+C19</f>
        <v>96</v>
      </c>
      <c r="D20">
        <f t="shared" si="1"/>
        <v>241</v>
      </c>
      <c r="E20" s="1">
        <f>($D20/$D$20)*$B$20</f>
        <v>145</v>
      </c>
      <c r="F20" s="1"/>
      <c r="G20" s="1"/>
      <c r="H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Hinton, Rebekah</dc:creator>
  <cp:lastModifiedBy>Hinton, Rebekah</cp:lastModifiedBy>
  <dcterms:created xsi:type="dcterms:W3CDTF">2025-04-02T09:48:13Z</dcterms:created>
  <dcterms:modified xsi:type="dcterms:W3CDTF">2025-05-01T12:25:05Z</dcterms:modified>
</cp:coreProperties>
</file>