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luca/VirtualBox VMs/Shared/aftab-cfi-pla/doc/"/>
    </mc:Choice>
  </mc:AlternateContent>
  <xr:revisionPtr revIDLastSave="0" documentId="13_ncr:1_{DE2FAE7A-EC17-B040-AC81-4F545E61A37C}" xr6:coauthVersionLast="47" xr6:coauthVersionMax="47" xr10:uidLastSave="{00000000-0000-0000-0000-000000000000}"/>
  <bookViews>
    <workbookView xWindow="3180" yWindow="1120" windowWidth="31220" windowHeight="17440" xr2:uid="{6C163CD9-0266-BA4D-8209-435E9226B32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1" l="1"/>
  <c r="N26" i="1"/>
  <c r="O26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O6" i="1" l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" i="1"/>
  <c r="O3" i="1"/>
  <c r="O4" i="1"/>
  <c r="O5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D2" i="1"/>
  <c r="O2" i="1"/>
  <c r="J2" i="1"/>
  <c r="K2" i="1" s="1"/>
  <c r="N11" i="1" l="1"/>
  <c r="N7" i="1"/>
  <c r="O8" i="1"/>
  <c r="O7" i="1"/>
  <c r="N10" i="1"/>
  <c r="N23" i="1"/>
  <c r="N22" i="1"/>
  <c r="N14" i="1"/>
  <c r="N4" i="1"/>
  <c r="N17" i="1"/>
  <c r="N9" i="1"/>
  <c r="N5" i="1"/>
  <c r="N6" i="1"/>
  <c r="N8" i="1"/>
  <c r="N15" i="1"/>
  <c r="N20" i="1"/>
  <c r="N13" i="1"/>
  <c r="N18" i="1"/>
  <c r="N16" i="1"/>
  <c r="N21" i="1"/>
  <c r="N19" i="1"/>
  <c r="N3" i="1"/>
  <c r="N12" i="1"/>
  <c r="N2" i="1"/>
</calcChain>
</file>

<file path=xl/sharedStrings.xml><?xml version="1.0" encoding="utf-8"?>
<sst xmlns="http://schemas.openxmlformats.org/spreadsheetml/2006/main" count="39" uniqueCount="34">
  <si>
    <t>BENCHMARK</t>
  </si>
  <si>
    <t>cycles</t>
  </si>
  <si>
    <t>start trigger @</t>
  </si>
  <si>
    <t>stop trigger @</t>
  </si>
  <si>
    <t>speed overhead</t>
  </si>
  <si>
    <t>size overhead</t>
  </si>
  <si>
    <t>aha-mont64</t>
  </si>
  <si>
    <t>crc32</t>
  </si>
  <si>
    <t>cubic</t>
  </si>
  <si>
    <t>edn</t>
  </si>
  <si>
    <t>huffbench</t>
  </si>
  <si>
    <t>matmult-int</t>
  </si>
  <si>
    <t>md5sum</t>
  </si>
  <si>
    <t>minver</t>
  </si>
  <si>
    <t>nbody</t>
  </si>
  <si>
    <t>nettle-aes</t>
  </si>
  <si>
    <t>nettle-sha256</t>
  </si>
  <si>
    <t>nsichneu</t>
  </si>
  <si>
    <t>picojpeg</t>
  </si>
  <si>
    <t>primecount</t>
  </si>
  <si>
    <t>qrduino</t>
  </si>
  <si>
    <t>sglib-combined</t>
  </si>
  <si>
    <t>slre</t>
  </si>
  <si>
    <t>st</t>
  </si>
  <si>
    <t>statemate</t>
  </si>
  <si>
    <t>tarfind</t>
  </si>
  <si>
    <t>ud</t>
  </si>
  <si>
    <t>wikisort</t>
  </si>
  <si>
    <t>.text size (B)</t>
  </si>
  <si>
    <t>total branches</t>
  </si>
  <si>
    <t>GEO</t>
  </si>
  <si>
    <t>speed @ 100 MHz (s)</t>
  </si>
  <si>
    <t>prot. branches</t>
  </si>
  <si>
    <t>protection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</si>
</sst>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5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1" fillId="0" borderId="0" xfId="0" applyFont="1"/>
    <xf numFmtId="0" fontId="1" fillId="0" borderId="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F4BAC-6269-AF4A-97B2-FFF761B3352E}">
  <dimension ref="A1:P26"/>
  <sheetViews>
    <sheetView tabSelected="1" workbookViewId="0">
      <selection activeCell="P31" sqref="P31"/>
    </sheetView>
  </sheetViews>
  <sheetFormatPr baseColWidth="10" defaultRowHeight="16" x14ac:dyDescent="0.2"/>
  <cols>
    <col min="1" max="1" width="15.5" customWidth="1"/>
    <col min="2" max="2" width="14.33203125" customWidth="1"/>
    <col min="3" max="3" width="15.1640625" customWidth="1"/>
    <col min="5" max="5" width="21.5" customWidth="1"/>
    <col min="6" max="7" width="13.5" customWidth="1"/>
    <col min="8" max="8" width="14" customWidth="1"/>
    <col min="9" max="9" width="14.33203125" customWidth="1"/>
    <col min="11" max="11" width="21.33203125" customWidth="1"/>
    <col min="12" max="12" width="13.1640625" customWidth="1"/>
    <col min="13" max="13" width="14.6640625" customWidth="1"/>
    <col min="14" max="14" width="16.33203125" customWidth="1"/>
    <col min="15" max="15" width="14.83203125" customWidth="1"/>
    <col min="16" max="16" width="16.33203125" customWidth="1"/>
  </cols>
  <sheetData>
    <row r="1" spans="1:16" x14ac:dyDescent="0.2">
      <c r="A1" s="1" t="s">
        <v>0</v>
      </c>
      <c r="B1" s="2" t="s">
        <v>2</v>
      </c>
      <c r="C1" s="2" t="s">
        <v>3</v>
      </c>
      <c r="D1" s="2" t="s">
        <v>1</v>
      </c>
      <c r="E1" s="2" t="s">
        <v>31</v>
      </c>
      <c r="F1" s="2" t="s">
        <v>28</v>
      </c>
      <c r="G1" s="2" t="s">
        <v>29</v>
      </c>
      <c r="H1" s="3" t="s">
        <v>2</v>
      </c>
      <c r="I1" s="3" t="s">
        <v>3</v>
      </c>
      <c r="J1" s="3" t="s">
        <v>1</v>
      </c>
      <c r="K1" s="3" t="s">
        <v>31</v>
      </c>
      <c r="L1" s="3" t="s">
        <v>28</v>
      </c>
      <c r="M1" s="3" t="s">
        <v>32</v>
      </c>
      <c r="N1" s="4" t="s">
        <v>4</v>
      </c>
      <c r="O1" s="4" t="s">
        <v>5</v>
      </c>
      <c r="P1" s="4" t="s">
        <v>33</v>
      </c>
    </row>
    <row r="2" spans="1:16" x14ac:dyDescent="0.2">
      <c r="A2" s="5" t="s">
        <v>6</v>
      </c>
      <c r="B2" s="6">
        <v>1151</v>
      </c>
      <c r="C2" s="6">
        <v>37559971</v>
      </c>
      <c r="D2" s="6">
        <f>C2-B2</f>
        <v>37558820</v>
      </c>
      <c r="E2" s="6">
        <f>(D2*10)/1000000000</f>
        <v>0.37558819999999998</v>
      </c>
      <c r="F2" s="6">
        <v>3056</v>
      </c>
      <c r="G2" s="6">
        <v>96</v>
      </c>
      <c r="H2" s="7">
        <v>1151</v>
      </c>
      <c r="I2" s="7">
        <v>37559971</v>
      </c>
      <c r="J2" s="7">
        <f>I2-H2</f>
        <v>37558820</v>
      </c>
      <c r="K2" s="7">
        <f>(J2*10)/1000000000</f>
        <v>0.37558819999999998</v>
      </c>
      <c r="L2" s="7">
        <v>3056</v>
      </c>
      <c r="M2" s="7">
        <v>2</v>
      </c>
      <c r="N2" s="8">
        <f>(K2*100/E2)-100</f>
        <v>0</v>
      </c>
      <c r="O2" s="8">
        <f>(L2*100/F2)-100</f>
        <v>0</v>
      </c>
      <c r="P2" s="8">
        <f>(M2*100/G2)</f>
        <v>2.0833333333333335</v>
      </c>
    </row>
    <row r="3" spans="1:16" x14ac:dyDescent="0.2">
      <c r="A3" s="5" t="s">
        <v>7</v>
      </c>
      <c r="B3" s="6">
        <v>1347</v>
      </c>
      <c r="C3" s="6">
        <v>41097572</v>
      </c>
      <c r="D3" s="6">
        <f t="shared" ref="D3:D23" si="0">C3-B3</f>
        <v>41096225</v>
      </c>
      <c r="E3" s="6">
        <f t="shared" ref="E3:E23" si="1">(D3*10)/1000000000</f>
        <v>0.41096224999999997</v>
      </c>
      <c r="F3" s="6">
        <v>22968</v>
      </c>
      <c r="G3" s="6">
        <v>1329</v>
      </c>
      <c r="H3" s="7">
        <v>1347</v>
      </c>
      <c r="I3" s="7">
        <v>41097620</v>
      </c>
      <c r="J3" s="7">
        <f t="shared" ref="J3:J23" si="2">I3-H3</f>
        <v>41096273</v>
      </c>
      <c r="K3" s="7">
        <f t="shared" ref="K3:K23" si="3">(J3*10)/1000000000</f>
        <v>0.41096273</v>
      </c>
      <c r="L3" s="7">
        <v>23280</v>
      </c>
      <c r="M3" s="7">
        <v>78</v>
      </c>
      <c r="N3" s="8">
        <f t="shared" ref="N3:N23" si="4">(K3*100/E3)-100</f>
        <v>1.1679904905292915E-4</v>
      </c>
      <c r="O3" s="8">
        <f t="shared" ref="O3:O23" si="5">(L3*100/F3)-100</f>
        <v>1.358411703239284</v>
      </c>
      <c r="P3" s="8">
        <f t="shared" ref="P3:P23" si="6">(M3*100/G3)</f>
        <v>5.8690744920993225</v>
      </c>
    </row>
    <row r="4" spans="1:16" x14ac:dyDescent="0.2">
      <c r="A4" s="5" t="s">
        <v>8</v>
      </c>
      <c r="B4" s="6">
        <v>1437</v>
      </c>
      <c r="C4" s="6">
        <v>75481460</v>
      </c>
      <c r="D4" s="6">
        <f t="shared" si="0"/>
        <v>75480023</v>
      </c>
      <c r="E4" s="6">
        <f t="shared" si="1"/>
        <v>0.75480022999999996</v>
      </c>
      <c r="F4" s="6">
        <v>49624</v>
      </c>
      <c r="G4" s="6">
        <v>2643</v>
      </c>
      <c r="H4" s="7">
        <v>1437</v>
      </c>
      <c r="I4" s="7">
        <v>75533684</v>
      </c>
      <c r="J4" s="7">
        <f t="shared" si="2"/>
        <v>75532247</v>
      </c>
      <c r="K4" s="7">
        <f t="shared" si="3"/>
        <v>0.75532246999999997</v>
      </c>
      <c r="L4" s="7">
        <v>50388</v>
      </c>
      <c r="M4" s="7">
        <v>96</v>
      </c>
      <c r="N4" s="8">
        <f t="shared" si="4"/>
        <v>6.9189168106106536E-2</v>
      </c>
      <c r="O4" s="8">
        <f t="shared" si="5"/>
        <v>1.5395776237304517</v>
      </c>
      <c r="P4" s="8">
        <f t="shared" si="6"/>
        <v>3.6322360953461974</v>
      </c>
    </row>
    <row r="5" spans="1:16" x14ac:dyDescent="0.2">
      <c r="A5" s="5" t="s">
        <v>9</v>
      </c>
      <c r="B5" s="6">
        <v>12805</v>
      </c>
      <c r="C5" s="6">
        <v>51679071</v>
      </c>
      <c r="D5" s="6">
        <f t="shared" si="0"/>
        <v>51666266</v>
      </c>
      <c r="E5" s="6">
        <f t="shared" si="1"/>
        <v>0.51666266000000005</v>
      </c>
      <c r="F5" s="6">
        <v>4016</v>
      </c>
      <c r="G5" s="6">
        <v>92</v>
      </c>
      <c r="H5" s="7">
        <v>12805</v>
      </c>
      <c r="I5" s="7">
        <v>51679071</v>
      </c>
      <c r="J5" s="7">
        <f t="shared" si="2"/>
        <v>51666266</v>
      </c>
      <c r="K5" s="7">
        <f t="shared" si="3"/>
        <v>0.51666266000000005</v>
      </c>
      <c r="L5" s="7">
        <v>4016</v>
      </c>
      <c r="M5" s="7">
        <v>10</v>
      </c>
      <c r="N5" s="8">
        <f t="shared" si="4"/>
        <v>0</v>
      </c>
      <c r="O5" s="8">
        <f t="shared" si="5"/>
        <v>0</v>
      </c>
      <c r="P5" s="8">
        <f t="shared" si="6"/>
        <v>10.869565217391305</v>
      </c>
    </row>
    <row r="6" spans="1:16" x14ac:dyDescent="0.2">
      <c r="A6" s="5" t="s">
        <v>10</v>
      </c>
      <c r="B6" s="6">
        <v>64451</v>
      </c>
      <c r="C6" s="6">
        <v>20878286</v>
      </c>
      <c r="D6" s="6">
        <f t="shared" si="0"/>
        <v>20813835</v>
      </c>
      <c r="E6" s="6">
        <f t="shared" si="1"/>
        <v>0.20813835</v>
      </c>
      <c r="F6" s="6">
        <v>27768</v>
      </c>
      <c r="G6" s="6">
        <v>1492</v>
      </c>
      <c r="H6" s="7">
        <v>64451</v>
      </c>
      <c r="I6" s="7">
        <v>20878510</v>
      </c>
      <c r="J6" s="7">
        <f t="shared" si="2"/>
        <v>20814059</v>
      </c>
      <c r="K6" s="7">
        <f t="shared" si="3"/>
        <v>0.20814058999999999</v>
      </c>
      <c r="L6" s="7">
        <v>28080</v>
      </c>
      <c r="M6" s="7">
        <v>87</v>
      </c>
      <c r="N6" s="8">
        <f t="shared" si="4"/>
        <v>1.0762072438836867E-3</v>
      </c>
      <c r="O6" s="8">
        <f t="shared" si="5"/>
        <v>1.1235955056179705</v>
      </c>
      <c r="P6" s="8">
        <f t="shared" si="6"/>
        <v>5.8310991957104559</v>
      </c>
    </row>
    <row r="7" spans="1:16" x14ac:dyDescent="0.2">
      <c r="A7" s="5" t="s">
        <v>11</v>
      </c>
      <c r="B7" s="6">
        <v>175097</v>
      </c>
      <c r="C7" s="6">
        <v>54463016</v>
      </c>
      <c r="D7" s="6">
        <f t="shared" si="0"/>
        <v>54287919</v>
      </c>
      <c r="E7" s="6">
        <f t="shared" si="1"/>
        <v>0.54287918999999996</v>
      </c>
      <c r="F7" s="6">
        <v>1904</v>
      </c>
      <c r="G7" s="6">
        <v>82</v>
      </c>
      <c r="H7" s="7">
        <v>175097</v>
      </c>
      <c r="I7" s="7">
        <v>54463016</v>
      </c>
      <c r="J7" s="7">
        <f t="shared" si="2"/>
        <v>54287919</v>
      </c>
      <c r="K7" s="7">
        <f t="shared" si="3"/>
        <v>0.54287918999999996</v>
      </c>
      <c r="L7" s="7">
        <v>1976</v>
      </c>
      <c r="M7" s="7">
        <v>23</v>
      </c>
      <c r="N7" s="8">
        <f t="shared" si="4"/>
        <v>0</v>
      </c>
      <c r="O7" s="8">
        <f t="shared" si="5"/>
        <v>3.7815126050420105</v>
      </c>
      <c r="P7" s="8">
        <f t="shared" si="6"/>
        <v>28.048780487804876</v>
      </c>
    </row>
    <row r="8" spans="1:16" x14ac:dyDescent="0.2">
      <c r="A8" s="5" t="s">
        <v>12</v>
      </c>
      <c r="B8" s="6">
        <v>23793</v>
      </c>
      <c r="C8" s="6">
        <v>17058399</v>
      </c>
      <c r="D8" s="6">
        <f t="shared" si="0"/>
        <v>17034606</v>
      </c>
      <c r="E8" s="6">
        <f t="shared" si="1"/>
        <v>0.17034605999999999</v>
      </c>
      <c r="F8" s="6">
        <v>23752</v>
      </c>
      <c r="G8" s="6">
        <v>1394</v>
      </c>
      <c r="H8" s="7">
        <v>23793</v>
      </c>
      <c r="I8" s="7">
        <v>17059311</v>
      </c>
      <c r="J8" s="7">
        <f t="shared" si="2"/>
        <v>17035518</v>
      </c>
      <c r="K8" s="7">
        <f t="shared" si="3"/>
        <v>0.17035517999999999</v>
      </c>
      <c r="L8" s="7">
        <v>24064</v>
      </c>
      <c r="M8" s="7">
        <v>85</v>
      </c>
      <c r="N8" s="8">
        <f t="shared" si="4"/>
        <v>5.3538074200218944E-3</v>
      </c>
      <c r="O8" s="8">
        <f t="shared" si="5"/>
        <v>1.3135735938026301</v>
      </c>
      <c r="P8" s="8">
        <f t="shared" si="6"/>
        <v>6.0975609756097562</v>
      </c>
    </row>
    <row r="9" spans="1:16" x14ac:dyDescent="0.2">
      <c r="A9" s="5" t="s">
        <v>13</v>
      </c>
      <c r="B9" s="6">
        <v>19595</v>
      </c>
      <c r="C9" s="6">
        <v>26231500</v>
      </c>
      <c r="D9" s="6">
        <f t="shared" si="0"/>
        <v>26211905</v>
      </c>
      <c r="E9" s="6">
        <f t="shared" si="1"/>
        <v>0.26211905000000002</v>
      </c>
      <c r="F9" s="6">
        <v>15680</v>
      </c>
      <c r="G9" s="6">
        <v>954</v>
      </c>
      <c r="H9" s="7">
        <v>19595</v>
      </c>
      <c r="I9" s="7">
        <v>26240380</v>
      </c>
      <c r="J9" s="7">
        <f t="shared" si="2"/>
        <v>26220785</v>
      </c>
      <c r="K9" s="7">
        <f t="shared" si="3"/>
        <v>0.26220785000000002</v>
      </c>
      <c r="L9" s="7">
        <v>15688</v>
      </c>
      <c r="M9" s="7">
        <v>179</v>
      </c>
      <c r="N9" s="8">
        <f t="shared" si="4"/>
        <v>3.3877736089763744E-2</v>
      </c>
      <c r="O9" s="8">
        <f t="shared" si="5"/>
        <v>5.1020408163267916E-2</v>
      </c>
      <c r="P9" s="8">
        <f t="shared" si="6"/>
        <v>18.763102725366878</v>
      </c>
    </row>
    <row r="10" spans="1:16" x14ac:dyDescent="0.2">
      <c r="A10" s="5" t="s">
        <v>14</v>
      </c>
      <c r="B10" s="6">
        <v>1118</v>
      </c>
      <c r="C10" s="6">
        <v>31894191</v>
      </c>
      <c r="D10" s="6">
        <f t="shared" si="0"/>
        <v>31893073</v>
      </c>
      <c r="E10" s="6">
        <f t="shared" si="1"/>
        <v>0.31893073</v>
      </c>
      <c r="F10" s="6">
        <v>15244</v>
      </c>
      <c r="G10" s="6">
        <v>1201</v>
      </c>
      <c r="H10" s="7">
        <v>1118</v>
      </c>
      <c r="I10" s="7">
        <v>31894231</v>
      </c>
      <c r="J10" s="7">
        <f t="shared" si="2"/>
        <v>31893113</v>
      </c>
      <c r="K10" s="7">
        <f t="shared" si="3"/>
        <v>0.31893113000000001</v>
      </c>
      <c r="L10" s="7">
        <v>15260</v>
      </c>
      <c r="M10" s="7">
        <v>198</v>
      </c>
      <c r="N10" s="8">
        <f t="shared" si="4"/>
        <v>1.2541908394325674E-4</v>
      </c>
      <c r="O10" s="8">
        <f t="shared" si="5"/>
        <v>0.10495932826029275</v>
      </c>
      <c r="P10" s="8">
        <f t="shared" si="6"/>
        <v>16.486261448792671</v>
      </c>
    </row>
    <row r="11" spans="1:16" x14ac:dyDescent="0.2">
      <c r="A11" s="5" t="s">
        <v>15</v>
      </c>
      <c r="B11" s="6">
        <v>8017</v>
      </c>
      <c r="C11" s="6">
        <v>40327634</v>
      </c>
      <c r="D11" s="6">
        <f t="shared" si="0"/>
        <v>40319617</v>
      </c>
      <c r="E11" s="6">
        <f t="shared" si="1"/>
        <v>0.40319617000000002</v>
      </c>
      <c r="F11" s="6">
        <v>7468</v>
      </c>
      <c r="G11" s="6">
        <v>158</v>
      </c>
      <c r="H11" s="7">
        <v>8017</v>
      </c>
      <c r="I11" s="7">
        <v>40327634</v>
      </c>
      <c r="J11" s="7">
        <f t="shared" si="2"/>
        <v>40319617</v>
      </c>
      <c r="K11" s="7">
        <f t="shared" si="3"/>
        <v>0.40319617000000002</v>
      </c>
      <c r="L11" s="7">
        <v>7508</v>
      </c>
      <c r="M11" s="7">
        <v>19</v>
      </c>
      <c r="N11" s="8">
        <f t="shared" si="4"/>
        <v>0</v>
      </c>
      <c r="O11" s="8">
        <f>(L11*100/F11)-100</f>
        <v>0.53561863952864996</v>
      </c>
      <c r="P11" s="8">
        <f>(M11*100/G11)</f>
        <v>12.025316455696203</v>
      </c>
    </row>
    <row r="12" spans="1:16" x14ac:dyDescent="0.2">
      <c r="A12" s="5" t="s">
        <v>16</v>
      </c>
      <c r="B12" s="6">
        <v>1379</v>
      </c>
      <c r="C12" s="6">
        <v>34526050</v>
      </c>
      <c r="D12" s="6">
        <f t="shared" si="0"/>
        <v>34524671</v>
      </c>
      <c r="E12" s="6">
        <f t="shared" si="1"/>
        <v>0.34524671000000001</v>
      </c>
      <c r="F12" s="6">
        <v>11544</v>
      </c>
      <c r="G12" s="6">
        <v>157</v>
      </c>
      <c r="H12" s="7">
        <v>1379</v>
      </c>
      <c r="I12" s="7">
        <v>34541250</v>
      </c>
      <c r="J12" s="7">
        <f t="shared" si="2"/>
        <v>34539871</v>
      </c>
      <c r="K12" s="7">
        <f t="shared" si="3"/>
        <v>0.34539871</v>
      </c>
      <c r="L12" s="7">
        <v>11656</v>
      </c>
      <c r="M12" s="7">
        <v>43</v>
      </c>
      <c r="N12" s="8">
        <f t="shared" si="4"/>
        <v>4.4026487609386322E-2</v>
      </c>
      <c r="O12" s="8">
        <f t="shared" si="5"/>
        <v>0.9702009702009633</v>
      </c>
      <c r="P12" s="8">
        <f t="shared" si="6"/>
        <v>27.388535031847134</v>
      </c>
    </row>
    <row r="13" spans="1:16" x14ac:dyDescent="0.2">
      <c r="A13" s="5" t="s">
        <v>17</v>
      </c>
      <c r="B13" s="6">
        <v>1210</v>
      </c>
      <c r="C13" s="6">
        <v>25270107</v>
      </c>
      <c r="D13" s="6">
        <f t="shared" si="0"/>
        <v>25268897</v>
      </c>
      <c r="E13" s="6">
        <f t="shared" si="1"/>
        <v>0.25268897000000001</v>
      </c>
      <c r="F13" s="6">
        <v>19632</v>
      </c>
      <c r="G13" s="6">
        <v>1075</v>
      </c>
      <c r="H13" s="7">
        <v>1210</v>
      </c>
      <c r="I13" s="7">
        <v>25270107</v>
      </c>
      <c r="J13" s="7">
        <f t="shared" si="2"/>
        <v>25268897</v>
      </c>
      <c r="K13" s="7">
        <f t="shared" si="3"/>
        <v>0.25268897000000001</v>
      </c>
      <c r="L13" s="7">
        <v>19632</v>
      </c>
      <c r="M13" s="7">
        <v>0</v>
      </c>
      <c r="N13" s="8">
        <f t="shared" si="4"/>
        <v>0</v>
      </c>
      <c r="O13" s="8">
        <f t="shared" si="5"/>
        <v>0</v>
      </c>
      <c r="P13" s="8">
        <f t="shared" si="6"/>
        <v>0</v>
      </c>
    </row>
    <row r="14" spans="1:16" x14ac:dyDescent="0.2">
      <c r="A14" s="5" t="s">
        <v>18</v>
      </c>
      <c r="B14" s="6">
        <v>18254</v>
      </c>
      <c r="C14" s="6">
        <v>36351114</v>
      </c>
      <c r="D14" s="6">
        <f t="shared" si="0"/>
        <v>36332860</v>
      </c>
      <c r="E14" s="6">
        <f t="shared" si="1"/>
        <v>0.3633286</v>
      </c>
      <c r="F14" s="6">
        <v>24148</v>
      </c>
      <c r="G14" s="6">
        <v>889</v>
      </c>
      <c r="H14" s="7">
        <v>18254</v>
      </c>
      <c r="I14" s="7">
        <v>36367530</v>
      </c>
      <c r="J14" s="7">
        <f t="shared" si="2"/>
        <v>36349276</v>
      </c>
      <c r="K14" s="7">
        <f t="shared" si="3"/>
        <v>0.36349276000000003</v>
      </c>
      <c r="L14" s="7">
        <v>24212</v>
      </c>
      <c r="M14" s="7">
        <v>113</v>
      </c>
      <c r="N14" s="8">
        <f t="shared" si="4"/>
        <v>4.5182239988818651E-2</v>
      </c>
      <c r="O14" s="8">
        <f t="shared" si="5"/>
        <v>0.26503230081165441</v>
      </c>
      <c r="P14" s="8">
        <f t="shared" si="6"/>
        <v>12.710911136107987</v>
      </c>
    </row>
    <row r="15" spans="1:16" x14ac:dyDescent="0.2">
      <c r="A15" s="5" t="s">
        <v>19</v>
      </c>
      <c r="B15" s="6">
        <v>738</v>
      </c>
      <c r="C15" s="6">
        <v>22015043</v>
      </c>
      <c r="D15" s="6">
        <f t="shared" si="0"/>
        <v>22014305</v>
      </c>
      <c r="E15" s="6">
        <f t="shared" si="1"/>
        <v>0.22014305000000001</v>
      </c>
      <c r="F15" s="6">
        <v>360</v>
      </c>
      <c r="G15" s="6">
        <v>38</v>
      </c>
      <c r="H15" s="7">
        <v>738</v>
      </c>
      <c r="I15" s="7">
        <v>22015043</v>
      </c>
      <c r="J15" s="7">
        <f t="shared" si="2"/>
        <v>22014305</v>
      </c>
      <c r="K15" s="7">
        <f t="shared" si="3"/>
        <v>0.22014305000000001</v>
      </c>
      <c r="L15" s="7">
        <v>360</v>
      </c>
      <c r="M15" s="7">
        <v>3</v>
      </c>
      <c r="N15" s="8">
        <f t="shared" si="4"/>
        <v>0</v>
      </c>
      <c r="O15" s="8">
        <f t="shared" si="5"/>
        <v>0</v>
      </c>
      <c r="P15" s="8">
        <f t="shared" si="6"/>
        <v>7.8947368421052628</v>
      </c>
    </row>
    <row r="16" spans="1:16" x14ac:dyDescent="0.2">
      <c r="A16" s="5" t="s">
        <v>20</v>
      </c>
      <c r="B16" s="6">
        <v>61029</v>
      </c>
      <c r="C16" s="6">
        <v>27738809</v>
      </c>
      <c r="D16" s="6">
        <f t="shared" si="0"/>
        <v>27677780</v>
      </c>
      <c r="E16" s="6">
        <f t="shared" si="1"/>
        <v>0.27677780000000002</v>
      </c>
      <c r="F16" s="6">
        <v>42460</v>
      </c>
      <c r="G16" s="6">
        <v>1821</v>
      </c>
      <c r="H16" s="7">
        <v>61029</v>
      </c>
      <c r="I16" s="7">
        <v>27739913</v>
      </c>
      <c r="J16" s="7">
        <f t="shared" si="2"/>
        <v>27678884</v>
      </c>
      <c r="K16" s="7">
        <f t="shared" si="3"/>
        <v>0.27678883999999998</v>
      </c>
      <c r="L16" s="7">
        <v>42724</v>
      </c>
      <c r="M16" s="7">
        <v>107</v>
      </c>
      <c r="N16" s="8">
        <f t="shared" si="4"/>
        <v>3.9887592140530614E-3</v>
      </c>
      <c r="O16" s="8">
        <f t="shared" si="5"/>
        <v>0.62176165803109029</v>
      </c>
      <c r="P16" s="8">
        <f t="shared" si="6"/>
        <v>5.8758923668314109</v>
      </c>
    </row>
    <row r="17" spans="1:16" x14ac:dyDescent="0.2">
      <c r="A17" s="5" t="s">
        <v>21</v>
      </c>
      <c r="B17" s="6">
        <v>64642</v>
      </c>
      <c r="C17" s="6">
        <v>23826293</v>
      </c>
      <c r="D17" s="6">
        <f t="shared" si="0"/>
        <v>23761651</v>
      </c>
      <c r="E17" s="6">
        <f t="shared" si="1"/>
        <v>0.23761651</v>
      </c>
      <c r="F17" s="6">
        <v>37572</v>
      </c>
      <c r="G17" s="6">
        <v>2406</v>
      </c>
      <c r="H17" s="7">
        <v>64642</v>
      </c>
      <c r="I17" s="7">
        <v>23826341</v>
      </c>
      <c r="J17" s="7">
        <f t="shared" si="2"/>
        <v>23761699</v>
      </c>
      <c r="K17" s="7">
        <f t="shared" si="3"/>
        <v>0.23761699</v>
      </c>
      <c r="L17" s="7">
        <v>37972</v>
      </c>
      <c r="M17" s="7">
        <v>95</v>
      </c>
      <c r="N17" s="8">
        <f t="shared" si="4"/>
        <v>2.0200616530985371E-4</v>
      </c>
      <c r="O17" s="8">
        <f t="shared" si="5"/>
        <v>1.064622591291382</v>
      </c>
      <c r="P17" s="8">
        <f t="shared" si="6"/>
        <v>3.948462177888612</v>
      </c>
    </row>
    <row r="18" spans="1:16" x14ac:dyDescent="0.2">
      <c r="A18" s="5" t="s">
        <v>22</v>
      </c>
      <c r="B18" s="6">
        <v>984</v>
      </c>
      <c r="C18" s="6">
        <v>24500287</v>
      </c>
      <c r="D18" s="6">
        <f t="shared" si="0"/>
        <v>24499303</v>
      </c>
      <c r="E18" s="6">
        <f t="shared" si="1"/>
        <v>0.24499303</v>
      </c>
      <c r="F18" s="6">
        <v>5524</v>
      </c>
      <c r="G18" s="6">
        <v>416</v>
      </c>
      <c r="H18" s="7">
        <v>984</v>
      </c>
      <c r="I18" s="7">
        <v>24500287</v>
      </c>
      <c r="J18" s="7">
        <f t="shared" si="2"/>
        <v>24499303</v>
      </c>
      <c r="K18" s="7">
        <f t="shared" si="3"/>
        <v>0.24499303</v>
      </c>
      <c r="L18" s="7">
        <v>5524</v>
      </c>
      <c r="M18" s="7">
        <v>25</v>
      </c>
      <c r="N18" s="8">
        <f t="shared" si="4"/>
        <v>0</v>
      </c>
      <c r="O18" s="8">
        <f t="shared" si="5"/>
        <v>0</v>
      </c>
      <c r="P18" s="8">
        <f t="shared" si="6"/>
        <v>6.009615384615385</v>
      </c>
    </row>
    <row r="19" spans="1:16" x14ac:dyDescent="0.2">
      <c r="A19" s="5" t="s">
        <v>23</v>
      </c>
      <c r="B19" s="6">
        <v>12950</v>
      </c>
      <c r="C19" s="6">
        <v>40556872</v>
      </c>
      <c r="D19" s="6">
        <f t="shared" si="0"/>
        <v>40543922</v>
      </c>
      <c r="E19" s="6">
        <f t="shared" si="1"/>
        <v>0.40543921999999999</v>
      </c>
      <c r="F19" s="6">
        <v>13156</v>
      </c>
      <c r="G19" s="6">
        <v>1126</v>
      </c>
      <c r="H19" s="7">
        <v>12950</v>
      </c>
      <c r="I19" s="7">
        <v>40556928</v>
      </c>
      <c r="J19" s="7">
        <f t="shared" si="2"/>
        <v>40543978</v>
      </c>
      <c r="K19" s="7">
        <f t="shared" si="3"/>
        <v>0.40543978000000003</v>
      </c>
      <c r="L19" s="7">
        <v>13172</v>
      </c>
      <c r="M19" s="7">
        <v>99</v>
      </c>
      <c r="N19" s="8">
        <f t="shared" si="4"/>
        <v>1.3812181269656776E-4</v>
      </c>
      <c r="O19" s="8">
        <f t="shared" si="5"/>
        <v>0.12161751292185841</v>
      </c>
      <c r="P19" s="8">
        <f t="shared" si="6"/>
        <v>8.7921847246891645</v>
      </c>
    </row>
    <row r="20" spans="1:16" x14ac:dyDescent="0.2">
      <c r="A20" s="5" t="s">
        <v>24</v>
      </c>
      <c r="B20" s="6">
        <v>2565</v>
      </c>
      <c r="C20" s="6">
        <v>15245696</v>
      </c>
      <c r="D20" s="6">
        <f t="shared" si="0"/>
        <v>15243131</v>
      </c>
      <c r="E20" s="6">
        <f t="shared" si="1"/>
        <v>0.15243130999999999</v>
      </c>
      <c r="F20" s="6">
        <v>7948</v>
      </c>
      <c r="G20" s="6">
        <v>373</v>
      </c>
      <c r="H20" s="7">
        <v>2565</v>
      </c>
      <c r="I20" s="7">
        <v>15245696</v>
      </c>
      <c r="J20" s="7">
        <f t="shared" si="2"/>
        <v>15243131</v>
      </c>
      <c r="K20" s="7">
        <f t="shared" si="3"/>
        <v>0.15243130999999999</v>
      </c>
      <c r="L20" s="7">
        <v>8020</v>
      </c>
      <c r="M20" s="7">
        <v>11</v>
      </c>
      <c r="N20" s="8">
        <f t="shared" si="4"/>
        <v>0</v>
      </c>
      <c r="O20" s="8">
        <f t="shared" si="5"/>
        <v>0.90588827377956704</v>
      </c>
      <c r="P20" s="8">
        <f t="shared" si="6"/>
        <v>2.9490616621983916</v>
      </c>
    </row>
    <row r="21" spans="1:16" x14ac:dyDescent="0.2">
      <c r="A21" s="5" t="s">
        <v>25</v>
      </c>
      <c r="B21" s="6">
        <v>66568</v>
      </c>
      <c r="C21" s="6">
        <v>12975933</v>
      </c>
      <c r="D21" s="6">
        <f t="shared" si="0"/>
        <v>12909365</v>
      </c>
      <c r="E21" s="6">
        <f t="shared" si="1"/>
        <v>0.12909365</v>
      </c>
      <c r="F21" s="6">
        <v>23432</v>
      </c>
      <c r="G21" s="6">
        <v>1355</v>
      </c>
      <c r="H21" s="7">
        <v>66568</v>
      </c>
      <c r="I21" s="7">
        <v>13023309</v>
      </c>
      <c r="J21" s="7">
        <f t="shared" si="2"/>
        <v>12956741</v>
      </c>
      <c r="K21" s="7">
        <f t="shared" si="3"/>
        <v>0.12956740999999999</v>
      </c>
      <c r="L21" s="7">
        <v>23592</v>
      </c>
      <c r="M21" s="7">
        <v>81</v>
      </c>
      <c r="N21" s="8">
        <f t="shared" si="4"/>
        <v>0.36698939103510497</v>
      </c>
      <c r="O21" s="8">
        <f t="shared" si="5"/>
        <v>0.68282690337998986</v>
      </c>
      <c r="P21" s="8">
        <f t="shared" si="6"/>
        <v>5.9778597785977858</v>
      </c>
    </row>
    <row r="22" spans="1:16" x14ac:dyDescent="0.2">
      <c r="A22" s="5" t="s">
        <v>26</v>
      </c>
      <c r="B22" s="6">
        <v>13945</v>
      </c>
      <c r="C22" s="6">
        <v>16133519</v>
      </c>
      <c r="D22" s="6">
        <f t="shared" si="0"/>
        <v>16119574</v>
      </c>
      <c r="E22" s="6">
        <f t="shared" si="1"/>
        <v>0.16119574</v>
      </c>
      <c r="F22" s="6">
        <v>3820</v>
      </c>
      <c r="G22" s="6">
        <v>117</v>
      </c>
      <c r="H22" s="7">
        <v>13945</v>
      </c>
      <c r="I22" s="7">
        <v>16133519</v>
      </c>
      <c r="J22" s="7">
        <f t="shared" si="2"/>
        <v>16119574</v>
      </c>
      <c r="K22" s="7">
        <f t="shared" si="3"/>
        <v>0.16119574</v>
      </c>
      <c r="L22" s="7">
        <v>3820</v>
      </c>
      <c r="M22" s="7">
        <v>4</v>
      </c>
      <c r="N22" s="8">
        <f t="shared" si="4"/>
        <v>0</v>
      </c>
      <c r="O22" s="8">
        <f t="shared" si="5"/>
        <v>0</v>
      </c>
      <c r="P22" s="8">
        <f t="shared" si="6"/>
        <v>3.4188034188034186</v>
      </c>
    </row>
    <row r="23" spans="1:16" x14ac:dyDescent="0.2">
      <c r="A23" s="5" t="s">
        <v>27</v>
      </c>
      <c r="B23" s="6">
        <v>25119</v>
      </c>
      <c r="C23" s="6">
        <v>11288586</v>
      </c>
      <c r="D23" s="6">
        <f t="shared" si="0"/>
        <v>11263467</v>
      </c>
      <c r="E23" s="6">
        <f t="shared" si="1"/>
        <v>0.11263467000000001</v>
      </c>
      <c r="F23" s="6">
        <v>47196</v>
      </c>
      <c r="G23" s="6">
        <v>2866</v>
      </c>
      <c r="H23" s="7">
        <v>25119</v>
      </c>
      <c r="I23" s="7">
        <v>11346186</v>
      </c>
      <c r="J23" s="7">
        <f t="shared" si="2"/>
        <v>11321067</v>
      </c>
      <c r="K23" s="7">
        <f t="shared" si="3"/>
        <v>0.11321067</v>
      </c>
      <c r="L23" s="7">
        <v>47828</v>
      </c>
      <c r="M23" s="7">
        <v>213</v>
      </c>
      <c r="N23" s="8">
        <f t="shared" si="4"/>
        <v>0.51138783466936388</v>
      </c>
      <c r="O23" s="8">
        <f t="shared" si="5"/>
        <v>1.3390965336045468</v>
      </c>
      <c r="P23" s="8">
        <f t="shared" si="6"/>
        <v>7.4319609211444524</v>
      </c>
    </row>
    <row r="24" spans="1:16" x14ac:dyDescent="0.2">
      <c r="G24" s="9"/>
      <c r="H24" s="9"/>
      <c r="L24" s="9"/>
    </row>
    <row r="25" spans="1:16" x14ac:dyDescent="0.2">
      <c r="F25" s="9"/>
    </row>
    <row r="26" spans="1:16" x14ac:dyDescent="0.2">
      <c r="M26" s="10" t="s">
        <v>30</v>
      </c>
      <c r="N26" s="10">
        <f>GEOMEAN(N3:N4,N6,N8:N10,N12,N14,N16:N17,N19,N21,N23)</f>
        <v>5.7900442645761312E-3</v>
      </c>
      <c r="O26" s="10">
        <f>GEOMEAN(O3:O4,O6:O12,O14,O16:O17,O19:O21,O23)</f>
        <v>0.62724154057031256</v>
      </c>
      <c r="P26" s="10">
        <f>GEOMEAN(P2:P12,P14:P23)</f>
        <v>7.5457859483844443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2022-09-19T08:05:08Z</dcterms:created>
  <dcterms:modified xsi:type="dcterms:W3CDTF">2022-10-14T14:27:41Z</dcterms:modified>
</cp:coreProperties>
</file>