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ca/VirtualBox VMs/Shared/arm-nucleo-prolepsis/doc/"/>
    </mc:Choice>
  </mc:AlternateContent>
  <xr:revisionPtr revIDLastSave="0" documentId="13_ncr:1_{0A3681FA-4F0D-D64D-B292-6914116D8AE7}" xr6:coauthVersionLast="47" xr6:coauthVersionMax="47" xr10:uidLastSave="{00000000-0000-0000-0000-000000000000}"/>
  <bookViews>
    <workbookView xWindow="3500" yWindow="1740" windowWidth="31220" windowHeight="17440" xr2:uid="{6C163CD9-0266-BA4D-8209-435E9226B32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K2" i="1" l="1"/>
  <c r="E3" i="1"/>
  <c r="E4" i="1"/>
  <c r="E2" i="1"/>
  <c r="O6" i="1"/>
  <c r="J3" i="1"/>
  <c r="K3" i="1" s="1"/>
  <c r="J4" i="1"/>
  <c r="K4" i="1" s="1"/>
  <c r="J5" i="1"/>
  <c r="K5" i="1" s="1"/>
  <c r="J6" i="1"/>
  <c r="K6" i="1" s="1"/>
  <c r="J7" i="1"/>
  <c r="K7" i="1" s="1"/>
  <c r="N7" i="1" s="1"/>
  <c r="J8" i="1"/>
  <c r="K8" i="1" s="1"/>
  <c r="J9" i="1"/>
  <c r="K9" i="1" s="1"/>
  <c r="J10" i="1"/>
  <c r="K10" i="1" s="1"/>
  <c r="J11" i="1"/>
  <c r="K11" i="1" s="1"/>
  <c r="N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D3" i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O3" i="1"/>
  <c r="O4" i="1"/>
  <c r="O5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D2" i="1"/>
  <c r="O2" i="1"/>
  <c r="J2" i="1"/>
  <c r="P26" i="1" l="1"/>
  <c r="O8" i="1"/>
  <c r="O7" i="1"/>
  <c r="O26" i="1" s="1"/>
  <c r="N10" i="1"/>
  <c r="N23" i="1"/>
  <c r="N22" i="1"/>
  <c r="N14" i="1"/>
  <c r="N4" i="1"/>
  <c r="N17" i="1"/>
  <c r="N9" i="1"/>
  <c r="N5" i="1"/>
  <c r="N6" i="1"/>
  <c r="N8" i="1"/>
  <c r="N15" i="1"/>
  <c r="N20" i="1"/>
  <c r="N13" i="1"/>
  <c r="N18" i="1"/>
  <c r="N16" i="1"/>
  <c r="N21" i="1"/>
  <c r="N19" i="1"/>
  <c r="N3" i="1"/>
  <c r="N12" i="1"/>
  <c r="N2" i="1"/>
</calcChain>
</file>

<file path=xl/sharedStrings.xml><?xml version="1.0" encoding="utf-8"?>
<sst xmlns="http://schemas.openxmlformats.org/spreadsheetml/2006/main" count="39" uniqueCount="34">
  <si>
    <t>BENCHMARK</t>
  </si>
  <si>
    <t>cycles</t>
  </si>
  <si>
    <t>start trigger @</t>
  </si>
  <si>
    <t>stop trigger @</t>
  </si>
  <si>
    <t>speed overhead</t>
  </si>
  <si>
    <t>size overhead</t>
  </si>
  <si>
    <t>aha-mont64</t>
  </si>
  <si>
    <t>crc32</t>
  </si>
  <si>
    <t>cubic</t>
  </si>
  <si>
    <t>edn</t>
  </si>
  <si>
    <t>huffbench</t>
  </si>
  <si>
    <t>matmult-int</t>
  </si>
  <si>
    <t>md5sum</t>
  </si>
  <si>
    <t>minver</t>
  </si>
  <si>
    <t>nbody</t>
  </si>
  <si>
    <t>nettle-aes</t>
  </si>
  <si>
    <t>nettle-sha256</t>
  </si>
  <si>
    <t>nsichneu</t>
  </si>
  <si>
    <t>picojpeg</t>
  </si>
  <si>
    <t>primecount</t>
  </si>
  <si>
    <t>qrduino</t>
  </si>
  <si>
    <t>sglib-combined</t>
  </si>
  <si>
    <t>slre</t>
  </si>
  <si>
    <t>st</t>
  </si>
  <si>
    <t>statemate</t>
  </si>
  <si>
    <t>tarfind</t>
  </si>
  <si>
    <t>ud</t>
  </si>
  <si>
    <t>wikisort</t>
  </si>
  <si>
    <t>.text size (B)</t>
  </si>
  <si>
    <t>total branches</t>
  </si>
  <si>
    <t>speed @ 168 MHz (s)</t>
  </si>
  <si>
    <t>GEO</t>
  </si>
  <si>
    <t>prot. branches</t>
  </si>
  <si>
    <t>protection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</si>
</sst>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5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0" borderId="0" xfId="0" applyFont="1"/>
    <xf numFmtId="0" fontId="1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4BAC-6269-AF4A-97B2-FFF761B3352E}">
  <dimension ref="A1:P26"/>
  <sheetViews>
    <sheetView tabSelected="1" workbookViewId="0">
      <selection activeCell="P2" sqref="P2"/>
    </sheetView>
  </sheetViews>
  <sheetFormatPr baseColWidth="10" defaultRowHeight="16" x14ac:dyDescent="0.2"/>
  <cols>
    <col min="1" max="1" width="15.5" customWidth="1"/>
    <col min="2" max="2" width="14.33203125" customWidth="1"/>
    <col min="3" max="3" width="15.1640625" customWidth="1"/>
    <col min="5" max="5" width="21.5" customWidth="1"/>
    <col min="6" max="7" width="13.5" customWidth="1"/>
    <col min="8" max="8" width="14" customWidth="1"/>
    <col min="9" max="9" width="14.33203125" customWidth="1"/>
    <col min="11" max="11" width="21.33203125" customWidth="1"/>
    <col min="12" max="12" width="13.1640625" customWidth="1"/>
    <col min="13" max="13" width="14.6640625" customWidth="1"/>
    <col min="14" max="14" width="16.33203125" customWidth="1"/>
    <col min="15" max="15" width="14.83203125" customWidth="1"/>
    <col min="16" max="16" width="16.33203125" customWidth="1"/>
  </cols>
  <sheetData>
    <row r="1" spans="1:16" x14ac:dyDescent="0.2">
      <c r="A1" s="1" t="s">
        <v>0</v>
      </c>
      <c r="B1" s="2" t="s">
        <v>2</v>
      </c>
      <c r="C1" s="2" t="s">
        <v>3</v>
      </c>
      <c r="D1" s="2" t="s">
        <v>1</v>
      </c>
      <c r="E1" s="2" t="s">
        <v>30</v>
      </c>
      <c r="F1" s="2" t="s">
        <v>28</v>
      </c>
      <c r="G1" s="2" t="s">
        <v>29</v>
      </c>
      <c r="H1" s="3" t="s">
        <v>2</v>
      </c>
      <c r="I1" s="3" t="s">
        <v>3</v>
      </c>
      <c r="J1" s="3" t="s">
        <v>1</v>
      </c>
      <c r="K1" s="3" t="s">
        <v>30</v>
      </c>
      <c r="L1" s="3" t="s">
        <v>28</v>
      </c>
      <c r="M1" s="3" t="s">
        <v>32</v>
      </c>
      <c r="N1" s="4" t="s">
        <v>4</v>
      </c>
      <c r="O1" s="4" t="s">
        <v>5</v>
      </c>
      <c r="P1" s="4" t="s">
        <v>33</v>
      </c>
    </row>
    <row r="2" spans="1:16" x14ac:dyDescent="0.2">
      <c r="A2" s="5" t="s">
        <v>6</v>
      </c>
      <c r="B2" s="6">
        <v>81</v>
      </c>
      <c r="C2" s="6">
        <v>615627598</v>
      </c>
      <c r="D2" s="6">
        <f>C2-B2</f>
        <v>615627517</v>
      </c>
      <c r="E2" s="6">
        <f>(D2*5.952)/1000000000</f>
        <v>3.6642149811840001</v>
      </c>
      <c r="F2" s="6">
        <v>1896</v>
      </c>
      <c r="G2" s="6">
        <v>66</v>
      </c>
      <c r="H2" s="7">
        <v>118</v>
      </c>
      <c r="I2" s="7">
        <v>627140044</v>
      </c>
      <c r="J2" s="7">
        <f>I2-H2</f>
        <v>627139926</v>
      </c>
      <c r="K2" s="7">
        <f>(J2*5.952)/1000000000</f>
        <v>3.732736839552</v>
      </c>
      <c r="L2" s="7">
        <v>2096</v>
      </c>
      <c r="M2" s="7">
        <v>8</v>
      </c>
      <c r="N2" s="8">
        <f>(K2*100/E2)-100</f>
        <v>1.8700283340323693</v>
      </c>
      <c r="O2" s="8">
        <f>(L2*100/F2)-100</f>
        <v>10.548523206751057</v>
      </c>
      <c r="P2" s="8">
        <f>(M2*100/G2)</f>
        <v>12.121212121212121</v>
      </c>
    </row>
    <row r="3" spans="1:16" x14ac:dyDescent="0.2">
      <c r="A3" s="5" t="s">
        <v>7</v>
      </c>
      <c r="B3" s="6">
        <v>32</v>
      </c>
      <c r="C3" s="6">
        <v>702261913</v>
      </c>
      <c r="D3" s="6">
        <f t="shared" ref="D3:D23" si="0">C3-B3</f>
        <v>702261881</v>
      </c>
      <c r="E3" s="6">
        <f t="shared" ref="E3:E23" si="1">(D3*5.952)/1000000000</f>
        <v>4.1798627157119999</v>
      </c>
      <c r="F3" s="6">
        <v>16080</v>
      </c>
      <c r="G3" s="6">
        <v>1405</v>
      </c>
      <c r="H3" s="7">
        <v>59</v>
      </c>
      <c r="I3" s="7">
        <v>702261968</v>
      </c>
      <c r="J3" s="7">
        <f t="shared" ref="J3:J23" si="2">I3-H3</f>
        <v>702261909</v>
      </c>
      <c r="K3" s="7">
        <f t="shared" ref="K3:K23" si="3">(J3*5.952)/1000000000</f>
        <v>4.179862882368</v>
      </c>
      <c r="L3" s="7">
        <v>20504</v>
      </c>
      <c r="M3" s="7">
        <v>161</v>
      </c>
      <c r="N3" s="8">
        <f t="shared" ref="N3:N23" si="4">(K3*100/E3)-100</f>
        <v>3.9871165995464253E-6</v>
      </c>
      <c r="O3" s="8">
        <f t="shared" ref="O3:O23" si="5">(L3*100/F3)-100</f>
        <v>27.512437810945272</v>
      </c>
      <c r="P3" s="8">
        <f t="shared" ref="P3:P23" si="6">(M3*100/G3)</f>
        <v>11.459074733096086</v>
      </c>
    </row>
    <row r="4" spans="1:16" x14ac:dyDescent="0.2">
      <c r="A4" s="5" t="s">
        <v>8</v>
      </c>
      <c r="B4" s="6">
        <v>46</v>
      </c>
      <c r="C4" s="6">
        <v>662387181</v>
      </c>
      <c r="D4" s="6">
        <f t="shared" si="0"/>
        <v>662387135</v>
      </c>
      <c r="E4" s="6">
        <f t="shared" si="1"/>
        <v>3.94252822752</v>
      </c>
      <c r="F4" s="6">
        <v>15580</v>
      </c>
      <c r="G4" s="6">
        <v>1095</v>
      </c>
      <c r="H4" s="7">
        <v>73</v>
      </c>
      <c r="I4" s="7">
        <v>845629875</v>
      </c>
      <c r="J4" s="7">
        <f t="shared" si="2"/>
        <v>845629802</v>
      </c>
      <c r="K4" s="7">
        <f t="shared" si="3"/>
        <v>5.0331885815039996</v>
      </c>
      <c r="L4" s="7">
        <v>26424</v>
      </c>
      <c r="M4" s="7">
        <v>384</v>
      </c>
      <c r="N4" s="8">
        <f t="shared" si="4"/>
        <v>27.663983389411669</v>
      </c>
      <c r="O4" s="8">
        <f t="shared" si="5"/>
        <v>69.602053915276002</v>
      </c>
      <c r="P4" s="8">
        <f t="shared" si="6"/>
        <v>35.06849315068493</v>
      </c>
    </row>
    <row r="5" spans="1:16" x14ac:dyDescent="0.2">
      <c r="A5" s="5" t="s">
        <v>9</v>
      </c>
      <c r="B5" s="6">
        <v>47</v>
      </c>
      <c r="C5" s="6">
        <v>599636117</v>
      </c>
      <c r="D5" s="6">
        <f t="shared" si="0"/>
        <v>599636070</v>
      </c>
      <c r="E5" s="6">
        <f t="shared" si="1"/>
        <v>3.5690338886399999</v>
      </c>
      <c r="F5" s="6">
        <v>3076</v>
      </c>
      <c r="G5" s="6">
        <v>115</v>
      </c>
      <c r="H5" s="7">
        <v>73</v>
      </c>
      <c r="I5" s="7">
        <v>603889426</v>
      </c>
      <c r="J5" s="7">
        <f t="shared" si="2"/>
        <v>603889353</v>
      </c>
      <c r="K5" s="7">
        <f t="shared" si="3"/>
        <v>3.5943494290559999</v>
      </c>
      <c r="L5" s="7">
        <v>3408</v>
      </c>
      <c r="M5" s="7">
        <v>13</v>
      </c>
      <c r="N5" s="8">
        <f t="shared" si="4"/>
        <v>0.70931073242475406</v>
      </c>
      <c r="O5" s="8">
        <f t="shared" si="5"/>
        <v>10.79323797139142</v>
      </c>
      <c r="P5" s="8">
        <f t="shared" si="6"/>
        <v>11.304347826086957</v>
      </c>
    </row>
    <row r="6" spans="1:16" x14ac:dyDescent="0.2">
      <c r="A6" s="5" t="s">
        <v>10</v>
      </c>
      <c r="B6" s="6">
        <v>37</v>
      </c>
      <c r="C6" s="6">
        <v>581063024</v>
      </c>
      <c r="D6" s="6">
        <f t="shared" si="0"/>
        <v>581062987</v>
      </c>
      <c r="E6" s="6">
        <f t="shared" si="1"/>
        <v>3.4584868986240003</v>
      </c>
      <c r="F6" s="6">
        <v>18488</v>
      </c>
      <c r="G6" s="6">
        <v>1677</v>
      </c>
      <c r="H6" s="7">
        <v>63</v>
      </c>
      <c r="I6" s="7">
        <v>587669678</v>
      </c>
      <c r="J6" s="7">
        <f t="shared" si="2"/>
        <v>587669615</v>
      </c>
      <c r="K6" s="7">
        <f t="shared" si="3"/>
        <v>3.4978095484799998</v>
      </c>
      <c r="L6" s="7">
        <v>23836</v>
      </c>
      <c r="M6" s="7">
        <v>195</v>
      </c>
      <c r="N6" s="8">
        <f t="shared" si="4"/>
        <v>1.1369899903811813</v>
      </c>
      <c r="O6" s="8">
        <f t="shared" si="5"/>
        <v>28.926871484205975</v>
      </c>
      <c r="P6" s="8">
        <f t="shared" si="6"/>
        <v>11.627906976744185</v>
      </c>
    </row>
    <row r="7" spans="1:16" x14ac:dyDescent="0.2">
      <c r="A7" s="5" t="s">
        <v>11</v>
      </c>
      <c r="B7" s="6">
        <v>8632</v>
      </c>
      <c r="C7" s="6">
        <v>689477739</v>
      </c>
      <c r="D7" s="6">
        <f t="shared" si="0"/>
        <v>689469107</v>
      </c>
      <c r="E7" s="6">
        <f t="shared" si="1"/>
        <v>4.1037201248640001</v>
      </c>
      <c r="F7" s="6">
        <v>1788</v>
      </c>
      <c r="G7" s="6">
        <v>101</v>
      </c>
      <c r="H7" s="7">
        <v>8687</v>
      </c>
      <c r="I7" s="7">
        <v>745428376</v>
      </c>
      <c r="J7" s="7">
        <f t="shared" si="2"/>
        <v>745419689</v>
      </c>
      <c r="K7" s="7">
        <f t="shared" si="3"/>
        <v>4.4367379889279999</v>
      </c>
      <c r="L7" s="7">
        <v>2060</v>
      </c>
      <c r="M7" s="7">
        <v>10</v>
      </c>
      <c r="N7" s="8">
        <f t="shared" si="4"/>
        <v>8.1150237816239041</v>
      </c>
      <c r="O7" s="8">
        <f t="shared" si="5"/>
        <v>15.212527964205819</v>
      </c>
      <c r="P7" s="8">
        <f t="shared" si="6"/>
        <v>9.9009900990099009</v>
      </c>
    </row>
    <row r="8" spans="1:16" x14ac:dyDescent="0.2">
      <c r="A8" s="5" t="s">
        <v>12</v>
      </c>
      <c r="B8" s="6">
        <v>36</v>
      </c>
      <c r="C8" s="6">
        <v>407348508</v>
      </c>
      <c r="D8" s="6">
        <f t="shared" si="0"/>
        <v>407348472</v>
      </c>
      <c r="E8" s="6">
        <f t="shared" si="1"/>
        <v>2.4245381053439998</v>
      </c>
      <c r="F8" s="6">
        <v>16528</v>
      </c>
      <c r="G8" s="6">
        <v>1420</v>
      </c>
      <c r="H8" s="7">
        <v>63</v>
      </c>
      <c r="I8" s="7">
        <v>408316747</v>
      </c>
      <c r="J8" s="7">
        <f t="shared" si="2"/>
        <v>408316684</v>
      </c>
      <c r="K8" s="7">
        <f t="shared" si="3"/>
        <v>2.4303009031679998</v>
      </c>
      <c r="L8" s="7">
        <v>21072</v>
      </c>
      <c r="M8" s="7">
        <v>166</v>
      </c>
      <c r="N8" s="8">
        <f t="shared" si="4"/>
        <v>0.23768641999473061</v>
      </c>
      <c r="O8" s="8">
        <f t="shared" si="5"/>
        <v>27.492739593417227</v>
      </c>
      <c r="P8" s="8">
        <f t="shared" si="6"/>
        <v>11.690140845070422</v>
      </c>
    </row>
    <row r="9" spans="1:16" x14ac:dyDescent="0.2">
      <c r="A9" s="5" t="s">
        <v>13</v>
      </c>
      <c r="B9" s="6">
        <v>46</v>
      </c>
      <c r="C9" s="6">
        <v>441584751</v>
      </c>
      <c r="D9" s="6">
        <f t="shared" si="0"/>
        <v>441584705</v>
      </c>
      <c r="E9" s="6">
        <f t="shared" si="1"/>
        <v>2.62831216416</v>
      </c>
      <c r="F9" s="6">
        <v>7664</v>
      </c>
      <c r="G9" s="6">
        <v>565</v>
      </c>
      <c r="H9" s="7">
        <v>72</v>
      </c>
      <c r="I9" s="7">
        <v>536223406</v>
      </c>
      <c r="J9" s="7">
        <f t="shared" si="2"/>
        <v>536223334</v>
      </c>
      <c r="K9" s="7">
        <f t="shared" si="3"/>
        <v>3.1916012839680001</v>
      </c>
      <c r="L9" s="7">
        <v>8396</v>
      </c>
      <c r="M9" s="7">
        <v>45</v>
      </c>
      <c r="N9" s="8">
        <f t="shared" si="4"/>
        <v>21.431591250426123</v>
      </c>
      <c r="O9" s="8">
        <f t="shared" si="5"/>
        <v>9.5511482254697313</v>
      </c>
      <c r="P9" s="8">
        <f t="shared" si="6"/>
        <v>7.9646017699115044</v>
      </c>
    </row>
    <row r="10" spans="1:16" x14ac:dyDescent="0.2">
      <c r="A10" s="5" t="s">
        <v>14</v>
      </c>
      <c r="B10" s="6">
        <v>19</v>
      </c>
      <c r="C10" s="6">
        <v>319568457</v>
      </c>
      <c r="D10" s="6">
        <f t="shared" si="0"/>
        <v>319568438</v>
      </c>
      <c r="E10" s="6">
        <f t="shared" si="1"/>
        <v>1.9020713429760001</v>
      </c>
      <c r="F10" s="6">
        <v>8088</v>
      </c>
      <c r="G10" s="6">
        <v>487</v>
      </c>
      <c r="H10" s="7">
        <v>47</v>
      </c>
      <c r="I10" s="7">
        <v>430168579</v>
      </c>
      <c r="J10" s="7">
        <f t="shared" si="2"/>
        <v>430168532</v>
      </c>
      <c r="K10" s="7">
        <f t="shared" si="3"/>
        <v>2.5603631024639997</v>
      </c>
      <c r="L10" s="7">
        <v>12552</v>
      </c>
      <c r="M10" s="7">
        <v>158</v>
      </c>
      <c r="N10" s="8">
        <f t="shared" si="4"/>
        <v>34.609204429631433</v>
      </c>
      <c r="O10" s="8">
        <f t="shared" si="5"/>
        <v>55.192878338278945</v>
      </c>
      <c r="P10" s="8">
        <f t="shared" si="6"/>
        <v>32.4435318275154</v>
      </c>
    </row>
    <row r="11" spans="1:16" x14ac:dyDescent="0.2">
      <c r="A11" s="5" t="s">
        <v>15</v>
      </c>
      <c r="B11" s="6">
        <v>45</v>
      </c>
      <c r="C11" s="6">
        <v>665015050</v>
      </c>
      <c r="D11" s="6">
        <f t="shared" si="0"/>
        <v>665015005</v>
      </c>
      <c r="E11" s="6">
        <f t="shared" si="1"/>
        <v>3.9581693097599997</v>
      </c>
      <c r="F11" s="6">
        <v>2924</v>
      </c>
      <c r="G11" s="6">
        <v>95</v>
      </c>
      <c r="H11" s="7">
        <v>71</v>
      </c>
      <c r="I11" s="7">
        <v>672169779</v>
      </c>
      <c r="J11" s="7">
        <f t="shared" si="2"/>
        <v>672169708</v>
      </c>
      <c r="K11" s="7">
        <f t="shared" si="3"/>
        <v>4.0007541020159998</v>
      </c>
      <c r="L11" s="7">
        <v>3512</v>
      </c>
      <c r="M11" s="7">
        <v>21</v>
      </c>
      <c r="N11" s="8">
        <f t="shared" si="4"/>
        <v>1.0758709121157466</v>
      </c>
      <c r="O11" s="8">
        <f>(L11*100/F11)-100</f>
        <v>20.109439124487011</v>
      </c>
      <c r="P11" s="8">
        <f>(M11*100/G11)</f>
        <v>22.105263157894736</v>
      </c>
    </row>
    <row r="12" spans="1:16" x14ac:dyDescent="0.2">
      <c r="A12" s="5" t="s">
        <v>16</v>
      </c>
      <c r="B12" s="6">
        <v>43</v>
      </c>
      <c r="C12" s="6">
        <v>473533288</v>
      </c>
      <c r="D12" s="6">
        <f t="shared" si="0"/>
        <v>473533245</v>
      </c>
      <c r="E12" s="6">
        <f t="shared" si="1"/>
        <v>2.8184698742399998</v>
      </c>
      <c r="F12" s="6">
        <v>4936</v>
      </c>
      <c r="G12" s="6">
        <v>116</v>
      </c>
      <c r="H12" s="7">
        <v>69</v>
      </c>
      <c r="I12" s="7">
        <v>494281343</v>
      </c>
      <c r="J12" s="7">
        <f t="shared" si="2"/>
        <v>494281274</v>
      </c>
      <c r="K12" s="7">
        <f t="shared" si="3"/>
        <v>2.9419621428479998</v>
      </c>
      <c r="L12" s="7">
        <v>5648</v>
      </c>
      <c r="M12" s="7">
        <v>25</v>
      </c>
      <c r="N12" s="8">
        <f t="shared" si="4"/>
        <v>4.3815358729459319</v>
      </c>
      <c r="O12" s="8">
        <f t="shared" si="5"/>
        <v>14.424635332252834</v>
      </c>
      <c r="P12" s="8">
        <f t="shared" si="6"/>
        <v>21.551724137931036</v>
      </c>
    </row>
    <row r="13" spans="1:16" x14ac:dyDescent="0.2">
      <c r="A13" s="5" t="s">
        <v>17</v>
      </c>
      <c r="B13" s="6">
        <v>20</v>
      </c>
      <c r="C13" s="6">
        <v>646895492</v>
      </c>
      <c r="D13" s="6">
        <f t="shared" si="0"/>
        <v>646895472</v>
      </c>
      <c r="E13" s="6">
        <f t="shared" si="1"/>
        <v>3.8503218493439997</v>
      </c>
      <c r="F13" s="6">
        <v>14128</v>
      </c>
      <c r="G13" s="6">
        <v>792</v>
      </c>
      <c r="H13" s="7">
        <v>60</v>
      </c>
      <c r="I13" s="7">
        <v>646895559</v>
      </c>
      <c r="J13" s="7">
        <f t="shared" si="2"/>
        <v>646895499</v>
      </c>
      <c r="K13" s="7">
        <f t="shared" si="3"/>
        <v>3.850322010048</v>
      </c>
      <c r="L13" s="7">
        <v>14228</v>
      </c>
      <c r="M13" s="7">
        <v>3</v>
      </c>
      <c r="N13" s="8">
        <f t="shared" si="4"/>
        <v>4.1737809652886426E-6</v>
      </c>
      <c r="O13" s="8">
        <f t="shared" si="5"/>
        <v>0.70781426953567461</v>
      </c>
      <c r="P13" s="8">
        <f t="shared" si="6"/>
        <v>0.37878787878787878</v>
      </c>
    </row>
    <row r="14" spans="1:16" x14ac:dyDescent="0.2">
      <c r="A14" s="5" t="s">
        <v>18</v>
      </c>
      <c r="B14" s="6">
        <v>41</v>
      </c>
      <c r="C14" s="6">
        <v>701537844</v>
      </c>
      <c r="D14" s="6">
        <f t="shared" si="0"/>
        <v>701537803</v>
      </c>
      <c r="E14" s="6">
        <f t="shared" si="1"/>
        <v>4.1755530034559998</v>
      </c>
      <c r="F14" s="6">
        <v>13932</v>
      </c>
      <c r="G14" s="6">
        <v>968</v>
      </c>
      <c r="H14" s="7">
        <v>67</v>
      </c>
      <c r="I14" s="7">
        <v>778538010</v>
      </c>
      <c r="J14" s="7">
        <f t="shared" si="2"/>
        <v>778537943</v>
      </c>
      <c r="K14" s="7">
        <f t="shared" si="3"/>
        <v>4.6338578367360004</v>
      </c>
      <c r="L14" s="7">
        <v>17324</v>
      </c>
      <c r="M14" s="7">
        <v>123</v>
      </c>
      <c r="N14" s="8">
        <f t="shared" si="4"/>
        <v>10.975907452274541</v>
      </c>
      <c r="O14" s="8">
        <f t="shared" si="5"/>
        <v>24.346827447602635</v>
      </c>
      <c r="P14" s="8">
        <f t="shared" si="6"/>
        <v>12.706611570247935</v>
      </c>
    </row>
    <row r="15" spans="1:16" x14ac:dyDescent="0.2">
      <c r="A15" s="5" t="s">
        <v>19</v>
      </c>
      <c r="B15" s="6">
        <v>32</v>
      </c>
      <c r="C15" s="6">
        <v>710188308</v>
      </c>
      <c r="D15" s="6">
        <f t="shared" si="0"/>
        <v>710188276</v>
      </c>
      <c r="E15" s="6">
        <f t="shared" si="1"/>
        <v>4.2270406187519995</v>
      </c>
      <c r="F15" s="6">
        <v>552</v>
      </c>
      <c r="G15" s="6">
        <v>37</v>
      </c>
      <c r="H15" s="7">
        <v>59</v>
      </c>
      <c r="I15" s="7">
        <v>710195083</v>
      </c>
      <c r="J15" s="7">
        <f t="shared" si="2"/>
        <v>710195024</v>
      </c>
      <c r="K15" s="7">
        <f t="shared" si="3"/>
        <v>4.2270807828479997</v>
      </c>
      <c r="L15" s="7">
        <v>692</v>
      </c>
      <c r="M15" s="7">
        <v>5</v>
      </c>
      <c r="N15" s="8">
        <f t="shared" si="4"/>
        <v>9.5017057138591099E-4</v>
      </c>
      <c r="O15" s="8">
        <f t="shared" si="5"/>
        <v>25.362318840579704</v>
      </c>
      <c r="P15" s="8">
        <f t="shared" si="6"/>
        <v>13.513513513513514</v>
      </c>
    </row>
    <row r="16" spans="1:16" x14ac:dyDescent="0.2">
      <c r="A16" s="5" t="s">
        <v>20</v>
      </c>
      <c r="B16" s="6">
        <v>41</v>
      </c>
      <c r="C16" s="6">
        <v>635673451</v>
      </c>
      <c r="D16" s="6">
        <f t="shared" si="0"/>
        <v>635673410</v>
      </c>
      <c r="E16" s="6">
        <f t="shared" si="1"/>
        <v>3.7835281363200002</v>
      </c>
      <c r="F16" s="6">
        <v>29240</v>
      </c>
      <c r="G16" s="6">
        <v>1772</v>
      </c>
      <c r="H16" s="7">
        <v>67</v>
      </c>
      <c r="I16" s="7">
        <v>652155145</v>
      </c>
      <c r="J16" s="7">
        <f t="shared" si="2"/>
        <v>652155078</v>
      </c>
      <c r="K16" s="7">
        <f t="shared" si="3"/>
        <v>3.8816270242560003</v>
      </c>
      <c r="L16" s="7">
        <v>34516</v>
      </c>
      <c r="M16" s="7">
        <v>193</v>
      </c>
      <c r="N16" s="8">
        <f t="shared" si="4"/>
        <v>2.5927886459809599</v>
      </c>
      <c r="O16" s="8">
        <f t="shared" si="5"/>
        <v>18.043775649794796</v>
      </c>
      <c r="P16" s="8">
        <f t="shared" si="6"/>
        <v>10.891647855530474</v>
      </c>
    </row>
    <row r="17" spans="1:16" x14ac:dyDescent="0.2">
      <c r="A17" s="5" t="s">
        <v>21</v>
      </c>
      <c r="B17" s="6">
        <v>51</v>
      </c>
      <c r="C17" s="6">
        <v>592089407</v>
      </c>
      <c r="D17" s="6">
        <f t="shared" si="0"/>
        <v>592089356</v>
      </c>
      <c r="E17" s="6">
        <f t="shared" si="1"/>
        <v>3.5241158469120002</v>
      </c>
      <c r="F17" s="6">
        <v>25336</v>
      </c>
      <c r="G17" s="6">
        <v>2476</v>
      </c>
      <c r="H17" s="7">
        <v>91</v>
      </c>
      <c r="I17" s="7">
        <v>694562265</v>
      </c>
      <c r="J17" s="7">
        <f t="shared" si="2"/>
        <v>694562174</v>
      </c>
      <c r="K17" s="7">
        <f t="shared" si="3"/>
        <v>4.1340340596480001</v>
      </c>
      <c r="L17" s="7">
        <v>32576</v>
      </c>
      <c r="M17" s="7">
        <v>259</v>
      </c>
      <c r="N17" s="8">
        <f t="shared" si="4"/>
        <v>17.306985332801688</v>
      </c>
      <c r="O17" s="8">
        <f t="shared" si="5"/>
        <v>28.575939374802658</v>
      </c>
      <c r="P17" s="8">
        <f t="shared" si="6"/>
        <v>10.460420032310179</v>
      </c>
    </row>
    <row r="18" spans="1:16" x14ac:dyDescent="0.2">
      <c r="A18" s="5" t="s">
        <v>22</v>
      </c>
      <c r="B18" s="6">
        <v>46</v>
      </c>
      <c r="C18" s="6">
        <v>602540494</v>
      </c>
      <c r="D18" s="6">
        <f t="shared" si="0"/>
        <v>602540448</v>
      </c>
      <c r="E18" s="6">
        <f t="shared" si="1"/>
        <v>3.5863207464959999</v>
      </c>
      <c r="F18" s="6">
        <v>3944</v>
      </c>
      <c r="G18" s="6">
        <v>315</v>
      </c>
      <c r="H18" s="7">
        <v>72</v>
      </c>
      <c r="I18" s="7">
        <v>720147268</v>
      </c>
      <c r="J18" s="7">
        <f t="shared" si="2"/>
        <v>720147196</v>
      </c>
      <c r="K18" s="7">
        <f t="shared" si="3"/>
        <v>4.2863161105919998</v>
      </c>
      <c r="L18" s="7">
        <v>4756</v>
      </c>
      <c r="M18" s="7">
        <v>31</v>
      </c>
      <c r="N18" s="8">
        <f t="shared" si="4"/>
        <v>19.518481853022422</v>
      </c>
      <c r="O18" s="8">
        <f t="shared" si="5"/>
        <v>20.588235294117652</v>
      </c>
      <c r="P18" s="8">
        <f t="shared" si="6"/>
        <v>9.8412698412698418</v>
      </c>
    </row>
    <row r="19" spans="1:16" x14ac:dyDescent="0.2">
      <c r="A19" s="5" t="s">
        <v>23</v>
      </c>
      <c r="B19" s="6">
        <v>46</v>
      </c>
      <c r="C19" s="6">
        <v>682255510</v>
      </c>
      <c r="D19" s="6">
        <f t="shared" si="0"/>
        <v>682255464</v>
      </c>
      <c r="E19" s="6">
        <f t="shared" si="1"/>
        <v>4.0607845217280003</v>
      </c>
      <c r="F19" s="6">
        <v>6200</v>
      </c>
      <c r="G19" s="6">
        <v>360</v>
      </c>
      <c r="H19" s="7">
        <v>72</v>
      </c>
      <c r="I19" s="7">
        <v>923823435</v>
      </c>
      <c r="J19" s="7">
        <f t="shared" si="2"/>
        <v>923823363</v>
      </c>
      <c r="K19" s="7">
        <f t="shared" si="3"/>
        <v>5.4985966565759998</v>
      </c>
      <c r="L19" s="7">
        <v>9396</v>
      </c>
      <c r="M19" s="7">
        <v>114</v>
      </c>
      <c r="N19" s="8">
        <f t="shared" si="4"/>
        <v>35.40725017923782</v>
      </c>
      <c r="O19" s="8">
        <f t="shared" si="5"/>
        <v>51.548387096774206</v>
      </c>
      <c r="P19" s="8">
        <f t="shared" si="6"/>
        <v>31.666666666666668</v>
      </c>
    </row>
    <row r="20" spans="1:16" x14ac:dyDescent="0.2">
      <c r="A20" s="5" t="s">
        <v>24</v>
      </c>
      <c r="B20" s="6">
        <v>36</v>
      </c>
      <c r="C20" s="6">
        <v>262641866</v>
      </c>
      <c r="D20" s="6">
        <f t="shared" si="0"/>
        <v>262641830</v>
      </c>
      <c r="E20" s="6">
        <f t="shared" si="1"/>
        <v>1.5632441721600001</v>
      </c>
      <c r="F20" s="6">
        <v>5060</v>
      </c>
      <c r="G20" s="6">
        <v>371</v>
      </c>
      <c r="H20" s="7">
        <v>63</v>
      </c>
      <c r="I20" s="7">
        <v>294317312</v>
      </c>
      <c r="J20" s="7">
        <f t="shared" si="2"/>
        <v>294317249</v>
      </c>
      <c r="K20" s="7">
        <f t="shared" si="3"/>
        <v>1.7517762660480001</v>
      </c>
      <c r="L20" s="7">
        <v>5380</v>
      </c>
      <c r="M20" s="7">
        <v>8</v>
      </c>
      <c r="N20" s="8">
        <f t="shared" si="4"/>
        <v>12.060310042768123</v>
      </c>
      <c r="O20" s="8">
        <f t="shared" si="5"/>
        <v>6.324110671936765</v>
      </c>
      <c r="P20" s="8">
        <f t="shared" si="6"/>
        <v>2.1563342318059298</v>
      </c>
    </row>
    <row r="21" spans="1:16" x14ac:dyDescent="0.2">
      <c r="A21" s="5" t="s">
        <v>25</v>
      </c>
      <c r="B21" s="6">
        <v>46</v>
      </c>
      <c r="C21" s="6">
        <v>250420769</v>
      </c>
      <c r="D21" s="6">
        <f t="shared" si="0"/>
        <v>250420723</v>
      </c>
      <c r="E21" s="6">
        <f t="shared" si="1"/>
        <v>1.490504143296</v>
      </c>
      <c r="F21" s="6">
        <v>16464</v>
      </c>
      <c r="G21" s="6">
        <v>1430</v>
      </c>
      <c r="H21" s="7">
        <v>72</v>
      </c>
      <c r="I21" s="7">
        <v>263629306</v>
      </c>
      <c r="J21" s="7">
        <f t="shared" si="2"/>
        <v>263629234</v>
      </c>
      <c r="K21" s="7">
        <f t="shared" si="3"/>
        <v>1.569121200768</v>
      </c>
      <c r="L21" s="7">
        <v>21036</v>
      </c>
      <c r="M21" s="7">
        <v>166</v>
      </c>
      <c r="N21" s="8">
        <f t="shared" si="4"/>
        <v>5.2745279391274664</v>
      </c>
      <c r="O21" s="8">
        <f t="shared" si="5"/>
        <v>27.769679300291543</v>
      </c>
      <c r="P21" s="8">
        <f t="shared" si="6"/>
        <v>11.608391608391608</v>
      </c>
    </row>
    <row r="22" spans="1:16" x14ac:dyDescent="0.2">
      <c r="A22" s="5" t="s">
        <v>26</v>
      </c>
      <c r="B22" s="6">
        <v>45</v>
      </c>
      <c r="C22" s="6">
        <v>221238958</v>
      </c>
      <c r="D22" s="6">
        <f t="shared" si="0"/>
        <v>221238913</v>
      </c>
      <c r="E22" s="6">
        <f t="shared" si="1"/>
        <v>1.316814010176</v>
      </c>
      <c r="F22" s="6">
        <v>3164</v>
      </c>
      <c r="G22" s="6">
        <v>134</v>
      </c>
      <c r="H22" s="7">
        <v>73</v>
      </c>
      <c r="I22" s="7">
        <v>231419477</v>
      </c>
      <c r="J22" s="7">
        <f t="shared" si="2"/>
        <v>231419404</v>
      </c>
      <c r="K22" s="7">
        <f t="shared" si="3"/>
        <v>1.377408292608</v>
      </c>
      <c r="L22" s="7">
        <v>3436</v>
      </c>
      <c r="M22" s="7">
        <v>10</v>
      </c>
      <c r="N22" s="8">
        <f t="shared" si="4"/>
        <v>4.6015824530832106</v>
      </c>
      <c r="O22" s="8">
        <f t="shared" si="5"/>
        <v>8.5967130214917802</v>
      </c>
      <c r="P22" s="8">
        <f t="shared" si="6"/>
        <v>7.4626865671641793</v>
      </c>
    </row>
    <row r="23" spans="1:16" x14ac:dyDescent="0.2">
      <c r="A23" s="5" t="s">
        <v>27</v>
      </c>
      <c r="B23" s="6">
        <v>75</v>
      </c>
      <c r="C23" s="6">
        <v>277299104</v>
      </c>
      <c r="D23" s="6">
        <f t="shared" si="0"/>
        <v>277299029</v>
      </c>
      <c r="E23" s="6">
        <f t="shared" si="1"/>
        <v>1.6504838206080001</v>
      </c>
      <c r="F23" s="6">
        <v>29536</v>
      </c>
      <c r="G23" s="6">
        <v>2185</v>
      </c>
      <c r="H23" s="7">
        <v>103</v>
      </c>
      <c r="I23" s="7">
        <v>324921952</v>
      </c>
      <c r="J23" s="7">
        <f t="shared" si="2"/>
        <v>324921849</v>
      </c>
      <c r="K23" s="7">
        <f t="shared" si="3"/>
        <v>1.9339348452479999</v>
      </c>
      <c r="L23" s="7">
        <v>36724</v>
      </c>
      <c r="M23" s="7">
        <v>265</v>
      </c>
      <c r="N23" s="8">
        <f t="shared" si="4"/>
        <v>17.173814193197174</v>
      </c>
      <c r="O23" s="8">
        <f t="shared" si="5"/>
        <v>24.336403033586137</v>
      </c>
      <c r="P23" s="8">
        <f t="shared" si="6"/>
        <v>12.128146453089245</v>
      </c>
    </row>
    <row r="24" spans="1:16" x14ac:dyDescent="0.2">
      <c r="G24" s="9"/>
      <c r="H24" s="9"/>
      <c r="L24" s="9"/>
    </row>
    <row r="25" spans="1:16" x14ac:dyDescent="0.2">
      <c r="F25" s="9"/>
    </row>
    <row r="26" spans="1:16" x14ac:dyDescent="0.2">
      <c r="M26" s="10" t="s">
        <v>31</v>
      </c>
      <c r="N26" s="10">
        <f>GEOMEAN(N2:N23)</f>
        <v>1.0966568045622089</v>
      </c>
      <c r="O26" s="10">
        <f>GEOMEAN(O2:O23)</f>
        <v>17.875220143155893</v>
      </c>
      <c r="P26" s="10">
        <f>GEOMEAN(P2:P23)</f>
        <v>10.736293339225588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2022-09-19T08:05:08Z</dcterms:created>
  <dcterms:modified xsi:type="dcterms:W3CDTF">2022-10-14T12:41:18Z</dcterms:modified>
</cp:coreProperties>
</file>