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09" sheetId="1" r:id="rId4"/>
    <sheet state="visible" name="10-19" sheetId="2" r:id="rId5"/>
    <sheet state="visible" name="20-29" sheetId="3" r:id="rId6"/>
    <sheet state="visible" name="30-39" sheetId="4" r:id="rId7"/>
    <sheet state="visible" name="40-49" sheetId="5" r:id="rId8"/>
  </sheets>
  <definedNames/>
  <calcPr/>
</workbook>
</file>

<file path=xl/sharedStrings.xml><?xml version="1.0" encoding="utf-8"?>
<sst xmlns="http://schemas.openxmlformats.org/spreadsheetml/2006/main" count="1074" uniqueCount="937">
  <si>
    <t>1. Kính ngữ trong tiếng Nhật</t>
  </si>
  <si>
    <t>Kính ngữ trong tiếng Nhật là gì?</t>
  </si>
  <si>
    <t>Kính ngữ gồm có 3 loại là 尊敬語（そんけいご）： tôn kính ngữ, 謙譲語（けんじょうご）： Khiêm nhường ngữ, 丁寧語（ていねいご）: Thể lịch sự. Cả 3 loại này được gọi chung là Kính ngữ.</t>
  </si>
  <si>
    <t>Kính ngữ được sử dụng khi muốn biểu thị thái độ lịch sự, tôn trọng đối với người nghe, Kính ngữ thường được dùng khi giao tiếp với khách hàng, cấp trên, người lớn tuổi, người không quen biết hay những tình huống giao tiếp đòi hỏi sự trang trọng.</t>
  </si>
  <si>
    <t>1. Tôn kính ngữ 尊敬語（そんけいご）</t>
  </si>
  <si>
    <t>Khi giao tiếp bạn hãy nhớ: Dùng tôn kính ngữ khi chủ ngữ là người nghe (Người có cấp bậc cao hơn) hoặc người ở công ty khác. Sự dụng tôn kính ngữ để bày tỏ sự kính trọng đối với người đó (Nâng người đó lên cao hơn so với bản thân mình).</t>
  </si>
  <si>
    <t>* Với những động từ có dạng đặc biệt thì chúng ta ưu tiên sử dụng ở dạng đặc biệt, còn những động từ khác thì có thể dùng sang thể bị động hoặc dạng [お Động từ thể ます(bỏ ます) + に なります].</t>
  </si>
  <si>
    <t>1.1 Dạng đặc biệt</t>
  </si>
  <si>
    <t>Bảng Động từ dạng đặc biệt</t>
  </si>
  <si>
    <t>TT</t>
  </si>
  <si>
    <t>Động từ thể ます</t>
  </si>
  <si>
    <t>尊敬語（そんけいご） 
Tôn kính ngữ</t>
  </si>
  <si>
    <t>Ý nghĩa</t>
  </si>
  <si>
    <t>行（い）きます</t>
  </si>
  <si>
    <t>いらっしゃいます/おいでになります</t>
  </si>
  <si>
    <t>Đi</t>
  </si>
  <si>
    <t>来（き）ます</t>
  </si>
  <si>
    <t>Đến</t>
  </si>
  <si>
    <t>います</t>
  </si>
  <si>
    <t>Ở, có, tại</t>
  </si>
  <si>
    <t>～ていきます</t>
  </si>
  <si>
    <t>～ていらっしゃいます</t>
  </si>
  <si>
    <t>～てきます</t>
  </si>
  <si>
    <t>～ています</t>
  </si>
  <si>
    <t>します</t>
  </si>
  <si>
    <t>なさいます</t>
  </si>
  <si>
    <t>Làm</t>
  </si>
  <si>
    <t>言（い）います</t>
  </si>
  <si>
    <t>おっしゃいます</t>
  </si>
  <si>
    <t>Nói</t>
  </si>
  <si>
    <t>食（た）べます</t>
  </si>
  <si>
    <t>召（め）し上（あ）がります</t>
  </si>
  <si>
    <t>Ăn</t>
  </si>
  <si>
    <t>飲（の）みます</t>
  </si>
  <si>
    <t>Uống</t>
  </si>
  <si>
    <t>見ます</t>
  </si>
  <si>
    <t>ご覧（らん）になります</t>
  </si>
  <si>
    <t>Nhìn</t>
  </si>
  <si>
    <t>知（し）っています</t>
  </si>
  <si>
    <t>ご存知（ぞんじ）です/ご存じでいらっしゃいます</t>
  </si>
  <si>
    <t>Biết</t>
  </si>
  <si>
    <t>死（し）にます</t>
  </si>
  <si>
    <t>お亡（な）くなりになります</t>
  </si>
  <si>
    <t>Chết</t>
  </si>
  <si>
    <t>くれます</t>
  </si>
  <si>
    <t>くださいます</t>
  </si>
  <si>
    <t>Cho tôi</t>
  </si>
  <si>
    <t>いいです</t>
  </si>
  <si>
    <t>よろしいです</t>
  </si>
  <si>
    <t>Được, tốt</t>
  </si>
  <si>
    <t>Ví dụ:</t>
  </si>
  <si>
    <t>1) 今、 何（なん）の仕事（しごと）をしていますか？ Anh/Chị đang làm công việc gì vậy?</t>
  </si>
  <si>
    <t>→ 今、何（なん）の仕事（しごと）をなさっていますか？ Anh/Chị đang làm công việc gì vậy ạ?</t>
  </si>
  <si>
    <t>2) 今、どこにいますか？ Anh/ chị đang ở đâu đấy？</t>
  </si>
  <si>
    <t>→ 今、どこにいらっしゃいますか？ Anh/ chị đang ở đâu đấy ạ?</t>
  </si>
  <si>
    <t>3) ミンさんは日本（にほん）へ出張（しゅっちょう）します。 Anh Minh sẽ đi công tác ở Nhật Bản.</t>
  </si>
  <si>
    <t>→ ミンさんは日本（にほん）へ出張（しゅっちょう）なさいます。 Anh Minh sẽ đi công tác ở Nhật Bản ạ.</t>
  </si>
  <si>
    <t>4) マイ先生（せんせい）、日本（にほん）に行（い）ったことがありますか？ Cô Mai ơi, Cô đã từng đi Nhật chưa?</t>
  </si>
  <si>
    <t>→ マイ先生（せんせい）、日本（にほん）にいらっしゃったことがありますか？ Cô Mai ơi, Cô đã từng đi Nhật chưa ạ?</t>
  </si>
  <si>
    <t>→ マイ先生（せんせい）、日本（にほん）にお出（い）でになったことがありますか？ Cô Mai ơi, Cô đã từng đi Nhật chưa ạ?</t>
  </si>
  <si>
    <t>5) ベトナムにいつ来ましたか？ Anh/Chị đến Việt Nam từ khi nào vậy?</t>
  </si>
  <si>
    <t>→ ベトナムにいついらっしゃいましたか？ Anh/Chị đến Việt Nam từ khi nào vậy ạ?</t>
  </si>
  <si>
    <t>→ ベトナムにいつお出でになりましたか？ Anh/Chị đến Việt Nam từ khi nào vậy ạ?</t>
  </si>
  <si>
    <t>6) 社長（しゃちょう）、レポートをご覧（らん）になりましたか？ Giám đốc, Anh đã xem bản báo cáo chưa vậy?</t>
  </si>
  <si>
    <t>7) さっきほうど、なんとおっしゃいましたか？。 Anh/chị vừa nói gì vậy?</t>
  </si>
  <si>
    <t>8) マンゴージュースを 召（め）し上（あ）がってください Anh/chị hãy uống sinh tố xoài đi ạ</t>
  </si>
  <si>
    <t>9) ドリアンを 召（め）し上（あ）がったことがありますか？ Anh/chị đã ăn Sầu riêng chưa?</t>
  </si>
  <si>
    <t>10) 社長（しゃちょう）が私（わたし）にスマートフォンをくださいました。 Giám đốc đã cho tôi chiếc Smart phone (điện thoại thông minh).</t>
  </si>
  <si>
    <t>1.2 お Động từ thể ます(bỏ ます) + に なります</t>
  </si>
  <si>
    <t>Chú ý: Mẫu câu này không dùng với những động từ thuộc nhóm 3, và động từ ở nhóm 2 chỉ có một âm tiết trước る (Ví dụ: 着る: Mặc, 出る： Đi ra, いる: có).</t>
  </si>
  <si>
    <t>1) 先生（せんせい）、手紙（てがみ）をお書きになりましたか？ Thầy ơi, Thầy đã viết thư chưa ạ?</t>
  </si>
  <si>
    <t>2) すみません、 お帰（かえ）りになりましたか？ Thầy đã về nhà chưa vậy? (Trong trường hợp hỏi thầy giáo).</t>
  </si>
  <si>
    <t>3) 私（わたし）のレポートを お読（よ）みになりましたか？ Thầy đã đọc báo cáo của em chưa ạ?</t>
  </si>
  <si>
    <t>4) お客様（きゃくさま）、今日（きょう）はお泊（とま）りになりましたか？ Hôm nay quý khách ngủ lại chứ ạ?</t>
  </si>
  <si>
    <t>5) もうお決（き）まりになりましたか？ Qúy khách đã chọn được món ăn chưa ạ? (Giao tiếp với khách hàng trong quán ăn).</t>
  </si>
  <si>
    <t>6) すみません、もうお休（やす）みになりましたか？ Xin lỗi quý khách đã ngủ chưa ạ? (Điện thoại lên phòng khách trong khách sạn).</t>
  </si>
  <si>
    <t>1.3 Sử dụng thể bị động</t>
  </si>
  <si>
    <t>Xem cách chia thể bị động tại đây:</t>
  </si>
  <si>
    <t>Cách chia thể bị động</t>
  </si>
  <si>
    <t>Ngoài những cách chia động từ ở 1.1 và 1.2 ở trên thì mục 1.3 này có thể áp dụng cho toàn bộ những động từ còn lại.</t>
  </si>
  <si>
    <t>1) 社長（しゃちょう）、レポートを読（よ）まれましたか？ Giám đốc, anh đã đọc báo cáo chưa ạ?</t>
  </si>
  <si>
    <t>2) あの曲（きょく）を聞（き）かれたことがありますか？ Anh/chị đã từng nghe ca khúc đó chưa ạ?</t>
  </si>
  <si>
    <t>3) 社長（しゃちょう）はさっき でかけられました。 Giám đốc vừa đi ra ngoài.</t>
  </si>
  <si>
    <t>4) 部長（ぶちょう）は 日本（にほん）へ出張（しゅっちょう）されました。 Trưởng phòng đã đi công tác ở Nhật bản rồi.</t>
  </si>
  <si>
    <t>5) 社長（しゃちょう）はもう帰（かえ）られました。 Giám đốc đã về rồi.</t>
  </si>
  <si>
    <t>6) 先生（せんせい）、明日（あした）何時（なんじ）に起（お）きられますか？ Thầy ơi, Ngày mai mấy giờ thầy dậy vậy?</t>
  </si>
  <si>
    <t>1.4 Mẫu câu yêu cầu, đề nghị lịch sự</t>
  </si>
  <si>
    <t>1) どうぞ、お座（すわ）りください。 Xin mời bạn ngồi.</t>
  </si>
  <si>
    <t>2) このパソコンをお使（つか）いください。 Xin mời dùng cái máy tính này.</t>
  </si>
  <si>
    <t>3) このかみに お名前（なまえ）とご住所（じゅうしょ）を お書（か）きください。 Xin bạn vui lòng viết tên và địa chỉ vào tờ giấy này.</t>
  </si>
  <si>
    <t>4) 少々（しょうしょう）お待（ま）ちください。 Xin quý khách hãy đợi một chút ạ.</t>
  </si>
  <si>
    <t>5) ご自由（じゆう）にお取（と）りください。 Xin quý khách hãy lấy thoải mái đi ạ.</t>
  </si>
  <si>
    <t>6) メールをお送（おく）りください。 Hãy gửi mail cho chúng tôi.</t>
  </si>
  <si>
    <t>1) ご検討（けんとう）ください。 Xin bạn hãy xem xét.</t>
  </si>
  <si>
    <t>2) お名前（なまえ）とご住所（じゅうしょ）を ご確認（かくにん）ください。 Xin vui lòng kiểm tra lại tên và địa chỉ.</t>
  </si>
  <si>
    <t>3) 社長（しゃちょう）とご相談（そうだん）ください。 Xin vui lòng bàn bạc với giám đốc.</t>
  </si>
  <si>
    <t>4) いつでもご連絡（れんらく）ください。 Xin hãy liên lạc với tôi bất cứ lúc nào.</t>
  </si>
  <si>
    <t>*Đặc biệt:</t>
  </si>
  <si>
    <t>1) 見（み）てください → ご覧（らん）ください。</t>
  </si>
  <si>
    <t>2) 来（き）てください → お越（こ）しください/お越（こ）しになってください/いらしゃってください</t>
  </si>
  <si>
    <t>3) 言（い）ってください → おっしゃってください/お申（もう）し付（つ）けてください。</t>
  </si>
  <si>
    <t>2. Khiêm nhường ngữ 謙譲語（けんじょうご）</t>
  </si>
  <si>
    <t>Trong khiêm nhường ngữ thì chủ ngữ là chủ thể của hành động là bản thân của người nói. Khiêm nhường ngữ được sử dụng để bày tỏ sự kính trọng đối với người đối diện.</t>
  </si>
  <si>
    <t>Bảng Động từ dạng đặc biệt khiêm nhường ngữ</t>
  </si>
  <si>
    <t>謙譲語（けんじょうご） 
Khiêm nhường ngữ</t>
  </si>
  <si>
    <t>意味
Ý Nghĩa</t>
  </si>
  <si>
    <t>参（まい）ります/伺（うかが）います (đi về phía người đối diện)</t>
  </si>
  <si>
    <t>おります</t>
  </si>
  <si>
    <t>Có, Ở, tại</t>
  </si>
  <si>
    <t>～ております</t>
  </si>
  <si>
    <t>～ていきます
～てきます</t>
  </si>
  <si>
    <t>～てまいります</t>
  </si>
  <si>
    <t>～します</t>
  </si>
  <si>
    <t>～いたします</t>
  </si>
  <si>
    <t>申（もう）します/申（もう）し上（あ）げます</t>
  </si>
  <si>
    <t>食（た）べます
飲（の）みます</t>
  </si>
  <si>
    <t>頂（いただ）きます</t>
  </si>
  <si>
    <t>Ăn
uống</t>
  </si>
  <si>
    <t>貰（もら）います</t>
  </si>
  <si>
    <t>Nhận</t>
  </si>
  <si>
    <t>訪（たず）ねます</t>
  </si>
  <si>
    <t>伺（うかが）います/おじゃまします</t>
  </si>
  <si>
    <t>Thăm, ghé thăm</t>
  </si>
  <si>
    <t>聞（き）きます</t>
  </si>
  <si>
    <t>伺（うかが）います</t>
  </si>
  <si>
    <t>Nghe, hỏi</t>
  </si>
  <si>
    <t>見（み）ます</t>
  </si>
  <si>
    <t>拝見（はいけん）します</t>
  </si>
  <si>
    <t>Xem</t>
  </si>
  <si>
    <t>存（ぞん）じ上（あ）げます</t>
  </si>
  <si>
    <t>あいます</t>
  </si>
  <si>
    <t>お目（め）にかかります</t>
  </si>
  <si>
    <t>Gặp</t>
  </si>
  <si>
    <t>亡（な）くなります</t>
  </si>
  <si>
    <t>あげます</t>
  </si>
  <si>
    <t>差（さ）し上（あ）げます</t>
  </si>
  <si>
    <t>tặng</t>
  </si>
  <si>
    <t>見（み）せます</t>
  </si>
  <si>
    <t>お目にかけます</t>
  </si>
  <si>
    <t>Cho xem</t>
  </si>
  <si>
    <t>1) 昨日（きのう）、私は社長（しゃちょう）のお宅（たく）へ伺（うかが）いました。 Hôm qua tôi đã đến thăm nhà của giám đốc.</t>
  </si>
  <si>
    <t>2) 先週（せんしゅう）、 先生（せんせい）の奥様（おくさま）にお目（め）にかかりました。 Tuần trước, Tôi đã gặp vợ của thầy giáo.</t>
  </si>
  <si>
    <t>3) 先生（せんせい）に本（ほん）を頂（いただ）きました。 Tôi được Thầy giáo cho quyển sách.</t>
  </si>
  <si>
    <t>4) マイさんにはるまきを作（つく）っていただきました。 Chị Mai đã làm món nem rán cho tôi.</t>
  </si>
  <si>
    <t>5) 社長（しゃちょう）のスケジュールを拝見（はいけん）しました。 Tôi đã xem kế hoạch của giám đốc.</t>
  </si>
  <si>
    <t>1.2 Cách chia ngoài dạng đặc biệt ở trên</t>
  </si>
  <si>
    <t>1) タクシーをお呼（よ）びします。 Tôi sẽ gọi taxi.</t>
  </si>
  <si>
    <t>2) 音楽（おんがく）をお聞（き）きいたします。 Tôi sẽ nghe nhạc.</t>
  </si>
  <si>
    <t>3) 重（おも）そうですね、お持（も）ちしましょうか？ Trông có vẻ nặng nhỉ, để tôi xách hộ được không?</t>
  </si>
  <si>
    <t>4) このレポートをお書（か）きいたします。 Tôi sẽ viết bản báo cáo này.</t>
  </si>
  <si>
    <t>1) 明日（あした）のスケジュールをご説明（せつめい）いたします。 Tôi xin giải thích kế hoạch của ngày mai.</t>
  </si>
  <si>
    <t>2) 後（あと）で、ご連絡（れんらく）いたします。 Tôi sẽ liên lạc sau.</t>
  </si>
  <si>
    <t>3) 家族（かぞく）とご相談（そうだん）いたします。 Tôi sẽ bạn bạc với gia đình.</t>
  </si>
  <si>
    <t>3. Thể lịch sự 丁寧語（ていねいご）</t>
  </si>
  <si>
    <t>Thể lịch sự 丁寧語（ていねいご） là nói đến những từ, cụm từ thay thế cho các từ sử dụng hàng ngày để làm cho sắc thái và ý nghĩa của nó trở nên trang trọng hơn.</t>
  </si>
  <si>
    <t>です → でございます</t>
  </si>
  <si>
    <t>あります → ございます</t>
  </si>
  <si>
    <t>ありません → ございません</t>
  </si>
  <si>
    <t>ここ、そこ、あそこ → こちら、そちら、あちら</t>
  </si>
  <si>
    <t>私（わたし） → わたくし</t>
  </si>
  <si>
    <t>ごめんなさい → 申（もう）し訳（わけ）ありません/申（もう）し訳（わけ）ございません</t>
  </si>
  <si>
    <t>さん → 様（さま）/どの</t>
  </si>
  <si>
    <t>1. Thêm お hoặc ご trước danh từ</t>
  </si>
  <si>
    <t>お Thường đi kèm với danh từ có 1 chữ hán, còn ご thì thêm trước động từ nhóm 3 có 2 chữ hán.</t>
  </si>
  <si>
    <t>＋ お茶、お手洗い、お米（こめ）、お酒（さけ）、お肉（にく）、お鞄（かばん）、お皿（さら）</t>
  </si>
  <si>
    <t>＋ ご紹介（しょうかい）、ご説明（せつめい）、ご意見（いけん）、ご検討（けんとう）、ご相談（そうだん）</t>
  </si>
  <si>
    <t>Trường hợp ngoại lệ:</t>
  </si>
  <si>
    <t>お電話（でんわ）、お時間（じかん）、お食事（しょくじ）、お勉強（べんきょう）、お仕事（しごと）、お化粧（けしょう）、お部屋（へや）、ご飯（ごはん）.</t>
  </si>
  <si>
    <t>2. Thêm お hoặc ご trước Tính từ</t>
  </si>
  <si>
    <t>Cũng giống như Danh từ, お được thêm vào tính từ có 1 chữ hán, ご được thêm vào tính từ có 2 chữ hán.</t>
  </si>
  <si>
    <t>お元気（おげんき）、お粗末（おそまつ）</t>
  </si>
  <si>
    <t>***Chú ý khi sử dụng kính ngữ:</t>
  </si>
  <si>
    <t>Người Nhật thường phần biệt Người nhà "うち” và người ngoài "そと". Người Nhật thường sử dụng Kính ngữ đối với người ngoài "そと" (Họ luôn khiêm nhường, hạ mình khi nói về người nhà "うち”). Các thành viên trong gia đình đương nhiên được coi là "người nhà" , ngoài ra đồng nghiệp, những người làm cùng công ty hay tổ chức mình thuộc về cũng được coi là "Người nhà". Ví dụ khi ta nói chuyện với người ngoài công ty về giám đốc của công ty mình, tuy là giám đốc, cấp trên của mình nhưng khi nói với người ngoài công ty thì vẫn sử dụng khiêm nhường ngữ 謙譲語（けんじょうご）</t>
  </si>
  <si>
    <t>Ví dụ: Anh Tanaka nói chuyện với anh Minh về giám đốc Yamada. (Anh Tanaka là người ngoài công ty, Anh Minh là cấp dưới của anh Yamada)</t>
  </si>
  <si>
    <t>Tanaka: 山田社長（やまだしゃちょう）はいらっしゃいますか？ Giám đốc Yamada có ở đó không ạ?</t>
  </si>
  <si>
    <t>Minh: 山田（やまだ）さんはただいま外出（がいしゅつ）しております。 Hiện giờ anh Yamada ra ngoài rồi ạ.</t>
  </si>
  <si>
    <t>2. Thể điều kiện ～ば</t>
  </si>
  <si>
    <t>Cách chia thể ～ば</t>
  </si>
  <si>
    <t>辞書形
Thể từ điển</t>
  </si>
  <si>
    <t>ば形(ばけい) Thể ば
(Khẳng định)</t>
  </si>
  <si>
    <t>ば形(ばけい)Thể ば
(Phủ định)</t>
  </si>
  <si>
    <t>V1</t>
  </si>
  <si>
    <t>行く(ik-u)</t>
  </si>
  <si>
    <t>行けば(ik-eba)</t>
  </si>
  <si>
    <t>行かなければ(ik-anakereba)</t>
  </si>
  <si>
    <t>V2</t>
  </si>
  <si>
    <t>食べる(tabe-ru)</t>
  </si>
  <si>
    <t>食べれば(tabe-reba)</t>
  </si>
  <si>
    <t>食べなければ(tabe-nakereba)</t>
  </si>
  <si>
    <t>V3</t>
  </si>
  <si>
    <t>する</t>
  </si>
  <si>
    <t>すれば</t>
  </si>
  <si>
    <t>しなければ</t>
  </si>
  <si>
    <t>くる</t>
  </si>
  <si>
    <t>くれば</t>
  </si>
  <si>
    <t>こなければ</t>
  </si>
  <si>
    <t>い</t>
  </si>
  <si>
    <t>あつい</t>
  </si>
  <si>
    <t>あつければ</t>
  </si>
  <si>
    <t>あつくなければ</t>
  </si>
  <si>
    <t>な</t>
  </si>
  <si>
    <t>げんき</t>
  </si>
  <si>
    <t>げんきであれば/げんきなら</t>
  </si>
  <si>
    <t>げんきじゃなければ</t>
  </si>
  <si>
    <t>N</t>
  </si>
  <si>
    <t>雨（あめ）</t>
  </si>
  <si>
    <t>あめであれば/あめなら</t>
  </si>
  <si>
    <t>あめじゃなければ</t>
  </si>
  <si>
    <t>Động từ</t>
  </si>
  <si>
    <t>1. Động từ nhóm 1: Chuyển đuôi う(u) → えば(eba)</t>
  </si>
  <si>
    <t>Ví Dụ:</t>
  </si>
  <si>
    <t>行（い）く ik- + -eba えば → ikeba 行けば (いけば）: Nếu đi.</t>
  </si>
  <si>
    <t>買（か）う ka- + -eba えば → kaeba 買えば (かえば）: Nếu mua.</t>
  </si>
  <si>
    <t>泳（およ）ぐ oyog- + -eba えば → oyogeba 泳げば （およげば）: Nếu bơi.</t>
  </si>
  <si>
    <t>話（はな）す hanas- + -eba えば → hanaseba 話せば （はなせば）： Nếu nói chuyện</t>
  </si>
  <si>
    <t>死（し）ぬ shin- + -eba えば → shineba 死ねば （しねば）: Nếu chết.</t>
  </si>
  <si>
    <t>遊（あそ）ぶ asob- + -eba えば → asobeba 遊べば （あそべば）: Nếu chơi.</t>
  </si>
  <si>
    <t>立（た）つ tat- + -eba えば → tateba 立てば （たてば）: Nếu đứng.</t>
  </si>
  <si>
    <t>飲（の）む nom- + -eba えば → nomeba 飲めば （のめば）: Nếu uống.</t>
  </si>
  <si>
    <t>頑張（がんば）る ganbar- -eba えば → ganbareba 頑張れば（がんばれば）： Nếu cố gắng.</t>
  </si>
  <si>
    <t>ある ar- + -eba えば → areba あれば: Nếu có.</t>
  </si>
  <si>
    <t>2. Động từ nhóm 2: Chuyển đuôi る(ru) → れば(reba)</t>
  </si>
  <si>
    <t>食(た)べる tabe- + -reba れば → tabereba 食べれば （たべれば）： Nếu ăn</t>
  </si>
  <si>
    <t>始(はじ)める hajime- + -reba れば → hajimereba 始めれば （はじめれば）: Nếu bắt đầu</t>
  </si>
  <si>
    <t>出(で)かける dekake- + -reba れば → dekakereba 出かければ （でかければ）: Nếu ra ngoài</t>
  </si>
  <si>
    <t>見(み)る mi- + -reba れば → mireba 見れば （みれば）: Nếu nhìn</t>
  </si>
  <si>
    <t>覚（おぼ）える oboe- + -reba れば → oboereba 覚えれば （おぼえれば）: Nếu nhớ</t>
  </si>
  <si>
    <t>教（おし）える oshie- + -reba れば → oshiereba 教えれば （おしえれば）: Nếu dạy</t>
  </si>
  <si>
    <t>出来（でき）る deki- + -reba れば → dekireba 出来れば （できれば）: Nếu có thể</t>
  </si>
  <si>
    <t>いる iru + -reba れば → ireba いれば: Nếu tồn tại, nếu có..</t>
  </si>
  <si>
    <t>借（か）りる kari- + -reba れば → karireba 借りれば （かりれば）: Nếu mượn</t>
  </si>
  <si>
    <t>起（お）きる oki- + -reba れば → okireba 起きれば （おきれば）： Nếu dậy</t>
  </si>
  <si>
    <t>Chú ý: Động từ thể khả năng khi chia sang thể điều kiện ～ば thì cũng chia giống như động từ ở nhóm 2.</t>
  </si>
  <si>
    <t>来（こ）られる korare- + -reba れば → korarereba 来られれば （こられれば）: Nếu có thể đến.</t>
  </si>
  <si>
    <t>行（い）ける ike- + -reba れば → ikereba 行ければ （いければ）: Nếu có thể đi.</t>
  </si>
  <si>
    <t>買（か）える kae- + -reba れば → kaereba 買えれば （かえれば）: Nếu có thể mua.</t>
  </si>
  <si>
    <t>泳（およ）げる oyoge- + -reba れば → oyogereba 泳げれば （およげれば）： Nếu có thể bơi.</t>
  </si>
  <si>
    <t>3. Động từ nhóm 3: Động từ bất quy tắc</t>
  </si>
  <si>
    <t>する → すれば :Nếu làm</t>
  </si>
  <si>
    <t>来（く）る → 来（く）れば : Nếu đến</t>
  </si>
  <si>
    <t>結婚（けっこん）する → 結婚（けっこん）すれば： Nếu kết hôn.</t>
  </si>
  <si>
    <t>電話（でんわ）する → 電話（でんわ）すれば： Nếu gọi điện.</t>
  </si>
  <si>
    <t>4. Thể phủ định của ～ば: Động từ thể ない(bỏ ない) + なければ</t>
  </si>
  <si>
    <t>Xem cách chia động từ thể ない tại đây</t>
  </si>
  <si>
    <t>Cách chia thể ない (nai)</t>
  </si>
  <si>
    <t>行（い）く → 行（い）かない → 行（い）かなければ: Nếu không đi.</t>
  </si>
  <si>
    <t>買（か）う → 買（か）わない → 買（か）わなければ: Nếu không mua.</t>
  </si>
  <si>
    <t>泳（およ）ぐ → 泳（およ）がない → 泳（およ）がなければ: Nếu không bơi.</t>
  </si>
  <si>
    <t>話（はな）す → 話さない → 話（はな）さなければ: Nếu không nói chuyện.</t>
  </si>
  <si>
    <t>食(た)べる → 食（た）べない → 食（た）べなければ: Nếu không ăn.</t>
  </si>
  <si>
    <t>見(み)る → 見（み）ない → 見（み）なければ: Nếu không nhìn.</t>
  </si>
  <si>
    <t>する → しない → しなければ: Nếu không làm.</t>
  </si>
  <si>
    <t>来（く）る → 来（こ）ない → 来（こ）なければ: Nếu không đến.</t>
  </si>
  <si>
    <t>結婚（けっこん）する → 結婚（けっこん）しない → 結婚（けっこん）しなければ: Nếu không kết hôn.</t>
  </si>
  <si>
    <t>行（い）ける → 行（い）けない → 行（い）けなければ: Nếu không thể đi.</t>
  </si>
  <si>
    <t>Tính từ</t>
  </si>
  <si>
    <t>1. Tính từ đuổi い</t>
  </si>
  <si>
    <t>美味（おい）しい → 美味（おい）しければ : Nếu ngon</t>
  </si>
  <si>
    <t>面白（おもしろ）い → 面白（おもしろ）ければ : Nếu thú vị</t>
  </si>
  <si>
    <t>楽（たの）しい → 楽（たの）しければ : Nếu vui</t>
  </si>
  <si>
    <t>美味（おい）しい → 美味（おい）しくなければ : Nếu không ngon.</t>
  </si>
  <si>
    <t>面白（おもしろ）い → 面白（おもしろ）くなければ: Nếu không thú vị</t>
  </si>
  <si>
    <t>楽（たの）しい → 楽（たの）しくなければ: Nếu không vui.</t>
  </si>
  <si>
    <t>2. Động từ thể ～たい</t>
  </si>
  <si>
    <t>Chia như tính từ đuôi い ở bên trên</t>
  </si>
  <si>
    <t>食（た）べる → 食（た）べたい → 食（た）べたければ: Nếu muốn ăn → 食（た）べたくなければ : Nếu không muốn ăn.</t>
  </si>
  <si>
    <t>飲（の）む → 飲みたい → 飲（の）みたければ: Nếu muốn uống → 飲（の）みたくなければ : Nếu không muốn uống.</t>
  </si>
  <si>
    <t>3. Tính từ đuôi な</t>
  </si>
  <si>
    <t>好（す）きな → 好（す）きであれば/好（す）きなら（ば） : Nếu thích.</t>
  </si>
  <si>
    <t>綺麗（きれい）な → 綺麗（きれい）であれば/綺麗（きれい）なら（ば）: Nếu xinh, nếu đẹp.</t>
  </si>
  <si>
    <t>好（す）きな → 好（す）きでなければ/好（す）きじゃなければ: Nếu không thích.</t>
  </si>
  <si>
    <t>綺麗（きれい）な → 綺麗（きれい）でなければ/綺麗（きれい）じゃなければ: Nếu không xinh, nếu không đẹp.</t>
  </si>
  <si>
    <t>Danh từ</t>
  </si>
  <si>
    <t>Cách chia giống với tính từ đuôi な</t>
  </si>
  <si>
    <t>雨（あめ） → 雨（あめ）であれば/雨（あめ）なら（ば） : Nếu mà trời mưa → 雨（あめ）でなければ/雨（あめ）じゃなければ： Nếu mà trời không mưa.</t>
  </si>
  <si>
    <t>いい天気 → いい天気（てんき）であれば/いい天気（てんき）なら（ば）: Nếu mà thời tiết đẹp → いい天気（てんき）でなければ/いい天気（てんき）じゃなければ: Nếu mà thời tiết không đẹp.</t>
  </si>
  <si>
    <t>Trợ từ</t>
  </si>
  <si>
    <t>Cách chia cũng giống như danh từ và tính từ đuôi な</t>
  </si>
  <si>
    <t>5時（じ）から → 5時（じ）からであれば/5時（じ）からなら（ば）: Nếu từ 5 giờ → 5時（じ）からでなければ/5時（じ）からじゃなければ: Nếu không phải từ 5 giờ</t>
  </si>
  <si>
    <t>彼女（かのじょ）と → 彼女（かのじょ）とであれば/彼女（かのじょ）となら（ば）: Nếu cùng với bạn gái → 彼女（かのじょ）とでなければ/彼女（かのじょ）とじゃなければ: Nếu không cùng với bạn gái</t>
  </si>
  <si>
    <t>Câu ví dụ:</t>
  </si>
  <si>
    <t>1) このボタンを押（お）せば、冷（つめ）たい水（みず）が出（で）ますよ。 Nếu ấn vào cái nút này thì sẽ có nước lạnh chảy ra.</t>
  </si>
  <si>
    <t>2) いい仕事（しごと）が見（み）つかれば、うれしいです。 Nếu mà tìm thấy một công việc tốt thì sẽ vui mừng.</t>
  </si>
  <si>
    <t>3) お金（かね）があれば、今（いま）より幸（しあわ）せになれます。 Nếu mà có tiền thì có thể hạnh phúc hơn bây giờ.</t>
  </si>
  <si>
    <t>4) あの人（ひと）が市長（しちょう）になれば、この街（まち）は大変（たいへん）なことになる。 Nếu người đó mà thành thì trưởng thì thị trấn này sẽ trở nên khó khăn</t>
  </si>
  <si>
    <t>5) 日本語（にほんご）が上手（じょうず）になりたければ、もっと勉強（べんきょう）したほうがいいです。 Nếu mà bạn muốn trở nên giỏi tiếng Nhật thì nên chịu khó học hơn nữa.</t>
  </si>
  <si>
    <t>6) 質問（しつもん）があれば、いつでも聞（き）いてください。 Nếu mà có câu hỏi thì hãy hỏi bất cứ lúc nào.</t>
  </si>
  <si>
    <t>7) へやが暑（あつ）ければ、窓（まど）を開（あ）けてもいいですよ。 Nếu mà trong phòng nóng thì mở cửa sổ ra cũng được.</t>
  </si>
  <si>
    <t>8) おはしが使（つか）いにくければ、手（て）で食（た）べてもいいですよ。 Nếu mà khó sử dụng đũa thì bạn có thể dùng tay để bốc ăn.</t>
  </si>
  <si>
    <t>9) 今（いま）から歯（は）を抜（ぬ）きますよ。痛（いた）ければ、手（て）を上（あ）げて教（おし）えてください。 Bây giờ tôi sẽ nhổ răng. Nếu mà đau thì hãy giơ tay lên cho tôi biết.</t>
  </si>
  <si>
    <t>10) これ、あげますよ。いらなければ、誰（だれ）かにあげてください。 Cái này, tôi tặng bạn. Nếu mà không cần thì hãy cho ai đó.</t>
  </si>
  <si>
    <t>3. Thể điều kiện ～なら</t>
  </si>
  <si>
    <t>Cách sử dụng mẫu câu ～なら</t>
  </si>
  <si>
    <t>Cấu Trúc:</t>
  </si>
  <si>
    <t>Chủ ngữ</t>
  </si>
  <si>
    <t>は/が</t>
  </si>
  <si>
    <t>Động từ thể thường 普通形（ふつうけい）
Tính từ đuôi い
Tính từ đuổi な/Danh từ</t>
  </si>
  <si>
    <t>なら</t>
  </si>
  <si>
    <t>Vế câu 2</t>
  </si>
  <si>
    <t>Vế 1</t>
  </si>
  <si>
    <t>1) みんなが行（い）くなら私（わたし）も行（い）く。 Nếu mọi người đi thì tôi cũng đi.</t>
  </si>
  <si>
    <t>2) ホーチミンへ行（い）くなら飛行機（ひこうき）が便利（べんり）です。 Nếu mà đi Hồ Chí Minh thì đi máy bay là tiện.</t>
  </si>
  <si>
    <t>3) ミンさんが言（い）うなら問題（もんだい）ないよ。 Nếu là anh Minh nói thì không có vấn đề gì.</t>
  </si>
  <si>
    <t>4) 日本語（にほんご）を習（なら）いたいのなら、この学校（がっこう）が安（やす）くていいですよ。 Nếu mà muốn học tiếng Nhật thì trường này rẻ và tốt.</t>
  </si>
  <si>
    <t>5) 明日（あした）雨（あめ）なら洗濯（せんたく）をしません。 Nếu ngày mai mưa thì sẽ không giặt đồ.</t>
  </si>
  <si>
    <t>6) この家賃（やちん）は安（やす）いですね。ハノイなら、こんなに安（やす）い家賃（やちん）で借（か）りられませんよ。 Tiền thuê nhà này rẻ nhỉ. Nếu là Hà Nội thì không thể thuê với giá rẻ như thế này.</t>
  </si>
  <si>
    <t>7) 夜（よる）ならいつでも家（いえ）にいます。 Nếu là buổi tối thì lúc nào cũng có ở nhà.</t>
  </si>
  <si>
    <t>8) 事件（じけん）の真相（しんそう）を知っているのなら、わたしに教（おし）えてください。 Nếu bạn biết sự thật của vụ việc thì hãy cho tôi biết.</t>
  </si>
  <si>
    <t>A： 図書館（としょかん）はどこですか？ Thư viện ở đâu?</t>
  </si>
  <si>
    <t>B: 図書館（としょかん）なら、あそこです。 Thư viện ở đằng kia.</t>
  </si>
  <si>
    <t>スマートフォンがあるのなら、どこでもインターネットができますね。 Nếu mà có điện thoại thông minh, thì ở đâu cũng vào được internet nhỉ.</t>
  </si>
  <si>
    <t>4. Thể điều kiện ～と</t>
  </si>
  <si>
    <t>Cách sử dụng mẫu câu ～と Hễ mà, khi, nếu, cứ ....thì</t>
  </si>
  <si>
    <t>Động từ thể từ điển/Động từ thể ない
Tính từ đuôi い
Tính từ đuổi な/Danh từ + だ</t>
  </si>
  <si>
    <t>と</t>
  </si>
  <si>
    <t>Ý nghĩa:</t>
  </si>
  <si>
    <t>Mẫu câu này diễn đạt theo lẽ thường, mang tính tự nhiên, tất yếu nghĩa là khi làm hành động ở Vế 1 thì kết quả ở Vế 2 sẽ xảy ra, mệnh đề sau [と] không thể dùng để biểu thị ý chí như nguyện vọng, lời mời hoặc yêu cầu...</t>
  </si>
  <si>
    <t>Chú ý: Không sử dụng thì quá khứ đứng trước と</t>
  </si>
  <si>
    <t>1) 新（あたら）しい携帯電話（けいたいでんわ）を買（か）うと、電話（でんわ）してね。 Nếu mà mua điện thoại di động mới thì hãy điện thoại nhé.</t>
  </si>
  <si>
    <t>2) 春（はる）になると、暖（あたた）かくなります。 Đến mùa xuân thì thời tiết sẽ trở nên ấm áp hơn.</t>
  </si>
  <si>
    <t>3) このボタンを押（お）すと、冷（つめ）たい水が出（で）ます。 Nếu bấm nút này thì nước lạnh sẽ chảy ra.</t>
  </si>
  <si>
    <t>4) あの角を右（みぎ）に曲（ま）がると、左（ひだり）に郵便局（ゆうびんきょく）があります。 Nếu rẽ phải ở cái góc kia thì sẽ thấy bưu điện ở bên tay trái.</t>
  </si>
  <si>
    <t>5) 勉強（べんきょう）しないと、英語（えいご）が上手（じょうず）にならないよ。 Nếu không học thì không thể giỏi được tiếng Anh đâu.</t>
  </si>
  <si>
    <t>6) 道（みち）の外側（そとがわ）を歩（ある）くと、危険（きけん）です。 Đi bộ ở phía lòng đường thì nguy hiểm.</t>
  </si>
  <si>
    <t>7) この薬（くすり）を飲（の）むと、熱（ねつ）が下（さ）がります。 Hễ uống thuốc này thì nhiệt độ sẽ giảm.</t>
  </si>
  <si>
    <t>8) あの店（みせ）に行（い）くとおいしいラーメンが食（た）べられます。 Cứ đến cửa hàng đấy là có thể ăn mỳ ramen ngon.</t>
  </si>
  <si>
    <t>9) 弟（おとうと）は昼（ひる）ごはんを食（た）べると、片付（かたづ）けもせずに出（で）かけてしまった。 Em trai tôi cứ ăn cơm trưa xong là đi ra ngoài mà cũng không dọn dẹp.</t>
  </si>
  <si>
    <t>10) 成績（せいせき）が７０点（てん）以上（いじょう）だと、合格できます。 Kết quả trên 70 điểm thì có thể đỗ.</t>
  </si>
  <si>
    <t>11) 成績（せいせき）が 悪（わる）いと 進学（しんがく）できません。 Nếu kết quả học tập mà kém thì không học lên đại học được đâu.</t>
  </si>
  <si>
    <t>5. Thể điều kiện ～たら</t>
  </si>
  <si>
    <t>Cách chia thể ～たら</t>
  </si>
  <si>
    <t>Cấu trúc:</t>
  </si>
  <si>
    <t>Động từ thể た + ら</t>
  </si>
  <si>
    <t>Tính từ đuổi い (bỏ い) + かった + ら</t>
  </si>
  <si>
    <t>Tính từ đuổi な (bỏ な)/Danh từ + だった ＋ ら</t>
  </si>
  <si>
    <t>Ý nghĩa: Đây là mẫu câu điều kiện, diễn đạt với một điều kiện nhất định thì sẽ có một động tác hay hành vi nào đó sẽ được làm, hoặc một tình huống nào đó sẽ xảy ra, một sự việc, một động tác hay một trạng thái nào đó chắc chắn sẽ diễn ra trong tương lai.</t>
  </si>
  <si>
    <t>Tham khảo cách chia thể た (ta) ở đây</t>
  </si>
  <si>
    <t>Cách chia thể た (ta)</t>
  </si>
  <si>
    <t>行（い）く → 行（い）ったら: Nếu đi</t>
  </si>
  <si>
    <t>買（か）う → 買（か）ったら: Nếu mua</t>
  </si>
  <si>
    <t>泳（およ）ぐ → 泳（およ）いだら: Nếu bơi</t>
  </si>
  <si>
    <t>話（はな）す → 話（はな）したら: Nếu nói chuyện</t>
  </si>
  <si>
    <t>死（し）ぬ → 死（し）んだら: Nếu chết</t>
  </si>
  <si>
    <t>遊（あそ）ぶ → 遊（あそ）んだら: Nêu chơi</t>
  </si>
  <si>
    <t>立（た）つ → 立（た）ったら: Nếu đứng</t>
  </si>
  <si>
    <t>飲（の）む → 飲（の）んだら: Nếu uống</t>
  </si>
  <si>
    <t>頑張（がんば）る → 頑張（がんば）ったら: Nếu cố gắng</t>
  </si>
  <si>
    <t>ある → あったら: Nếu có</t>
  </si>
  <si>
    <t>食(た)べる → 食（た）べたら: Nếu ăn</t>
  </si>
  <si>
    <t>借（か）りる → 借（か）りたら: Nếu mượn</t>
  </si>
  <si>
    <t>する → したら: Nếu làm</t>
  </si>
  <si>
    <t>来（く）る → 来（き）たら: Nếu đến</t>
  </si>
  <si>
    <t>結婚（けっこん）する → 結婚（けっこん）したら: Nếu kết hôn</t>
  </si>
  <si>
    <t>美味（おい）しい → 美味（おい）しかったら: Nếu ngon</t>
  </si>
  <si>
    <t>高（たか）い → 高（たか）かったら: Nếu đắt</t>
  </si>
  <si>
    <t>難（むずか）しい → 難（むずか）しかったら: Nếu khó</t>
  </si>
  <si>
    <t>静（しず）かな → 静（しず）かだったら: Nếu yên tĩnh</t>
  </si>
  <si>
    <t>暇（ひま）な → 暇（ひま）だったら: Nếu rảnh</t>
  </si>
  <si>
    <t>きれいな → きれいだったら: Nếu sạch, nếu đẹp</t>
  </si>
  <si>
    <t>いい天気（てんき） → いい天気（てんき）だったら: Nếu trời đẹp</t>
  </si>
  <si>
    <t>雨（あめ） → 雨（あめ）だったら: Nếu mưa</t>
  </si>
  <si>
    <t>休（やす）み → 休（やす）みだったら： Nếu nghỉ</t>
  </si>
  <si>
    <t>1) 寂（さび）しかったら電話（でんわ）をください。 Nếu mà buồn thì hãy gọi điện cho tôi.</t>
  </si>
  <si>
    <t>2) ハノイへ来（き）たら、ぜひ連絡（れんらく）してください。 Nếu mà bạn đến Hà Nội thì nhất định hãy liên lạc với tôi.</t>
  </si>
  <si>
    <t>3) 何度（なんど）言（い）ったらわかるの？ Nói bao nhiêu lần thì bạn hiểu?</t>
  </si>
  <si>
    <t>4) もしあなたがお亡（な）くなりになったら、私（わたし）も死（し）にます。 Nếu mà em chết thì anh cũng sẽ chết.</t>
  </si>
  <si>
    <t>5) 5000ドルあったら君（きみ）はどうしますか？ Nếu có 5000 USD thì bạn sẽ làm gì?</t>
  </si>
  <si>
    <t>6) 冬（ふゆ）休（やす）みになったら、スキーに行（い）きましょう。 Đến kỳ nghỉ đông thì cùng đi trượt tuyết nhé.</t>
  </si>
  <si>
    <t>So sánh ～たら và ～ば</t>
  </si>
  <si>
    <t>Cả hai mẫu câu [～たら] và [～ば] đều khá giống nhau về mặt ý nghĩa, cả hai mẫu câu này đều dùng để diễn đạt điều kiện để việc hoặc hành động xảy ra. Nếu A thì B</t>
  </si>
  <si>
    <t>Tuy vậy có một vài điểm khác nhau như sau.</t>
  </si>
  <si>
    <t>1) 明日（あした）晴（は）れだったら、泳（およ）ぎに行（い）きます。 Nếu ngày mai trời nắng thì tôi sẽ đi bơi (Câu điều kiện này chỉ đúng với ngày mai, còn với những ngày khác thì chưa chắc).</t>
  </si>
  <si>
    <t>2) もし、雨（あめ）が降（ふ）ったら、明日（あした）の試合（しあい）は中止（ちゅうし）です。 Nếu trời mưa thì trận đấu ngày mai sẽ dừng.</t>
  </si>
  <si>
    <t>3) 高（たか）ければ、買（か）わない。 Nếu đắt thì tôi không mua (Có thể không chỉ lần này mà các lần khác nếu thấy đắt thì tôi cũng không mua, quan trọng là điều kiện nếu đắt).</t>
  </si>
  <si>
    <t>4) 春（はる）になれば、桜（さくら）の花（はな）が咲（さ）く。 Đến mùa xuân thì hoa anh đào sẽ nở.</t>
  </si>
  <si>
    <t>1) ミンさんに道（みち）を聞（き）いたら、親切（しんせつ）に地図（ちず）をかいてくれました。 Khi hỏi đường anh Minh thì được anh ý vẽ bản đồ rất cẩn thận.</t>
  </si>
  <si>
    <t>2) この小説（しょうせつ）を読（よ）んだら、きっとこの作家（さっか）が好（す）きになりますよ。 Đọc xong cuốn tiểu thuyết này thì nhất định sẽ thích tác giả này.</t>
  </si>
  <si>
    <t>3) あちらに着（つ）いたら手紙（てがみ）をください。 Khi đến đấy thì hãy viết thư cho tôi.</t>
  </si>
  <si>
    <t>4) ビールを飲（の）んだら、きもちが悪（わる）くなりました。 Uống bia xong thì cảm thấy khó chịu.</t>
  </si>
  <si>
    <t>5) 彼女（かのじょ）が来（き）たら、パーティーをはじめます。 Khi cô ấy đến thì sẽ bắt đầu bữa tiệc.</t>
  </si>
  <si>
    <t>6. Ngữ pháp ～かもしれません、～はずです</t>
  </si>
  <si>
    <t>1. Cách sử dụng mẫu câu ～かもしれません</t>
  </si>
  <si>
    <t>Động từ thể thường 普通形
Tính từ đuôi い
Tính từ đuổi な (bỏ な)
Danh từ</t>
  </si>
  <si>
    <t>Động từ thể thường
普通形</t>
  </si>
  <si>
    <t>飲（の）む
飲（の）まない
飲（の）んだ
飲（の）まなかった</t>
  </si>
  <si>
    <t>Tính từ đuôi い
 い形容詞</t>
  </si>
  <si>
    <t>高（たか）い
高（たか）くない
高（たか）かった
高（たか）くなかった</t>
  </si>
  <si>
    <t>Tính từ đuôi な(bỏ な)
な形容詞</t>
  </si>
  <si>
    <t>元気（げんき）
元気（げんき）じゃない
元気（げんき）だった
元気（げんき）じゃなかった</t>
  </si>
  <si>
    <t>Danh từ
名詞</t>
  </si>
  <si>
    <t>休（やす）み
休（やす）みじゃない
休（やす）みだった
休（やす）みじゃなかった</t>
  </si>
  <si>
    <t>×あした、先生はいらっしゃるかもしれませんか？ (không sử dụng)</t>
  </si>
  <si>
    <t>1) マイちゃんは これ、好（す）きじゃないかもしんない。 Bé Mai có lẽ không thích cái này.</t>
  </si>
  <si>
    <t>2) これ、ちょっと、高いかも・・・。 Cái này có lẽ hơi đắt</t>
  </si>
  <si>
    <t>1) 地震（じしん）の時（とき）、火災（かさい）が起（お）きるかもしれませんから、地震保険（じしんほけん）に入っておきます。 Vì khi động đất thì có thể xảy ra hỏa hoạn, nên tôi tham gia bảo hiểm động đất.</t>
  </si>
  <si>
    <t>1) このままだと、ひょっとしたら、合格（ごうかく）できないかもしれません。 Cứ như thế này thì có lẽ sẽ không thể đỗ được.</t>
  </si>
  <si>
    <t>2) もしかしたら、さっきの喫茶店（きっさてん）に、財布（さいふ）を忘（わす）れてきたかもしれません。 Có thể là đã quên chiếc ví ở quán giải khát lúc nãy.</t>
  </si>
  <si>
    <t>1) 彼（かれ）は 今日（きょう）、来（こ）ないかもしれない。 Hôm nay có lẽ anh ý sẽ không đến (Trong lòng thì nghĩ muốn anh ý đến).</t>
  </si>
  <si>
    <t>2) このケーキ、私（わたし）が作（つく）ったんです。どうぞ、食（た）べてみてください。 おいしくないかもしれないんですが。 Cái bánh kem này là do tôi làm. Xin mời bạn ăn thử, Có lẽ nó không được ngon. (Trong lòng thì nghĩ nếu mà ngon thì tốt).</t>
  </si>
  <si>
    <t>3) × 私（わたし）の作（つく）ったケーキ、おいしいかもしれませんが、食（た）べてみてください。 (Cách dùng nhầm).</t>
  </si>
  <si>
    <t>4) 雨（あめ）が降（ふ）るかもしれませんから、傘（かさ）を持（も）っていきます。 Vì trời có thể sẽ mưa nên tôi cầm theo ô.</t>
  </si>
  <si>
    <t>1) ひょっとしたら、宝（たから）くじに当（あ）たるかもしれません。 Có lẽ có thể trúng xổ số.</t>
  </si>
  <si>
    <t>1) 赤ちゃんは 男かもしれません。 Em bé có thể là bé trai. (Bé trai hay bé gái thì là lựa chọn 1 trong 2 nên là 50%).</t>
  </si>
  <si>
    <t>A: う～ん、今日は少し胃がむかむかするなあ。 uhm, hôm nay hơi khó chịu dạ dày.</t>
  </si>
  <si>
    <t>B： 部長、きのうはちょっと飲みすぎたかもしれませんね。 Trưởng phòng, Hôm qua có lẽ đã uống quá nhiều nhỉ. (Anh B thực sự nghĩ trưởng phòng uống nhiều, nhưng quan tâm đến trưởng phòng nên nói 「飲みすぎたかもしれません」).</t>
  </si>
  <si>
    <t>2. Cách sử dụng mẫu câu ～はずです Chắc chắn là, nhất định là</t>
  </si>
  <si>
    <t>Động từ thể thường 普通形
Tính từ đuôi い
Tính từ đuổi な 
Danh từ ＋ の</t>
  </si>
  <si>
    <t>1) 寒（さむ）いはずです。雪（ゆき）が降（ふ）ってきました。 Chắc chắn là lạnh. Tuyết đã rơi.</t>
  </si>
  <si>
    <t>2) 今日（きょう）は祝日（しゅくじつ）だから、会社（かいしゃ）は休（やす）みのはずだ。 Vì hôm nay là ngày lễ, nên chắc chắn công ty nghỉ làm.</t>
  </si>
  <si>
    <t>3) 今日（きょう）は日曜日（にちようび）だからデパートはこんでいるはずです。 Hôm này vì là chủ nhật nên chắc chắn tiệm bách hóa sẽ đông.</t>
  </si>
  <si>
    <t>4) パパがそろそろ家（いえ）に帰（かえ）るはずだ。 Bố chắc chắn là sắp về nhà.</t>
  </si>
  <si>
    <t>5) ミンさんは旅行中（りょこうちゅう）だから、家（いえ）にいないはずです。 Anh Minh đang đi du lịch nên chắc chắn không có ở nhà.</t>
  </si>
  <si>
    <t>6) 薬(くすり)を飲(の)んだから、もう熱(ねつ)は下(さ)がるはずだ。 Vì tôi đã uống thuốc nên chắc chắn sẽ hạ sốt.</t>
  </si>
  <si>
    <t>1) 真面目（まじめ）な社員（しゃいん）は無断（むだん）に休（やす）むはずがない。 Nhân viên chăm chỉ thì không chắc chắn nghỉ không có lý do.</t>
  </si>
  <si>
    <t>2) そんな難（むずか）しい問題（もんだい）は小学生（しょうがくせい）ができるはずがない。 Vấn đề khó như thế thì học sinh tiểu học không chắc làm được.</t>
  </si>
  <si>
    <t>3) あの人は入院（にゅういん）しているので、明日（あした）の旅行（りょこう）に来（く）るはずがない。 Vì người đó đang nhập viện nên ngày mai không chắc đi du lịch.</t>
  </si>
  <si>
    <t>4) やさしいミンさんがこんなひどいことをするはずがない。 Anh Minh hiền lành thế thì không chắc làm việc tồi tệ này đâu.</t>
  </si>
  <si>
    <t>5) 彼（かれ）が今（いま）ここにいるはずがない。 Anh ấy không chắc bây giờ có ở đây.</t>
  </si>
  <si>
    <t>7. Ngữ pháp ～ために、～ように</t>
  </si>
  <si>
    <t>Cách sử dụng mẫu câu ために và ように</t>
  </si>
  <si>
    <t>1. ～ために Để làm gì</t>
  </si>
  <si>
    <t>Danh từ + の + ために</t>
  </si>
  <si>
    <t>Động từ thể từ điển + ために</t>
  </si>
  <si>
    <t>Xem động từ thể từ điển tại đây:</t>
  </si>
  <si>
    <t>Thể từ điển trong tiếng Nhật</t>
  </si>
  <si>
    <t>1) 家（いえ）を買（か）うために貯金（ちょきん）しています。 Tôi đang tiết kiệm tiền để mua nhà.</t>
  </si>
  <si>
    <t>2) 生（い）きるために働（はたら）かなければならない。 Phải làm việc để sinh sống.</t>
  </si>
  <si>
    <t>3) 犬（いぬ）の散歩（さんぽ）をするために早（はや）く起（お）きます。 Tôi dậy sớm để dắt chó đi dạo.</t>
  </si>
  <si>
    <t>4) 妻（つま）を喜（よろこ）ばせるために指輪（ゆびわ）を買（か）いました。 Tôi đã mua nhẫn để làm cho vợ vui vẻ.</t>
  </si>
  <si>
    <t>5) いいスピーチをするために、毎日（まいにち）練習（れんしゅう）した。 Tôi đã luyện tập hàng ngày để làm bài phát biểu trôi chảy.</t>
  </si>
  <si>
    <t>6) 日本（にほん）をもっとよく知（し）るために日本（にほん）に留学（りゅうがく）した。 Tôi đã đi du học Nhật bản để biết hơn nữa về nước Nhật.</t>
  </si>
  <si>
    <t>7) 息子（むすこ）はサッカーの試合（しあい）を見（み）るために今日（きょう）は早（はや）く帰（かえ）ってきました。 Hôm nay tôi đã về sớm để xem con trai thi đấu bóng đá.</t>
  </si>
  <si>
    <t>8) 英語（えいご）を勉強（べんきょう）するために、イギリスにいきました。 Tôi đã đến nước Anh để học tiếng Anh.</t>
  </si>
  <si>
    <t>2. ～ように Để, để có thể</t>
  </si>
  <si>
    <t>Động từ thể từu điển + ように</t>
  </si>
  <si>
    <t>Động từ thể ない + ように</t>
  </si>
  <si>
    <t>Động từ thể khả năng + ように</t>
  </si>
  <si>
    <t>Xem cách chia thể ない tại đây:</t>
  </si>
  <si>
    <t>Cách chia thể ない</t>
  </si>
  <si>
    <t>Xem động từ thể khả năng tại đây:</t>
  </si>
  <si>
    <t>Thể khả năng trong tiếng Nhật</t>
  </si>
  <si>
    <t>1) 遅刻（ちこく）しないように目覚（めざ）まし時計（とけい）をかけておきます。 Tôi hẹn giờ đồng hồ để không đến muộn.</t>
  </si>
  <si>
    <t>2) 熱（ねつ）が下（さ）がるように注射（ちゅうしゃ）したり薬（くすり）を飲（の）んだりしました。 Tôi lúc thì uống thuốc lúc thì tiêm để hạ sốt.</t>
  </si>
  <si>
    <t>3) いいスピーチができるように毎日（まいにち）練習（れんしゅう）しています。 Tôi đang luyện tập hàng ngày để bài phát biểu có thể trôi chảy.</t>
  </si>
  <si>
    <t>4) 子供（こども）がさわらないように危（あぶ）ない物（もの）は高（たか）いところに置（お）きます。 Tôi để những đồ nguy hiểm ở chỗ cao để trẻ con không sờ vào.</t>
  </si>
  <si>
    <t>5) よく聞（き）こえるようにラジカセの音（おと）を大（おお）きくします。 Tôi điều chỉnh tiếng của radio to lên để có thể nghe rõ.</t>
  </si>
  <si>
    <t>6) 忘（わす）れないように、メモをしてください。Hãy ghi chép lại để không quên.</t>
  </si>
  <si>
    <t>3. Phân biệt ために và よう</t>
  </si>
  <si>
    <t>Ví dụ 1:</t>
  </si>
  <si>
    <t>Ａ１） × 父の病気が治るために、神社にお参りした。</t>
  </si>
  <si>
    <t>Ａ２） ○ 父（ちち）の病気（びょうき）が治（なお）るように、神社（じんじゃ）にお参（まい）りした。 Tôi đến thăm ngôi đền để bệnh của cha tôi có thể chữa lành. → Mục đích hướng về "Cha", không phải tôi</t>
  </si>
  <si>
    <t>Ví dụ 2:</t>
  </si>
  <si>
    <t>Ｂ１） ○ 新（あたら）しいパソコンを買（か）うために、アルバイトをしている。 Tôi đang làm thêm để mua máy tính mới. → Mục đích hướng về "Tôi".</t>
  </si>
  <si>
    <t>Ｂ２） × 新しいパソコンを買うように、アルバイトをしている。</t>
  </si>
  <si>
    <t>4. Luyện tập</t>
  </si>
  <si>
    <t>1) 病気（びょうき）を治（なお）す（ ）に手術（しゅじゅつ）を受（う）けました。</t>
  </si>
  <si>
    <t>2) 楽（たの）しいパーティになる（ ）にゲームもすることにしました。</t>
  </si>
  <si>
    <t>3) キャンプをする（ ）に食料（しょくりょう）をたくさん用意（ようい）しました。</t>
  </si>
  <si>
    <t>4) おじいさんは固（かた）いものも食（た）べられる（ ）に歯（は）を治（なお）しました。</t>
  </si>
  <si>
    <t>5)コンサートの切符（きっぷ）をとる（ ）に何度（なんど）も電話（でんわ）しました。</t>
  </si>
  <si>
    <t>6) 始発（しはつ）電車（でんしゃ）に乗（の）る（ ）に朝（あさ）早（はや）く出発（しゅっぱつ）した。</t>
  </si>
  <si>
    <t>7) 聞（き）こえる（ ）に大（おお）きい声（こえ）で話（はな）してください。</t>
  </si>
  <si>
    <t>8) 恋人（こいびと）へのプレゼントを買（か）う（ ）にデパートに行（い）きました。</t>
  </si>
  <si>
    <t>9) わすれない（ ）にメモをとります。</t>
  </si>
  <si>
    <t>10) 息子（むすこ）が丈夫（じょうぶ）になる（ ）に水泳（すいえい）を習（なら）わせました。</t>
  </si>
  <si>
    <t>11) 教師（きょうし）になる（ ）に教職課程（きょうしょくかてい）の授業（じゅぎょう）をとっています。</t>
  </si>
  <si>
    <t>12) 教師（きょうし）になれる（ ）に教職課程（きょうしょくかてい）の授業（じゅぎょう）をとっています。</t>
  </si>
  <si>
    <t>Đáp án:</t>
  </si>
  <si>
    <t>1 ため 2 よう 3 ため 4 よう 5 ため</t>
  </si>
  <si>
    <t>6 ため 7 よう 8 ため 9 よう</t>
  </si>
  <si>
    <t>10 よう（「丈夫（じょうぶ）になる」 Thể hiện trạng thái</t>
  </si>
  <si>
    <t>11 ため（「教師（きょうし）になる」 là động từ thể hiện tính ý chí</t>
  </si>
  <si>
    <t>12 よう（「なれる」 là thể khả năng của 「なる」</t>
  </si>
  <si>
    <t>8. Phân biệt の và こと</t>
  </si>
  <si>
    <t>Sử dụng の giống với こと</t>
  </si>
  <si>
    <t>Động từ thể thể thông thường + の/こと</t>
  </si>
  <si>
    <t>Tính từ đuôi い + の/こと</t>
  </si>
  <si>
    <t>Tính từ đuôi な + な + の/こと</t>
  </si>
  <si>
    <t>Danh từ + の/こと</t>
  </si>
  <si>
    <t>Ý Nghĩa: Diễn tả một sự việc, câu chuyện, kiến thức, nhưng không đề cập đến chi tiết nội dung.</t>
  </si>
  <si>
    <t>Trước hết, có thể nói 『の』là dạng văn nói của『こと』và được sử dụng nhiều hơn trong giao tiếp hàng ngày. 『こと』thì giọng văn cứng nhắc và trang trọng hơn.</t>
  </si>
  <si>
    <t>1) 毎日（まいにち）ジョギングを続（つづ）けること／のは難（むずか）しい。 Việc duy trì đi bộ hàng ngày là khó.</t>
  </si>
  <si>
    <t>2) 私（わたし）は知（し）らない町（まち）に行（い）くこと／のが好（す）きです。 Tôi thích việc đi đến thành phố lạ.</t>
  </si>
  <si>
    <t>3) 歌を歌うこと／のと、おどること／の、どっちが好き？ Ca hát và nhảy múa thì bạn thích cái nào?</t>
  </si>
  <si>
    <t>4) 日本語（にほんご）を勉強（べんきょう）すること／のは時間（じかん）がかかる。 Việc học tiếng Nhật thì tốn thời gian.</t>
  </si>
  <si>
    <t>5) 私（わたし）の趣味（しゅみ）は絵（え）を描（か）くことです。（OK) → Sở thích của tôi là việc vẽ tranh.</t>
  </si>
  <si>
    <t>6) 私（わたし）の趣味（しゅみ）は絵（え）を描（か）くのです。(×） Không sử dụng.</t>
  </si>
  <si>
    <t>7) ミンさんが日本（にほん）にひっこすこと／のを知っている？ Bạn có biết việc anh Minh chuyển nhà đến Nhật bản không?</t>
  </si>
  <si>
    <t>8) 彼女（かのじょ）は妊娠（にんしん）していること／のがわかった。 Tôi đã biết việc cô ấy đang mang bầu.</t>
  </si>
  <si>
    <t>9) 携帯（けいたい）が壊（こわ）れていること／のに気（き）がついた。 Tôi đã nhận ra chiếc điện thoại đang bị hỏng.</t>
  </si>
  <si>
    <t>10) 私（わたし）は前（まえ）に彼（かれ）に大阪（おおさか）で会（あ）ったこと／のを思（おも）い出（だ）した。 Tôi đã nhớ ra việc gặp anh ấy ở Osaka trước đây.</t>
  </si>
  <si>
    <t>11) このレストランの名前（なまえ）を聞（き）いたことがありますか？ （OK) Bạn đã nghe tên nhà hàng này chưa?</t>
  </si>
  <si>
    <t>12) このレストランの名前（なまえ）を聞（き）いたのがありますか？ （×） Không sử dụng.</t>
  </si>
  <si>
    <t>13) 友達（ともだち）は私（わたし）がひっこすのを手伝（てつだ）ってくれた。 Bạn bè đã giúp tôi việc chuyển nhà.</t>
  </si>
  <si>
    <t>14) 私（わたし）は駅（えき）で彼女（かのじょ）が来（く）るのを待（ま）っている。 Tôi đang đợi cô ấy đến nhà ga.</t>
  </si>
  <si>
    <t>15) かぎを閉（し）めるのを忘（わす）れてしまいました。 Tôi đã quên mất không khóa cửa.</t>
  </si>
  <si>
    <t>16) 赤（あか）いくつと黒（くろ）いくつ、どっちが似合（にあ）う？ → 赤（あか）いのが似合（にあう）うよ。 Đôi giầy màu đỏ và đôi giầy màu đen thì đôi nào hợp? → Đôi giầy màu đỏ thì hợp.</t>
  </si>
  <si>
    <t>17) このお酒（さけ）は強（つよ）いな。もっと軽（かる）いのがありますか？ Rượu này nặng nhỉ, Có rượu nhẹ hơn không?</t>
  </si>
  <si>
    <t>Những từ 「の」 này diễn tả từ 「くつ」「おさけ」 = [đôi giày][Rượu] của danh từ được viết ở đằng trước. Người ta không sử dụng cùng một từ lặp lại mà sử dụng 「の」 để thay thế.</t>
  </si>
  <si>
    <t>18) 友達（ともだち）が映画（えいが）を見（み）たいと言（い）ったので、昨日（きのう）ダウンロードしたのを一緒（いっしょ）に見（み）た。 Vì bạn tôi nói muốn xem phim, nên hôm qua đã cùng nhau xem phim đã download.</t>
  </si>
  <si>
    <t>(Ở Ví Dụ 18) thì 「の」 ở đây được thay cho 映画 (えいが） = Bộ phim).</t>
  </si>
  <si>
    <t>19) 私（わたし）が生（う）まれたのは東京（とうきょう）です。 Nơi mà tôi đã được sinh ra là Tokyo. (Vì có tên địa điểm là Tokyo nên 「の」 ở đây được diễn tả thay cho địa điểm, nơi chốn.)</t>
  </si>
  <si>
    <t>20) 私（わたし）が生（う）まれた所は東京（とうきょう）です。 Nơi mà tôi đã được sinh ra là Tokyo. (ý nghĩa giống câu 19).</t>
  </si>
  <si>
    <t>21) 私（わたし）が日本（にほん）に住（す）んでいたのは1998年（ねん）です。 Thời gian tôi đã sống ở Nhật Bản là năm 1998. (Vì có năm 1998 nên 「の」 ở đây được diễn tả thay cho thời gian.)</t>
  </si>
  <si>
    <t>22) 私（わたし）が日本（にほん）に住（す）んでいた時期は1998年（ねん）です。 Thời gian tôi đã sống ở Nhật Bản là năm 1998.(Giống câu 21).</t>
  </si>
  <si>
    <t>23) このステーキがおいしいのは神戸牛（こうべぎゅう）を使（つか）っているからです。 Lý do món bò bít tết này ngon vì nó sử dụng thịt bò Kobe. (Vì có 「～からです」 nên từ 「の」 ở đây diễn tả thay cho từ 「理由」 （りゆう）= Nguyên nhân, lý do.)</t>
  </si>
  <si>
    <t>24) このステーキがおいしいは理由（りゆう）神戸牛（こうべぎゅう）を使（つか）っているからです。 Lý do món bò bít tết này ngon vì nó sử dụng thịt bò Kobe. (giống ý nghĩa của câu 23).</t>
  </si>
  <si>
    <t>***Nói tóm lại nếu chỉ nhìn vào phần động từ + 「の」 thì chúng ta không thể đoán được nghĩa của 「の」. Điểm chú ý quan trọng là vế câu sau, mình phải xem nó có từ khóa là như thế nào. Những câu 「の」 sử dụng để biểu thị [Địa điểm, nơi chốn, thời gian, lý do, nguyên nhân] như ở trên thì không thể thay thế bằng 「こと」 được.</t>
  </si>
  <si>
    <t>9. Thể bị động trong tiếng Nhật</t>
  </si>
  <si>
    <t>I. Cách chia thể bị động (受身形)</t>
  </si>
  <si>
    <t>1. Động từ nhóm 1: Chuyển đuôi う → あ + れる</t>
  </si>
  <si>
    <t>頼（たの）む tanom- + -areru あれる → tanomareru 頼まれる (たのまれる）</t>
  </si>
  <si>
    <t>読む（よむ） yom- + -areru あれる → yomareru 読まれる (よまれる)</t>
  </si>
  <si>
    <t>話す（はなす） hanas- + -areru あれる → hanasareru 話される （はなされる）</t>
  </si>
  <si>
    <t>呼(よ)ぶ yob- + -areru あれる → yobareru 呼ばれる （よばれる）</t>
  </si>
  <si>
    <t>踏（ふ）む fum- + -areru あれる → fumareru 踏まれる （ふまれる）</t>
  </si>
  <si>
    <t>2. Động từ nhóm 2: Chuyển đuôi る → られる</t>
  </si>
  <si>
    <t>ほめる home- + rareru られる → homerareru ほめられる</t>
  </si>
  <si>
    <t>調（しら）べる shirabe- + rareru られる → shiraberareru 調べられる （しらべられる）</t>
  </si>
  <si>
    <t>見（み）る mi- + rareru られる → mirareru 見られる （みられる）</t>
  </si>
  <si>
    <t>Động từ bị động nhóm 2 có cách chia giống với</t>
  </si>
  <si>
    <t>Cách chia thể khả năng</t>
  </si>
  <si>
    <t>3. Động từ nhóm 3: Bất quy tắc</t>
  </si>
  <si>
    <t>する → される</t>
  </si>
  <si>
    <t>来（く）る → 来（こ）られる (giống với thể khả năng).</t>
  </si>
  <si>
    <t>電話（でんわ）する → 電話（でんわ）される。</t>
  </si>
  <si>
    <t>II. Các cấu trúc bị động</t>
  </si>
  <si>
    <t>1. Thể bị động trực tiếp</t>
  </si>
  <si>
    <t>Dạng chủ động: A は B を Động từ chủ động.</t>
  </si>
  <si>
    <t>→ Dạng bị động: B は Aに Động từ bị động.</t>
  </si>
  <si>
    <t>社長（しゃちょう）は私（わたし）を ほめました。 Giám đốc khen tôi. (Dạng chủ động).</t>
  </si>
  <si>
    <t>→ 私（わたし）は 社長（しゃちょう）に ほめられました。 Tôi đã được giám đốc khen. (Dạng bị động).</t>
  </si>
  <si>
    <t>友達（ともだち）は 私（わたし）を 殴（なぐ）った。 Bạn tôi đã đánh tôi. (Dạng chủ động).</t>
  </si>
  <si>
    <t>→ 私（わたし）はともだちに殴（なぐ）られました。 Tôi bị bạn tôi đánh. (Dạng bị động).</t>
  </si>
  <si>
    <t>Ví dụ 3:</t>
  </si>
  <si>
    <t>悪（わる）い人（ひと）は彼女（かのじょ）を殺（ころ）した。 Kẻ xấu đã sát hại cô ấy.(Dạng chủ động).</t>
  </si>
  <si>
    <t>→ 彼女（かのじょ）は悪（わる）い人（ひと）に殺（ころ）されました。 Cô ấy bị kẻ xấu sát hại.(Dạng bị động).</t>
  </si>
  <si>
    <t>2. Thể bị động gián tiếp (có 2 tân ngữ)</t>
  </si>
  <si>
    <t>Dạng chủ động: A が B に C を Động từ chủ động</t>
  </si>
  <si>
    <t>Dạng bị động: B は A に C を Động từ bị động</t>
  </si>
  <si>
    <t>親（おや）が私（わたし）に秘密（ひみつ）の話（はなし）を聞（き）きました。 Bố mẹ đã hỏi tôi câu chuyện bí mật. (Dạng chủ động).</t>
  </si>
  <si>
    <t>→ 私（わたし）は親（おや）に秘密（ひみつ）の話（はなし）を聞（き）かれました。 Tôi đã bị bố mẹ hỏi về câu chuyện bí mật.(Dạng bị động).</t>
  </si>
  <si>
    <t>彼女（かのじょ）が私（わたし）に引っ越し（ひっこし）の手伝（てつだ）いを頼（たの）みました。 Bạn gái nhờ tôi giúp chuyển nhà.(Dạng chủ động).</t>
  </si>
  <si>
    <t>→ 私（わたし）は 彼女（かのじょ）に引っ越し（ひっこし）の手伝（てつだ）いを頼（たの）まれました。 Tôi được (bị) bạn gái nhờ giúp chuyển nhà.(Dạng bị động).</t>
  </si>
  <si>
    <t>3. Thể bị động gián tiếp theo mẫu câu</t>
  </si>
  <si>
    <t>Dạng chủ động: A は B の Danh từ を Động từ chủ động</t>
  </si>
  <si>
    <t>Dạng bị động: B は A に Danh từ を Động từ bị động</t>
  </si>
  <si>
    <t>彼（かれ）は私（わたし）のパソコンを 壊（こわ）しました。 Anh ý làm hỏng cái máy tính của tôi. (Dạng chủ động).</t>
  </si>
  <si>
    <t>→ 私（わたし）は彼（かれ）にパソコンを 壊（こわ）されました。 Tôi bị anh ý làm hỏng máy tính.(Dạng bị động).</t>
  </si>
  <si>
    <t>Không dùng × 私（わたし）のパソコンは彼（かれ）に壊（こわ）されました。</t>
  </si>
  <si>
    <t>泥棒（どろぼう）は私（わたし）の財布（さいふ）を取（と）りました。 Kẻ trộm lấy ví của tôi.(Dạng chủ động).</t>
  </si>
  <si>
    <t>→ 私（わたし）は泥棒（どろぼう）に財布（さいふ）を取（と）られました。 Tôi bị kẻ trộm lấy ví (của tôi).(Dạng bị động).</t>
  </si>
  <si>
    <t>4. Thể bị động khi chủ thể không quan trọng</t>
  </si>
  <si>
    <t>Trong trường hợp chủ thể không quan trọng hoặc không được biết đến thì sử dụng như mẫu câu bên dưới.</t>
  </si>
  <si>
    <t>1) 大学（だいがく）の隣（となり）に、新（あたら）しいスーパーが建（た）てられます。 Siêu thị mới sẽ được xây dựng cạnh trường đại học.</t>
  </si>
  <si>
    <t>2) あの店（みせ）ではかわいい服（ふく）が売（う）られています。 Bộ đồ đáng yêu được bán ở cửa hàng kia.</t>
  </si>
  <si>
    <t>3) あの建物（たてもの）は去年（きょねん）こわされた。 Tòa nhà đấy năm ngoái đã bị phá bỏ.</t>
  </si>
  <si>
    <t>4) 英語（えいご）はカナダで使（つか）われています。 Tiếng anh được sử dụng ở Canada.</t>
  </si>
  <si>
    <t>5. Thể bị động đi với cụm từ によって</t>
  </si>
  <si>
    <t>1) これらの歌（うた）は若（わか）い人（ひと）たちに（よって）愛（あい）されています。 Những bài hát này được giới trẻ yêu thích.</t>
  </si>
  <si>
    <t>2) この絵（え）はピカソによって描（か）かれました。 Bức tranh này được vẽ bởi Picasso.</t>
  </si>
  <si>
    <t>3) 電話（でんわ）は ベルによって 発明（はつめい）されました。 Điện thoại được phát minh bởi Bell.</t>
  </si>
  <si>
    <t>4) アメリカはコロンブスによって発見（はっけん）されました。 Châu Mỹ do Colombus phát hiện ra.</t>
  </si>
  <si>
    <t>6. Thể bị động của tự động từ</t>
  </si>
  <si>
    <t>Thể bị động của tự động từ là trường hợp đặc biệt, nó thường được sự dụng để thể hiện sự bực tức, khó chịu hay cảm giác bị ai đó làm phiền.</t>
  </si>
  <si>
    <t>1) 昨日（きのう）雨（あめ）に降（ふ）られました。 Hôm qua tôi bị dính mưa.</t>
  </si>
  <si>
    <t>2) 子供（こども）にバスの中（なか）で泣（な）かれました。 Đang ở trên xe buýt thì con lại khóc.</t>
  </si>
  <si>
    <t>Lưu ý: Thể bị động trong tiếng Nhật nghĩa tốt cũng có sử dụng nhưng không có nhiều, nó chủ yếu được sử dụng để thể hiện tình trạng không được thoải mái, hoặc cảm thấy phiền phức.</t>
  </si>
  <si>
    <t>10. Ngữ pháp ～てあげる、～てくれる、～てもらう</t>
  </si>
  <si>
    <t>1. Cách sử dụng mẫu câu ～てあげる Làm cho ai đó việc gì</t>
  </si>
  <si>
    <t>Danh từ 1 (Người tặng/cho) は Danh từ 2 (Người nhân) に + ...Vてあげる/Vてあげます</t>
  </si>
  <si>
    <t>Nếu Danh từ 1 là người nói thì có thể lược bỏ.</t>
  </si>
  <si>
    <t>Thông thường người thực hiện hành động đó là tôi, và người nhận được hành vi, hành động giúp đỡ đó là những người thân hoặc người xung quanh, Người tặng, người cho không nhất thiết phải là tôi, có thể là ngôi thứ 3.</t>
  </si>
  <si>
    <t>Mẫu câu ～てあげる/てあげます được dùng khi muốn bày tỏ đã làm giúp, làm hộ ai đó, nên hạn chế sử dụng mẫu câu này cho người lớn hoặc cấp trên. sử dụng ～てさしあげる/てさしあげます khi người được giúp đỡ là người có địa vị hoặc cấp trên.</t>
  </si>
  <si>
    <t>Xem cách chia thể て tại đây:</t>
  </si>
  <si>
    <t>Cách chia thể て</t>
  </si>
  <si>
    <t>1) わたしはミンさんに漫画（まんが）を貸（か）してあげました。 Tôi đã cho bạn Minh mượn truyện tranh.</t>
  </si>
  <si>
    <t>2) 先生（せんせい）がとても忙しかったので, 私（わたし）たちは 先生（せんせい）の食事（しょくじ）を作（つく）ってさしあげました。 Vì thầy giáo rất bận nên chúng tôi đã nấu ăn giúp thầy.</t>
  </si>
  <si>
    <t>3) わたしは父に新（あたら）しいパソコンを買（か）ってあげました。 Tôi đã mua Máy tính mới tặng bố.</t>
  </si>
  <si>
    <t>4) 私(わたし）は息子（むすこ）に本（ほん）を買（か）ってあげる. Tôi mua sách tặng con trai.</t>
  </si>
  <si>
    <t>5) パーティーの後（あと）、 ミンさんはマイさんを家（いえ）まで車（くるま）で送ってあげました。 Sau bữa tiệc Minh đã đưa Mai về nhà bằng ô tô.</t>
  </si>
  <si>
    <t>6) 私（わたし）はミンさんに郵便局（ゆうびんきょく）へ行（い）く道（みち）を教（おし）えてあげました。 Tôi đã chỉ đường đến bưu điện cho Minh.</t>
  </si>
  <si>
    <t>7) ミンさんはマイさんにピアノを教えてあげます。 Minh sẽ dạy Piano cho Mai.</t>
  </si>
  <si>
    <t>8) 子供（こども）に本（ほん）を読（よ）んであげますた。 Tôi đã đọc sách cho con.</t>
  </si>
  <si>
    <t>2. Cách sử dụng mẫu câu ～てくれる Được ai đó làm giúp việc gì đó</t>
  </si>
  <si>
    <t>Danh từ 1 は/が + Danh từ 2 + に ＋ ..Vてくれる/Vてくれます</t>
  </si>
  <si>
    <t>Danh từ 1: người tặng/cho.</t>
  </si>
  <si>
    <t>Danh từ 2: tôi, thành viên gia đình, trong nhóm tôi.</t>
  </si>
  <si>
    <t>1) ミンさんはわたしに友（とも）だちを紹介（しょうかい）してくれました。 Anh Minh đã giới thiệu bạn cho tôi.</t>
  </si>
  <si>
    <t>2) 友達（ともだち）が掃除（そうじ）を手伝（てつだ）ってくれた。 Bạn bè đã giúp đỡ tôi dọn dẹp.</t>
  </si>
  <si>
    <t>3) 友達（ともだち）がわたしたちに旅行（りょこう）の写真（しゃしん）を見（み）せてくれました。 Bạn bè đã cho tôi xem ảnh đi du lịch.</t>
  </si>
  <si>
    <t>4) 彼女（かのじょ）が作（つく）ってくれた日本（にほん）の料理（りょうり）はとてもおいしかったです。 Món ăn Nhật mà cô ấy đã nấu cho tôi thì đã rất ngon.</t>
  </si>
  <si>
    <t>5) あの人形（にんぎょう）は姉（あね）が買（か）ってくれたんです。 Con búp bê đó là chị gái đã mua cho tôi.</t>
  </si>
  <si>
    <t>6) お母（かあ）さんがわたしのこと心配（しんぱい）してくれるのはわかってるわよ。 Tôi hiểu việc mẹ lo lắng cho tôi.</t>
  </si>
  <si>
    <t>7) 彼（かれ）が車（くるま）で駅（えき）まで送（おく）ってくれました。 Anh ý đã đưa tôi đến nhà ga bằng ô tô.</t>
  </si>
  <si>
    <t>8) 友（とも）だちが、誕生日（たんじょうび）にケーキを作（つく）ってくれました。 Bạn bè đã làm bánh gato cho tôi vào ngày sinh nhật.</t>
  </si>
  <si>
    <t>9) ペンを忘（わす）れた時（とき）に、隣（となり）の人（ひと）が貸（か）してくれました。 Hôm quên bút thì người bên cạnh đã cho tôi mượn.</t>
  </si>
  <si>
    <t>3. Cách sử dụng mẫu câu ～てもらう Nhờ ai đó, được ai đó làm việc gì</t>
  </si>
  <si>
    <t>Danh từ 1 は/が + Danh từ 2 + に ＋ ..Vてもらう/Vてもらいます</t>
  </si>
  <si>
    <t>Danh từ 1: Người nhận.</t>
  </si>
  <si>
    <t>Danh từ 2: Người cho/tặng.</t>
  </si>
  <si>
    <t>Mẫu câu này biểu thị lòng biết ơn của người được nhận hành vi giúp đỡ.</t>
  </si>
  <si>
    <t>Khi người nhận là tôi thì có thể lược bỏ đi được, mẫu câu này có chủ ngữ ngược với 2 mẫu câu trên.</t>
  </si>
  <si>
    <t>いただく/いただきます là dạng khiêm nhường ngữ của もらう/てもらいます.</t>
  </si>
  <si>
    <t>Chú ý: Vてもらう/てもらいます mang ý nghĩa nhờ vả (mình nhờ và được sự giúp đỡ của người ta), còn mẫu câu Vてくれる/てくれます có thể dùng cả khi người khác làm gì đó giúp mình mà không cần nhờ vả trước.</t>
  </si>
  <si>
    <t>1) 先生（せんせい）に作文（さくぶん）を直（なお）してもらいました。 Tôi đã được thầy giáo sửa lại đoạn văn.</t>
  </si>
  <si>
    <t>2) 私はミンさんに日本語（にほんご）を教（おし）えてもらいました。 Tôi đã được anh Minh dạy cho tiếng Nhật.</t>
  </si>
  <si>
    <t>3) 駅（えき）で、道（みち）を教（おし）えてもらいました。 Tại nhà ga tôi đã được chỉ đường.</t>
  </si>
  <si>
    <t>4) 隣（となり）の人（ひと）に、教科書（きょうかしょ）を見（み）せてもらいました。 Tôi đã được bạn bên cạnh cho xem sách giáo khoa.</t>
  </si>
  <si>
    <t>5) 風邪（かぜ）をひいているので、彼女（かのじょ）に料理（りょうり）を作（つく）ってもらいました。 Vì bị cảm nên tôi đã được cô ấy nấu đồ ăn cho.</t>
  </si>
  <si>
    <t>6) 君にはすぐに出発してもらいたい。 Tôi muốn nhờ bạn xuất phát ngay lập tức.</t>
  </si>
  <si>
    <t>7) 私（わたし）は マイさんに本社（ほんしゃ）へ連(つ)れて 行（い）って いただきました。 Tôi đã được chị Mai dẫn đến trụ sở công ty.</t>
  </si>
  <si>
    <t>8) 彼女（かのじょ）にケーキをつくってもらいました。 Tôi đã được bạn gái làm bánh gato cho mình.</t>
  </si>
  <si>
    <t>11. Ngữ pháp ～ようになる、～なくなる、～ようにする</t>
  </si>
  <si>
    <t>1. Cách sử dụng cấu trúc ～ようになる</t>
  </si>
  <si>
    <t>「Động từ thể khả năng/ Động từ nguyên mẫu」 + 「ようになります/ようになる」</t>
  </si>
  <si>
    <t>Ý nghĩa: Mẫu câu này diễn tả từ tình trạng không thể sang tình trạng có thể.</t>
  </si>
  <si>
    <t>泳ぐ（およ）ぐ → 泳（およ）げるようになります。 Trở nên có thể bơi được. (thể hiện sự biến chuyển, thay đổi)</t>
  </si>
  <si>
    <t>話す（はな）す → 話（はな）せるようになります。 Trở nên có thể nói được. (thể hiện sự biến chuyển, thay đổi)</t>
  </si>
  <si>
    <t>飲（の）む → 飲（の）むようになります。 Trở nên uống</t>
  </si>
  <si>
    <t>1) 二年間（にねんかん）日本語（にほんご）を勉強して、日本語（にほんご）が話（はな）せるようになった。 Tôi học tiếng Nhật trong 2 năm và đã có thể nói được tiếng Nhật.</t>
  </si>
  <si>
    <t>2) 二か月（にかげつ）ぐらい運転（うんてん）の練習（れんしゅう）をしていたので、やっとできるようになりました。 Vì tôi đã tập lái xe trong khoảng 2 tháng nên cuối cũng đã có thể lái được.</t>
  </si>
  <si>
    <t>3) 息子（むすこ）が一人（ひとり）で服（ふく）が着（き）られるようになった。 Con trai tôi đã có thể tự mình mặc áo.</t>
  </si>
  <si>
    <t>4) 以前（いぜん）はビールは飲（の）まなかったが、このごろ飲むようになりました。 Trước đây thì tôi không uống rượu nhưng gần đây thì tôi đã uống.</t>
  </si>
  <si>
    <t>5) 毎日（まいにち）練習（れんしゅう）したので泳（およ）げるようになりました。 Vì hàng ngày tôi đã luyện tập, nên tôi đã có thể bơi được.</t>
  </si>
  <si>
    <t>6) 日本語（にほんご）会話（かいわ）が出来（でき）るようになりたいです。 Tôi muốn có thể hội thoại được tiếng Nhật. (chuyển なります → なりたい）.</t>
  </si>
  <si>
    <t>2. Cách sử dụng cấu trúc ～なくなる</t>
  </si>
  <si>
    <t>Cấu trúc: 「Động từ thể ない (bỏ い) 」 + [く] ＋ 「なる/なります」</t>
  </si>
  <si>
    <t>Ý nghĩa: Mẫu câu này diễn đạt sự thay đổi từ có thể sang không thể.</t>
  </si>
  <si>
    <t>1) お金（おかね）がなくなった。 Đã hết tiền.</t>
  </si>
  <si>
    <t>2) この図書館（としょかん）は無料（むりょう）で使（つか）えなくなりました。 Thư viện này không được sử dụng miễn phí nữa.</t>
  </si>
  <si>
    <t>3) あつくなりましたので、寝（ね）られなくなった。 Trời trở nên nóng nên không thể ngủ được.</t>
  </si>
  <si>
    <t>4) 太(ふと)りましたから、好（す）きな服(ふく)が着(き)られなくなりました。Vì béo ra nên tôi không thể mặc được quần áo mà mình thích nữa.</t>
  </si>
  <si>
    <t>5) 年（とし）を取（と）ると、小（ちい）さい字(じ)が読(よ)めなくなります。Khi người ta già đi thì không đọc được những chữ nhỏ nữa.</t>
  </si>
  <si>
    <t>3. Cách sử dụng cấu trúc ～ようにする</t>
  </si>
  <si>
    <t>Cấu trúc: 「Động từ thể ない/ Động từ nguyên mẫu」 + 「ようにします/ようにしています」</t>
  </si>
  <si>
    <t>Ý nghĩa: Mẫu câu 「ようにします」 này diễn tả ý định sẽ làm hoặc không làm một việc gì đó, nó dùng để nhấn mạnh sự cố gắng đạt được thay đổi, (thường theo hướng tích cực). 「～ようにしています」 diễn tả việc gì đó đang được thay đổi một cách đều đặn. 「～ようにしてください」Diễn tả sự nhắc nhở, yêu cầu mang tính nhẹ nhàng, gián tiếp.</t>
  </si>
  <si>
    <t>1) 毎日（まいにち）は甘（あま）いものを食（た）べないようにしています。 Hàng ngày tôi có gắng không ăn đồ ngọt.</t>
  </si>
  <si>
    <t>2) 忘れ物（わすれもの）をしないようにしてください。 Đừng có để quên đồ đạc.</t>
  </si>
  <si>
    <t>3) 健康（けんこう）のために野菜（やさい）をたくさん食（た）べるようにしています。 Để khỏe mạnh, tôi đang cố gắng ăn nhiều rau.</t>
  </si>
  <si>
    <t>4) 彼女（かのじょ）は買（か）い物（もの）に行（い）かないようにしている。 Cô ấy đang cố gắng không đi mua sắm.</t>
  </si>
  <si>
    <t>5) 彼女（かのじょ）は魚（さかな）をたくさんく食（た）べるようにしている。 Cô ấy đang cố gắng ăn nhiều cá.</t>
  </si>
  <si>
    <t>6) 食（た）べた後（あと）で、歯（は）をみがくようにします。 Sau khi ăn xong, tôi sẽ cố gắng đánh răng.</t>
  </si>
  <si>
    <t>7) 毎日（まいにち）メールをチェックするようにしています。 Hàng ngày tôi đang cố gắng kiểm tra mail.</t>
  </si>
  <si>
    <t>8) 明日（あした）から、5時（じ）に起（お）きるようにします。 Từ ngày mai tôi sẽ cố gắng dậy lúc 5 giờ.</t>
  </si>
  <si>
    <t>9) 私（わたし）は怒（おこ）らないようにしている。 Tôi đang cố gắng để không nổi giận.</t>
  </si>
  <si>
    <t>10) 来週（らいしゅう）は会議（かいぎ）に遅（おく）れないようにしてください。 Tuần sau cố gắng đừng đến muốn đấy nhé.</t>
  </si>
  <si>
    <t>***Khác nhau giữa ～ようにする và ～ようになる</t>
  </si>
  <si>
    <t>Mẫu câu ～ようになる dùng để diễn tả sự thay đổi đã có kết quả, đã hoàn thành và thường được đi với thể khả năng, ～ようにする thì thường diễn tả ý chí, ý định sẽ cố gắng còn chưa rõ về mặt kết quả sẽ ra sao.</t>
  </si>
  <si>
    <t>12. Ngữ pháp ～ようと思います</t>
  </si>
  <si>
    <t>Động từ thể ý chí + と思う/思っています</t>
  </si>
  <si>
    <t>Cấu trúc:Động từ thể ý chí + と思う/思っています</t>
  </si>
  <si>
    <t>Khi đứng một mình thì</t>
  </si>
  <si>
    <t>Động từ thể ý chí diễn tả lời mời, đề xuất làm việc gì đó. Khi</t>
  </si>
  <si>
    <t>Động từ thể ý chí đi với と思（おも）いますthì nó diễn đạt một ý định làm việc gì đó của người nói đối với người nghe. Nếu ý định đấy mang tính chắc chắn và được thực hiện vào thời điểm nhất định thì thay と思（おも）います bằng と思（おも）っています。</t>
  </si>
  <si>
    <t>Ví Dụ 1:</t>
  </si>
  <si>
    <t>1) 日曜日（にちようび）に買（かい）物（もの）に行（い）こう と思（おも）います。 Ngày mai tôi dự định sẽ đi mua sắm.</t>
  </si>
  <si>
    <t>2) 明日（あした）は朝（あさ）6時（じ）に起（お）きよう と思（おも）います。 Ngày mai tôi dự định sẽ dậy lúc 6 giờ sáng.</t>
  </si>
  <si>
    <t>3) 将来（しょうらい）は、日本（にほん）で働（はたら）こう と思（おも）っています。 Tương lai tôi dự định sẽ làm việc tại Nhật bản.</t>
  </si>
  <si>
    <t>4) 子供（こども）には優（やさ）しくしよう と思（おも）っています。 Tôi sẽ dịu dàng với trẻ em.</t>
  </si>
  <si>
    <t>5) 明日（あした）は、日本語（にほんご）を勉強（べんきょう）しよう と思（おも）っています。 Ngày mai tôi dự định sẽ học tiếng Nhật.</t>
  </si>
  <si>
    <t>6) カギを忘（わす）れたので、一度（いちど）家（いえ）に帰（かえ）ろう と思（おも）います。  Vì đã quên chìa khóa, nên tôi định sẽ quay về nhà.</t>
  </si>
  <si>
    <t>7) 昨日（きのう）早（はや）く寝（ね）よう と思（おも）ったけど、全然（ぜんぜん）寝（ね）られなかった。 Hôm qua tôi đã định đi ngủ sớm, nhưng tôi hoàn toàn không thể ngủ được.</t>
  </si>
  <si>
    <t>8) 家（いえ）に帰（かえ）ったら食（た）べよう と思（おも）っていたアイスクリームを、妹（いもうと）に食（た）べられてしまった。 Tôi đã bị em gái tôi ăn mất chiếc kem mà tôi đã định ăn khi về đến nhà.</t>
  </si>
  <si>
    <t>9) JLPTのために、漢字（かんじ）をもっと覚（おぼ）えよう と思（おも）います。 Tôi dự định sẽ học thuộc thêm chữ Kanji cho kỳ thi JLPT.</t>
  </si>
  <si>
    <t>10) 映画館（えいがかん）に来（き）たのに、見（み）よう と思（おも）っていた映画（えいが）が、やってなかった。残念（ざんねん）だ。 Dẫu đã đến rạp chiếu phim, nhưng bộ phim định xem không chiếu. tiếc quá.</t>
  </si>
  <si>
    <t>11) 友達（ともだち）にCDをあげよう と思（おも）ったけど、やっぱりやめた。 Tôi định tặng người bạn chiếc CD nhưng vẫn không tặng.</t>
  </si>
  <si>
    <t>12) 明日（あした）のパーティーでは寿司（すし）を作（つく）ろう と思（おも）います。 Tại bữa tiệc ngày mai tôi dự định sẽ làm món Sushi.</t>
  </si>
  <si>
    <t>16) 今（いま）から私（わたし）の日本（にほん）での経験（けいけん）を話（はな）そう と思（おも）います。 Từ bây giờ tôi sẽ nói về kinh nghiệm tại Nhật bản của tôi.</t>
  </si>
  <si>
    <t>14) 5年後（ごねんご）までに、自分（じぶん）の会社（かいしゃ）を始（はじ）めよう と思おもっています。 Tôi dự định sẽ mở công ty riêng của mình trước 5 năm.</t>
  </si>
  <si>
    <t>15) 私（わたし）は将来（しょうらい）医者（いしゃ）になろう と思（おも）っています。 Tương lai tôi dự định sẽ trở thành bác sỹ.</t>
  </si>
  <si>
    <t>16) 来週（らいしゅう）、国（くに）に帰（かえ）ろう と思（おも）います。 Sang tuần tôi dự định sẽ về nước.</t>
  </si>
  <si>
    <t>Ví Dụ 2:</t>
  </si>
  <si>
    <t>○ 私（わたし）は日本（にほん）で働（はたら）こう と思（おも）います。 Tôi dự định sẽ làm việc tại Nhật bản. (diễn đạt ý định tạm thời)</t>
  </si>
  <si>
    <t>× 彼女（かのじょ）は 日本（にほん）で働（はたら）こう と思（おも）います. Không dùng vì ～と思（おも）います chỉ dùng khi nói về bản thân, không diễn đạt ý định của người thứ 3.</t>
  </si>
  <si>
    <t>Ví Dụ 3:</t>
  </si>
  <si>
    <t>○ 彼女（かのじょ）は 日本（にほん）で働（はたら）こう と思（おも）っています Cô ấy dự định sẽ làm việc tại Nhật bản.</t>
  </si>
  <si>
    <t>○ 私（わたし）は日本（にほん）で働（はたら）こう と思（おも）っています Tôi dự định sẽ làm việc tại Nhật bản.(diễn đạt ý định chắc chắn)</t>
  </si>
  <si>
    <t>Ví Dụ 4:</t>
  </si>
  <si>
    <t>○ 彼女（かのじょ）は 日本（にほん）で働（はたら）こう と思（おも）いますか？ Cô ấy dự định sẽ làm việc tại Nhật bản phải không?</t>
  </si>
  <si>
    <t>× 彼女（かのじょ）は 日本（にほん）で働（はたら）こう と思（おも）っていますか？ Không dùng.</t>
  </si>
  <si>
    <t>13. Thể sai khiến trong tiếng Nhật</t>
  </si>
  <si>
    <t>I. Cách chia thể sai khiến (使役形)</t>
  </si>
  <si>
    <t>1. Động từ nhóm 1: Chuyển đuôi う → あ + せる</t>
  </si>
  <si>
    <t>頼（たの）む tanom- + -aseru あせる → tanomaseru 頼ませる （たのませる）</t>
  </si>
  <si>
    <t>読む（よむ） yom- + -aseru あせる → yomaseru 読ませる (よませる)</t>
  </si>
  <si>
    <t>話す（はなす） hanas- + -aseru あせる → hanasaseru 話させる （はなさせる）</t>
  </si>
  <si>
    <t>呼(よ)ぶ yob- + -aseru あせる → yobaseru 呼ばせる （よばせる）</t>
  </si>
  <si>
    <t>踏（ふ）む fum- + -aseru あせる → fumaseru 踏ませる （ふませる）</t>
  </si>
  <si>
    <t>Cách 2: Chuyển động từ dạng ない (bỏ ない） + せる</t>
  </si>
  <si>
    <t>行（い）く → 行かない → 行（い）かせる</t>
  </si>
  <si>
    <t>買（か）う → 買わない → 買（か）わせる</t>
  </si>
  <si>
    <t>頼（たの）む → 頼（たの）まない → 頼（たの）ませる</t>
  </si>
  <si>
    <t>2. Động từ nhóm 2: Chuyển đuôi る → させる</t>
  </si>
  <si>
    <t>ほめる home- + saseru させる → homesaseru ほめさせる</t>
  </si>
  <si>
    <t>調（しら）べる shirabe- + saseru させる → shirabesaseru 調べさせる （しらべられる）</t>
  </si>
  <si>
    <t>食（た）べる tabe- + saseru させる → tabesaseru 食（た）べさせる</t>
  </si>
  <si>
    <t>する → させる</t>
  </si>
  <si>
    <t>来（く）る → 来（こ）させる .</t>
  </si>
  <si>
    <t>電話（でんわ）する → 電話（でんわ）させる。</t>
  </si>
  <si>
    <t>II. Các cấu trúc sai khiến</t>
  </si>
  <si>
    <t>1. Mẫu 1: bắt, cho, khiến cho, không cho, làm cho, khiến cho</t>
  </si>
  <si>
    <t>A は B (Người bị sai khiến) に + Tân ngữ + を + Tha động từ (thể sai khiến)</t>
  </si>
  <si>
    <t>1) 子供（こども）の時（とき）、 母（はは）は私（わたし）に野菜（やさい）をよく食（た）べさせた。 Khi còn nhỏ mẹ thường bắt tôi ăn rau.</t>
  </si>
  <si>
    <t>2) 私は学生（がくせい）にベトナム語を使（つか）わせない。 Tôi không cho học sinh sử dụng tiếng Việt.</t>
  </si>
  <si>
    <t>3) 先生（せんせい）は私（わたし）たちにプレゼンをさせました。 Thầy giáo bắt tôi thuyết trình.</t>
  </si>
  <si>
    <t>4) 先生（せんせい）は学生（がくせい）に日本語（にほんご）で日記（にっき）を書（か）かせました。 Thầy giáo bắt học sinh viết nhật ký bằng tiếng Nhật.</t>
  </si>
  <si>
    <t>5) 私(わたし)は来月（らいげつ）から子供（こども）にピアノを習（なら）わせます。 Từ tháng sau tôi sẽ cho con tôi học đàn Piano.</t>
  </si>
  <si>
    <t>6) こどもには何（なに）を習（なら）わせたいですか？ Bạn muốn cho con mình học gì?</t>
  </si>
  <si>
    <t>7) 私（わたし）は子供（こども）にビールを飲（の）ませません。 Tôi không cho con tôi uống bia.</t>
  </si>
  <si>
    <t>8) 私（わたし）は子供（こども）に日本語（にほんご）を習（なら）わせたいです。 Tôi muốn cho con tôi học tiếng Nhật.</t>
  </si>
  <si>
    <t>9) 腕（うで）を怪我（けが）した時（とき）、彼女（かのじょ）がご飯（はん）を食（た）べさせてくれました。 Cô ấy đã cho tôi ăn khi cánh tay tôi bị thương.</t>
  </si>
  <si>
    <t>2. Mẫu 2: bắt, cho, khiến cho, không cho, làm cho, khiến cho</t>
  </si>
  <si>
    <t>A は B (Người bị sai khiến) を + Tân ngữ + Tự động từ (thể sai khiến)</t>
  </si>
  <si>
    <t>1) 私（わたし）は 子供（こども）を 日本（にほん）に留学（りゅうがく）させます。 Tôi sẽ cho con tôi đi du học Nhật bản.</t>
  </si>
  <si>
    <t>2) 子供（こども）の頃（ころ）、私（わたし）はよく親（おや）を困（こま）らせました。 Khi còn nhỏ, tôi thường làm cho bố mẹ vất vả.</t>
  </si>
  <si>
    <t>3) 先生（せんせい）は、のび太（た）を廊下（ろうか）に立（た）たせました。 Thầy giáo bắt Nobita đứng ngoài hàng lang.</t>
  </si>
  <si>
    <t>4) 来月（らいげつ） ミン先生を 日本（にほん）に 出張（しゅっちょう）させます。 Tháng sau sẽ cho Thầy Minh sang Nhật công tác.</t>
  </si>
  <si>
    <t>5) 学生（がくせい）を 頑張（がんば）らせるために、なにをすればいいんですか？ Tôi nên làm gì để học sinh cố gắng?</t>
  </si>
  <si>
    <t>6) ミンさんは 人（ひと）を 笑（わら）わせるのが 得意（とくい）だ。 Anh Minh giỏi làm cho người khác cười.</t>
  </si>
  <si>
    <t>7) 彼（かれ）のその一言（ひとこと）が、彼女（かのじょ）を 泣（な）かせた。 Một lời nói đấy của anh ấy đã làm cô ấy khóc.</t>
  </si>
  <si>
    <t>8) まずは 物価（ぶっか）を 安定（あんてい）させることです。 Trước tiên là việc làm cho giá cả ổn định.</t>
  </si>
  <si>
    <t>3. Mẫu 3: Xin phép</t>
  </si>
  <si>
    <t>1) その仕事（しごと）は、私（わたし）にさせてください。 Công việc đấy hãy cho phép tôi làm.</t>
  </si>
  <si>
    <t>2) その猫（ねこ）かわいいですねー、ちょっと触（さわ）らせてください。 Con mèo đấy đẹp nhỉ, hãy cho phép tôi sờ vào nó một chút.</t>
  </si>
  <si>
    <t>3) すみません、もうすこし 考（かんが）えさせてください。 Xin phép cho tôi được nghĩ thêm chút nữa.</t>
  </si>
  <si>
    <t>4) 明日（あした）用事（ようじ）がありますから、一日（いちにち）休（やす）ませていただけませんか？ Bởi vì ngày mai em có việc bận, nên hãy cho em nghỉ 1 ngày được không ạ?</t>
  </si>
  <si>
    <t>5) 授業（じゅぎょう）を 始（はじ）めさせていただきます。 Tôi xin phép được bắt đầu buổi học.</t>
  </si>
  <si>
    <t>14. Ngữ pháp ～とき</t>
  </si>
  <si>
    <t>Cách sử dụng mẫu câu ～（時）とき Khi ～, lúc ～</t>
  </si>
  <si>
    <t>Động từ thể từ điển
Động từ thể ている
Động từ thể ない
Động từ thể た
Tính từ đuôi い
Tính từ đuổi な
Danh từ ＋ の</t>
  </si>
  <si>
    <t>- ～（時）とき dùng để nối 2 mệnh đề của câu.</t>
  </si>
  <si>
    <t>- ～（時）とき dùng để biểu thị thời điểm mà trạng thái khi xảy ra động tác hay hiện tượng ở vế câu 1 được thực hiện thì ở vế câu 2 sẽ diễn ra.</t>
  </si>
  <si>
    <t>1) 新聞（しんぶん）を読（よ）むとき、めがねをかけます。 Tôi đeo kính khi đọc báo.</t>
  </si>
  <si>
    <t>2) ビールを飲（の）んでいる時（とき）、彼女（かのじょ）がうちへ来（き）ました。 Khi tôi đang uống bia thì cô ấy đến nhà tôi.</t>
  </si>
  <si>
    <t>3) 使（つか）い方（かた）が分（わ）からないとき、先生（せんせい）に聞（き）いてください。 Khi không hiểu cách sử dụng thì hãy hỏi giáo viên.</t>
  </si>
  <si>
    <t>4) 出（で）かけるとき、「いってまいります」と言（い）います。 Khi ra ngoài thì nói là “Tôi đi đây”.</t>
  </si>
  <si>
    <t>5) 母（はは）は若（わか）い とき、きれいでした。 Lúc trẻ mẹ tôi rất đẹp.</t>
  </si>
  <si>
    <t>6) 学生（がくせい）の とき、あまり勉強（べんきょう）しませんでした。 Khi còn là Sinh viên tôi hầu như không học hành gì cả.</t>
  </si>
  <si>
    <t>7) ひまなとき、映画（えいが）をみます。 Khi rảnh rỗi thì tôi xem phim.</t>
  </si>
  <si>
    <t>8) 子（こ）どものとき、くもが怖（こわ）かったです。 Khi còn nhỏ tôi sợ con nhện.</t>
  </si>
  <si>
    <t>9) 私（わたし）はいつも寝（ね）るとき、電気（でんき）を消（け）します。 Tôi luôn tắt đi khi đi ngủ.</t>
  </si>
  <si>
    <t>10) 会社（かいしゃ）で社長（しゃちょう）と会（あ）ったときに、とても緊張（きんちょう）しました。 Khi gặp giám đốc ở công ty tôi đã rất hồi hộp.</t>
  </si>
  <si>
    <t>* Có thể thêm trợ từ に sau とき</t>
  </si>
  <si>
    <t>会社（かいしゃ）で社長（しゃちょう）と会（あ）ったときに、とても緊張（きんちょう）しました。 (Sau)Khi gặp giám đốc tôi đã rất hồi hộp.</t>
  </si>
  <si>
    <t>* Khi [vế trước とき (vế 1)] và [vế sau とき (vế 2)] đều là động từ thì sẽ tuân theo quy luật sau:</t>
  </si>
  <si>
    <t>1) 日本（にほん）へ行（い）く とき、カメラを買（か）いました。 Trước khi đến Nhật tôi đã mua máy ảnh. (Vì động từ ở vế 1 thuộc thể từ điển, không phải thể quá khứ)</t>
  </si>
  <si>
    <t>2) 日本（にほん）へ行（い）った とき、カメラを買（か）いました。 Sau khi đến Nhật tôi đã mua máy ảnh. (Vì động từ ở vế 1 thuộc thể quá khứ)</t>
  </si>
  <si>
    <t>3) 教室（きょうしつ）を 出（で）るとき、 音（おと）が聞（き）こえました。 Trước khi ra khỏi lớp học tôi nghe thấy tiếng động (Vì động từ ở vế 1 thuộc thể từ điển, không phải thể quá khứ)</t>
  </si>
  <si>
    <t>4) 教室（きょうしつ）を 出（で）たとき、 音（おと）が聞（き）こえました。 Sau khi ra khỏi lớp học tôi nghe thấy tiếng động (Vì động từ ở vế 1 thuộc thể quá khứ)</t>
  </si>
  <si>
    <t>* Có thể lược bỏ khi chủ ngữ là tôi (ngôi thứ nhất), còn khi chủ ngữ không phải là tôi (không phải ngôi thứ nhất) Thì có thể đứng đầu câu vế 1 hoặc đứng đầu câu vế 2 đều được.</t>
  </si>
  <si>
    <t>○ 母（はは）は若（わか）い とき、きれいでした。 Lúc trẻ mẹ tôi rất đẹp.</t>
  </si>
  <si>
    <t>○ 若（わか）い とき、母（はは）はきれいでした。 Lúc trẻ mẹ tôi rất đẹp.</t>
  </si>
  <si>
    <t>* Khi động từ vế 2 ở quá khứ (V2) và động từ vế 1 có dạng [いる] hoặc[ある] thì vế 1 có thể chia [いる] hoặc[ある] hay [いた] hoặc[あった] đều được.</t>
  </si>
  <si>
    <t>○ 会社（かいしゃ）にいるとき、着替（きが）えしました。 Tôi đã thay quần áo lúc ở công ty.</t>
  </si>
  <si>
    <t>○ 会社（かいしゃ）にいたとき、着替（きが）えしました。 Tôi đã thay quần áo lúc ở công ty.</t>
  </si>
  <si>
    <t>* Khi động từ vế 2 ở quá khứ (V2) và vế 1 có dạng [Tính từ đuôi い, Tính từ đuổi な, Danh từ] thì chia thì quá khứ hoặc hiện tại đều được, để ở thì quá khứ khi muốn nhấn mạnh động từ V1 không phải là ở hiện tại.</t>
  </si>
  <si>
    <t>若（わか）いとき、よくサッカーをしました。 Khi còn trẻ tôi hay chơi bóng đá.</t>
  </si>
  <si>
    <t>若（わか）かったとき、よくサッカーをしました。 Khi còn trẻ tôi hay chơi bóng đá.</t>
  </si>
  <si>
    <t>15. Ngữ pháp ～てある</t>
  </si>
  <si>
    <t>Cách sử dụng mẫu câu てある</t>
  </si>
  <si>
    <t>Chủ ngữ + は/が ＋ Tha động từ thể て + ある</t>
  </si>
  <si>
    <t>1) ドアが開（あ）けてあります。 Cửa đã được (ai đó) mở sẵn. 開（あ）ける: Mở (tha động từ). (ai đó đã mở cửa vì mục đích gì đó, và hiện tại nó đang ở trạng thái mở).</t>
  </si>
  <si>
    <t>2) 彼女（かのじょ）の手紙（てがみ）にはなんて書（か）いてあるの？ Trong thư của cô ta có viết gì thế?</t>
  </si>
  <si>
    <t>3) 君（きみ）の靴下（くつした）も全部（ぜんぶ）洗濯（せんたく）してある。 Tất của bạn cũng đã giặt hết.</t>
  </si>
  <si>
    <t>4) 駅（えき）の壁（かべ）に、色々（いろいろ）なポスターが貼（は）ってあります。 Trên bức tường của nhà ga có dán nhiều Áp phích quảng cáo.</t>
  </si>
  <si>
    <t>5) 電気（でんき）が消（け）してありました。 Điện đã được tắt.</t>
  </si>
  <si>
    <t>6) 旅行（りょこう）は来週（らいしゅう）ですよね。 準備（じゅんび）はもうしてありますか？ Tuần sau là đi du lịch rồi nhỉ. Anh đã chuẩn bị xong hết chưa?</t>
  </si>
  <si>
    <t>7) 机（つくえ）の上（うえ）に本（ほん）が置（お）いてありますか？ Sách đã được đặt trên bàn chưa?</t>
  </si>
  <si>
    <t>8) カレンダーに、予定（よてい）が書（か）いてある。 Trên lịch đã viết dự định.</t>
  </si>
  <si>
    <t>So sánh giữa ～てある/てあります và ～ている/ています</t>
  </si>
  <si>
    <t>～てある/てあります</t>
  </si>
  <si>
    <t>～ている/ています</t>
  </si>
  <si>
    <t>Loại động từ sử dụng</t>
  </si>
  <si>
    <t>Tha động từ 他動詞</t>
  </si>
  <si>
    <t>Tự động từ 自動詞</t>
  </si>
  <si>
    <t>Diễn tả kết quả hiện tại</t>
  </si>
  <si>
    <t>〇</t>
  </si>
  <si>
    <t>Ám chỉ mục đích của hành động</t>
  </si>
  <si>
    <t>✖</t>
  </si>
  <si>
    <t>① ドアが開（あ）けてあります。 Cửa đã được (ai đó) mở sẵn. 開（あ）ける: Mở (tha động từ). (ai đó đã mở cửa vì mục đích gì đó, và hiện tại nó đang ở trạng thái mở).</t>
  </si>
  <si>
    <t>② ドアが開（ひら）いています。 Cửa đang mở. (Chỉ là diễn tả trạng thái của cái cửa, không thể hiện mục đích gì).</t>
  </si>
  <si>
    <t>Câu ① và câu ② đều giống nhau về trạng thái cửa mở, thế nhưng câu ① chỉ thể hiện trạng thái cửa mở, câu ② cũng có nghĩa thể hiện trạng thái cửa mở thế nhưng đằng sau nó còn có mục đích của con người nên đã mở cửa.</t>
  </si>
  <si>
    <t>③ 風（かれ）を入（い）れるために、窓（まど）が開（あ）けてあります。 Tôi đã mở cửa sổ để cho gió vào nhà.</t>
  </si>
  <si>
    <t>④ 猫（ねこ）が出入（でい）りするので、窓（まど）が開（あ）けてあります。 Vì mèo ra vào nên tôi đã mở cửa sổ.</t>
  </si>
  <si>
    <t>⑤ 風（かれ）が強（つよ）かったからかなあ。窓（まど）が開（ひら）いているよ。 Liệu có phải vì gió mạnh không nhỉ. Cửa sổ đang mở đấy.</t>
  </si>
  <si>
    <t>⑥ 猫（ねこ）が開（あ）けたのかなあ。窓（まど）が開（ひら）いている。 Liệu có phải con mèo đã mở không nhỉ. Cửa sổ đang mở.</t>
  </si>
  <si>
    <t>So sánh giữa ～てある/てあります và ～ました</t>
  </si>
  <si>
    <t>～ました</t>
  </si>
  <si>
    <t>Diễn tả hành động</t>
  </si>
  <si>
    <t>Diễn tả kết quả</t>
  </si>
  <si>
    <t>2) ドアを開（あ）けました。 Tôi đã mở cửa (Đơn giản là miêu tả hành động mở cửa).</t>
  </si>
  <si>
    <t>1) ホテルを予約（よやく）してありますよ。 Tôi đã đặt khách sạn rồi đấy (Vì mục đích công tác, du lịch...).</t>
  </si>
  <si>
    <t>2) たくさん漢字（かんじ）の練習（れんしゅう）をしてあるから、今日（きょう）のテストは問題（もんだい）ないと思（お）う。 Vì tôi đã luyện tập rất nhiều chữ hán nên bài thi hôm nay tôi nghĩ không có vấn đề gì.</t>
  </si>
  <si>
    <t>16. Ngữ pháp ～やすい、～にくい</t>
  </si>
  <si>
    <t>Cách sử dụng mẫu câu ～やすい、にくい</t>
  </si>
  <si>
    <t>1. Cách sử dụng mẫu câu ～やすい</t>
  </si>
  <si>
    <t>Cấu trúc: Động từ thể ます （bỏ ます) + やすい</t>
  </si>
  <si>
    <t>Mẫu câu này thể hiện điều gì đó dễ dàng xảy ra, một việc gì đó có thể thực hiện một cách đơn giản, dễ dàng...</t>
  </si>
  <si>
    <t>使（つか）う → 使います → 使（つか）いやすい: Dễ sử dụng</t>
  </si>
  <si>
    <t>寝（ね）る → 寝ます → 寝（ね）やすい : Dễ ngủ</t>
  </si>
  <si>
    <t>歩（ある）く → 歩きます → 歩（ある）きやすい: Dễ đi bộ</t>
  </si>
  <si>
    <t>食（た）べる → 食べます → 食（た）べやすい: Dễ ăn</t>
  </si>
  <si>
    <t>飲（の）む → 飲みます → 飲（の）みやすい: Dễ uống</t>
  </si>
  <si>
    <t>練習（れんしゅう）する → 練習します → 練習（れんしゅう）しやすい: Dễ luyện tập</t>
  </si>
  <si>
    <t>1) この季節（きせつ）はたくさんの人（ひと）が病気（びょうき）になりやすい。 Thời tiết này thì nhiều người dễ bị bệnh.</t>
  </si>
  <si>
    <t>2) ミン先生（せんせい）の話（はなし）はわかりやすい。 Câu chuyện của Thầy Minh thật dễ hiểu.</t>
  </si>
  <si>
    <t>3) このペンはすごく使（つか）いやすいから、好（す）きです。 Cái bút này vì rất dễ sử dụng nên tôi thích.</t>
  </si>
  <si>
    <t>4) もっと歩（ある）きやすい靴（くつ）がほしいです。今（いま）の靴（くつ）はよくないですから。 Tôi muốn có một đôi giầy dễ dàng cho đi bộ hơn nữa. Vì đôi giầy hiện tại không được tốt.</t>
  </si>
  <si>
    <t>5) 新（あたら）しいソファは、すごく座（すわ）りやすいですよ。 Ghế sofa mới rất là dễ ngồi.</t>
  </si>
  <si>
    <t>6) このガラスが壊（こわ）れやすいですよ。 Cái kính này dễ vỡ.</t>
  </si>
  <si>
    <t>7) あの人（ひと）の声（こえ）は聞（き）きやすいです。 Giọng nói của người kia dễ nghe.</t>
  </si>
  <si>
    <t>8) 今（いま）働（はたら）いている会社（かいしゃ）は、お給料（きゅうりょう）もいいし、働（はたら）きやすいです。 Công ty hiện đang làm thì lương cũng được và dễ làm việc.</t>
  </si>
  <si>
    <t>9) この問題（もんだい）は間違（まちが）えやすい。 Vấn đề này thì dễ nhầm lẫn.</t>
  </si>
  <si>
    <t>10) 東京（とうきょう）は生活（せいかつ）しやすいところだと思いますか？ Bạn có nghĩ là Tokyo là nơi dễ sống không?</t>
  </si>
  <si>
    <t>2. Cách sử dụng mẫu câu ～にくい</t>
  </si>
  <si>
    <t>Cấu trúc: Động từ thể ます （bỏ ます) + にくい</t>
  </si>
  <si>
    <t>Mẫu câu này thể hiện điều gì đó khó xảy ra hoặc làm một việc gì đó khá khó khăn, không thể thực hiện dễ dàng...</t>
  </si>
  <si>
    <t>使（つか）う → 使います → 使（つか）いにくい: Khó sử dụng</t>
  </si>
  <si>
    <t>寝（ね）る → 寝ます → 寝（ね）にくい: Khó ngủ</t>
  </si>
  <si>
    <t>歩（ある）く → 歩きます → 歩（ある）きにくい: Khó đi bộ</t>
  </si>
  <si>
    <t>食（た）べる → 食べます → 食（た）べにくい: Khó ăn</t>
  </si>
  <si>
    <t>飲（の）む → 飲みます → 飲（の）みにくい: Khó uống</t>
  </si>
  <si>
    <t>練習（れんしゅう）する → 練習します → 練習（れんしゅう）しにくい: Khó luyện tập</t>
  </si>
  <si>
    <t>1) この箸（はし）は、ちょっと使（つか）いにくい。 Đôi đũa này hơi khó dùng.</t>
  </si>
  <si>
    <t>2) あしが痛（いた）いから、歩（ある）きにくい。 Vì chân bị đau nên khó đi bộ.</t>
  </si>
  <si>
    <t>3) このペンは前（まえ）のペンよりも書（か）きにくいなぁ。 Cái bút này viết khó hơn so với cái bút trước.</t>
  </si>
  <si>
    <t>4) 海（うみ）は波（なみ）が高（たか）くて泳（およ）ぎにくかった。 Biển đã có sóng cao và khó khó bơi.</t>
  </si>
  <si>
    <t>5) あの教室（きょうしつ）のドアは古（ふる）くて開（あ）けにくい。 Cửa của phòng học đấy cũ và khó mở.</t>
  </si>
  <si>
    <t>6) この店（みせ）は入（い）り口（ぐち）が小（ちい）さくて、入（はい）りにくい。 Cửa hàng này có cửa vào nhỏ và khó đi vào.</t>
  </si>
  <si>
    <t>7) 丈夫（じょうぶ）で割（わ）れにくいカップはありませんか？ Ở đây có loại cốc nào bền, khó vỡ không ạ?</t>
  </si>
  <si>
    <t>8) この質問（しつもん）には答（こた）えにくいです。 Câu hỏi này thì khó trả lời.</t>
  </si>
  <si>
    <t>9) 東京（とうきょう）は物価（ぶっか）が高（たか）くて、住（す）みにくいです。 Tokyo thì giá cả cao và khó sống.</t>
  </si>
  <si>
    <t>10) この本（ほん）は分（わ）かりにくいけれど、面白（おもしろ）いです。 Quyển sách này khó hiểu nhưng thú vị.</t>
  </si>
  <si>
    <t>17. Ngữ pháp ～そうです</t>
  </si>
  <si>
    <t>1. ～そうです Trông có vẻ, dường như （そう①）</t>
  </si>
  <si>
    <t>Mẫu câu này dùng để trình bày sự nhận định, phán đoán của người nói, dựa trên những gì nhìn thấy, hoặc cảm nhận. nó mang nghĩa là dường như, trông có vẻ</t>
  </si>
  <si>
    <t>Khẳng Định</t>
  </si>
  <si>
    <t>Phủ Định</t>
  </si>
  <si>
    <t>Động từ thể ます (bỏ ます)
Tính từ đuổi い (bỏ い)
Tính từ đuổi な (bỏ な)</t>
  </si>
  <si>
    <t>Động từ thể ない → なさ
Tính từ đuổi い → くなさ
Tính từ đuổi な (bỏ な) ＋ じゃなさ</t>
  </si>
  <si>
    <t>Tính từ đuổi な (bỏ な) + そうじゃありません/そうではありません</t>
  </si>
  <si>
    <t>1) ミンさんは元気（げんき）そうです。 Anh Minh trông có vẽ khỏe.</t>
  </si>
  <si>
    <t>2) このステーキは美味（おい）しそうです。 Món bò bít tết này trông có vẻ ngon.</t>
  </si>
  <si>
    <t>3) もうすぐあめが降（ふ）りそうです。 Trời có vẻ sắp mưa.</t>
  </si>
  <si>
    <t>4) この本（ほん）は面白（おもしろ）そうです。 Cuốn sách này trông có vẻ thú vị.</t>
  </si>
  <si>
    <t>5) ミンさんは最近（さいきん）忙（いそが）しそうです。 Anh Minh gần đây trông có vẻ bận rộn.</t>
  </si>
  <si>
    <t>6) このケーキ―は美味（おい）しくなさそうです。 Cái bánh ngọt này trông có vẻ không ngon lắm.</t>
  </si>
  <si>
    <t>7) 赤（あか）ちゃんが起（お）きそうです。 Em bé có vẻ sắp dậy.</t>
  </si>
  <si>
    <t>8) 彼女（かのじょ）が泣（な）きそうです。 Cô ấy có vẻ sắp khóc.</t>
  </si>
  <si>
    <t>9) この指輪（ゆびわ）は高（たか）そうです。 Cái nhấn này có vẻ đắt.</t>
  </si>
  <si>
    <t>10) そのスーツケースは重（おもそうです。 Cái vali đấy có vẻ nặng.</t>
  </si>
  <si>
    <t>11) あなたの携帯（けいたい）は便利（べんり）そうです。 Điện thoại di động của bạn có vẻ tiện nhỉ.</t>
  </si>
  <si>
    <t>Chú ý：</t>
  </si>
  <si>
    <t>Phía trước của そうです không dùng ở thì quá khứ, nhưng có thể dùng ở dạng そうでした, khác biệt so với mẫu そうです các bạn sẽ học ở bên dưới.</t>
  </si>
  <si>
    <t>2. ～そうです Nghe nói, thấy bảo..（そう②）</t>
  </si>
  <si>
    <t>Dựa theo nguồn thông tin, tin tức từ tivi, truyền thông để suy đoán và truyền đạt lại cho người khác.</t>
  </si>
  <si>
    <t>Cấu trúc</t>
  </si>
  <si>
    <t>Động từ thể thường （普通形）</t>
  </si>
  <si>
    <t>Động từ thể ない</t>
  </si>
  <si>
    <t>Tính từ đuổi い/くない/かった/くなかった</t>
  </si>
  <si>
    <t>Tính từ đuổi な/Danh từ + だ/じゃない/だった/じゃなかった+ そうです。</t>
  </si>
  <si>
    <t>1) 天気予報（てんきよほう）によると、明日（あした）は雨（あめ）が降（ふ）るそうです。 Theo dự báo thời tiết thì ngày mai trời sẽ mưa.</t>
  </si>
  <si>
    <t>2) 彼女（かのじょ）もパーティーに行（い）くそうです。 Nghe nói là cô ấy cũng đi đến bữa tiệc.</t>
  </si>
  <si>
    <t>3) 彼女（かのじょ）が日本（にほん）に引っ越（ひっこ）すそうです。 Nghe nói là cô ý chuyển nhà đến Nhật bản.</t>
  </si>
  <si>
    <t>4) この指輪（ゆびわ）は高（たか）いそうです。 Nghe nói chiếc nhẫn này đắt.</t>
  </si>
  <si>
    <t>5) 彼女（かのじょ）のスーツケースは重（おも）いそうです。 Nghe nói vali của cô ấy nặng.</t>
  </si>
  <si>
    <t>6) そのゲームは難（むずか）しいそうです。 Nghe nói trò chơi đấy khó.</t>
  </si>
  <si>
    <t>7) その町（まち）は静（しず）かだそうです。 Nghe nói thành phố đấy yên tĩnh.</t>
  </si>
  <si>
    <t>8) 彼（かれ）の携帯（けいたい）は便利（べんり）だそうです。 Nghe nói điện thoại của anh ý tiện lợi.</t>
  </si>
  <si>
    <t>9) これは大事（だいじ）だそうです。 Nghe nói cái này quan trọng.</t>
  </si>
  <si>
    <t>10) かれは 日本（にほん）に行（い）ったそうです。 Nghe nói anh ý đã đi Nhật bản rồi.</t>
  </si>
  <si>
    <t>Chú ý: Mẫu câu そうです → Có thể được dùng ở dạng そうだ Nhưng không dùng ở thể quá khứ そうでした。</t>
  </si>
  <si>
    <t>18. Ngữ pháp ～と思います</t>
  </si>
  <si>
    <t>Cách sử dụng cấu trúc ～と思（おも）います</t>
  </si>
  <si>
    <t>[Chủ ngữ] + は/が + [Động từ thể thường] + と思（おも）います/思（おも）う</t>
  </si>
  <si>
    <t>[Chủ ngữ] + は/が + [Tính từ đuôi い] + と思（おも）います/思（おも）う</t>
  </si>
  <si>
    <t>[Chủ ngữ] + は/が + [Tính từ đuôi な + だ] + と思（おも）います/思（おも）う</t>
  </si>
  <si>
    <t>[Chủ ngữ] + は/が + [Danh từ + だ] + と思（おも）います/思（おも）う</t>
  </si>
  <si>
    <t>1) 彼女（かのじょ）は きれいだと思（おも）います。 Tôi nghĩ cô ấy xinh.</t>
  </si>
  <si>
    <t>2) あのビルは大（おお）きいと思（おも）います。 Tôi nghĩ là tòa nhà đó lớn.</t>
  </si>
  <si>
    <t>3) あの人（ひと）は大学生（だいがくせい）だと思（おも）います。 Tôi nghĩ người đó là sinh viên.</t>
  </si>
  <si>
    <t>4) 彼（かれ）は十（じゅう）キロ走（はし）ってると思（おも）います。 Tôi nghĩ anh ý đang chạy 10 km.</t>
  </si>
  <si>
    <t>5) 仕事（しごと）を続（つづ）けるのはむりだと思（おも）う。 Tôi nghĩ là không thể tiếp tục công việc.</t>
  </si>
  <si>
    <t>6) わたしたち、もうすぐ会（あ）えると思（おも）うよ。 Tôi nghĩ là chúng tôi sắp có thể gặp nhau.</t>
  </si>
  <si>
    <t>7) あの人（ひと）は ミンさんの弟（おとうと）だと思（おも）う。 Tôi nghĩ người kia là em của anh Minh.</t>
  </si>
  <si>
    <t>8) わたしはあした雨（あめ）がふると思（おも）います。 Tôi nghĩ ngày mai trời sẽ mưa.</t>
  </si>
  <si>
    <t>9) 彼（かれ）はスポーツが得意（とくい）だと思（おも）った。 Tôi đã nghĩ rằng anh ý giỏi thể thao.</t>
  </si>
  <si>
    <t>10) この料理（りょうり）はどう思（おも）いますか？ Bạn nghĩ món ăn này như thế nào?</t>
  </si>
  <si>
    <t>11) マイちゃんはもう 寝（ね）たと 思（おも）います。 Tôi nghĩ là bé Mai đã ngủ.</t>
  </si>
  <si>
    <t>Chú ý: Khi cuối câu kết thúc là [と思（おも）います/と思（おも）う] Thì chủ ngữ luôn là ngôi thứ nhất (Người nói), Nếu muốn diễn đạt ngôi thứ 3 (người khác) thì sử dụng ～と思（おも）っています。</t>
  </si>
  <si>
    <t>○ 彼女（かのじょ）は明日（あした）晴（は）れると思（おも）っている。 Cô ấy nghĩ ngày mai trời nắng.</t>
  </si>
  <si>
    <t>× 彼女（かのじょ）は明日（あした）晴（は）れると思（おも）う。 Không sử dụng.</t>
  </si>
  <si>
    <t>[Chủ ngữ] + は/が + [Động từ thể thường] + と思（おも）いません/思（おも）わない</t>
  </si>
  <si>
    <t>[Chủ ngữ] + は/が + [Tính từ đuôi い] + と思（おも）いません/思（おも）わない</t>
  </si>
  <si>
    <t>[Chủ ngữ] + は/が + [Tính từ đuôi な + だ] + と思（おも）いません/思（おも）わない</t>
  </si>
  <si>
    <t>[Chủ ngữ] + は/が + [Danh từ + だ] + と思（おも）いません/思（おも）わない</t>
  </si>
  <si>
    <t>Hoặc</t>
  </si>
  <si>
    <t>Động từ thể ない ＋ と思（おも）います</t>
  </si>
  <si>
    <t>1) 彼（かれ）はスポーツが得意（とくい）だと思（おも）いません。 Tôi không nghĩ là anh ý giỏi thể thao.</t>
  </si>
  <si>
    <t>2) 彼（かれ）はスポーツが得意（とくい）じゃないと思（おも）います。 Tôi nghĩ là anh ý không giỏi thể thao.</t>
  </si>
  <si>
    <t>3) ミンさんは来（こ）ないと思（おも）います。 Tôi nghĩ là anh Minh không đến.</t>
  </si>
  <si>
    <t>4) ミンさんは来（く）ると思（おも）わない。 Tôi không nghĩ là anh minh đến.</t>
  </si>
  <si>
    <t>5) 英語（えいご）は簡単（かんたん）と思（おも）わなかった。 Tôi không nghĩ là tiếng anh dễ.</t>
  </si>
  <si>
    <t>6) 英語（えいご）は簡単（かんたん）じゃないと思（おも）いました。 Tôi nghĩ là tiếng anh không dễ.</t>
  </si>
  <si>
    <t>7) 明日（あした）は雨（あめ）が降（ふ）らないと思（おも）います。 Tôi nghĩ là ngày mai trời không mưa.</t>
  </si>
  <si>
    <t>8) 明日（あした）は雨（あめ）が降（ふ）ると思（おも）いません。 Tôi không nghĩ là ngày mai trời mưa.</t>
  </si>
  <si>
    <t>19. Ngữ pháp ～にする、～くする</t>
  </si>
  <si>
    <t>1. Động từ + ことにする: Quyết định làm gì, không làm gì</t>
  </si>
  <si>
    <t>[Động từ thể từ điển, Động từ thể ない] + ことにする</t>
  </si>
  <si>
    <t>1) ヨガをすることにしました。 Tôi đã quyết định sẽ tập yoga.</t>
  </si>
  <si>
    <t>2) ダイエットのために、ポテトチップスを食（た）べないことにします。 Vì ăn kiêng nên tôi quyết định sẽ không ăn khoai tây chiên.</t>
  </si>
  <si>
    <t>3) あのアイデアは使（つか）わないことにしました。 Tôi đã quyết định không sử dụng ý tưởng đấy.</t>
  </si>
  <si>
    <t>4) 疲（つか）れたから、今日（きょう）は早（はや）く寝（ね）ることにします。 Vì đã mệt nên hôm nay tôi quyết định sẽ đi ngủ sớm.</t>
  </si>
  <si>
    <t>5) 私（わたし）は国（くに）に帰（かえ）らないで、日本（にほん）に残（のこ）ることにしました。 Tôi không trở về nước và đã quyết định ở lại Nhật bản.</t>
  </si>
  <si>
    <t>6) 健康（けんこう）のために、自転車（じてんしゃ）で学校（がっこう）に来（く）ることにしました。 Vì sức khỏe tôi đã quyết định đến trường bằng xe đạp.</t>
  </si>
  <si>
    <t>7) 学校（がっこう）をやめることにします。 Tôi quyết định sẽ nghỉ học.</t>
  </si>
  <si>
    <t>8) 明日（あした）からタバコを吸（す）わないことにしました。 Tôi đã quyết định không hút thuốc lá từ ngày mai.</t>
  </si>
  <si>
    <t>Chú ý: ことにしています diễn đạt một điều gì đó đã trở thành thói quen, thành lệ , căn cứ vào quyết định nào đó. Do đó, ことにしています không thể dùng được trong những trường hợp biểu thị một thói quen hoặc nghi thức thông thường.</t>
  </si>
  <si>
    <t>1) 毎朝（まいあさ）、30分（ぶん）ジョギングすることにしています。 Tôi quyết định sáng nào cũng chạy bộ 30 phút.</t>
  </si>
  <si>
    <t>2) 1日（いちにち）に1回（いっかい）、野菜（やさい）ジュースを飲（の）むことにしています。 Tôi quyết định mỗi ngày một lần uống nước ép rau quả.</t>
  </si>
  <si>
    <t>2. Danh từ + にする: Quyết định chọn</t>
  </si>
  <si>
    <t>Danh từ + にする</t>
  </si>
  <si>
    <t>1) 私はマンゴージュースにします。 Tôi chọn sinh tố xoài.</t>
  </si>
  <si>
    <t>2) ピクニックは、今度（こんど）の土曜日（どようび）にしましょう。 Chúng ta sẽ đi cắm trại vào thứ 7 tuần tới.</t>
  </si>
  <si>
    <t>3) 冬（ふゆ）休（やす）みの旅行（りょこう）はアメリカにします。 Tôi quyết định chọn nước mỹ để du lịch vào kỳ nghỉ đông.</t>
  </si>
  <si>
    <t>3. Tính từ + する: Làm cho</t>
  </si>
  <si>
    <t>Tính từ đuôi い(bỏ い) + くする</t>
  </si>
  <si>
    <t>Tính từ đuôi な + にする</t>
  </si>
  <si>
    <t>1) 暑（あつ）いから、エアコンをつけて、部屋（へや）を涼（すず）しくする。 Vì trời nóng nên tôi bật điều hòa cho phòng mát.</t>
  </si>
  <si>
    <t>2) 最近（さいきん）、車（くるま）を新（あたら）しくしました。 Gần đây tôi đã làm mới chiếc ô tô.</t>
  </si>
  <si>
    <t>3) 家（いえ）の壁（かべ）を白（しろ）くします。 Tôi sẽ sơn trắng bức tường nhà.</t>
  </si>
  <si>
    <t>4) うちの会社（かいしゃ）をもっとよくしたい。 Tôi muốn làm cho công ty của tôi tốt hơn nữa.</t>
  </si>
  <si>
    <t>5) トイレを掃除（そうじ）して、きれいにしました。 Tôi đã dọn nhà về sinh và làm cho nó sạch.</t>
  </si>
  <si>
    <t>6) 結婚（けっこん）したら、あなたを幸（しあわ）せにするよ。 Nếu kết hôn anh sẽ làm cho em hạnh phúc.</t>
  </si>
  <si>
    <t>7) 塩（しお）の量（りょう）を半分（はんぶん）にしてください。 Hãy giảm lượng muối xuống một nửa.</t>
  </si>
  <si>
    <t>8) 音（おと）を大（おお）きくする。 Tôi chỉnh âm thanh to lên.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</si>
</sst>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u/>
      <sz val="13.0"/>
      <color rgb="FFF56A6A"/>
      <name val="&quot;Open Sans&quot;"/>
    </font>
    <font>
      <b/>
      <sz val="2.0"/>
      <color rgb="FF3D4449"/>
      <name val="&quot;Roboto Slab&quot;"/>
    </font>
    <font>
      <sz val="13.0"/>
      <color rgb="FF7F888F"/>
      <name val="&quot;Open Sans&quot;"/>
    </font>
    <font>
      <b/>
      <color rgb="FF3D4449"/>
      <name val="&quot;Roboto Slab&quot;"/>
    </font>
    <font>
      <color rgb="FF3D4449"/>
      <name val="Inherit"/>
    </font>
    <font/>
    <font>
      <color theme="1"/>
      <name val="Arial"/>
      <scheme val="minor"/>
    </font>
    <font>
      <sz val="12.0"/>
      <color rgb="FF3D4449"/>
      <name val="&quot;Open Sans&quot;"/>
    </font>
    <font>
      <b/>
      <sz val="1.0"/>
      <color rgb="FF3D4449"/>
      <name val="&quot;Roboto Slab&quot;"/>
    </font>
    <font>
      <sz val="13.0"/>
      <color rgb="FFF56A6A"/>
      <name val="&quot;Open Sans&quot;"/>
    </font>
    <font>
      <u/>
      <color rgb="FFF56A6A"/>
      <name val="Inherit"/>
    </font>
    <font>
      <color rgb="FFF56A6A"/>
      <name val="Inherit"/>
    </font>
    <font>
      <sz val="13.0"/>
      <color rgb="FF3D4449"/>
      <name val="&quot;Open Sans&quot;"/>
    </font>
    <font>
      <u/>
      <color rgb="FF3D4449"/>
      <name val="Inherit"/>
    </font>
  </fonts>
  <fills count="4">
    <fill>
      <patternFill patternType="none"/>
    </fill>
    <fill>
      <patternFill patternType="lightGray"/>
    </fill>
    <fill>
      <patternFill patternType="solid">
        <fgColor rgb="FFFFFFFF"/>
        <bgColor rgb="FFFFFFFF"/>
      </patternFill>
    </fill>
    <fill>
      <patternFill patternType="solid">
        <fgColor rgb="FFE6EBED"/>
        <bgColor rgb="FFE6EBED"/>
      </patternFill>
    </fill>
  </fills>
  <borders count="4">
    <border/>
    <border>
      <top style="thin">
        <color rgb="FFD2D7D9"/>
      </top>
      <bottom style="thin">
        <color rgb="FFD2D7D9"/>
      </bottom>
    </border>
    <border>
      <top style="thin">
        <color rgb="FFD2D7D9"/>
      </top>
    </border>
    <border>
      <bottom style="thin">
        <color rgb="FFD2D7D9"/>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4" numFmtId="0" xfId="0" applyAlignment="1" applyFont="1">
      <alignment readingOrder="0"/>
    </xf>
    <xf borderId="1" fillId="3" fontId="5" numFmtId="0" xfId="0" applyAlignment="1" applyBorder="1" applyFill="1" applyFont="1">
      <alignment horizontal="left" readingOrder="0"/>
    </xf>
    <xf borderId="1" fillId="2" fontId="3" numFmtId="0" xfId="0" applyAlignment="1" applyBorder="1" applyFont="1">
      <alignment readingOrder="0"/>
    </xf>
    <xf borderId="2" fillId="2" fontId="3" numFmtId="0" xfId="0" applyAlignment="1" applyBorder="1" applyFont="1">
      <alignment readingOrder="0"/>
    </xf>
    <xf borderId="1" fillId="3" fontId="3" numFmtId="0" xfId="0" applyAlignment="1" applyBorder="1" applyFont="1">
      <alignment readingOrder="0"/>
    </xf>
    <xf borderId="3" fillId="0" fontId="6" numFmtId="0" xfId="0" applyBorder="1" applyFont="1"/>
    <xf borderId="2" fillId="3" fontId="3" numFmtId="0" xfId="0" applyAlignment="1" applyBorder="1" applyFont="1">
      <alignment readingOrder="0"/>
    </xf>
    <xf borderId="1" fillId="3" fontId="3" numFmtId="0" xfId="0" applyBorder="1" applyFont="1"/>
    <xf borderId="1" fillId="2" fontId="3" numFmtId="0" xfId="0" applyBorder="1" applyFont="1"/>
    <xf borderId="0" fillId="2" fontId="3" numFmtId="0" xfId="0" applyFont="1"/>
    <xf borderId="0" fillId="0" fontId="7" numFmtId="0" xfId="0" applyAlignment="1" applyFont="1">
      <alignment readingOrder="0"/>
    </xf>
    <xf borderId="0" fillId="2" fontId="4" numFmtId="0" xfId="0" applyFont="1"/>
    <xf borderId="0" fillId="2" fontId="8" numFmtId="0" xfId="0" applyAlignment="1" applyFont="1">
      <alignment horizontal="left" readingOrder="0"/>
    </xf>
    <xf borderId="0" fillId="2" fontId="5" numFmtId="0" xfId="0" applyFont="1"/>
    <xf borderId="0" fillId="2" fontId="5" numFmtId="0" xfId="0" applyAlignment="1" applyFont="1">
      <alignment readingOrder="0"/>
    </xf>
    <xf borderId="0" fillId="2" fontId="9"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2" fontId="12" numFmtId="0" xfId="0" applyAlignment="1" applyFont="1">
      <alignment readingOrder="0"/>
    </xf>
    <xf borderId="0" fillId="2" fontId="12" numFmtId="0" xfId="0" applyFont="1"/>
    <xf borderId="0" fillId="2" fontId="3" numFmtId="0" xfId="0" applyAlignment="1" applyFont="1">
      <alignment horizontal="left" readingOrder="0"/>
    </xf>
    <xf borderId="0" fillId="2" fontId="13" numFmtId="0" xfId="0" applyAlignment="1" applyFont="1">
      <alignment readingOrder="0"/>
    </xf>
    <xf borderId="0" fillId="2" fontId="14" numFmtId="0" xfId="0" applyAlignment="1" applyFont="1">
      <alignment readingOrder="0"/>
    </xf>
    <xf borderId="0" fillId="2" fontId="3" numFmtId="0" xfId="0" applyAlignment="1" applyFont="1">
      <alignment horizontal="left"/>
    </xf>
    <xf borderId="1" fillId="2" fontId="5" numFmtId="0" xfId="0" applyAlignment="1" applyBorder="1" applyFont="1">
      <alignment horizontal="left" readingOrder="0"/>
    </xf>
    <xf borderId="1" fillId="0" fontId="6" numFmtId="0" xfId="0" applyBorder="1" applyFont="1"/>
    <xf borderId="3"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nguphaptiengnhat.net/cach-chia-the-kha-nang-trong-tieng-nhat.html" TargetMode="External"/><Relationship Id="rId10" Type="http://schemas.openxmlformats.org/officeDocument/2006/relationships/hyperlink" Target="https://nguphaptiengnhat.net/cach-chia-the-nai-trong-tieng-nhat.html" TargetMode="External"/><Relationship Id="rId13" Type="http://schemas.openxmlformats.org/officeDocument/2006/relationships/hyperlink" Target="https://nguphaptiengnhat.net/cach-chia-the-kha-nang-trong-tieng-nhat.html" TargetMode="External"/><Relationship Id="rId12" Type="http://schemas.openxmlformats.org/officeDocument/2006/relationships/hyperlink" Target="https://nguphaptiengnhat.net/the-bi-dong-trong-tieng-nhat.html" TargetMode="External"/><Relationship Id="rId1" Type="http://schemas.openxmlformats.org/officeDocument/2006/relationships/hyperlink" Target="https://nguphaptiengnhat.net/kinh-ngu-trong-tieng-nhat.html" TargetMode="External"/><Relationship Id="rId2" Type="http://schemas.openxmlformats.org/officeDocument/2006/relationships/hyperlink" Target="https://nguphaptiengnhat.net/the-bi-dong-trong-tieng-nhat.html" TargetMode="External"/><Relationship Id="rId3" Type="http://schemas.openxmlformats.org/officeDocument/2006/relationships/hyperlink" Target="https://nguphaptiengnhat.net/cach-chia-the-nai-trong-tieng-nhat.html" TargetMode="External"/><Relationship Id="rId4" Type="http://schemas.openxmlformats.org/officeDocument/2006/relationships/hyperlink" Target="https://nguphaptiengnhat.net/the-dieu-kien-nara.html" TargetMode="External"/><Relationship Id="rId9" Type="http://schemas.openxmlformats.org/officeDocument/2006/relationships/hyperlink" Target="https://nguphaptiengnhat.net/the-tu-dien-trong-tieng-nhat.html" TargetMode="External"/><Relationship Id="rId14" Type="http://schemas.openxmlformats.org/officeDocument/2006/relationships/drawing" Target="../drawings/drawing1.xml"/><Relationship Id="rId5" Type="http://schemas.openxmlformats.org/officeDocument/2006/relationships/hyperlink" Target="https://nguphaptiengnhat.net/the-dieu-kien-to.html" TargetMode="External"/><Relationship Id="rId6" Type="http://schemas.openxmlformats.org/officeDocument/2006/relationships/hyperlink" Target="https://nguphaptiengnhat.net/the-dieu-kien-tara.html" TargetMode="External"/><Relationship Id="rId7" Type="http://schemas.openxmlformats.org/officeDocument/2006/relationships/hyperlink" Target="https://nguphaptiengnhat.net/cach-chia-the-ta-trong-tieng-nhat.html" TargetMode="External"/><Relationship Id="rId8" Type="http://schemas.openxmlformats.org/officeDocument/2006/relationships/hyperlink" Target="https://nguphaptiengnhat.net/ngu-phap-kamoshiremasen-hazudesu.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guphaptiengnhat.net/cach-chia-the-te-trong-tieng-nhat.html" TargetMode="External"/><Relationship Id="rId2" Type="http://schemas.openxmlformats.org/officeDocument/2006/relationships/hyperlink" Target="https://nguphaptiengnhat.net/ngu-phap-youni-naru-nakunaru-youni-suru.html" TargetMode="External"/><Relationship Id="rId3" Type="http://schemas.openxmlformats.org/officeDocument/2006/relationships/hyperlink" Target="https://nguphaptiengnhat.net/ngu-phap-the-y-chi.html" TargetMode="External"/><Relationship Id="rId4" Type="http://schemas.openxmlformats.org/officeDocument/2006/relationships/hyperlink" Target="https://nguphaptiengnhat.net/ngu-phap-the-y-chi.html" TargetMode="External"/><Relationship Id="rId5" Type="http://schemas.openxmlformats.org/officeDocument/2006/relationships/hyperlink" Target="https://nguphaptiengnhat.net/ngu-phap-toki.html" TargetMode="External"/><Relationship Id="rId6" Type="http://schemas.openxmlformats.org/officeDocument/2006/relationships/hyperlink" Target="https://nguphaptiengnhat.net/ngu-phap-sou-desu.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3">
      <c r="B3" s="2" t="s">
        <v>1</v>
      </c>
    </row>
    <row r="4">
      <c r="B4" s="3" t="s">
        <v>2</v>
      </c>
    </row>
    <row r="5">
      <c r="B5" s="3" t="s">
        <v>3</v>
      </c>
    </row>
    <row r="6">
      <c r="B6" s="2" t="s">
        <v>4</v>
      </c>
    </row>
    <row r="7">
      <c r="B7" s="3" t="s">
        <v>5</v>
      </c>
    </row>
    <row r="8">
      <c r="B8" s="3" t="s">
        <v>6</v>
      </c>
    </row>
    <row r="9">
      <c r="B9" s="4" t="s">
        <v>7</v>
      </c>
    </row>
    <row r="10">
      <c r="B10" s="3" t="s">
        <v>8</v>
      </c>
    </row>
    <row r="11">
      <c r="B11" s="5" t="s">
        <v>9</v>
      </c>
      <c r="C11" s="5" t="s">
        <v>10</v>
      </c>
      <c r="D11" s="5" t="s">
        <v>11</v>
      </c>
      <c r="E11" s="5" t="s">
        <v>12</v>
      </c>
    </row>
    <row r="12">
      <c r="B12" s="6">
        <v>1.0</v>
      </c>
      <c r="C12" s="6" t="s">
        <v>13</v>
      </c>
      <c r="D12" s="7" t="s">
        <v>14</v>
      </c>
      <c r="E12" s="6" t="s">
        <v>15</v>
      </c>
    </row>
    <row r="13">
      <c r="B13" s="8">
        <v>2.0</v>
      </c>
      <c r="C13" s="8" t="s">
        <v>16</v>
      </c>
      <c r="E13" s="8" t="s">
        <v>17</v>
      </c>
    </row>
    <row r="14">
      <c r="B14" s="6">
        <v>3.0</v>
      </c>
      <c r="C14" s="6" t="s">
        <v>18</v>
      </c>
      <c r="D14" s="9"/>
      <c r="E14" s="6" t="s">
        <v>19</v>
      </c>
    </row>
    <row r="15">
      <c r="B15" s="8">
        <v>4.0</v>
      </c>
      <c r="C15" s="8" t="s">
        <v>20</v>
      </c>
      <c r="D15" s="10" t="s">
        <v>21</v>
      </c>
      <c r="E15" s="11"/>
    </row>
    <row r="16">
      <c r="B16" s="6">
        <v>5.0</v>
      </c>
      <c r="C16" s="6" t="s">
        <v>22</v>
      </c>
      <c r="E16" s="12"/>
    </row>
    <row r="17">
      <c r="B17" s="8">
        <v>6.0</v>
      </c>
      <c r="C17" s="8" t="s">
        <v>23</v>
      </c>
      <c r="D17" s="9"/>
      <c r="E17" s="11"/>
    </row>
    <row r="18">
      <c r="B18" s="6">
        <v>7.0</v>
      </c>
      <c r="C18" s="6" t="s">
        <v>24</v>
      </c>
      <c r="D18" s="6" t="s">
        <v>25</v>
      </c>
      <c r="E18" s="6" t="s">
        <v>26</v>
      </c>
    </row>
    <row r="19">
      <c r="B19" s="8">
        <v>8.0</v>
      </c>
      <c r="C19" s="8" t="s">
        <v>27</v>
      </c>
      <c r="D19" s="8" t="s">
        <v>28</v>
      </c>
      <c r="E19" s="8" t="s">
        <v>29</v>
      </c>
    </row>
    <row r="20">
      <c r="B20" s="6">
        <v>9.0</v>
      </c>
      <c r="C20" s="6" t="s">
        <v>30</v>
      </c>
      <c r="D20" s="7" t="s">
        <v>31</v>
      </c>
      <c r="E20" s="6" t="s">
        <v>32</v>
      </c>
    </row>
    <row r="21">
      <c r="B21" s="8">
        <v>10.0</v>
      </c>
      <c r="C21" s="8" t="s">
        <v>33</v>
      </c>
      <c r="D21" s="9"/>
      <c r="E21" s="8" t="s">
        <v>34</v>
      </c>
    </row>
    <row r="22">
      <c r="B22" s="6">
        <v>11.0</v>
      </c>
      <c r="C22" s="6" t="s">
        <v>35</v>
      </c>
      <c r="D22" s="6" t="s">
        <v>36</v>
      </c>
      <c r="E22" s="6" t="s">
        <v>37</v>
      </c>
    </row>
    <row r="23">
      <c r="B23" s="8">
        <v>12.0</v>
      </c>
      <c r="C23" s="8" t="s">
        <v>38</v>
      </c>
      <c r="D23" s="8" t="s">
        <v>39</v>
      </c>
      <c r="E23" s="8" t="s">
        <v>40</v>
      </c>
    </row>
    <row r="24">
      <c r="B24" s="6">
        <v>13.0</v>
      </c>
      <c r="C24" s="6" t="s">
        <v>41</v>
      </c>
      <c r="D24" s="6" t="s">
        <v>42</v>
      </c>
      <c r="E24" s="6" t="s">
        <v>43</v>
      </c>
    </row>
    <row r="25">
      <c r="B25" s="8">
        <v>14.0</v>
      </c>
      <c r="C25" s="8" t="s">
        <v>44</v>
      </c>
      <c r="D25" s="8" t="s">
        <v>45</v>
      </c>
      <c r="E25" s="8" t="s">
        <v>46</v>
      </c>
    </row>
    <row r="26">
      <c r="B26" s="6">
        <v>15.0</v>
      </c>
      <c r="C26" s="6" t="s">
        <v>47</v>
      </c>
      <c r="D26" s="6" t="s">
        <v>48</v>
      </c>
      <c r="E26" s="6" t="s">
        <v>49</v>
      </c>
    </row>
    <row r="28">
      <c r="B28" s="3" t="s">
        <v>50</v>
      </c>
    </row>
    <row r="29">
      <c r="B29" s="3" t="s">
        <v>51</v>
      </c>
    </row>
    <row r="30">
      <c r="B30" s="3" t="s">
        <v>52</v>
      </c>
    </row>
    <row r="31">
      <c r="B31" s="3" t="s">
        <v>53</v>
      </c>
    </row>
    <row r="32">
      <c r="B32" s="3" t="s">
        <v>54</v>
      </c>
    </row>
    <row r="33">
      <c r="B33" s="3" t="s">
        <v>55</v>
      </c>
    </row>
    <row r="34">
      <c r="B34" s="3" t="s">
        <v>56</v>
      </c>
    </row>
    <row r="35">
      <c r="B35" s="3" t="s">
        <v>57</v>
      </c>
    </row>
    <row r="36">
      <c r="B36" s="3" t="s">
        <v>58</v>
      </c>
    </row>
    <row r="37">
      <c r="B37" s="3" t="s">
        <v>59</v>
      </c>
    </row>
    <row r="38">
      <c r="B38" s="3" t="s">
        <v>60</v>
      </c>
    </row>
    <row r="39">
      <c r="B39" s="3" t="s">
        <v>61</v>
      </c>
    </row>
    <row r="40">
      <c r="B40" s="3" t="s">
        <v>62</v>
      </c>
    </row>
    <row r="41">
      <c r="B41" s="3" t="s">
        <v>63</v>
      </c>
    </row>
    <row r="42">
      <c r="B42" s="3" t="s">
        <v>64</v>
      </c>
    </row>
    <row r="43">
      <c r="B43" s="3" t="s">
        <v>65</v>
      </c>
    </row>
    <row r="44">
      <c r="B44" s="3" t="s">
        <v>66</v>
      </c>
    </row>
    <row r="45">
      <c r="B45" s="3" t="s">
        <v>67</v>
      </c>
    </row>
    <row r="46">
      <c r="B46" s="4" t="s">
        <v>68</v>
      </c>
    </row>
    <row r="47">
      <c r="B47" s="3" t="s">
        <v>69</v>
      </c>
    </row>
    <row r="48">
      <c r="B48" s="3" t="s">
        <v>50</v>
      </c>
    </row>
    <row r="49">
      <c r="B49" s="3" t="s">
        <v>70</v>
      </c>
    </row>
    <row r="50">
      <c r="B50" s="3" t="s">
        <v>71</v>
      </c>
    </row>
    <row r="51">
      <c r="B51" s="3" t="s">
        <v>72</v>
      </c>
    </row>
    <row r="52">
      <c r="B52" s="3" t="s">
        <v>73</v>
      </c>
    </row>
    <row r="53">
      <c r="B53" s="3" t="s">
        <v>74</v>
      </c>
    </row>
    <row r="54">
      <c r="B54" s="3" t="s">
        <v>75</v>
      </c>
    </row>
    <row r="55">
      <c r="B55" s="4" t="s">
        <v>76</v>
      </c>
    </row>
    <row r="56">
      <c r="B56" s="3" t="s">
        <v>77</v>
      </c>
    </row>
    <row r="57">
      <c r="B57" s="1" t="s">
        <v>78</v>
      </c>
    </row>
    <row r="58">
      <c r="B58" s="3" t="s">
        <v>79</v>
      </c>
    </row>
    <row r="59">
      <c r="B59" s="3" t="s">
        <v>50</v>
      </c>
    </row>
    <row r="60">
      <c r="B60" s="3" t="s">
        <v>80</v>
      </c>
    </row>
    <row r="61">
      <c r="B61" s="3" t="s">
        <v>81</v>
      </c>
    </row>
    <row r="62">
      <c r="B62" s="3" t="s">
        <v>82</v>
      </c>
    </row>
    <row r="63">
      <c r="B63" s="3" t="s">
        <v>83</v>
      </c>
    </row>
    <row r="64">
      <c r="B64" s="3" t="s">
        <v>84</v>
      </c>
    </row>
    <row r="65">
      <c r="B65" s="3" t="s">
        <v>85</v>
      </c>
    </row>
    <row r="66">
      <c r="B66" s="4" t="s">
        <v>86</v>
      </c>
    </row>
    <row r="67">
      <c r="B67" s="13" t="str">
        <f>+ お Động từ thể ます(bỏ ます) + ください(Động từ nhóm 1 và 2)</f>
        <v>#ERROR!</v>
      </c>
    </row>
    <row r="68">
      <c r="B68" s="3" t="s">
        <v>50</v>
      </c>
    </row>
    <row r="69">
      <c r="B69" s="3" t="s">
        <v>87</v>
      </c>
    </row>
    <row r="70">
      <c r="B70" s="3" t="s">
        <v>88</v>
      </c>
    </row>
    <row r="71">
      <c r="B71" s="3" t="s">
        <v>89</v>
      </c>
    </row>
    <row r="72">
      <c r="B72" s="3" t="s">
        <v>90</v>
      </c>
    </row>
    <row r="73">
      <c r="B73" s="3" t="s">
        <v>91</v>
      </c>
    </row>
    <row r="74">
      <c r="B74" s="3" t="s">
        <v>92</v>
      </c>
    </row>
    <row r="75">
      <c r="B75" s="13"/>
    </row>
    <row r="76">
      <c r="B76" s="13" t="str">
        <f>+ ご + 漢字（Kanji） + ください(Động từ nhóm 3 dạng kanji + します)</f>
        <v>#ERROR!</v>
      </c>
    </row>
    <row r="77">
      <c r="B77" s="3" t="s">
        <v>50</v>
      </c>
    </row>
    <row r="78">
      <c r="B78" s="3" t="s">
        <v>93</v>
      </c>
    </row>
    <row r="79">
      <c r="B79" s="3" t="s">
        <v>94</v>
      </c>
    </row>
    <row r="80">
      <c r="B80" s="3" t="s">
        <v>95</v>
      </c>
    </row>
    <row r="81">
      <c r="B81" s="3" t="s">
        <v>96</v>
      </c>
    </row>
    <row r="82">
      <c r="B82" s="3" t="s">
        <v>97</v>
      </c>
    </row>
    <row r="83">
      <c r="B83" s="3" t="s">
        <v>98</v>
      </c>
    </row>
    <row r="84">
      <c r="B84" s="3" t="s">
        <v>99</v>
      </c>
    </row>
    <row r="85">
      <c r="B85" s="3" t="s">
        <v>100</v>
      </c>
    </row>
    <row r="86">
      <c r="B86" s="4" t="s">
        <v>101</v>
      </c>
    </row>
    <row r="87">
      <c r="B87" s="3" t="s">
        <v>102</v>
      </c>
    </row>
    <row r="88">
      <c r="B88" s="4" t="s">
        <v>7</v>
      </c>
    </row>
    <row r="89">
      <c r="B89" s="3" t="s">
        <v>103</v>
      </c>
    </row>
    <row r="90">
      <c r="B90" s="5" t="s">
        <v>9</v>
      </c>
      <c r="C90" s="5" t="s">
        <v>10</v>
      </c>
      <c r="D90" s="5" t="s">
        <v>104</v>
      </c>
      <c r="E90" s="5" t="s">
        <v>105</v>
      </c>
    </row>
    <row r="91">
      <c r="B91" s="6">
        <v>1.0</v>
      </c>
      <c r="C91" s="6" t="s">
        <v>13</v>
      </c>
      <c r="D91" s="7" t="s">
        <v>106</v>
      </c>
      <c r="E91" s="6" t="s">
        <v>15</v>
      </c>
    </row>
    <row r="92">
      <c r="B92" s="8">
        <v>2.0</v>
      </c>
      <c r="C92" s="8" t="s">
        <v>16</v>
      </c>
      <c r="D92" s="9"/>
      <c r="E92" s="8" t="s">
        <v>17</v>
      </c>
    </row>
    <row r="93">
      <c r="B93" s="6">
        <v>3.0</v>
      </c>
      <c r="C93" s="6" t="s">
        <v>18</v>
      </c>
      <c r="D93" s="6" t="s">
        <v>107</v>
      </c>
      <c r="E93" s="6" t="s">
        <v>108</v>
      </c>
    </row>
    <row r="94">
      <c r="B94" s="8">
        <v>4.0</v>
      </c>
      <c r="C94" s="8" t="s">
        <v>23</v>
      </c>
      <c r="D94" s="8" t="s">
        <v>109</v>
      </c>
      <c r="E94" s="11"/>
    </row>
    <row r="95">
      <c r="B95" s="6">
        <v>5.0</v>
      </c>
      <c r="C95" s="6" t="s">
        <v>110</v>
      </c>
      <c r="D95" s="6" t="s">
        <v>111</v>
      </c>
      <c r="E95" s="12"/>
    </row>
    <row r="96">
      <c r="B96" s="8">
        <v>6.0</v>
      </c>
      <c r="C96" s="8" t="s">
        <v>112</v>
      </c>
      <c r="D96" s="8" t="s">
        <v>113</v>
      </c>
      <c r="E96" s="8" t="s">
        <v>26</v>
      </c>
    </row>
    <row r="97">
      <c r="B97" s="6">
        <v>7.0</v>
      </c>
      <c r="C97" s="6" t="s">
        <v>27</v>
      </c>
      <c r="D97" s="6" t="s">
        <v>114</v>
      </c>
      <c r="E97" s="6" t="s">
        <v>29</v>
      </c>
    </row>
    <row r="98">
      <c r="B98" s="8">
        <v>8.0</v>
      </c>
      <c r="C98" s="8" t="s">
        <v>115</v>
      </c>
      <c r="D98" s="8" t="s">
        <v>116</v>
      </c>
      <c r="E98" s="8" t="s">
        <v>117</v>
      </c>
    </row>
    <row r="99">
      <c r="B99" s="6">
        <v>9.0</v>
      </c>
      <c r="C99" s="6" t="s">
        <v>118</v>
      </c>
      <c r="D99" s="6" t="s">
        <v>116</v>
      </c>
      <c r="E99" s="6" t="s">
        <v>119</v>
      </c>
    </row>
    <row r="100">
      <c r="B100" s="8">
        <v>10.0</v>
      </c>
      <c r="C100" s="8" t="s">
        <v>120</v>
      </c>
      <c r="D100" s="8" t="s">
        <v>121</v>
      </c>
      <c r="E100" s="8" t="s">
        <v>122</v>
      </c>
    </row>
    <row r="101">
      <c r="B101" s="6">
        <v>11.0</v>
      </c>
      <c r="C101" s="6" t="s">
        <v>123</v>
      </c>
      <c r="D101" s="6" t="s">
        <v>124</v>
      </c>
      <c r="E101" s="6" t="s">
        <v>125</v>
      </c>
    </row>
    <row r="102">
      <c r="B102" s="8">
        <v>12.0</v>
      </c>
      <c r="C102" s="8" t="s">
        <v>126</v>
      </c>
      <c r="D102" s="8" t="s">
        <v>127</v>
      </c>
      <c r="E102" s="8" t="s">
        <v>128</v>
      </c>
    </row>
    <row r="103">
      <c r="B103" s="6">
        <v>13.0</v>
      </c>
      <c r="C103" s="6" t="s">
        <v>38</v>
      </c>
      <c r="D103" s="6" t="s">
        <v>129</v>
      </c>
      <c r="E103" s="6" t="s">
        <v>40</v>
      </c>
    </row>
    <row r="104">
      <c r="B104" s="8">
        <v>14.0</v>
      </c>
      <c r="C104" s="8" t="s">
        <v>130</v>
      </c>
      <c r="D104" s="8" t="s">
        <v>131</v>
      </c>
      <c r="E104" s="8" t="s">
        <v>132</v>
      </c>
    </row>
    <row r="105">
      <c r="B105" s="6">
        <v>15.0</v>
      </c>
      <c r="C105" s="6" t="s">
        <v>41</v>
      </c>
      <c r="D105" s="6" t="s">
        <v>133</v>
      </c>
      <c r="E105" s="6" t="s">
        <v>43</v>
      </c>
    </row>
    <row r="106">
      <c r="B106" s="8">
        <v>16.0</v>
      </c>
      <c r="C106" s="8" t="s">
        <v>134</v>
      </c>
      <c r="D106" s="8" t="s">
        <v>135</v>
      </c>
      <c r="E106" s="8" t="s">
        <v>136</v>
      </c>
    </row>
    <row r="107">
      <c r="B107" s="6">
        <v>17.0</v>
      </c>
      <c r="C107" s="6" t="s">
        <v>137</v>
      </c>
      <c r="D107" s="6" t="s">
        <v>138</v>
      </c>
      <c r="E107" s="6" t="s">
        <v>139</v>
      </c>
    </row>
    <row r="108">
      <c r="B108" s="3" t="s">
        <v>50</v>
      </c>
    </row>
    <row r="109">
      <c r="B109" s="3" t="s">
        <v>140</v>
      </c>
    </row>
    <row r="110">
      <c r="B110" s="3" t="s">
        <v>141</v>
      </c>
    </row>
    <row r="111">
      <c r="B111" s="3" t="s">
        <v>142</v>
      </c>
    </row>
    <row r="112">
      <c r="B112" s="3" t="s">
        <v>143</v>
      </c>
    </row>
    <row r="113">
      <c r="B113" s="3" t="s">
        <v>144</v>
      </c>
    </row>
    <row r="114">
      <c r="B114" s="4" t="s">
        <v>145</v>
      </c>
    </row>
    <row r="115">
      <c r="B115" s="13" t="str">
        <f>+ お Động từ thể ます(bỏ ます) + します/いたします(Động từ nhóm 1 và 2)</f>
        <v>#ERROR!</v>
      </c>
    </row>
    <row r="116">
      <c r="B116" s="3" t="s">
        <v>50</v>
      </c>
    </row>
    <row r="117">
      <c r="B117" s="3" t="s">
        <v>146</v>
      </c>
    </row>
    <row r="118">
      <c r="B118" s="3" t="s">
        <v>147</v>
      </c>
    </row>
    <row r="119">
      <c r="B119" s="3" t="s">
        <v>148</v>
      </c>
    </row>
    <row r="120">
      <c r="B120" s="3" t="s">
        <v>149</v>
      </c>
    </row>
    <row r="121">
      <c r="B121" s="13"/>
    </row>
    <row r="122">
      <c r="B122" s="13" t="str">
        <f>+ ご 漢字(kanji) + します/いたします(Động từ nhóm 3 dạng kanji + します/いたします)</f>
        <v>#ERROR!</v>
      </c>
    </row>
    <row r="123">
      <c r="B123" s="3" t="s">
        <v>50</v>
      </c>
    </row>
    <row r="124">
      <c r="B124" s="3" t="s">
        <v>150</v>
      </c>
    </row>
    <row r="125">
      <c r="B125" s="3" t="s">
        <v>151</v>
      </c>
    </row>
    <row r="126">
      <c r="B126" s="3" t="s">
        <v>152</v>
      </c>
    </row>
    <row r="127">
      <c r="B127" s="4" t="s">
        <v>153</v>
      </c>
    </row>
    <row r="128">
      <c r="B128" s="3" t="s">
        <v>154</v>
      </c>
    </row>
    <row r="129">
      <c r="B129" s="13" t="str">
        <f>+ Một số từ Thể lịch sự 丁寧語（ていねいご） hay được sử dụng:</f>
        <v>#ERROR!</v>
      </c>
    </row>
    <row r="130">
      <c r="B130" s="3" t="s">
        <v>155</v>
      </c>
    </row>
    <row r="131">
      <c r="B131" s="3" t="s">
        <v>156</v>
      </c>
    </row>
    <row r="132">
      <c r="B132" s="3" t="s">
        <v>157</v>
      </c>
    </row>
    <row r="133">
      <c r="B133" s="3" t="s">
        <v>158</v>
      </c>
    </row>
    <row r="134">
      <c r="B134" s="3" t="s">
        <v>159</v>
      </c>
    </row>
    <row r="135">
      <c r="B135" s="3" t="s">
        <v>160</v>
      </c>
    </row>
    <row r="136">
      <c r="B136" s="3" t="s">
        <v>161</v>
      </c>
    </row>
    <row r="137">
      <c r="B137" s="3" t="s">
        <v>162</v>
      </c>
    </row>
    <row r="138">
      <c r="B138" s="3" t="s">
        <v>163</v>
      </c>
    </row>
    <row r="139">
      <c r="B139" s="3" t="s">
        <v>50</v>
      </c>
    </row>
    <row r="140">
      <c r="B140" s="3" t="s">
        <v>164</v>
      </c>
    </row>
    <row r="141">
      <c r="B141" s="3" t="s">
        <v>165</v>
      </c>
    </row>
    <row r="142">
      <c r="B142" s="3" t="s">
        <v>166</v>
      </c>
    </row>
    <row r="143">
      <c r="B143" s="3" t="s">
        <v>167</v>
      </c>
    </row>
    <row r="144">
      <c r="B144" s="13"/>
    </row>
    <row r="145">
      <c r="B145" s="3" t="s">
        <v>168</v>
      </c>
    </row>
    <row r="146">
      <c r="B146" s="3" t="s">
        <v>169</v>
      </c>
    </row>
    <row r="147">
      <c r="B147" s="3" t="s">
        <v>50</v>
      </c>
    </row>
    <row r="148">
      <c r="B148" s="13" t="str">
        <f>+ お忙しい（おいそがしい）、お恥ずかしい（おはずかしい）、お暇（ひま）、お早い（おはやい）</f>
        <v>#ERROR!</v>
      </c>
    </row>
    <row r="149">
      <c r="B149" s="13" t="str">
        <f>+ ご多忙（たぼう）、ご心配（ごしんぱい）、ご満足（ごまんぞく）、ご不満（ごふまん）</f>
        <v>#ERROR!</v>
      </c>
    </row>
    <row r="150">
      <c r="B150" s="3" t="s">
        <v>166</v>
      </c>
    </row>
    <row r="151">
      <c r="B151" s="3" t="s">
        <v>170</v>
      </c>
    </row>
    <row r="152">
      <c r="B152" s="3" t="s">
        <v>171</v>
      </c>
    </row>
    <row r="153">
      <c r="B153" s="3" t="s">
        <v>172</v>
      </c>
    </row>
    <row r="154">
      <c r="B154" s="3" t="s">
        <v>173</v>
      </c>
    </row>
    <row r="155">
      <c r="B155" s="3" t="s">
        <v>174</v>
      </c>
    </row>
    <row r="156">
      <c r="B156" s="3" t="s">
        <v>175</v>
      </c>
    </row>
    <row r="158">
      <c r="B158" s="14" t="s">
        <v>176</v>
      </c>
    </row>
    <row r="159">
      <c r="B159" s="2" t="s">
        <v>177</v>
      </c>
    </row>
    <row r="160">
      <c r="B160" s="15"/>
      <c r="C160" s="5" t="s">
        <v>178</v>
      </c>
      <c r="D160" s="5" t="s">
        <v>179</v>
      </c>
      <c r="E160" s="5" t="s">
        <v>180</v>
      </c>
    </row>
    <row r="161">
      <c r="B161" s="6" t="s">
        <v>181</v>
      </c>
      <c r="C161" s="6" t="s">
        <v>182</v>
      </c>
      <c r="D161" s="6" t="s">
        <v>183</v>
      </c>
      <c r="E161" s="6" t="s">
        <v>184</v>
      </c>
    </row>
    <row r="162">
      <c r="B162" s="8" t="s">
        <v>185</v>
      </c>
      <c r="C162" s="8" t="s">
        <v>186</v>
      </c>
      <c r="D162" s="8" t="s">
        <v>187</v>
      </c>
      <c r="E162" s="8" t="s">
        <v>188</v>
      </c>
    </row>
    <row r="163">
      <c r="B163" s="6" t="s">
        <v>189</v>
      </c>
      <c r="C163" s="6" t="s">
        <v>190</v>
      </c>
      <c r="D163" s="6" t="s">
        <v>191</v>
      </c>
      <c r="E163" s="6" t="s">
        <v>192</v>
      </c>
    </row>
    <row r="164">
      <c r="B164" s="8" t="s">
        <v>189</v>
      </c>
      <c r="C164" s="8" t="s">
        <v>193</v>
      </c>
      <c r="D164" s="8" t="s">
        <v>194</v>
      </c>
      <c r="E164" s="8" t="s">
        <v>195</v>
      </c>
    </row>
    <row r="165">
      <c r="B165" s="6" t="s">
        <v>196</v>
      </c>
      <c r="C165" s="6" t="s">
        <v>197</v>
      </c>
      <c r="D165" s="6" t="s">
        <v>198</v>
      </c>
      <c r="E165" s="6" t="s">
        <v>199</v>
      </c>
    </row>
    <row r="166">
      <c r="B166" s="8" t="s">
        <v>200</v>
      </c>
      <c r="C166" s="8" t="s">
        <v>201</v>
      </c>
      <c r="D166" s="8" t="s">
        <v>202</v>
      </c>
      <c r="E166" s="8" t="s">
        <v>203</v>
      </c>
    </row>
    <row r="167">
      <c r="B167" s="6" t="s">
        <v>204</v>
      </c>
      <c r="C167" s="6" t="s">
        <v>205</v>
      </c>
      <c r="D167" s="6" t="s">
        <v>206</v>
      </c>
      <c r="E167" s="6" t="s">
        <v>207</v>
      </c>
    </row>
    <row r="169">
      <c r="B169" s="14" t="s">
        <v>208</v>
      </c>
    </row>
    <row r="170">
      <c r="B170" s="3" t="s">
        <v>209</v>
      </c>
    </row>
    <row r="171">
      <c r="B171" s="3" t="s">
        <v>210</v>
      </c>
    </row>
    <row r="172">
      <c r="B172" s="3" t="s">
        <v>211</v>
      </c>
    </row>
    <row r="173">
      <c r="B173" s="3" t="s">
        <v>212</v>
      </c>
    </row>
    <row r="174">
      <c r="B174" s="3" t="s">
        <v>213</v>
      </c>
    </row>
    <row r="175">
      <c r="B175" s="3" t="s">
        <v>214</v>
      </c>
    </row>
    <row r="176">
      <c r="B176" s="3" t="s">
        <v>215</v>
      </c>
    </row>
    <row r="177">
      <c r="B177" s="3" t="s">
        <v>216</v>
      </c>
    </row>
    <row r="178">
      <c r="B178" s="3" t="s">
        <v>217</v>
      </c>
    </row>
    <row r="179">
      <c r="B179" s="3" t="s">
        <v>218</v>
      </c>
    </row>
    <row r="180">
      <c r="B180" s="3" t="s">
        <v>219</v>
      </c>
    </row>
    <row r="181">
      <c r="B181" s="3" t="s">
        <v>220</v>
      </c>
    </row>
    <row r="182">
      <c r="B182" s="13"/>
    </row>
    <row r="183">
      <c r="B183" s="3" t="s">
        <v>221</v>
      </c>
    </row>
    <row r="184">
      <c r="B184" s="3" t="s">
        <v>210</v>
      </c>
    </row>
    <row r="185">
      <c r="B185" s="3" t="s">
        <v>222</v>
      </c>
    </row>
    <row r="186">
      <c r="B186" s="3" t="s">
        <v>223</v>
      </c>
    </row>
    <row r="187">
      <c r="B187" s="3" t="s">
        <v>224</v>
      </c>
    </row>
    <row r="188">
      <c r="B188" s="3" t="s">
        <v>225</v>
      </c>
    </row>
    <row r="189">
      <c r="B189" s="3" t="s">
        <v>226</v>
      </c>
    </row>
    <row r="190">
      <c r="B190" s="3" t="s">
        <v>227</v>
      </c>
    </row>
    <row r="191">
      <c r="B191" s="3" t="s">
        <v>228</v>
      </c>
    </row>
    <row r="192">
      <c r="B192" s="3" t="s">
        <v>229</v>
      </c>
    </row>
    <row r="193">
      <c r="B193" s="3" t="s">
        <v>230</v>
      </c>
    </row>
    <row r="194">
      <c r="B194" s="3" t="s">
        <v>231</v>
      </c>
    </row>
    <row r="195">
      <c r="B195" s="13"/>
    </row>
    <row r="196">
      <c r="B196" s="3" t="s">
        <v>232</v>
      </c>
    </row>
    <row r="197">
      <c r="B197" s="3" t="s">
        <v>50</v>
      </c>
    </row>
    <row r="198">
      <c r="B198" s="3" t="s">
        <v>233</v>
      </c>
    </row>
    <row r="199">
      <c r="B199" s="3" t="s">
        <v>234</v>
      </c>
    </row>
    <row r="200">
      <c r="B200" s="3" t="s">
        <v>235</v>
      </c>
    </row>
    <row r="201">
      <c r="B201" s="3" t="s">
        <v>236</v>
      </c>
    </row>
    <row r="202">
      <c r="B202" s="13"/>
    </row>
    <row r="203">
      <c r="B203" s="3" t="s">
        <v>237</v>
      </c>
    </row>
    <row r="204">
      <c r="B204" s="3" t="s">
        <v>238</v>
      </c>
    </row>
    <row r="205">
      <c r="B205" s="3" t="s">
        <v>239</v>
      </c>
    </row>
    <row r="206">
      <c r="B206" s="3" t="s">
        <v>240</v>
      </c>
    </row>
    <row r="207">
      <c r="B207" s="3" t="s">
        <v>241</v>
      </c>
    </row>
    <row r="208">
      <c r="B208" s="3" t="s">
        <v>242</v>
      </c>
    </row>
    <row r="209">
      <c r="B209" s="3" t="s">
        <v>243</v>
      </c>
    </row>
    <row r="210">
      <c r="B210" s="1" t="s">
        <v>244</v>
      </c>
    </row>
    <row r="211">
      <c r="B211" s="3" t="s">
        <v>50</v>
      </c>
    </row>
    <row r="212">
      <c r="B212" s="3" t="s">
        <v>245</v>
      </c>
    </row>
    <row r="213">
      <c r="B213" s="3" t="s">
        <v>246</v>
      </c>
    </row>
    <row r="214">
      <c r="B214" s="3" t="s">
        <v>247</v>
      </c>
    </row>
    <row r="215">
      <c r="B215" s="3" t="s">
        <v>248</v>
      </c>
    </row>
    <row r="216">
      <c r="B216" s="3" t="s">
        <v>249</v>
      </c>
    </row>
    <row r="217">
      <c r="B217" s="3" t="s">
        <v>250</v>
      </c>
    </row>
    <row r="218">
      <c r="B218" s="3" t="s">
        <v>251</v>
      </c>
    </row>
    <row r="219">
      <c r="B219" s="3" t="s">
        <v>252</v>
      </c>
    </row>
    <row r="220">
      <c r="B220" s="3" t="s">
        <v>253</v>
      </c>
    </row>
    <row r="221">
      <c r="B221" s="3" t="s">
        <v>254</v>
      </c>
    </row>
    <row r="222">
      <c r="B222" s="4" t="s">
        <v>255</v>
      </c>
    </row>
    <row r="223">
      <c r="B223" s="3" t="s">
        <v>256</v>
      </c>
    </row>
    <row r="224">
      <c r="B224" s="13" t="str">
        <f>+ Khẳng định: Tính từ đuổi い(bỏ い) + ければ</f>
        <v>#ERROR!</v>
      </c>
    </row>
    <row r="225">
      <c r="B225" s="3" t="s">
        <v>50</v>
      </c>
    </row>
    <row r="226">
      <c r="B226" s="3" t="s">
        <v>257</v>
      </c>
    </row>
    <row r="227">
      <c r="B227" s="3" t="s">
        <v>258</v>
      </c>
    </row>
    <row r="228">
      <c r="B228" s="3" t="s">
        <v>259</v>
      </c>
    </row>
    <row r="229">
      <c r="B229" s="13" t="str">
        <f>+ Phủ định: Tính từ đuổi い(bỏ い) + くなければ</f>
        <v>#ERROR!</v>
      </c>
    </row>
    <row r="230">
      <c r="B230" s="3" t="s">
        <v>260</v>
      </c>
    </row>
    <row r="231">
      <c r="B231" s="3" t="s">
        <v>261</v>
      </c>
    </row>
    <row r="232">
      <c r="B232" s="3" t="s">
        <v>262</v>
      </c>
    </row>
    <row r="233">
      <c r="B233" s="13"/>
    </row>
    <row r="234">
      <c r="B234" s="3" t="s">
        <v>263</v>
      </c>
    </row>
    <row r="235">
      <c r="B235" s="3" t="s">
        <v>264</v>
      </c>
    </row>
    <row r="236">
      <c r="B236" s="3" t="s">
        <v>50</v>
      </c>
    </row>
    <row r="237">
      <c r="B237" s="3" t="s">
        <v>265</v>
      </c>
    </row>
    <row r="238">
      <c r="B238" s="3" t="s">
        <v>266</v>
      </c>
    </row>
    <row r="239">
      <c r="B239" s="13"/>
    </row>
    <row r="240">
      <c r="B240" s="3" t="s">
        <v>267</v>
      </c>
    </row>
    <row r="241">
      <c r="B241" s="13" t="str">
        <f>+ Khẳng định: Tính từ đuôi な(Bỏ な) + であれば/なら（ば）</f>
        <v>#ERROR!</v>
      </c>
    </row>
    <row r="242">
      <c r="B242" s="3" t="s">
        <v>50</v>
      </c>
    </row>
    <row r="243">
      <c r="B243" s="3" t="s">
        <v>268</v>
      </c>
    </row>
    <row r="244">
      <c r="B244" s="3" t="s">
        <v>269</v>
      </c>
    </row>
    <row r="245">
      <c r="B245" s="13" t="str">
        <f>+ Phủ định: Tính từ đuôi な(Bỏ な) + でなければ/じゃなければ</f>
        <v>#ERROR!</v>
      </c>
    </row>
    <row r="246">
      <c r="B246" s="3" t="s">
        <v>50</v>
      </c>
    </row>
    <row r="247">
      <c r="B247" s="3" t="s">
        <v>270</v>
      </c>
    </row>
    <row r="248">
      <c r="B248" s="3" t="s">
        <v>271</v>
      </c>
    </row>
    <row r="249">
      <c r="B249" s="4" t="s">
        <v>272</v>
      </c>
    </row>
    <row r="250">
      <c r="B250" s="3" t="s">
        <v>273</v>
      </c>
    </row>
    <row r="251">
      <c r="B251" s="13" t="str">
        <f>+ Khẳng định: Danh từ + であれば/なら（ば）</f>
        <v>#ERROR!</v>
      </c>
    </row>
    <row r="252">
      <c r="B252" s="13" t="str">
        <f>+ Phủ định: Danh từ + でなければ/じゃなければ</f>
        <v>#ERROR!</v>
      </c>
    </row>
    <row r="253">
      <c r="B253" s="3" t="s">
        <v>50</v>
      </c>
    </row>
    <row r="254">
      <c r="B254" s="3" t="s">
        <v>274</v>
      </c>
    </row>
    <row r="255">
      <c r="B255" s="3" t="s">
        <v>275</v>
      </c>
    </row>
    <row r="256">
      <c r="B256" s="4" t="s">
        <v>276</v>
      </c>
    </row>
    <row r="257">
      <c r="B257" s="3" t="s">
        <v>277</v>
      </c>
    </row>
    <row r="258">
      <c r="B258" s="13" t="str">
        <f>+ Khẳng định: Trợ từ + であれば/なら（ば）</f>
        <v>#ERROR!</v>
      </c>
    </row>
    <row r="259">
      <c r="B259" s="13" t="str">
        <f>+ Phủ định: Trợ từ + でなければ/じゃなければ</f>
        <v>#ERROR!</v>
      </c>
    </row>
    <row r="260">
      <c r="B260" s="3" t="s">
        <v>210</v>
      </c>
    </row>
    <row r="261">
      <c r="B261" s="3" t="s">
        <v>278</v>
      </c>
    </row>
    <row r="262">
      <c r="B262" s="3" t="s">
        <v>279</v>
      </c>
    </row>
    <row r="263">
      <c r="B263" s="13"/>
    </row>
    <row r="264">
      <c r="B264" s="3" t="s">
        <v>280</v>
      </c>
    </row>
    <row r="265">
      <c r="B265" s="3" t="s">
        <v>281</v>
      </c>
    </row>
    <row r="266">
      <c r="B266" s="3" t="s">
        <v>282</v>
      </c>
    </row>
    <row r="267">
      <c r="B267" s="3" t="s">
        <v>283</v>
      </c>
    </row>
    <row r="268">
      <c r="B268" s="3" t="s">
        <v>284</v>
      </c>
    </row>
    <row r="269">
      <c r="B269" s="3" t="s">
        <v>285</v>
      </c>
    </row>
    <row r="270">
      <c r="B270" s="3" t="s">
        <v>286</v>
      </c>
    </row>
    <row r="271">
      <c r="B271" s="3" t="s">
        <v>287</v>
      </c>
    </row>
    <row r="272">
      <c r="B272" s="3" t="s">
        <v>288</v>
      </c>
    </row>
    <row r="273">
      <c r="B273" s="3" t="s">
        <v>289</v>
      </c>
    </row>
    <row r="274">
      <c r="B274" s="3" t="s">
        <v>290</v>
      </c>
    </row>
    <row r="276">
      <c r="B276" s="1" t="s">
        <v>291</v>
      </c>
    </row>
    <row r="277">
      <c r="B277" s="2" t="s">
        <v>292</v>
      </c>
    </row>
    <row r="278">
      <c r="B278" s="14" t="s">
        <v>293</v>
      </c>
    </row>
    <row r="279">
      <c r="B279" s="8" t="s">
        <v>294</v>
      </c>
      <c r="C279" s="8" t="s">
        <v>295</v>
      </c>
      <c r="D279" s="8" t="s">
        <v>296</v>
      </c>
      <c r="E279" s="8" t="s">
        <v>297</v>
      </c>
      <c r="F279" s="8" t="s">
        <v>298</v>
      </c>
    </row>
    <row r="280">
      <c r="B280" s="16" t="s">
        <v>299</v>
      </c>
    </row>
    <row r="281">
      <c r="B281" s="17" t="str">
        <f>+ Câu điều kiện [なら] khác với các mẫu câu điều kiện [たら], [ば], [と] ở chỗ: người nói sẽ dựa vào điều kiện, giả định được nêu ở vế 1 để đưa ra đánh giá, mong muốn, ý định hay mệnh lệnh của mình.</f>
        <v>#ERROR!</v>
      </c>
    </row>
    <row r="282">
      <c r="B282" s="18" t="s">
        <v>210</v>
      </c>
    </row>
    <row r="283">
      <c r="B283" s="18" t="s">
        <v>300</v>
      </c>
    </row>
    <row r="284">
      <c r="B284" s="18" t="s">
        <v>301</v>
      </c>
    </row>
    <row r="285">
      <c r="B285" s="18" t="s">
        <v>302</v>
      </c>
    </row>
    <row r="286">
      <c r="B286" s="18" t="s">
        <v>303</v>
      </c>
    </row>
    <row r="287">
      <c r="B287" s="18" t="s">
        <v>304</v>
      </c>
    </row>
    <row r="288">
      <c r="B288" s="18" t="s">
        <v>305</v>
      </c>
    </row>
    <row r="289">
      <c r="B289" s="18" t="s">
        <v>306</v>
      </c>
    </row>
    <row r="290">
      <c r="B290" s="18" t="s">
        <v>307</v>
      </c>
    </row>
    <row r="291">
      <c r="B291" s="17"/>
    </row>
    <row r="292">
      <c r="B292" s="17" t="str">
        <f>+ Câu điều kiện [なら] dùng để phản hồi lại thông tin nghe được từ người đối diện, dựa vào nội dung của vế 1, vế câu 2 sẽ được nêu ra.</f>
        <v>#ERROR!</v>
      </c>
    </row>
    <row r="293">
      <c r="B293" s="18" t="s">
        <v>210</v>
      </c>
    </row>
    <row r="294">
      <c r="B294" s="18" t="s">
        <v>308</v>
      </c>
    </row>
    <row r="295">
      <c r="B295" s="18" t="s">
        <v>309</v>
      </c>
    </row>
    <row r="296">
      <c r="B296" s="17"/>
    </row>
    <row r="297">
      <c r="B297" s="17" t="str">
        <f>+ Trong câu điều kiện [なら] hai vế câu "Vế 1" và "Vế 2" không cần có liên hệ về mặt thời gian. Đối với 3 mẫu câu điều kiện [たら], [ば], [と] thì vế 1 luôn xảy ra trước vế 2 nhưng với mẫu câu [なら] thì không cần như vậy.</f>
        <v>#ERROR!</v>
      </c>
    </row>
    <row r="298">
      <c r="B298" s="17" t="str">
        <f>+ Người Nhật có trường hợp dùng [の] hoặc [ん] trước [なら] nhưng hầu như cũng không làm thay đổi nghĩa của câu. trong hội thoại thì là 「のだったら／んだったら」.</f>
        <v>#ERROR!</v>
      </c>
    </row>
    <row r="299">
      <c r="B299" s="18" t="s">
        <v>210</v>
      </c>
    </row>
    <row r="300">
      <c r="B300" s="18" t="s">
        <v>310</v>
      </c>
    </row>
    <row r="302">
      <c r="B302" s="1" t="s">
        <v>311</v>
      </c>
    </row>
    <row r="303">
      <c r="B303" s="2" t="s">
        <v>312</v>
      </c>
    </row>
    <row r="304">
      <c r="B304" s="3" t="s">
        <v>293</v>
      </c>
    </row>
    <row r="305">
      <c r="B305" s="8" t="s">
        <v>294</v>
      </c>
      <c r="C305" s="8" t="s">
        <v>295</v>
      </c>
      <c r="D305" s="8" t="s">
        <v>313</v>
      </c>
      <c r="E305" s="8" t="s">
        <v>314</v>
      </c>
      <c r="F305" s="8" t="s">
        <v>298</v>
      </c>
    </row>
    <row r="306">
      <c r="B306" s="16" t="s">
        <v>299</v>
      </c>
    </row>
    <row r="307">
      <c r="B307" s="3" t="s">
        <v>315</v>
      </c>
    </row>
    <row r="308">
      <c r="B308" s="18" t="s">
        <v>316</v>
      </c>
    </row>
    <row r="309">
      <c r="B309" s="18" t="s">
        <v>317</v>
      </c>
    </row>
    <row r="310">
      <c r="B310" s="17"/>
    </row>
    <row r="311">
      <c r="B311" s="18" t="s">
        <v>210</v>
      </c>
    </row>
    <row r="312">
      <c r="B312" s="18" t="s">
        <v>318</v>
      </c>
    </row>
    <row r="313">
      <c r="B313" s="18" t="s">
        <v>319</v>
      </c>
    </row>
    <row r="314">
      <c r="B314" s="18" t="s">
        <v>320</v>
      </c>
    </row>
    <row r="315">
      <c r="B315" s="18" t="s">
        <v>321</v>
      </c>
    </row>
    <row r="316">
      <c r="B316" s="18" t="s">
        <v>322</v>
      </c>
    </row>
    <row r="317">
      <c r="B317" s="18" t="s">
        <v>323</v>
      </c>
    </row>
    <row r="318">
      <c r="B318" s="18" t="s">
        <v>324</v>
      </c>
    </row>
    <row r="319">
      <c r="B319" s="18" t="s">
        <v>325</v>
      </c>
    </row>
    <row r="320">
      <c r="B320" s="18" t="s">
        <v>326</v>
      </c>
    </row>
    <row r="321">
      <c r="B321" s="18" t="s">
        <v>327</v>
      </c>
    </row>
    <row r="322">
      <c r="B322" s="18" t="s">
        <v>328</v>
      </c>
    </row>
    <row r="324">
      <c r="B324" s="1" t="s">
        <v>329</v>
      </c>
    </row>
    <row r="325">
      <c r="B325" s="2" t="s">
        <v>330</v>
      </c>
    </row>
    <row r="326">
      <c r="B326" s="3" t="s">
        <v>331</v>
      </c>
    </row>
    <row r="327">
      <c r="B327" s="3" t="s">
        <v>332</v>
      </c>
    </row>
    <row r="328">
      <c r="B328" s="3" t="s">
        <v>333</v>
      </c>
    </row>
    <row r="329">
      <c r="B329" s="3" t="s">
        <v>334</v>
      </c>
    </row>
    <row r="330">
      <c r="B330" s="13"/>
    </row>
    <row r="331">
      <c r="B331" s="3" t="s">
        <v>335</v>
      </c>
    </row>
    <row r="332">
      <c r="B332" s="3" t="s">
        <v>336</v>
      </c>
    </row>
    <row r="333">
      <c r="B333" s="1" t="s">
        <v>337</v>
      </c>
    </row>
    <row r="334">
      <c r="B334" s="3" t="s">
        <v>210</v>
      </c>
    </row>
    <row r="335">
      <c r="B335" s="13" t="str">
        <f>+ Động từ:</f>
        <v>#ERROR!</v>
      </c>
    </row>
    <row r="336">
      <c r="B336" s="3" t="s">
        <v>338</v>
      </c>
    </row>
    <row r="337">
      <c r="B337" s="3" t="s">
        <v>339</v>
      </c>
    </row>
    <row r="338">
      <c r="B338" s="3" t="s">
        <v>340</v>
      </c>
    </row>
    <row r="339">
      <c r="B339" s="3" t="s">
        <v>341</v>
      </c>
    </row>
    <row r="340">
      <c r="B340" s="3" t="s">
        <v>342</v>
      </c>
    </row>
    <row r="341">
      <c r="B341" s="3" t="s">
        <v>343</v>
      </c>
    </row>
    <row r="342">
      <c r="B342" s="3" t="s">
        <v>344</v>
      </c>
    </row>
    <row r="343">
      <c r="B343" s="3" t="s">
        <v>345</v>
      </c>
    </row>
    <row r="344">
      <c r="B344" s="3" t="s">
        <v>346</v>
      </c>
    </row>
    <row r="345">
      <c r="B345" s="3" t="s">
        <v>347</v>
      </c>
    </row>
    <row r="346">
      <c r="B346" s="3" t="s">
        <v>348</v>
      </c>
    </row>
    <row r="347">
      <c r="B347" s="3" t="s">
        <v>349</v>
      </c>
    </row>
    <row r="348">
      <c r="B348" s="3" t="s">
        <v>350</v>
      </c>
    </row>
    <row r="349">
      <c r="B349" s="3" t="s">
        <v>351</v>
      </c>
    </row>
    <row r="350">
      <c r="B350" s="3" t="s">
        <v>352</v>
      </c>
    </row>
    <row r="351">
      <c r="B351" s="13"/>
    </row>
    <row r="352">
      <c r="B352" s="13" t="str">
        <f>+ Tính từ đuổi い:</f>
        <v>#ERROR!</v>
      </c>
    </row>
    <row r="353">
      <c r="B353" s="3" t="s">
        <v>353</v>
      </c>
    </row>
    <row r="354">
      <c r="B354" s="3" t="s">
        <v>354</v>
      </c>
    </row>
    <row r="355">
      <c r="B355" s="3" t="s">
        <v>355</v>
      </c>
    </row>
    <row r="356">
      <c r="B356" s="13"/>
    </row>
    <row r="357">
      <c r="B357" s="13" t="str">
        <f>+ Tính từ đuổi な:</f>
        <v>#ERROR!</v>
      </c>
    </row>
    <row r="358">
      <c r="B358" s="3" t="s">
        <v>356</v>
      </c>
    </row>
    <row r="359">
      <c r="B359" s="3" t="s">
        <v>357</v>
      </c>
    </row>
    <row r="360">
      <c r="B360" s="3" t="s">
        <v>358</v>
      </c>
    </row>
    <row r="361">
      <c r="B361" s="13"/>
    </row>
    <row r="362">
      <c r="B362" s="13" t="str">
        <f>+ Danh từ:</f>
        <v>#ERROR!</v>
      </c>
    </row>
    <row r="363">
      <c r="B363" s="3" t="s">
        <v>359</v>
      </c>
    </row>
    <row r="364">
      <c r="B364" s="3" t="s">
        <v>360</v>
      </c>
    </row>
    <row r="365">
      <c r="B365" s="3" t="s">
        <v>361</v>
      </c>
    </row>
    <row r="366">
      <c r="B366" s="3" t="s">
        <v>280</v>
      </c>
    </row>
    <row r="367">
      <c r="B367" s="18" t="s">
        <v>362</v>
      </c>
    </row>
    <row r="368">
      <c r="B368" s="18" t="s">
        <v>363</v>
      </c>
    </row>
    <row r="369">
      <c r="B369" s="18" t="s">
        <v>364</v>
      </c>
    </row>
    <row r="370">
      <c r="B370" s="18" t="s">
        <v>365</v>
      </c>
    </row>
    <row r="371">
      <c r="B371" s="18" t="s">
        <v>366</v>
      </c>
    </row>
    <row r="372">
      <c r="B372" s="18" t="s">
        <v>367</v>
      </c>
    </row>
    <row r="373">
      <c r="B373" s="4" t="s">
        <v>368</v>
      </c>
    </row>
    <row r="374">
      <c r="B374" s="3" t="s">
        <v>369</v>
      </c>
    </row>
    <row r="375">
      <c r="B375" s="3" t="s">
        <v>370</v>
      </c>
    </row>
    <row r="376">
      <c r="B376" s="13" t="str">
        <f>+ ～たら diễn đạt điều kiện, giả định chỉ xảy ra trong một lần và vế kết quả quan trọng hơn vế điều kiện.</f>
        <v>#ERROR!</v>
      </c>
    </row>
    <row r="377">
      <c r="B377" s="13" t="str">
        <f>+ ～ば diễn đạt điều kiện, giả định mang tính nhất quán, và có thể xảy ra một hoặc nhiều lần liên tục, vế điều kiện thì quan trọng hơn vế kết quả.</f>
        <v>#ERROR!</v>
      </c>
    </row>
    <row r="378">
      <c r="B378" s="13"/>
    </row>
    <row r="379">
      <c r="B379" s="3" t="s">
        <v>50</v>
      </c>
    </row>
    <row r="380">
      <c r="B380" s="3" t="s">
        <v>371</v>
      </c>
    </row>
    <row r="381">
      <c r="B381" s="3" t="s">
        <v>372</v>
      </c>
    </row>
    <row r="382">
      <c r="B382" s="3" t="s">
        <v>373</v>
      </c>
    </row>
    <row r="383">
      <c r="B383" s="3" t="s">
        <v>374</v>
      </c>
    </row>
    <row r="384">
      <c r="B384" s="13"/>
    </row>
    <row r="385">
      <c r="B385" s="13" t="str">
        <f>+ Mẫu câu ～たら dùng để miêu tả 2 sự việc có liên kết với nhau về mặt thời gian. Trong trường hợp này ～たら không còn mang nghĩa là điều kiện mà là hai sự việc xảy ra trước và sau. Lúc này ～たら biểu thì hành động đã hoàn thành trước đó, còn vế sau biểu thị hành động sau đấy.</f>
        <v>#ERROR!</v>
      </c>
    </row>
    <row r="386">
      <c r="B386" s="13"/>
    </row>
    <row r="387">
      <c r="B387" s="3" t="s">
        <v>50</v>
      </c>
    </row>
    <row r="388">
      <c r="B388" s="3" t="s">
        <v>375</v>
      </c>
    </row>
    <row r="389">
      <c r="B389" s="3" t="s">
        <v>376</v>
      </c>
    </row>
    <row r="390">
      <c r="B390" s="3" t="s">
        <v>377</v>
      </c>
    </row>
    <row r="391">
      <c r="B391" s="3" t="s">
        <v>378</v>
      </c>
    </row>
    <row r="392">
      <c r="B392" s="3" t="s">
        <v>379</v>
      </c>
    </row>
    <row r="394">
      <c r="B394" s="1" t="s">
        <v>380</v>
      </c>
    </row>
    <row r="395">
      <c r="B395" s="2" t="s">
        <v>381</v>
      </c>
    </row>
    <row r="396">
      <c r="B396" s="13" t="str">
        <f>+ 「～かもしれません」 diễn tả khả năng việc gì đó xảy ra nhưng không được chắc chắn.</f>
        <v>#ERROR!</v>
      </c>
    </row>
    <row r="397">
      <c r="B397" s="3" t="s">
        <v>331</v>
      </c>
    </row>
    <row r="398">
      <c r="B398" s="8" t="s">
        <v>382</v>
      </c>
      <c r="C398" s="11" t="str">
        <f>+ かもしれません</f>
        <v>#NAME?</v>
      </c>
    </row>
    <row r="399">
      <c r="B399" s="3" t="s">
        <v>50</v>
      </c>
    </row>
    <row r="401">
      <c r="B401" s="8" t="s">
        <v>383</v>
      </c>
      <c r="C401" s="8" t="s">
        <v>384</v>
      </c>
      <c r="D401" s="11" t="str">
        <f t="shared" ref="D401:D404" si="1">+ かもしれません</f>
        <v>#NAME?</v>
      </c>
    </row>
    <row r="402">
      <c r="B402" s="6" t="s">
        <v>385</v>
      </c>
      <c r="C402" s="6" t="s">
        <v>386</v>
      </c>
      <c r="D402" s="12" t="str">
        <f t="shared" si="1"/>
        <v>#NAME?</v>
      </c>
    </row>
    <row r="403">
      <c r="B403" s="8" t="s">
        <v>387</v>
      </c>
      <c r="C403" s="8" t="s">
        <v>388</v>
      </c>
      <c r="D403" s="11" t="str">
        <f t="shared" si="1"/>
        <v>#NAME?</v>
      </c>
    </row>
    <row r="404">
      <c r="B404" s="6" t="s">
        <v>389</v>
      </c>
      <c r="C404" s="6" t="s">
        <v>390</v>
      </c>
      <c r="D404" s="12" t="str">
        <f t="shared" si="1"/>
        <v>#NAME?</v>
      </c>
    </row>
    <row r="405">
      <c r="B405" s="13" t="str">
        <f>+ 「～かもしれません」 không sử dụng trong câu ghi vấn.</f>
        <v>#ERROR!</v>
      </c>
    </row>
    <row r="406">
      <c r="B406" s="3" t="s">
        <v>50</v>
      </c>
    </row>
    <row r="407">
      <c r="B407" s="3" t="s">
        <v>391</v>
      </c>
    </row>
    <row r="408">
      <c r="B408" s="13"/>
    </row>
    <row r="409">
      <c r="B409" s="13" t="str">
        <f>+ 「～かもしれません」 sử dụng cả trong hội thoại và văn viết, 「～かもしれません」 lịch sự hơn 「かもしんない」 . Trong hội thoại thì 「～かもしれません」 cũng được nói là 「かもしんない」 và 「かも」.</f>
        <v>#ERROR!</v>
      </c>
    </row>
    <row r="410">
      <c r="B410" s="3" t="s">
        <v>50</v>
      </c>
    </row>
    <row r="411">
      <c r="B411" s="3" t="s">
        <v>392</v>
      </c>
    </row>
    <row r="412">
      <c r="B412" s="3" t="s">
        <v>393</v>
      </c>
    </row>
    <row r="413">
      <c r="B413" s="13"/>
    </row>
    <row r="414">
      <c r="B414" s="13" t="str">
        <f>+ Sử dụng khi lo lắng về khả năng tình cờ.</f>
        <v>#ERROR!</v>
      </c>
    </row>
    <row r="415">
      <c r="B415" s="3" t="s">
        <v>50</v>
      </c>
    </row>
    <row r="416">
      <c r="B416" s="3" t="s">
        <v>394</v>
      </c>
    </row>
    <row r="417">
      <c r="B417" s="13"/>
    </row>
    <row r="418">
      <c r="B418" s="13" t="str">
        <f>+ Sử dụng khi bày tỏ về khả năng xảy ra một sự kiện nhất định. khi khả năng đấy khá thấp thì thường đi với các trạng từ 「ひょっとすると = có lẽ, có khả năng là」 và 「もしかすると = hoặc là/có thể là/vạn nhất」</f>
        <v>#ERROR!</v>
      </c>
    </row>
    <row r="419">
      <c r="B419" s="3" t="s">
        <v>50</v>
      </c>
    </row>
    <row r="420">
      <c r="B420" s="3" t="s">
        <v>395</v>
      </c>
    </row>
    <row r="421">
      <c r="B421" s="3" t="s">
        <v>396</v>
      </c>
    </row>
    <row r="422">
      <c r="B422" s="13" t="str">
        <f>+ 「～かもしれません」 sử dụng cho dự báo, linh cảm về điều xấu. Sử dụng 「～かもしれません」 ngược lại với điều mong muốn trong thâm tâm của người nói.</f>
        <v>#ERROR!</v>
      </c>
    </row>
    <row r="423">
      <c r="B423" s="3" t="s">
        <v>50</v>
      </c>
    </row>
    <row r="424">
      <c r="B424" s="3" t="s">
        <v>397</v>
      </c>
    </row>
    <row r="425">
      <c r="B425" s="3" t="s">
        <v>398</v>
      </c>
    </row>
    <row r="426">
      <c r="B426" s="3" t="s">
        <v>399</v>
      </c>
    </row>
    <row r="427">
      <c r="B427" s="3" t="s">
        <v>400</v>
      </c>
    </row>
    <row r="428">
      <c r="B428" s="13" t="str">
        <f>+ 「～かもしれません」 sử dụng cho dự báo, linh cảm về điều tốt.</f>
        <v>#ERROR!</v>
      </c>
    </row>
    <row r="429">
      <c r="B429" s="3" t="s">
        <v>50</v>
      </c>
    </row>
    <row r="430">
      <c r="B430" s="3" t="s">
        <v>401</v>
      </c>
    </row>
    <row r="431">
      <c r="B431" s="13"/>
    </row>
    <row r="432">
      <c r="B432" s="13" t="str">
        <f>+ 「～かもしれません」 Sử dụng cho khả năng 50％.</f>
        <v>#ERROR!</v>
      </c>
    </row>
    <row r="433">
      <c r="B433" s="3" t="s">
        <v>402</v>
      </c>
    </row>
    <row r="434">
      <c r="B434" s="13"/>
    </row>
    <row r="435">
      <c r="B435" s="13" t="str">
        <f>+ 「～かもしれません」 Biểu thị sự quan tâm</f>
        <v>#ERROR!</v>
      </c>
    </row>
    <row r="436">
      <c r="B436" s="3" t="s">
        <v>50</v>
      </c>
    </row>
    <row r="437">
      <c r="B437" s="3" t="s">
        <v>403</v>
      </c>
    </row>
    <row r="438">
      <c r="B438" s="3" t="s">
        <v>404</v>
      </c>
    </row>
    <row r="439">
      <c r="B439" s="4" t="s">
        <v>405</v>
      </c>
    </row>
    <row r="440">
      <c r="B440" s="13" t="str">
        <f>+ ～はずです/はずだ dùng để diễn đạt việc gì đó có khả năng xảy ra cao, người nói chắc chắn về sự việc này, Việc chắc chắn đó thường được dựa vào một việc nào đó để suy luận ra.</f>
        <v>#ERROR!</v>
      </c>
    </row>
    <row r="441">
      <c r="B441" s="13" t="str">
        <f>+ ～はずです/はずだ thể hiện suy nghĩ, đánh giá của người nói nên không phải lúc nào cũng đúng, đôi lúc có khác biệt với thực tế.</f>
        <v>#ERROR!</v>
      </c>
    </row>
    <row r="442">
      <c r="B442" s="3" t="s">
        <v>331</v>
      </c>
    </row>
    <row r="443">
      <c r="B443" s="8" t="s">
        <v>406</v>
      </c>
      <c r="C443" s="11" t="str">
        <f>+ はずです/はずだ</f>
        <v>#NAME?</v>
      </c>
    </row>
    <row r="444">
      <c r="B444" s="13" t="str">
        <f>+ Thể khẳng định của ～はず</f>
        <v>#ERROR!</v>
      </c>
    </row>
    <row r="445">
      <c r="B445" s="3" t="s">
        <v>50</v>
      </c>
    </row>
    <row r="446">
      <c r="B446" s="3" t="s">
        <v>407</v>
      </c>
    </row>
    <row r="447">
      <c r="B447" s="3" t="s">
        <v>408</v>
      </c>
    </row>
    <row r="448">
      <c r="B448" s="3" t="s">
        <v>409</v>
      </c>
    </row>
    <row r="449">
      <c r="B449" s="3" t="s">
        <v>410</v>
      </c>
    </row>
    <row r="450">
      <c r="B450" s="3" t="s">
        <v>411</v>
      </c>
    </row>
    <row r="451">
      <c r="B451" s="3" t="s">
        <v>412</v>
      </c>
    </row>
    <row r="452">
      <c r="B452" s="13"/>
    </row>
    <row r="453">
      <c r="B453" s="13" t="str">
        <f>+ Thể phủ định của ～はず là ～はずがない hay はずはない Không chắc..</f>
        <v>#ERROR!</v>
      </c>
    </row>
    <row r="454">
      <c r="B454" s="3" t="s">
        <v>50</v>
      </c>
    </row>
    <row r="455">
      <c r="B455" s="3" t="s">
        <v>413</v>
      </c>
    </row>
    <row r="456">
      <c r="B456" s="3" t="s">
        <v>414</v>
      </c>
    </row>
    <row r="457">
      <c r="B457" s="3" t="s">
        <v>415</v>
      </c>
    </row>
    <row r="458">
      <c r="B458" s="3" t="s">
        <v>416</v>
      </c>
    </row>
    <row r="459">
      <c r="B459" s="3" t="s">
        <v>417</v>
      </c>
    </row>
    <row r="461">
      <c r="B461" s="14" t="s">
        <v>418</v>
      </c>
    </row>
    <row r="462">
      <c r="B462" s="2" t="s">
        <v>419</v>
      </c>
    </row>
    <row r="463">
      <c r="B463" s="19" t="s">
        <v>420</v>
      </c>
    </row>
    <row r="464">
      <c r="B464" s="3" t="s">
        <v>331</v>
      </c>
    </row>
    <row r="465">
      <c r="B465" s="3" t="s">
        <v>421</v>
      </c>
    </row>
    <row r="466">
      <c r="B466" s="3" t="s">
        <v>422</v>
      </c>
    </row>
    <row r="467">
      <c r="B467" s="3" t="s">
        <v>423</v>
      </c>
    </row>
    <row r="468">
      <c r="B468" s="1" t="s">
        <v>424</v>
      </c>
    </row>
    <row r="469">
      <c r="B469" s="20" t="s">
        <v>210</v>
      </c>
    </row>
    <row r="470">
      <c r="B470" s="18" t="s">
        <v>425</v>
      </c>
    </row>
    <row r="471">
      <c r="B471" s="18" t="s">
        <v>426</v>
      </c>
    </row>
    <row r="472">
      <c r="B472" s="18" t="s">
        <v>427</v>
      </c>
    </row>
    <row r="473">
      <c r="B473" s="18" t="s">
        <v>428</v>
      </c>
    </row>
    <row r="474">
      <c r="B474" s="18" t="s">
        <v>429</v>
      </c>
    </row>
    <row r="475">
      <c r="B475" s="18" t="s">
        <v>430</v>
      </c>
    </row>
    <row r="476">
      <c r="B476" s="18" t="s">
        <v>431</v>
      </c>
    </row>
    <row r="477">
      <c r="B477" s="18" t="s">
        <v>432</v>
      </c>
    </row>
    <row r="478">
      <c r="B478" s="19" t="s">
        <v>433</v>
      </c>
    </row>
    <row r="479">
      <c r="B479" s="18" t="s">
        <v>331</v>
      </c>
    </row>
    <row r="480">
      <c r="B480" s="18" t="s">
        <v>434</v>
      </c>
    </row>
    <row r="481">
      <c r="B481" s="18" t="s">
        <v>435</v>
      </c>
    </row>
    <row r="482">
      <c r="B482" s="18" t="s">
        <v>436</v>
      </c>
    </row>
    <row r="483">
      <c r="B483" s="18" t="s">
        <v>437</v>
      </c>
    </row>
    <row r="484">
      <c r="B484" s="21" t="s">
        <v>438</v>
      </c>
    </row>
    <row r="485">
      <c r="B485" s="22" t="s">
        <v>439</v>
      </c>
    </row>
    <row r="486">
      <c r="B486" s="21" t="s">
        <v>440</v>
      </c>
    </row>
    <row r="487">
      <c r="B487" s="23" t="str">
        <f>+ Mẫu câu này có nghĩa là để làm gì, vì mục đích gì, Mẫu câu ように cũng diễn tả mục đích như ために nhưng khác ở chỗ, mục đích được đề cập đến không thuộc kiểm soát của người nói, ように hay đi cùng với động từ thể khả năng, thể ない và tự động từ.</f>
        <v>#ERROR!</v>
      </c>
    </row>
    <row r="488">
      <c r="B488" s="22" t="s">
        <v>210</v>
      </c>
    </row>
    <row r="489">
      <c r="B489" s="18" t="s">
        <v>441</v>
      </c>
    </row>
    <row r="490">
      <c r="B490" s="18" t="s">
        <v>442</v>
      </c>
    </row>
    <row r="491">
      <c r="B491" s="18" t="s">
        <v>443</v>
      </c>
    </row>
    <row r="492">
      <c r="B492" s="18" t="s">
        <v>444</v>
      </c>
    </row>
    <row r="493">
      <c r="B493" s="18" t="s">
        <v>445</v>
      </c>
    </row>
    <row r="494">
      <c r="B494" s="18" t="s">
        <v>446</v>
      </c>
    </row>
    <row r="495">
      <c r="B495" s="4" t="s">
        <v>447</v>
      </c>
    </row>
    <row r="496">
      <c r="B496" s="17" t="str">
        <f>+ [ために] thường đi với động từ thể từ điển thể hiện hành vi mang tính ý chí, thường ít dùng với thể ない, thông thường thì chủ ngữ vế 1 và vế 2 là giống nhau.</f>
        <v>#ERROR!</v>
      </c>
    </row>
    <row r="497">
      <c r="B497" s="17" t="str">
        <f>+ [よう] trước よう thì thường là các động từ chỉ trạng thái (như động từ thể khả năng) (Ví dụ: Thường sử dụng nhiều các động từ như できる、分かる、見える、聞こえる) và cũng đi với động từ thể từ điển và động từ thể ない, Chủ ngữ ở vế 1 và vế 2 khác nhau cũng được. Mục đích được đề cập đến không thuộc kiểm soát của người nói.</f>
        <v>#ERROR!</v>
      </c>
    </row>
    <row r="498">
      <c r="B498" s="18" t="s">
        <v>448</v>
      </c>
    </row>
    <row r="499">
      <c r="B499" s="18" t="s">
        <v>449</v>
      </c>
    </row>
    <row r="500">
      <c r="B500" s="18" t="s">
        <v>450</v>
      </c>
    </row>
    <row r="501">
      <c r="B501" s="18" t="s">
        <v>451</v>
      </c>
    </row>
    <row r="502">
      <c r="B502" s="18" t="s">
        <v>452</v>
      </c>
    </row>
    <row r="503">
      <c r="B503" s="18" t="s">
        <v>453</v>
      </c>
    </row>
    <row r="504">
      <c r="B504" s="4" t="s">
        <v>454</v>
      </c>
    </row>
    <row r="505">
      <c r="B505" s="3" t="s">
        <v>455</v>
      </c>
    </row>
    <row r="506">
      <c r="B506" s="3" t="s">
        <v>456</v>
      </c>
    </row>
    <row r="507">
      <c r="B507" s="3" t="s">
        <v>457</v>
      </c>
    </row>
    <row r="508">
      <c r="B508" s="3" t="s">
        <v>458</v>
      </c>
    </row>
    <row r="509">
      <c r="B509" s="3" t="s">
        <v>459</v>
      </c>
    </row>
    <row r="510">
      <c r="B510" s="3" t="s">
        <v>460</v>
      </c>
    </row>
    <row r="511">
      <c r="B511" s="3" t="s">
        <v>461</v>
      </c>
    </row>
    <row r="512">
      <c r="B512" s="3" t="s">
        <v>462</v>
      </c>
    </row>
    <row r="513">
      <c r="B513" s="3" t="s">
        <v>463</v>
      </c>
    </row>
    <row r="514">
      <c r="B514" s="3" t="s">
        <v>464</v>
      </c>
    </row>
    <row r="515">
      <c r="B515" s="3" t="s">
        <v>465</v>
      </c>
    </row>
    <row r="516">
      <c r="B516" s="3" t="s">
        <v>466</v>
      </c>
    </row>
    <row r="517">
      <c r="B517" s="3" t="s">
        <v>467</v>
      </c>
    </row>
    <row r="518">
      <c r="B518" s="3" t="s">
        <v>468</v>
      </c>
    </row>
    <row r="519">
      <c r="B519" s="3" t="s">
        <v>469</v>
      </c>
    </row>
    <row r="520">
      <c r="B520" s="3" t="s">
        <v>470</v>
      </c>
    </row>
    <row r="521">
      <c r="B521" s="3" t="s">
        <v>471</v>
      </c>
    </row>
    <row r="522">
      <c r="B522" s="3" t="s">
        <v>472</v>
      </c>
    </row>
    <row r="524">
      <c r="B524" s="14" t="s">
        <v>473</v>
      </c>
    </row>
    <row r="525">
      <c r="B525" s="14" t="s">
        <v>474</v>
      </c>
    </row>
    <row r="526">
      <c r="B526" s="3" t="s">
        <v>331</v>
      </c>
    </row>
    <row r="527">
      <c r="B527" s="3" t="s">
        <v>475</v>
      </c>
    </row>
    <row r="528">
      <c r="B528" s="3" t="s">
        <v>476</v>
      </c>
    </row>
    <row r="529">
      <c r="B529" s="3" t="s">
        <v>477</v>
      </c>
    </row>
    <row r="530">
      <c r="B530" s="3" t="s">
        <v>478</v>
      </c>
    </row>
    <row r="531">
      <c r="B531" s="13"/>
    </row>
    <row r="532">
      <c r="B532" s="3" t="s">
        <v>479</v>
      </c>
    </row>
    <row r="533">
      <c r="B533" s="3" t="s">
        <v>480</v>
      </c>
    </row>
    <row r="534">
      <c r="B534" s="3" t="s">
        <v>210</v>
      </c>
    </row>
    <row r="535">
      <c r="B535" s="3" t="s">
        <v>481</v>
      </c>
    </row>
    <row r="536">
      <c r="B536" s="3" t="s">
        <v>482</v>
      </c>
    </row>
    <row r="537">
      <c r="B537" s="3" t="s">
        <v>483</v>
      </c>
    </row>
    <row r="538">
      <c r="B538" s="3" t="s">
        <v>484</v>
      </c>
    </row>
    <row r="539">
      <c r="B539" s="13"/>
    </row>
    <row r="540">
      <c r="B540" s="13" t="str">
        <f>+ Trường hợp bên dưới thì sử dụng こと được nhưng không sử dụng の như ở mẫu 6).</f>
        <v>#ERROR!</v>
      </c>
    </row>
    <row r="541">
      <c r="B541" s="3" t="s">
        <v>485</v>
      </c>
    </row>
    <row r="542">
      <c r="B542" s="3" t="s">
        <v>486</v>
      </c>
    </row>
    <row r="543">
      <c r="B543" s="13"/>
    </row>
    <row r="544">
      <c r="B544" s="13" t="str">
        <f>+ Trường hợp động từ thể thể thông thường + 「こと」＋「です」 thì không thể thay thế 「こと」 bằng [の], trường hợp động từ thể từ điển ＋「こと」＋は／が～ thì có thể thay thế 「こと」 bằng [の].</f>
        <v>#ERROR!</v>
      </c>
    </row>
    <row r="545">
      <c r="B545" s="13" t="str">
        <f>+ Nói về một sự thực thì có thể dùng cả 「こと」 và 「の」.</f>
        <v>#ERROR!</v>
      </c>
    </row>
    <row r="546">
      <c r="B546" s="3" t="s">
        <v>210</v>
      </c>
    </row>
    <row r="547">
      <c r="B547" s="3" t="s">
        <v>487</v>
      </c>
    </row>
    <row r="548">
      <c r="B548" s="3" t="s">
        <v>488</v>
      </c>
    </row>
    <row r="549">
      <c r="B549" s="3" t="s">
        <v>489</v>
      </c>
    </row>
    <row r="550">
      <c r="B550" s="3" t="s">
        <v>490</v>
      </c>
    </row>
    <row r="551">
      <c r="B551" s="13"/>
    </row>
    <row r="552">
      <c r="B552" s="13" t="str">
        <f>+ Có những mẫu câu diễn tả cố định thì không thể thay thế 「こと」 bằng 「の」 được.</f>
        <v>#ERROR!</v>
      </c>
    </row>
    <row r="553">
      <c r="B553" s="3" t="s">
        <v>210</v>
      </c>
    </row>
    <row r="554">
      <c r="B554" s="3" t="s">
        <v>491</v>
      </c>
    </row>
    <row r="555">
      <c r="B555" s="3" t="s">
        <v>492</v>
      </c>
    </row>
    <row r="556">
      <c r="B556" s="13"/>
    </row>
    <row r="557">
      <c r="B557" s="13" t="str">
        <f>+ Khi đi với trợ từ 「を」 thì không phải là 「こと」 mà 「の」 thì sẽ tốt hơn. Mình nghĩ 「こと」 cũng có thể được sử dụng nhưng dùng 「の」 thì tốt hơn.</f>
        <v>#ERROR!</v>
      </c>
    </row>
    <row r="558">
      <c r="B558" s="3" t="s">
        <v>493</v>
      </c>
    </row>
    <row r="559">
      <c r="B559" s="3" t="s">
        <v>494</v>
      </c>
    </row>
    <row r="560">
      <c r="B560" s="3" t="s">
        <v>495</v>
      </c>
    </row>
    <row r="561">
      <c r="B561" s="13"/>
    </row>
    <row r="562">
      <c r="B562" s="13" t="str">
        <f>+ 「の」 không chỉ diễn tả một việc mà nó còn có thể diễn tả nhiều thứ như người, vật, địa điểm, thời gian hay lý do....</f>
        <v>#ERROR!</v>
      </c>
    </row>
    <row r="563">
      <c r="B563" s="3" t="s">
        <v>496</v>
      </c>
    </row>
    <row r="564">
      <c r="B564" s="3" t="s">
        <v>497</v>
      </c>
    </row>
    <row r="565">
      <c r="B565" s="3" t="s">
        <v>498</v>
      </c>
    </row>
    <row r="566">
      <c r="B566" s="3" t="s">
        <v>499</v>
      </c>
    </row>
    <row r="567">
      <c r="B567" s="3" t="s">
        <v>500</v>
      </c>
    </row>
    <row r="568">
      <c r="B568" s="3" t="s">
        <v>501</v>
      </c>
    </row>
    <row r="569">
      <c r="B569" s="3" t="s">
        <v>502</v>
      </c>
    </row>
    <row r="570">
      <c r="B570" s="3" t="s">
        <v>503</v>
      </c>
    </row>
    <row r="571">
      <c r="B571" s="3" t="s">
        <v>504</v>
      </c>
    </row>
    <row r="572">
      <c r="B572" s="3" t="s">
        <v>505</v>
      </c>
    </row>
    <row r="573">
      <c r="B573" s="3" t="s">
        <v>506</v>
      </c>
    </row>
    <row r="574">
      <c r="B574" s="13"/>
    </row>
    <row r="575">
      <c r="B575" s="3" t="s">
        <v>507</v>
      </c>
    </row>
    <row r="577">
      <c r="B577" s="1" t="s">
        <v>508</v>
      </c>
    </row>
    <row r="578">
      <c r="B578" s="2" t="s">
        <v>509</v>
      </c>
    </row>
    <row r="579">
      <c r="B579" s="19" t="s">
        <v>510</v>
      </c>
    </row>
    <row r="580">
      <c r="B580" s="3" t="s">
        <v>511</v>
      </c>
    </row>
    <row r="581">
      <c r="B581" s="3" t="s">
        <v>512</v>
      </c>
    </row>
    <row r="582">
      <c r="B582" s="3" t="s">
        <v>513</v>
      </c>
    </row>
    <row r="583">
      <c r="B583" s="3" t="s">
        <v>514</v>
      </c>
    </row>
    <row r="584">
      <c r="B584" s="3" t="s">
        <v>515</v>
      </c>
    </row>
    <row r="585">
      <c r="B585" s="4" t="s">
        <v>516</v>
      </c>
    </row>
    <row r="586">
      <c r="B586" s="3" t="s">
        <v>517</v>
      </c>
    </row>
    <row r="587">
      <c r="B587" s="3" t="s">
        <v>518</v>
      </c>
    </row>
    <row r="588">
      <c r="B588" s="3" t="s">
        <v>519</v>
      </c>
    </row>
    <row r="589">
      <c r="B589" s="3" t="s">
        <v>520</v>
      </c>
    </row>
    <row r="590">
      <c r="B590" s="1" t="s">
        <v>521</v>
      </c>
    </row>
    <row r="591">
      <c r="B591" s="4" t="s">
        <v>522</v>
      </c>
    </row>
    <row r="592">
      <c r="B592" s="3" t="s">
        <v>523</v>
      </c>
    </row>
    <row r="593">
      <c r="B593" s="3" t="s">
        <v>524</v>
      </c>
    </row>
    <row r="594">
      <c r="B594" s="3" t="s">
        <v>525</v>
      </c>
    </row>
    <row r="595">
      <c r="B595" s="2" t="s">
        <v>526</v>
      </c>
    </row>
    <row r="596">
      <c r="B596" s="19" t="s">
        <v>527</v>
      </c>
    </row>
    <row r="597">
      <c r="B597" s="3" t="s">
        <v>528</v>
      </c>
    </row>
    <row r="598">
      <c r="B598" s="3" t="s">
        <v>529</v>
      </c>
    </row>
    <row r="599">
      <c r="B599" s="3" t="s">
        <v>448</v>
      </c>
    </row>
    <row r="600">
      <c r="B600" s="3" t="s">
        <v>530</v>
      </c>
    </row>
    <row r="601">
      <c r="B601" s="3" t="s">
        <v>531</v>
      </c>
    </row>
    <row r="602">
      <c r="B602" s="3" t="s">
        <v>451</v>
      </c>
    </row>
    <row r="603">
      <c r="B603" s="3" t="s">
        <v>532</v>
      </c>
    </row>
    <row r="604">
      <c r="B604" s="3" t="s">
        <v>533</v>
      </c>
    </row>
    <row r="605">
      <c r="B605" s="3" t="s">
        <v>534</v>
      </c>
    </row>
    <row r="606">
      <c r="B606" s="3" t="s">
        <v>535</v>
      </c>
    </row>
    <row r="607">
      <c r="B607" s="3" t="s">
        <v>536</v>
      </c>
    </row>
    <row r="608">
      <c r="B608" s="4" t="s">
        <v>537</v>
      </c>
    </row>
    <row r="609">
      <c r="B609" s="3" t="s">
        <v>538</v>
      </c>
    </row>
    <row r="610">
      <c r="B610" s="3" t="s">
        <v>539</v>
      </c>
    </row>
    <row r="611">
      <c r="B611" s="3" t="s">
        <v>448</v>
      </c>
    </row>
    <row r="612">
      <c r="B612" s="3" t="s">
        <v>540</v>
      </c>
    </row>
    <row r="613">
      <c r="B613" s="3" t="s">
        <v>541</v>
      </c>
    </row>
    <row r="614">
      <c r="B614" s="3" t="s">
        <v>451</v>
      </c>
    </row>
    <row r="615">
      <c r="B615" s="3" t="s">
        <v>542</v>
      </c>
    </row>
    <row r="616">
      <c r="B616" s="3" t="s">
        <v>543</v>
      </c>
    </row>
    <row r="617">
      <c r="B617" s="4" t="s">
        <v>544</v>
      </c>
    </row>
    <row r="618">
      <c r="B618" s="3" t="s">
        <v>545</v>
      </c>
    </row>
    <row r="619">
      <c r="B619" s="3" t="s">
        <v>546</v>
      </c>
    </row>
    <row r="620">
      <c r="B620" s="3" t="s">
        <v>448</v>
      </c>
    </row>
    <row r="621">
      <c r="B621" s="3" t="s">
        <v>547</v>
      </c>
    </row>
    <row r="622">
      <c r="B622" s="3" t="s">
        <v>548</v>
      </c>
    </row>
    <row r="623">
      <c r="B623" s="3" t="s">
        <v>549</v>
      </c>
    </row>
    <row r="624">
      <c r="B624" s="3" t="s">
        <v>451</v>
      </c>
    </row>
    <row r="625">
      <c r="B625" s="3" t="s">
        <v>550</v>
      </c>
    </row>
    <row r="626">
      <c r="B626" s="3" t="s">
        <v>551</v>
      </c>
    </row>
    <row r="627">
      <c r="B627" s="4" t="s">
        <v>552</v>
      </c>
    </row>
    <row r="628">
      <c r="B628" s="3" t="s">
        <v>553</v>
      </c>
    </row>
    <row r="629">
      <c r="B629" s="3" t="s">
        <v>554</v>
      </c>
    </row>
    <row r="630">
      <c r="B630" s="24" t="s">
        <v>555</v>
      </c>
    </row>
    <row r="631">
      <c r="B631" s="3" t="s">
        <v>556</v>
      </c>
    </row>
    <row r="632">
      <c r="B632" s="3" t="s">
        <v>557</v>
      </c>
    </row>
    <row r="633">
      <c r="B633" s="4" t="s">
        <v>558</v>
      </c>
    </row>
    <row r="634">
      <c r="B634" s="13" t="str">
        <f>+ によって thường được dùng thay cho に khi nhắc đến tác giả của các phát minh cũng như các tác phẩm, công trình, kiến trúc có ý nghĩa lịch sử, xã hội quan trọng. thường được dịch là "Bởi, do"</f>
        <v>#ERROR!</v>
      </c>
    </row>
    <row r="635">
      <c r="B635" s="3" t="s">
        <v>559</v>
      </c>
    </row>
    <row r="636">
      <c r="B636" s="3" t="s">
        <v>560</v>
      </c>
    </row>
    <row r="637">
      <c r="B637" s="3" t="s">
        <v>561</v>
      </c>
    </row>
    <row r="638">
      <c r="B638" s="3" t="s">
        <v>562</v>
      </c>
    </row>
    <row r="639">
      <c r="B639" s="4" t="s">
        <v>563</v>
      </c>
    </row>
    <row r="640">
      <c r="B640" s="3" t="s">
        <v>564</v>
      </c>
    </row>
    <row r="641">
      <c r="B641" s="3" t="s">
        <v>50</v>
      </c>
    </row>
    <row r="642">
      <c r="B642" s="3" t="s">
        <v>565</v>
      </c>
    </row>
    <row r="643">
      <c r="B643" s="3" t="s">
        <v>566</v>
      </c>
    </row>
    <row r="644">
      <c r="B644" s="3" t="s">
        <v>567</v>
      </c>
    </row>
  </sheetData>
  <mergeCells count="4">
    <mergeCell ref="D12:D14"/>
    <mergeCell ref="D15:D17"/>
    <mergeCell ref="D20:D21"/>
    <mergeCell ref="D91:D92"/>
  </mergeCells>
  <hyperlinks>
    <hyperlink r:id="rId1" ref="B2"/>
    <hyperlink r:id="rId2" ref="B57"/>
    <hyperlink r:id="rId3" ref="B210"/>
    <hyperlink r:id="rId4" ref="B276"/>
    <hyperlink r:id="rId5" ref="B302"/>
    <hyperlink r:id="rId6" ref="B324"/>
    <hyperlink r:id="rId7" ref="B333"/>
    <hyperlink r:id="rId8" ref="B394"/>
    <hyperlink r:id="rId9" ref="B468"/>
    <hyperlink r:id="rId10" ref="B484"/>
    <hyperlink r:id="rId11" ref="B486"/>
    <hyperlink r:id="rId12" ref="B577"/>
    <hyperlink r:id="rId13" ref="B590"/>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4" t="s">
        <v>568</v>
      </c>
    </row>
    <row r="3">
      <c r="B3" s="2" t="s">
        <v>569</v>
      </c>
    </row>
    <row r="4">
      <c r="B4" s="3" t="s">
        <v>331</v>
      </c>
    </row>
    <row r="5">
      <c r="B5" s="3" t="s">
        <v>570</v>
      </c>
    </row>
    <row r="6">
      <c r="B6" s="13"/>
    </row>
    <row r="7">
      <c r="B7" s="3" t="s">
        <v>571</v>
      </c>
    </row>
    <row r="8">
      <c r="B8" s="3" t="s">
        <v>572</v>
      </c>
    </row>
    <row r="9">
      <c r="B9" s="3" t="s">
        <v>573</v>
      </c>
    </row>
    <row r="10">
      <c r="B10" s="3" t="s">
        <v>574</v>
      </c>
    </row>
    <row r="11">
      <c r="B11" s="1" t="s">
        <v>575</v>
      </c>
    </row>
    <row r="12">
      <c r="B12" s="3" t="s">
        <v>50</v>
      </c>
    </row>
    <row r="13">
      <c r="B13" s="3" t="s">
        <v>576</v>
      </c>
    </row>
    <row r="14">
      <c r="B14" s="3" t="s">
        <v>577</v>
      </c>
    </row>
    <row r="15">
      <c r="B15" s="3" t="s">
        <v>578</v>
      </c>
    </row>
    <row r="16">
      <c r="B16" s="3" t="s">
        <v>579</v>
      </c>
    </row>
    <row r="17">
      <c r="B17" s="3" t="s">
        <v>580</v>
      </c>
    </row>
    <row r="18">
      <c r="B18" s="3" t="s">
        <v>581</v>
      </c>
    </row>
    <row r="19">
      <c r="B19" s="3" t="s">
        <v>582</v>
      </c>
    </row>
    <row r="20">
      <c r="B20" s="3" t="s">
        <v>583</v>
      </c>
    </row>
    <row r="21">
      <c r="B21" s="2" t="s">
        <v>584</v>
      </c>
    </row>
    <row r="22">
      <c r="B22" s="3" t="s">
        <v>331</v>
      </c>
    </row>
    <row r="23">
      <c r="B23" s="3" t="s">
        <v>585</v>
      </c>
    </row>
    <row r="24">
      <c r="B24" s="13"/>
    </row>
    <row r="25">
      <c r="B25" s="3" t="s">
        <v>586</v>
      </c>
    </row>
    <row r="26">
      <c r="B26" s="3" t="s">
        <v>587</v>
      </c>
    </row>
    <row r="27">
      <c r="B27" s="3" t="s">
        <v>50</v>
      </c>
    </row>
    <row r="28">
      <c r="B28" s="3" t="s">
        <v>588</v>
      </c>
    </row>
    <row r="29">
      <c r="B29" s="3" t="s">
        <v>589</v>
      </c>
    </row>
    <row r="30">
      <c r="B30" s="3" t="s">
        <v>590</v>
      </c>
    </row>
    <row r="31">
      <c r="B31" s="3" t="s">
        <v>591</v>
      </c>
    </row>
    <row r="32">
      <c r="B32" s="3" t="s">
        <v>592</v>
      </c>
    </row>
    <row r="33">
      <c r="B33" s="3" t="s">
        <v>593</v>
      </c>
    </row>
    <row r="34">
      <c r="B34" s="3" t="s">
        <v>594</v>
      </c>
    </row>
    <row r="35">
      <c r="B35" s="3" t="s">
        <v>595</v>
      </c>
    </row>
    <row r="36">
      <c r="B36" s="3" t="s">
        <v>596</v>
      </c>
    </row>
    <row r="37">
      <c r="B37" s="4" t="s">
        <v>597</v>
      </c>
    </row>
    <row r="38">
      <c r="B38" s="3" t="s">
        <v>331</v>
      </c>
    </row>
    <row r="39">
      <c r="B39" s="3" t="s">
        <v>598</v>
      </c>
    </row>
    <row r="40">
      <c r="B40" s="13"/>
    </row>
    <row r="41">
      <c r="B41" s="3" t="s">
        <v>599</v>
      </c>
    </row>
    <row r="42">
      <c r="B42" s="3" t="s">
        <v>600</v>
      </c>
    </row>
    <row r="43">
      <c r="B43" s="3" t="s">
        <v>601</v>
      </c>
    </row>
    <row r="44">
      <c r="B44" s="3" t="s">
        <v>602</v>
      </c>
    </row>
    <row r="45">
      <c r="B45" s="3" t="s">
        <v>603</v>
      </c>
    </row>
    <row r="46">
      <c r="B46" s="3" t="s">
        <v>604</v>
      </c>
    </row>
    <row r="47">
      <c r="B47" s="3" t="s">
        <v>50</v>
      </c>
    </row>
    <row r="48">
      <c r="B48" s="3" t="s">
        <v>605</v>
      </c>
    </row>
    <row r="49">
      <c r="B49" s="3" t="s">
        <v>606</v>
      </c>
    </row>
    <row r="50">
      <c r="B50" s="3" t="s">
        <v>607</v>
      </c>
    </row>
    <row r="51">
      <c r="B51" s="3" t="s">
        <v>608</v>
      </c>
    </row>
    <row r="52">
      <c r="B52" s="3" t="s">
        <v>609</v>
      </c>
    </row>
    <row r="53">
      <c r="B53" s="3" t="s">
        <v>610</v>
      </c>
    </row>
    <row r="54">
      <c r="B54" s="3" t="s">
        <v>611</v>
      </c>
    </row>
    <row r="55">
      <c r="B55" s="3" t="s">
        <v>612</v>
      </c>
    </row>
    <row r="57">
      <c r="B57" s="1" t="s">
        <v>613</v>
      </c>
    </row>
    <row r="58">
      <c r="B58" s="2" t="s">
        <v>614</v>
      </c>
    </row>
    <row r="59">
      <c r="B59" s="3" t="s">
        <v>331</v>
      </c>
    </row>
    <row r="60">
      <c r="B60" s="13"/>
    </row>
    <row r="61">
      <c r="B61" s="18" t="s">
        <v>615</v>
      </c>
    </row>
    <row r="62">
      <c r="B62" s="18" t="s">
        <v>616</v>
      </c>
    </row>
    <row r="63">
      <c r="B63" s="18" t="s">
        <v>50</v>
      </c>
    </row>
    <row r="64">
      <c r="B64" s="18" t="s">
        <v>617</v>
      </c>
    </row>
    <row r="65">
      <c r="B65" s="18" t="s">
        <v>618</v>
      </c>
    </row>
    <row r="66">
      <c r="B66" s="18" t="s">
        <v>619</v>
      </c>
    </row>
    <row r="67">
      <c r="B67" s="3" t="s">
        <v>280</v>
      </c>
    </row>
    <row r="68">
      <c r="B68" s="3" t="s">
        <v>620</v>
      </c>
    </row>
    <row r="69">
      <c r="B69" s="3" t="s">
        <v>621</v>
      </c>
    </row>
    <row r="70">
      <c r="B70" s="3" t="s">
        <v>622</v>
      </c>
    </row>
    <row r="71">
      <c r="B71" s="3" t="s">
        <v>623</v>
      </c>
    </row>
    <row r="72">
      <c r="B72" s="3" t="s">
        <v>624</v>
      </c>
    </row>
    <row r="73">
      <c r="B73" s="3" t="s">
        <v>625</v>
      </c>
    </row>
    <row r="75">
      <c r="B75" s="2" t="s">
        <v>626</v>
      </c>
    </row>
    <row r="76">
      <c r="B76" s="25" t="s">
        <v>627</v>
      </c>
    </row>
    <row r="77">
      <c r="B77" s="3" t="s">
        <v>628</v>
      </c>
    </row>
    <row r="78">
      <c r="B78" s="13"/>
    </row>
    <row r="79">
      <c r="B79" s="3" t="s">
        <v>210</v>
      </c>
    </row>
    <row r="80">
      <c r="B80" s="3" t="s">
        <v>629</v>
      </c>
    </row>
    <row r="81">
      <c r="B81" s="3" t="s">
        <v>630</v>
      </c>
    </row>
    <row r="82">
      <c r="B82" s="3" t="s">
        <v>631</v>
      </c>
    </row>
    <row r="83">
      <c r="B83" s="3" t="s">
        <v>632</v>
      </c>
    </row>
    <row r="84">
      <c r="B84" s="3" t="s">
        <v>633</v>
      </c>
    </row>
    <row r="85">
      <c r="B85" s="4" t="s">
        <v>634</v>
      </c>
    </row>
    <row r="86">
      <c r="B86" s="3" t="s">
        <v>635</v>
      </c>
    </row>
    <row r="87">
      <c r="B87" s="3" t="s">
        <v>636</v>
      </c>
    </row>
    <row r="88">
      <c r="B88" s="13"/>
    </row>
    <row r="89">
      <c r="B89" s="3" t="s">
        <v>280</v>
      </c>
    </row>
    <row r="90">
      <c r="B90" s="3" t="s">
        <v>637</v>
      </c>
    </row>
    <row r="91">
      <c r="B91" s="3" t="s">
        <v>638</v>
      </c>
    </row>
    <row r="92">
      <c r="B92" s="3" t="s">
        <v>639</v>
      </c>
    </row>
    <row r="93">
      <c r="B93" s="3" t="s">
        <v>640</v>
      </c>
    </row>
    <row r="94">
      <c r="B94" s="3" t="s">
        <v>641</v>
      </c>
    </row>
    <row r="95">
      <c r="B95" s="3" t="s">
        <v>642</v>
      </c>
    </row>
    <row r="96">
      <c r="B96" s="3" t="s">
        <v>643</v>
      </c>
    </row>
    <row r="97">
      <c r="B97" s="3" t="s">
        <v>644</v>
      </c>
    </row>
    <row r="98">
      <c r="B98" s="3" t="s">
        <v>645</v>
      </c>
    </row>
    <row r="99">
      <c r="B99" s="3" t="s">
        <v>646</v>
      </c>
    </row>
    <row r="100">
      <c r="B100" s="3" t="s">
        <v>647</v>
      </c>
    </row>
    <row r="101">
      <c r="B101" s="3" t="s">
        <v>648</v>
      </c>
    </row>
    <row r="103">
      <c r="B103" s="14" t="s">
        <v>649</v>
      </c>
    </row>
    <row r="104">
      <c r="B104" s="2" t="s">
        <v>650</v>
      </c>
    </row>
    <row r="105">
      <c r="B105" s="3" t="s">
        <v>651</v>
      </c>
    </row>
    <row r="106">
      <c r="B106" s="3" t="s">
        <v>652</v>
      </c>
    </row>
    <row r="107">
      <c r="B107" s="1" t="s">
        <v>653</v>
      </c>
    </row>
    <row r="108">
      <c r="B108" s="26" t="s">
        <v>654</v>
      </c>
    </row>
    <row r="109">
      <c r="B109" s="24" t="s">
        <v>655</v>
      </c>
    </row>
    <row r="110">
      <c r="B110" s="24" t="s">
        <v>656</v>
      </c>
    </row>
    <row r="111">
      <c r="B111" s="24" t="s">
        <v>657</v>
      </c>
    </row>
    <row r="112">
      <c r="B112" s="24" t="s">
        <v>658</v>
      </c>
    </row>
    <row r="113">
      <c r="B113" s="24" t="s">
        <v>659</v>
      </c>
    </row>
    <row r="114">
      <c r="B114" s="24" t="s">
        <v>660</v>
      </c>
    </row>
    <row r="115">
      <c r="B115" s="24" t="s">
        <v>661</v>
      </c>
    </row>
    <row r="116">
      <c r="B116" s="24" t="s">
        <v>662</v>
      </c>
    </row>
    <row r="117">
      <c r="B117" s="24" t="s">
        <v>663</v>
      </c>
    </row>
    <row r="118">
      <c r="B118" s="24" t="s">
        <v>664</v>
      </c>
    </row>
    <row r="119">
      <c r="B119" s="24" t="s">
        <v>665</v>
      </c>
    </row>
    <row r="120">
      <c r="B120" s="24" t="s">
        <v>666</v>
      </c>
    </row>
    <row r="121">
      <c r="B121" s="24" t="s">
        <v>667</v>
      </c>
    </row>
    <row r="122">
      <c r="B122" s="24" t="s">
        <v>668</v>
      </c>
    </row>
    <row r="123">
      <c r="B123" s="24" t="s">
        <v>669</v>
      </c>
    </row>
    <row r="124">
      <c r="B124" s="24" t="s">
        <v>670</v>
      </c>
    </row>
    <row r="125">
      <c r="B125" s="24" t="s">
        <v>671</v>
      </c>
    </row>
    <row r="126">
      <c r="B126" s="27"/>
    </row>
    <row r="127">
      <c r="B127" s="27" t="str">
        <f>+ と思（おも）います Dùng để diễn đạt ý định tạm thời, mang tính chủ quan nên chỉ được dùng khi nói về ý định của bản thân.</f>
        <v>#ERROR!</v>
      </c>
    </row>
    <row r="128">
      <c r="B128" s="24" t="s">
        <v>672</v>
      </c>
    </row>
    <row r="129">
      <c r="B129" s="24" t="s">
        <v>673</v>
      </c>
    </row>
    <row r="130">
      <c r="B130" s="24" t="s">
        <v>674</v>
      </c>
    </row>
    <row r="131">
      <c r="B131" s="27"/>
    </row>
    <row r="132">
      <c r="B132" s="27" t="str">
        <f>+ と思（おも）っています Diễn đạt ý định chắc chắn, đã có chuẩn bị, mang tính khách quan nên ngoài diễn đạt ý định của bản thân thì có thể dùng để diễn đạt ý định của người nghe, hoặc người thứ 3.</f>
        <v>#ERROR!</v>
      </c>
    </row>
    <row r="133">
      <c r="B133" s="24" t="s">
        <v>675</v>
      </c>
    </row>
    <row r="134">
      <c r="B134" s="24" t="s">
        <v>676</v>
      </c>
    </row>
    <row r="135">
      <c r="B135" s="24" t="s">
        <v>677</v>
      </c>
    </row>
    <row r="136">
      <c r="B136" s="27"/>
    </row>
    <row r="137">
      <c r="B137" s="27" t="str">
        <f>+ Khi muốn xác nhận, hỏi lại ý định của người nghe(người đang nói chuyện với mình) thì lại dùng mẫu と思（おも）います</f>
        <v>#ERROR!</v>
      </c>
    </row>
    <row r="138">
      <c r="B138" s="24" t="s">
        <v>678</v>
      </c>
    </row>
    <row r="139">
      <c r="B139" s="24" t="s">
        <v>679</v>
      </c>
    </row>
    <row r="140">
      <c r="B140" s="24" t="s">
        <v>680</v>
      </c>
    </row>
    <row r="142">
      <c r="B142" s="14" t="s">
        <v>681</v>
      </c>
    </row>
    <row r="143">
      <c r="B143" s="2" t="s">
        <v>682</v>
      </c>
    </row>
    <row r="144">
      <c r="B144" s="19" t="s">
        <v>683</v>
      </c>
    </row>
    <row r="145">
      <c r="B145" s="3" t="s">
        <v>684</v>
      </c>
    </row>
    <row r="146">
      <c r="B146" s="3" t="s">
        <v>685</v>
      </c>
    </row>
    <row r="147">
      <c r="B147" s="3" t="s">
        <v>686</v>
      </c>
    </row>
    <row r="148">
      <c r="B148" s="3" t="s">
        <v>687</v>
      </c>
    </row>
    <row r="149">
      <c r="B149" s="3" t="s">
        <v>688</v>
      </c>
    </row>
    <row r="150">
      <c r="B150" s="13"/>
    </row>
    <row r="151">
      <c r="B151" s="3" t="s">
        <v>689</v>
      </c>
    </row>
    <row r="152">
      <c r="B152" s="3" t="s">
        <v>50</v>
      </c>
    </row>
    <row r="153">
      <c r="B153" s="3" t="s">
        <v>690</v>
      </c>
    </row>
    <row r="154">
      <c r="B154" s="3" t="s">
        <v>691</v>
      </c>
    </row>
    <row r="155">
      <c r="B155" s="3" t="s">
        <v>692</v>
      </c>
    </row>
    <row r="156">
      <c r="B156" s="4" t="s">
        <v>693</v>
      </c>
    </row>
    <row r="157">
      <c r="B157" s="3" t="s">
        <v>694</v>
      </c>
    </row>
    <row r="158">
      <c r="B158" s="3" t="s">
        <v>695</v>
      </c>
    </row>
    <row r="159">
      <c r="B159" s="3" t="s">
        <v>696</v>
      </c>
    </row>
    <row r="160">
      <c r="B160" s="4" t="s">
        <v>522</v>
      </c>
    </row>
    <row r="161">
      <c r="B161" s="3" t="s">
        <v>697</v>
      </c>
    </row>
    <row r="162">
      <c r="B162" s="3" t="s">
        <v>698</v>
      </c>
    </row>
    <row r="163">
      <c r="B163" s="3" t="s">
        <v>699</v>
      </c>
    </row>
    <row r="164">
      <c r="B164" s="4" t="s">
        <v>700</v>
      </c>
    </row>
    <row r="165">
      <c r="B165" s="19" t="s">
        <v>701</v>
      </c>
    </row>
    <row r="166">
      <c r="B166" s="3" t="s">
        <v>702</v>
      </c>
    </row>
    <row r="167">
      <c r="B167" s="13" t="str">
        <f>+ Một số tha động từ hay gặp như （食べる： Ăn, 飲む: Uống, 洗う: Giặt, rửa, 使う: Sử dụng, 読む: Đọc, 見る: Xem, 吸う: Hút, 掃除する: Dọn dẹp....)</f>
        <v>#ERROR!</v>
      </c>
    </row>
    <row r="168">
      <c r="B168" s="3" t="s">
        <v>50</v>
      </c>
    </row>
    <row r="169">
      <c r="B169" s="3" t="s">
        <v>703</v>
      </c>
    </row>
    <row r="170">
      <c r="B170" s="3" t="s">
        <v>704</v>
      </c>
    </row>
    <row r="171">
      <c r="B171" s="3" t="s">
        <v>705</v>
      </c>
    </row>
    <row r="172">
      <c r="B172" s="3" t="s">
        <v>706</v>
      </c>
    </row>
    <row r="173">
      <c r="B173" s="3" t="s">
        <v>707</v>
      </c>
    </row>
    <row r="174">
      <c r="B174" s="3" t="s">
        <v>708</v>
      </c>
    </row>
    <row r="175">
      <c r="B175" s="3" t="s">
        <v>709</v>
      </c>
    </row>
    <row r="176">
      <c r="B176" s="3" t="s">
        <v>710</v>
      </c>
    </row>
    <row r="177">
      <c r="B177" s="3" t="s">
        <v>711</v>
      </c>
    </row>
    <row r="178">
      <c r="B178" s="4" t="s">
        <v>712</v>
      </c>
    </row>
    <row r="179">
      <c r="B179" s="3" t="s">
        <v>713</v>
      </c>
    </row>
    <row r="180">
      <c r="B180" s="13" t="str">
        <f>+ Một số tự động từ thường gặp như(行く: Đi, 帰る: Về, 来る: Đến, 留学する: Du học, 出張する: Công tác, 休む： Nghỉ. hay một số động từ chỉ cảm xúc như 泣く: Khóc, 笑う: Cười, 喜ぶ: Vui vẻ, 心配する: Lo lắng, がっかりする: Thất vọng, 頑張る: Cố gắng .</f>
        <v>#ERROR!</v>
      </c>
    </row>
    <row r="181">
      <c r="B181" s="3" t="s">
        <v>50</v>
      </c>
    </row>
    <row r="182">
      <c r="B182" s="3" t="s">
        <v>714</v>
      </c>
    </row>
    <row r="183">
      <c r="B183" s="3" t="s">
        <v>715</v>
      </c>
    </row>
    <row r="184">
      <c r="B184" s="3" t="s">
        <v>716</v>
      </c>
    </row>
    <row r="185">
      <c r="B185" s="3" t="s">
        <v>717</v>
      </c>
    </row>
    <row r="186">
      <c r="B186" s="3" t="s">
        <v>718</v>
      </c>
    </row>
    <row r="187">
      <c r="B187" s="3" t="s">
        <v>719</v>
      </c>
    </row>
    <row r="188">
      <c r="B188" s="3" t="s">
        <v>720</v>
      </c>
    </row>
    <row r="189">
      <c r="B189" s="3" t="s">
        <v>721</v>
      </c>
    </row>
    <row r="190">
      <c r="B190" s="4" t="s">
        <v>722</v>
      </c>
    </row>
    <row r="191">
      <c r="B191" s="3" t="s">
        <v>50</v>
      </c>
    </row>
    <row r="192">
      <c r="B192" s="3" t="s">
        <v>723</v>
      </c>
    </row>
    <row r="193">
      <c r="B193" s="3" t="s">
        <v>724</v>
      </c>
    </row>
    <row r="194">
      <c r="B194" s="3" t="s">
        <v>725</v>
      </c>
    </row>
    <row r="195">
      <c r="B195" s="3" t="s">
        <v>726</v>
      </c>
    </row>
    <row r="196">
      <c r="B196" s="3" t="s">
        <v>727</v>
      </c>
    </row>
    <row r="198">
      <c r="B198" s="1" t="s">
        <v>728</v>
      </c>
    </row>
    <row r="199">
      <c r="B199" s="2" t="s">
        <v>729</v>
      </c>
    </row>
    <row r="200">
      <c r="B200" s="3" t="s">
        <v>293</v>
      </c>
    </row>
    <row r="201">
      <c r="B201" s="8" t="s">
        <v>294</v>
      </c>
      <c r="C201" s="8" t="s">
        <v>295</v>
      </c>
      <c r="D201" s="8" t="s">
        <v>730</v>
      </c>
      <c r="E201" s="11" t="str">
        <f>+ 時（とき）</f>
        <v>#ERROR!</v>
      </c>
    </row>
    <row r="202">
      <c r="B202" s="3" t="s">
        <v>731</v>
      </c>
    </row>
    <row r="203">
      <c r="B203" s="3" t="s">
        <v>732</v>
      </c>
    </row>
    <row r="204">
      <c r="B204" s="3" t="s">
        <v>210</v>
      </c>
    </row>
    <row r="205">
      <c r="B205" s="18" t="s">
        <v>733</v>
      </c>
    </row>
    <row r="206">
      <c r="B206" s="18" t="s">
        <v>734</v>
      </c>
    </row>
    <row r="207">
      <c r="B207" s="18" t="s">
        <v>735</v>
      </c>
    </row>
    <row r="208">
      <c r="B208" s="18" t="s">
        <v>736</v>
      </c>
    </row>
    <row r="209">
      <c r="B209" s="18" t="s">
        <v>737</v>
      </c>
    </row>
    <row r="210">
      <c r="B210" s="18" t="s">
        <v>738</v>
      </c>
    </row>
    <row r="211">
      <c r="B211" s="18" t="s">
        <v>739</v>
      </c>
    </row>
    <row r="212">
      <c r="B212" s="18" t="s">
        <v>740</v>
      </c>
    </row>
    <row r="213">
      <c r="B213" s="18" t="s">
        <v>741</v>
      </c>
    </row>
    <row r="214">
      <c r="B214" s="18" t="s">
        <v>742</v>
      </c>
    </row>
    <row r="215">
      <c r="B215" s="17"/>
    </row>
    <row r="216">
      <c r="B216" s="18" t="s">
        <v>743</v>
      </c>
    </row>
    <row r="217">
      <c r="B217" s="18" t="s">
        <v>50</v>
      </c>
    </row>
    <row r="218">
      <c r="B218" s="18" t="s">
        <v>744</v>
      </c>
    </row>
    <row r="219">
      <c r="B219" s="17"/>
    </row>
    <row r="220">
      <c r="B220" s="18" t="s">
        <v>745</v>
      </c>
    </row>
    <row r="221">
      <c r="B221" s="17" t="str">
        <f>+ Động từ V1(Thể ngoài quá khứ) + 時（とき）, Vế 2 → Trước khi động từ 1 (V1) kết thúc thì thực hiện động từ 2(V2).</f>
        <v>#ERROR!</v>
      </c>
    </row>
    <row r="222">
      <c r="B222" s="17" t="str">
        <f>+ Động từ V1(Thể quá khứ) + 時（とき）, Vế 2 → Sau khi động từ 1 (V1) kết thúc thì mới thực hiện động từ 2(V2).</f>
        <v>#ERROR!</v>
      </c>
    </row>
    <row r="223">
      <c r="B223" s="18" t="s">
        <v>210</v>
      </c>
    </row>
    <row r="224">
      <c r="B224" s="18" t="s">
        <v>746</v>
      </c>
    </row>
    <row r="225">
      <c r="B225" s="18" t="s">
        <v>747</v>
      </c>
    </row>
    <row r="226">
      <c r="B226" s="18" t="s">
        <v>748</v>
      </c>
    </row>
    <row r="227">
      <c r="B227" s="18" t="s">
        <v>749</v>
      </c>
    </row>
    <row r="228">
      <c r="B228" s="17"/>
    </row>
    <row r="229">
      <c r="B229" s="18" t="s">
        <v>750</v>
      </c>
    </row>
    <row r="230">
      <c r="B230" s="18" t="s">
        <v>50</v>
      </c>
    </row>
    <row r="231">
      <c r="B231" s="18" t="s">
        <v>751</v>
      </c>
    </row>
    <row r="232">
      <c r="B232" s="18" t="s">
        <v>752</v>
      </c>
    </row>
    <row r="233">
      <c r="B233" s="17"/>
    </row>
    <row r="234">
      <c r="B234" s="18" t="s">
        <v>753</v>
      </c>
    </row>
    <row r="235">
      <c r="B235" s="18" t="s">
        <v>50</v>
      </c>
    </row>
    <row r="236">
      <c r="B236" s="18" t="s">
        <v>754</v>
      </c>
    </row>
    <row r="237">
      <c r="B237" s="18" t="s">
        <v>755</v>
      </c>
    </row>
    <row r="238">
      <c r="B238" s="17"/>
    </row>
    <row r="239">
      <c r="B239" s="18" t="s">
        <v>756</v>
      </c>
    </row>
    <row r="240">
      <c r="B240" s="18" t="s">
        <v>50</v>
      </c>
    </row>
    <row r="241">
      <c r="B241" s="18" t="s">
        <v>757</v>
      </c>
    </row>
    <row r="242">
      <c r="B242" s="18" t="s">
        <v>758</v>
      </c>
    </row>
    <row r="244">
      <c r="B244" s="14" t="s">
        <v>759</v>
      </c>
    </row>
    <row r="245">
      <c r="B245" s="2" t="s">
        <v>760</v>
      </c>
    </row>
    <row r="246">
      <c r="B246" s="3" t="s">
        <v>331</v>
      </c>
    </row>
    <row r="247">
      <c r="B247" s="3" t="s">
        <v>761</v>
      </c>
    </row>
    <row r="248">
      <c r="B248" s="13"/>
    </row>
    <row r="249">
      <c r="B249" s="13" t="str">
        <f>+ てある đi với tha động từ, nó diễn tả một trạng thái, đây là kết quả của một hành động đã được thực hiện có mục đích trước đó.</f>
        <v>#ERROR!</v>
      </c>
    </row>
    <row r="250">
      <c r="B250" s="13" t="str">
        <f>+ Đây là cách nói hiểu ngầm một chủ thể đã được thực hiện sẵn, khác với trường hợp động từ ở dạng tự động từ(ở dạng tự động từ dùng để miêu tả sự thật).</f>
        <v>#ERROR!</v>
      </c>
    </row>
    <row r="251">
      <c r="B251" s="13" t="str">
        <f>+ Chủ thể của hành động(Người gây ra hành động) không được đề cập đến hoặc không quan trọng.</f>
        <v>#ERROR!</v>
      </c>
    </row>
    <row r="252">
      <c r="B252" s="3" t="s">
        <v>50</v>
      </c>
    </row>
    <row r="253">
      <c r="B253" s="3" t="s">
        <v>762</v>
      </c>
    </row>
    <row r="254">
      <c r="B254" s="3" t="s">
        <v>763</v>
      </c>
    </row>
    <row r="255">
      <c r="B255" s="3" t="s">
        <v>764</v>
      </c>
    </row>
    <row r="256">
      <c r="B256" s="3" t="s">
        <v>765</v>
      </c>
    </row>
    <row r="257">
      <c r="B257" s="3" t="s">
        <v>766</v>
      </c>
    </row>
    <row r="258">
      <c r="B258" s="3" t="s">
        <v>767</v>
      </c>
    </row>
    <row r="259">
      <c r="B259" s="3" t="s">
        <v>768</v>
      </c>
    </row>
    <row r="260">
      <c r="B260" s="3" t="s">
        <v>769</v>
      </c>
    </row>
    <row r="261">
      <c r="B261" s="2" t="s">
        <v>770</v>
      </c>
    </row>
    <row r="262">
      <c r="C262" s="5" t="s">
        <v>771</v>
      </c>
      <c r="D262" s="5" t="s">
        <v>772</v>
      </c>
    </row>
    <row r="263">
      <c r="B263" s="28" t="s">
        <v>773</v>
      </c>
      <c r="C263" s="28" t="s">
        <v>774</v>
      </c>
      <c r="D263" s="28" t="s">
        <v>775</v>
      </c>
    </row>
    <row r="264">
      <c r="B264" s="5" t="s">
        <v>776</v>
      </c>
      <c r="C264" s="5" t="s">
        <v>777</v>
      </c>
      <c r="D264" s="5" t="s">
        <v>777</v>
      </c>
    </row>
    <row r="265">
      <c r="B265" s="28" t="s">
        <v>778</v>
      </c>
      <c r="C265" s="28" t="s">
        <v>777</v>
      </c>
      <c r="D265" s="28" t="s">
        <v>779</v>
      </c>
    </row>
    <row r="266">
      <c r="B266" s="3" t="s">
        <v>50</v>
      </c>
    </row>
    <row r="267">
      <c r="B267" s="3" t="s">
        <v>780</v>
      </c>
    </row>
    <row r="268">
      <c r="B268" s="3" t="s">
        <v>781</v>
      </c>
    </row>
    <row r="269">
      <c r="B269" s="3" t="s">
        <v>782</v>
      </c>
    </row>
    <row r="270">
      <c r="B270" s="13" t="str">
        <f>+ Khi muốn bầy tỏ mục đích, lý do chính xác của trạng thái cửa mở thì chỉ dùng てあります như ví dụ ③ ④ bên dưới.</f>
        <v>#ERROR!</v>
      </c>
    </row>
    <row r="271">
      <c r="B271" s="3" t="s">
        <v>783</v>
      </c>
    </row>
    <row r="272">
      <c r="B272" s="3" t="s">
        <v>784</v>
      </c>
    </row>
    <row r="273">
      <c r="B273" s="13" t="str">
        <f>+ Trong trường hợp Đối tượng thực hiện hành động(mở cửa sổ) là Tự nhiên, động vật thì ta sử dụng ています như ví dụ ⑤ ⑥ bên dưới.</f>
        <v>#ERROR!</v>
      </c>
    </row>
    <row r="274">
      <c r="B274" s="3" t="s">
        <v>785</v>
      </c>
    </row>
    <row r="275">
      <c r="B275" s="3" t="s">
        <v>786</v>
      </c>
    </row>
    <row r="276">
      <c r="B276" s="4" t="s">
        <v>787</v>
      </c>
    </row>
    <row r="277">
      <c r="C277" s="5" t="s">
        <v>771</v>
      </c>
      <c r="D277" s="5" t="s">
        <v>788</v>
      </c>
    </row>
    <row r="278">
      <c r="B278" s="28" t="s">
        <v>789</v>
      </c>
      <c r="C278" s="28" t="s">
        <v>779</v>
      </c>
      <c r="D278" s="28" t="s">
        <v>777</v>
      </c>
    </row>
    <row r="279">
      <c r="B279" s="5" t="s">
        <v>790</v>
      </c>
      <c r="C279" s="5" t="s">
        <v>777</v>
      </c>
      <c r="D279" s="5" t="s">
        <v>779</v>
      </c>
    </row>
    <row r="280">
      <c r="B280" s="28" t="s">
        <v>778</v>
      </c>
      <c r="C280" s="28" t="s">
        <v>777</v>
      </c>
      <c r="D280" s="28" t="s">
        <v>779</v>
      </c>
    </row>
    <row r="281">
      <c r="B281" s="3" t="s">
        <v>50</v>
      </c>
    </row>
    <row r="282">
      <c r="B282" s="3" t="s">
        <v>762</v>
      </c>
    </row>
    <row r="283">
      <c r="B283" s="3" t="s">
        <v>791</v>
      </c>
    </row>
    <row r="284">
      <c r="B284" s="13"/>
    </row>
    <row r="285">
      <c r="B285" s="13" t="str">
        <f>+ Mẫu câu ～てある/てあります còn dùng để thể hiện hành động đó đã hoàn thành và kết quả còn liên quan đến hiện tại. Hành động này hoàn thành thường là vì một mục đích gì đó, trong trường hợp này dùng trợ từ を thay cho trợ từ が</f>
        <v>#ERROR!</v>
      </c>
    </row>
    <row r="286">
      <c r="B286" s="3" t="s">
        <v>50</v>
      </c>
    </row>
    <row r="287">
      <c r="B287" s="3" t="s">
        <v>792</v>
      </c>
    </row>
    <row r="288">
      <c r="B288" s="3" t="s">
        <v>793</v>
      </c>
    </row>
    <row r="290">
      <c r="B290" s="14" t="s">
        <v>794</v>
      </c>
    </row>
    <row r="291">
      <c r="B291" s="2" t="s">
        <v>795</v>
      </c>
    </row>
    <row r="292">
      <c r="B292" s="14" t="s">
        <v>796</v>
      </c>
    </row>
    <row r="293">
      <c r="B293" s="3" t="s">
        <v>797</v>
      </c>
    </row>
    <row r="294">
      <c r="B294" s="3" t="s">
        <v>798</v>
      </c>
    </row>
    <row r="295">
      <c r="B295" s="3" t="s">
        <v>50</v>
      </c>
    </row>
    <row r="296">
      <c r="B296" s="3" t="s">
        <v>799</v>
      </c>
    </row>
    <row r="297">
      <c r="B297" s="3" t="s">
        <v>800</v>
      </c>
    </row>
    <row r="298">
      <c r="B298" s="3" t="s">
        <v>801</v>
      </c>
    </row>
    <row r="299">
      <c r="B299" s="3" t="s">
        <v>802</v>
      </c>
    </row>
    <row r="300">
      <c r="B300" s="3" t="s">
        <v>803</v>
      </c>
    </row>
    <row r="301">
      <c r="B301" s="3" t="s">
        <v>804</v>
      </c>
    </row>
    <row r="302">
      <c r="B302" s="13"/>
    </row>
    <row r="303">
      <c r="B303" s="3" t="s">
        <v>280</v>
      </c>
    </row>
    <row r="304">
      <c r="B304" s="3" t="s">
        <v>805</v>
      </c>
    </row>
    <row r="305">
      <c r="B305" s="3" t="s">
        <v>806</v>
      </c>
    </row>
    <row r="306">
      <c r="B306" s="3" t="s">
        <v>807</v>
      </c>
    </row>
    <row r="307">
      <c r="B307" s="3" t="s">
        <v>808</v>
      </c>
    </row>
    <row r="308">
      <c r="B308" s="3" t="s">
        <v>809</v>
      </c>
    </row>
    <row r="309">
      <c r="B309" s="3" t="s">
        <v>810</v>
      </c>
    </row>
    <row r="310">
      <c r="B310" s="3" t="s">
        <v>811</v>
      </c>
    </row>
    <row r="311">
      <c r="B311" s="3" t="s">
        <v>812</v>
      </c>
    </row>
    <row r="312">
      <c r="B312" s="3" t="s">
        <v>813</v>
      </c>
    </row>
    <row r="313">
      <c r="B313" s="3" t="s">
        <v>814</v>
      </c>
    </row>
    <row r="315">
      <c r="B315" s="19" t="s">
        <v>815</v>
      </c>
    </row>
    <row r="316">
      <c r="B316" s="3" t="s">
        <v>816</v>
      </c>
    </row>
    <row r="317">
      <c r="B317" s="3" t="s">
        <v>817</v>
      </c>
    </row>
    <row r="318">
      <c r="B318" s="3" t="s">
        <v>50</v>
      </c>
    </row>
    <row r="319">
      <c r="B319" s="3" t="s">
        <v>818</v>
      </c>
    </row>
    <row r="320">
      <c r="B320" s="3" t="s">
        <v>819</v>
      </c>
    </row>
    <row r="321">
      <c r="B321" s="3" t="s">
        <v>820</v>
      </c>
    </row>
    <row r="322">
      <c r="B322" s="3" t="s">
        <v>821</v>
      </c>
    </row>
    <row r="323">
      <c r="B323" s="3" t="s">
        <v>822</v>
      </c>
    </row>
    <row r="324">
      <c r="B324" s="3" t="s">
        <v>823</v>
      </c>
    </row>
    <row r="325">
      <c r="B325" s="13"/>
    </row>
    <row r="326">
      <c r="B326" s="3" t="s">
        <v>280</v>
      </c>
    </row>
    <row r="327">
      <c r="B327" s="3" t="s">
        <v>824</v>
      </c>
    </row>
    <row r="328">
      <c r="B328" s="3" t="s">
        <v>825</v>
      </c>
    </row>
    <row r="329">
      <c r="B329" s="3" t="s">
        <v>826</v>
      </c>
    </row>
    <row r="330">
      <c r="B330" s="3" t="s">
        <v>827</v>
      </c>
    </row>
    <row r="331">
      <c r="B331" s="3" t="s">
        <v>828</v>
      </c>
    </row>
    <row r="332">
      <c r="B332" s="3" t="s">
        <v>829</v>
      </c>
    </row>
    <row r="333">
      <c r="B333" s="3" t="s">
        <v>830</v>
      </c>
    </row>
    <row r="334">
      <c r="B334" s="3" t="s">
        <v>831</v>
      </c>
    </row>
    <row r="335">
      <c r="B335" s="3" t="s">
        <v>832</v>
      </c>
    </row>
    <row r="336">
      <c r="B336" s="3" t="s">
        <v>833</v>
      </c>
    </row>
    <row r="338">
      <c r="B338" s="1" t="s">
        <v>834</v>
      </c>
    </row>
    <row r="339">
      <c r="B339" s="2" t="s">
        <v>835</v>
      </c>
    </row>
    <row r="340">
      <c r="B340" s="3" t="s">
        <v>836</v>
      </c>
    </row>
    <row r="341">
      <c r="B341" s="3" t="s">
        <v>293</v>
      </c>
    </row>
    <row r="342">
      <c r="B342" s="5" t="s">
        <v>837</v>
      </c>
      <c r="C342" s="29"/>
      <c r="D342" s="5" t="s">
        <v>838</v>
      </c>
      <c r="E342" s="29"/>
    </row>
    <row r="343">
      <c r="B343" s="6" t="s">
        <v>839</v>
      </c>
      <c r="C343" s="12" t="str">
        <f>+ そうです。</f>
        <v>#ERROR!</v>
      </c>
      <c r="D343" s="6" t="s">
        <v>840</v>
      </c>
      <c r="E343" s="12" t="str">
        <f>+ そうです。</f>
        <v>#ERROR!</v>
      </c>
    </row>
    <row r="344">
      <c r="B344" s="30"/>
      <c r="C344" s="9"/>
      <c r="D344" s="8" t="s">
        <v>841</v>
      </c>
      <c r="E344" s="29"/>
    </row>
    <row r="345">
      <c r="B345" s="3" t="s">
        <v>210</v>
      </c>
    </row>
    <row r="346">
      <c r="B346" s="3" t="s">
        <v>842</v>
      </c>
    </row>
    <row r="347">
      <c r="B347" s="3" t="s">
        <v>843</v>
      </c>
    </row>
    <row r="348">
      <c r="B348" s="3" t="s">
        <v>844</v>
      </c>
    </row>
    <row r="349">
      <c r="B349" s="3" t="s">
        <v>845</v>
      </c>
    </row>
    <row r="350">
      <c r="B350" s="3" t="s">
        <v>846</v>
      </c>
    </row>
    <row r="351">
      <c r="B351" s="3" t="s">
        <v>847</v>
      </c>
    </row>
    <row r="352">
      <c r="B352" s="3" t="s">
        <v>848</v>
      </c>
    </row>
    <row r="353">
      <c r="B353" s="3" t="s">
        <v>849</v>
      </c>
    </row>
    <row r="354">
      <c r="B354" s="3" t="s">
        <v>850</v>
      </c>
    </row>
    <row r="355">
      <c r="B355" s="3" t="s">
        <v>851</v>
      </c>
    </row>
    <row r="356">
      <c r="B356" s="3" t="s">
        <v>852</v>
      </c>
    </row>
    <row r="357">
      <c r="B357" s="3" t="s">
        <v>853</v>
      </c>
    </row>
    <row r="358">
      <c r="B358" s="3" t="s">
        <v>854</v>
      </c>
    </row>
    <row r="359">
      <c r="B359" s="2" t="s">
        <v>855</v>
      </c>
    </row>
    <row r="360">
      <c r="B360" s="3" t="s">
        <v>856</v>
      </c>
    </row>
    <row r="361">
      <c r="B361" s="5" t="s">
        <v>857</v>
      </c>
      <c r="C361" s="29"/>
    </row>
    <row r="362">
      <c r="B362" s="14" t="s">
        <v>858</v>
      </c>
    </row>
    <row r="363">
      <c r="B363" s="14" t="s">
        <v>859</v>
      </c>
    </row>
    <row r="364">
      <c r="B364" s="14" t="s">
        <v>860</v>
      </c>
    </row>
    <row r="365">
      <c r="B365" s="14" t="s">
        <v>861</v>
      </c>
    </row>
    <row r="366">
      <c r="B366" s="3" t="s">
        <v>210</v>
      </c>
    </row>
    <row r="367">
      <c r="B367" s="3" t="s">
        <v>862</v>
      </c>
    </row>
    <row r="368">
      <c r="B368" s="3" t="s">
        <v>863</v>
      </c>
    </row>
    <row r="369">
      <c r="B369" s="3" t="s">
        <v>864</v>
      </c>
    </row>
    <row r="370">
      <c r="B370" s="3" t="s">
        <v>865</v>
      </c>
    </row>
    <row r="371">
      <c r="B371" s="3" t="s">
        <v>866</v>
      </c>
    </row>
    <row r="372">
      <c r="B372" s="3" t="s">
        <v>867</v>
      </c>
    </row>
    <row r="373">
      <c r="B373" s="3" t="s">
        <v>868</v>
      </c>
    </row>
    <row r="374">
      <c r="B374" s="3" t="s">
        <v>869</v>
      </c>
    </row>
    <row r="375">
      <c r="B375" s="3" t="s">
        <v>870</v>
      </c>
    </row>
    <row r="376">
      <c r="B376" s="3" t="s">
        <v>871</v>
      </c>
    </row>
    <row r="377">
      <c r="B377" s="3" t="s">
        <v>872</v>
      </c>
    </row>
    <row r="379">
      <c r="B379" s="14" t="s">
        <v>873</v>
      </c>
    </row>
    <row r="380">
      <c r="B380" s="2" t="s">
        <v>874</v>
      </c>
    </row>
    <row r="381">
      <c r="B381" s="3" t="s">
        <v>293</v>
      </c>
    </row>
    <row r="382">
      <c r="B382" s="3" t="s">
        <v>875</v>
      </c>
    </row>
    <row r="383">
      <c r="B383" s="3" t="s">
        <v>876</v>
      </c>
    </row>
    <row r="384">
      <c r="B384" s="3" t="s">
        <v>877</v>
      </c>
    </row>
    <row r="385">
      <c r="B385" s="25" t="s">
        <v>878</v>
      </c>
    </row>
    <row r="386">
      <c r="B386" s="3" t="s">
        <v>210</v>
      </c>
    </row>
    <row r="387">
      <c r="B387" s="18" t="s">
        <v>879</v>
      </c>
    </row>
    <row r="388">
      <c r="B388" s="18" t="s">
        <v>880</v>
      </c>
    </row>
    <row r="389">
      <c r="B389" s="18" t="s">
        <v>881</v>
      </c>
    </row>
    <row r="390">
      <c r="B390" s="18" t="s">
        <v>882</v>
      </c>
    </row>
    <row r="391">
      <c r="B391" s="18" t="s">
        <v>883</v>
      </c>
    </row>
    <row r="392">
      <c r="B392" s="18" t="s">
        <v>884</v>
      </c>
    </row>
    <row r="393">
      <c r="B393" s="18" t="s">
        <v>885</v>
      </c>
    </row>
    <row r="394">
      <c r="B394" s="18" t="s">
        <v>886</v>
      </c>
    </row>
    <row r="395">
      <c r="B395" s="18" t="s">
        <v>887</v>
      </c>
    </row>
    <row r="396">
      <c r="B396" s="18" t="s">
        <v>888</v>
      </c>
    </row>
    <row r="397">
      <c r="B397" s="18" t="s">
        <v>889</v>
      </c>
    </row>
    <row r="398">
      <c r="B398" s="18" t="s">
        <v>890</v>
      </c>
    </row>
    <row r="399">
      <c r="B399" s="18" t="s">
        <v>210</v>
      </c>
    </row>
    <row r="400">
      <c r="B400" s="18" t="s">
        <v>891</v>
      </c>
    </row>
    <row r="401">
      <c r="B401" s="18" t="s">
        <v>892</v>
      </c>
    </row>
    <row r="402">
      <c r="B402" s="13" t="str">
        <f>+ Thể phủ định</f>
        <v>#ERROR!</v>
      </c>
    </row>
    <row r="403">
      <c r="B403" s="3" t="s">
        <v>331</v>
      </c>
    </row>
    <row r="404">
      <c r="B404" s="18" t="s">
        <v>893</v>
      </c>
    </row>
    <row r="405">
      <c r="B405" s="18" t="s">
        <v>894</v>
      </c>
    </row>
    <row r="406">
      <c r="B406" s="18" t="s">
        <v>895</v>
      </c>
    </row>
    <row r="407">
      <c r="B407" s="18" t="s">
        <v>896</v>
      </c>
    </row>
    <row r="408">
      <c r="B408" s="18" t="s">
        <v>897</v>
      </c>
    </row>
    <row r="409">
      <c r="B409" s="18" t="s">
        <v>898</v>
      </c>
    </row>
    <row r="410">
      <c r="B410" s="18" t="s">
        <v>210</v>
      </c>
    </row>
    <row r="411">
      <c r="B411" s="18" t="s">
        <v>899</v>
      </c>
    </row>
    <row r="412">
      <c r="B412" s="18" t="s">
        <v>900</v>
      </c>
    </row>
    <row r="413">
      <c r="B413" s="18" t="s">
        <v>901</v>
      </c>
    </row>
    <row r="414">
      <c r="B414" s="18" t="s">
        <v>902</v>
      </c>
    </row>
    <row r="415">
      <c r="B415" s="18" t="s">
        <v>903</v>
      </c>
    </row>
    <row r="416">
      <c r="B416" s="18" t="s">
        <v>904</v>
      </c>
    </row>
    <row r="417">
      <c r="B417" s="18" t="s">
        <v>905</v>
      </c>
    </row>
    <row r="418">
      <c r="B418" s="18" t="s">
        <v>906</v>
      </c>
    </row>
    <row r="420">
      <c r="B420" s="14" t="s">
        <v>907</v>
      </c>
    </row>
    <row r="421">
      <c r="B421" s="2" t="s">
        <v>908</v>
      </c>
    </row>
    <row r="422">
      <c r="B422" s="3" t="s">
        <v>331</v>
      </c>
    </row>
    <row r="423">
      <c r="B423" s="25" t="s">
        <v>909</v>
      </c>
    </row>
    <row r="424">
      <c r="B424" s="3" t="s">
        <v>50</v>
      </c>
    </row>
    <row r="425">
      <c r="B425" s="18" t="s">
        <v>910</v>
      </c>
    </row>
    <row r="426">
      <c r="B426" s="18" t="s">
        <v>911</v>
      </c>
    </row>
    <row r="427">
      <c r="B427" s="18" t="s">
        <v>912</v>
      </c>
    </row>
    <row r="428">
      <c r="B428" s="18" t="s">
        <v>913</v>
      </c>
    </row>
    <row r="429">
      <c r="B429" s="18" t="s">
        <v>914</v>
      </c>
    </row>
    <row r="430">
      <c r="B430" s="18" t="s">
        <v>915</v>
      </c>
    </row>
    <row r="431">
      <c r="B431" s="18" t="s">
        <v>916</v>
      </c>
    </row>
    <row r="432">
      <c r="B432" s="18" t="s">
        <v>917</v>
      </c>
    </row>
    <row r="433">
      <c r="B433" s="18" t="s">
        <v>918</v>
      </c>
    </row>
    <row r="434">
      <c r="B434" s="18" t="s">
        <v>50</v>
      </c>
    </row>
    <row r="435">
      <c r="B435" s="18" t="s">
        <v>919</v>
      </c>
    </row>
    <row r="436">
      <c r="B436" s="18" t="s">
        <v>920</v>
      </c>
    </row>
    <row r="437">
      <c r="B437" s="2" t="s">
        <v>921</v>
      </c>
    </row>
    <row r="438">
      <c r="B438" s="3" t="s">
        <v>331</v>
      </c>
    </row>
    <row r="439">
      <c r="B439" s="18" t="s">
        <v>922</v>
      </c>
    </row>
    <row r="440">
      <c r="B440" s="18" t="s">
        <v>50</v>
      </c>
    </row>
    <row r="441">
      <c r="B441" s="18" t="s">
        <v>923</v>
      </c>
    </row>
    <row r="442">
      <c r="B442" s="18" t="s">
        <v>924</v>
      </c>
    </row>
    <row r="443">
      <c r="B443" s="18" t="s">
        <v>925</v>
      </c>
    </row>
    <row r="444">
      <c r="B444" s="4" t="s">
        <v>926</v>
      </c>
    </row>
    <row r="445">
      <c r="B445" s="3" t="s">
        <v>331</v>
      </c>
    </row>
    <row r="446">
      <c r="B446" s="18" t="s">
        <v>927</v>
      </c>
    </row>
    <row r="447">
      <c r="B447" s="18" t="s">
        <v>928</v>
      </c>
    </row>
    <row r="448">
      <c r="B448" s="18" t="s">
        <v>50</v>
      </c>
    </row>
    <row r="449">
      <c r="B449" s="18" t="s">
        <v>929</v>
      </c>
    </row>
    <row r="450">
      <c r="B450" s="18" t="s">
        <v>930</v>
      </c>
    </row>
    <row r="451">
      <c r="B451" s="18" t="s">
        <v>931</v>
      </c>
    </row>
    <row r="452">
      <c r="B452" s="18" t="s">
        <v>932</v>
      </c>
    </row>
    <row r="453">
      <c r="B453" s="18" t="s">
        <v>933</v>
      </c>
    </row>
    <row r="454">
      <c r="B454" s="18" t="s">
        <v>934</v>
      </c>
    </row>
    <row r="455">
      <c r="B455" s="18" t="s">
        <v>935</v>
      </c>
    </row>
    <row r="456">
      <c r="B456" s="18" t="s">
        <v>936</v>
      </c>
    </row>
  </sheetData>
  <mergeCells count="5">
    <mergeCell ref="B342:C342"/>
    <mergeCell ref="D342:E342"/>
    <mergeCell ref="B344:C344"/>
    <mergeCell ref="D344:E344"/>
    <mergeCell ref="B361:C361"/>
  </mergeCells>
  <hyperlinks>
    <hyperlink r:id="rId1" ref="B11"/>
    <hyperlink r:id="rId2" ref="B57"/>
    <hyperlink r:id="rId3" ref="B107"/>
    <hyperlink r:id="rId4" ref="B108"/>
    <hyperlink r:id="rId5" ref="B198"/>
    <hyperlink r:id="rId6" ref="B33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